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5.xml" ContentType="application/vnd.openxmlformats-officedocument.drawingml.chart+xml"/>
  <Override PartName="/xl/drawings/drawing11.xml" ContentType="application/vnd.openxmlformats-officedocument.drawing+xml"/>
  <Override PartName="/xl/charts/chart16.xml" ContentType="application/vnd.openxmlformats-officedocument.drawingml.chart+xml"/>
  <Override PartName="/xl/drawings/drawing12.xml" ContentType="application/vnd.openxmlformats-officedocument.drawing+xml"/>
  <Override PartName="/xl/charts/chart17.xml" ContentType="application/vnd.openxmlformats-officedocument.drawingml.chart+xml"/>
  <Override PartName="/xl/drawings/drawing13.xml" ContentType="application/vnd.openxmlformats-officedocument.drawing+xml"/>
  <Override PartName="/xl/charts/chart18.xml" ContentType="application/vnd.openxmlformats-officedocument.drawingml.chart+xml"/>
  <Override PartName="/xl/drawings/drawing14.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72.16.200.4\部署別\総務課\④財政係\財政係・・・・・1\令和５年度\01 市町村課関係\05_0928(1003〆）令和３年度財政状況資料集の作成について（2回目・地方公会計関係）②\"/>
    </mc:Choice>
  </mc:AlternateContent>
  <xr:revisionPtr revIDLastSave="0" documentId="13_ncr:1_{08BB3FA8-338A-4345-8C3B-757EE9EBCD78}" xr6:coauthVersionLast="36" xr6:coauthVersionMax="36" xr10:uidLastSave="{00000000-0000-0000-0000-000000000000}"/>
  <bookViews>
    <workbookView xWindow="28680" yWindow="-120" windowWidth="29040" windowHeight="15840" tabRatio="864" activeTab="1" xr2:uid="{660C6F1C-E2C2-44DF-956C-4B74B6981090}"/>
  </bookViews>
  <sheets>
    <sheet name="財務書類" sheetId="19" r:id="rId1"/>
    <sheet name="指標" sheetId="20" r:id="rId2"/>
    <sheet name="総括表" sheetId="10" r:id="rId3"/>
    <sheet name="普通会計の状況" sheetId="18" r:id="rId4"/>
    <sheet name="各会計、関係団体の財政状況及び健全化判断比率" sheetId="12" r:id="rId5"/>
    <sheet name="財政比較分析表" sheetId="13" r:id="rId6"/>
    <sheet name="経常経費分析表（経常収支比率の分析）" sheetId="14" r:id="rId7"/>
    <sheet name="経常経費分析表（人件費・公債費・普通建設事業費の分析）" sheetId="15" r:id="rId8"/>
    <sheet name="性質別歳出決算分析表（住民一人当たりのコスト）" sheetId="16" r:id="rId9"/>
    <sheet name="目的別歳出決算分析表（住民一人当たりのコスト）" sheetId="17" r:id="rId10"/>
    <sheet name="実質収支比率等に係る経年分析" sheetId="4" r:id="rId11"/>
    <sheet name="連結実質赤字比率に係る赤字・黒字の構成分析" sheetId="5" r:id="rId12"/>
    <sheet name="実質公債費比率（分子）の構造" sheetId="6" r:id="rId13"/>
    <sheet name="将来負担比率（分子）の構造" sheetId="7" r:id="rId14"/>
    <sheet name="基金残高に係る経年分析" sheetId="8" r:id="rId15"/>
    <sheet name="データシート" sheetId="9" state="hidden"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3" i="19" l="1"/>
  <c r="AI13" i="19"/>
  <c r="AH13" i="19"/>
  <c r="AG13" i="19"/>
  <c r="AF13" i="19"/>
  <c r="AE13" i="19"/>
  <c r="AD13" i="19"/>
  <c r="AC13" i="19"/>
  <c r="AB13" i="19"/>
  <c r="AA13" i="19"/>
  <c r="Z13" i="19"/>
  <c r="Y13" i="19"/>
  <c r="X13" i="19"/>
  <c r="W13" i="19"/>
  <c r="V13" i="19"/>
  <c r="AJ12" i="19"/>
  <c r="AI12" i="19"/>
  <c r="AH12" i="19"/>
  <c r="AG12" i="19"/>
  <c r="AF12" i="19"/>
  <c r="AE12" i="19"/>
  <c r="AD12" i="19"/>
  <c r="AC12" i="19"/>
  <c r="AB12" i="19"/>
  <c r="AA12" i="19"/>
  <c r="Z12" i="19"/>
  <c r="Y12" i="19"/>
  <c r="X12" i="19"/>
  <c r="W12" i="19"/>
  <c r="V12" i="19"/>
  <c r="AA7" i="12" l="1"/>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s="1"/>
  <c r="BE34"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<sst xmlns="http://schemas.openxmlformats.org/spreadsheetml/2006/main" count="1372" uniqueCount="710">
  <si>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</si>
  <si>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</si>
  <si>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</si>
  <si>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</si>
  <si>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</si>
  <si>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</si>
  <si>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</si>
  <si>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</si>
  <si>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</si>
  <si>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</si>
  <si>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</si>
  <si>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</si>
  <si>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</si>
  <si>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</si>
  <si>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</si>
  <si>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</si>
  <si>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</si>
  <si>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</si>
  <si>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</si>
  <si>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</si>
  <si>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</si>
  <si>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</si>
  <si>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</si>
  <si>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</si>
  <si>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</si>
  <si>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</si>
  <si>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</si>
  <si>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</si>
  <si>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</si>
  <si>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</si>
  <si>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</si>
  <si>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</si>
  <si>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</si>
  <si>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</si>
  <si>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</si>
  <si>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</si>
  <si>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</si>
  <si>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</si>
  <si>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</si>
  <si>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</si>
  <si>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</si>
  <si>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</si>
  <si>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</si>
  <si>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</si>
  <si>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</si>
  <si>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</si>
  <si>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</si>
  <si>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</si>
  <si>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</si>
  <si>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</si>
  <si>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</si>
  <si>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</si>
  <si>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</si>
  <si>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</si>
  <si>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</si>
  <si>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</si>
  <si>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</si>
  <si>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</si>
  <si>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</si>
  <si>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</si>
  <si>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</si>
  <si>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</si>
  <si>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</si>
  <si>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</si>
  <si>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</si>
  <si>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</si>
  <si>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</si>
  <si>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</si>
  <si>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</si>
  <si>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</si>
  <si>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</si>
  <si>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</si>
  <si>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</si>
  <si>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</si>
  <si>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</si>
  <si>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</si>
  <si>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</si>
  <si>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</si>
  <si>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</si>
  <si>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</si>
  <si>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</si>
  <si>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</si>
  <si>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</si>
  <si>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</si>
  <si>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</si>
  <si>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</si>
  <si>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</si>
  <si>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</si>
  <si>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</si>
  <si>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</si>
  <si>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</si>
  <si>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</si>
  <si>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</si>
  <si>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</si>
  <si>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</si>
  <si>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</si>
  <si>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</si>
  <si>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</si>
  <si>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恩納村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</si>
  <si>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</si>
  <si>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</si>
  <si>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</si>
  <si>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</si>
  <si>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</si>
  <si>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</si>
  <si>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</si>
  <si>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</si>
  <si>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</si>
  <si>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</si>
  <si>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</si>
  <si>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</si>
  <si>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</si>
  <si>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</si>
  <si>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</si>
  <si>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</si>
  <si>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</si>
  <si>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</si>
  <si>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</si>
  <si>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</si>
  <si>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</si>
  <si>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</si>
  <si>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</si>
  <si>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</si>
  <si>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</si>
  <si>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</si>
  <si>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</si>
  <si>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</si>
  <si>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</si>
  <si>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</si>
  <si>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</si>
  <si>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</si>
  <si>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</si>
  <si>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</si>
  <si>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</si>
  <si>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</si>
  <si>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</si>
  <si>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</si>
  <si>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</si>
  <si>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</si>
  <si>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</si>
  <si>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</si>
  <si>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</si>
  <si>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</si>
  <si>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</si>
  <si>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</si>
  <si>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</si>
  <si>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</si>
  <si>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</si>
  <si>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</si>
  <si>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</si>
  <si>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</si>
  <si>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</si>
  <si>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</si>
  <si>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</si>
  <si>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</si>
  <si>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</si>
  <si>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</si>
  <si>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</si>
  <si>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</si>
  <si>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</si>
  <si>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</si>
  <si>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</si>
  <si>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</si>
  <si>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</si>
  <si>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</si>
  <si>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</si>
  <si>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</si>
  <si>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</si>
  <si>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</si>
  <si>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</si>
  <si>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</si>
  <si>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</si>
  <si>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</si>
  <si>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</si>
  <si>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</si>
  <si>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</si>
  <si>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</si>
  <si>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</si>
  <si>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</si>
  <si>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</si>
  <si>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</si>
  <si>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</si>
  <si>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</si>
  <si>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</si>
  <si>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</si>
  <si>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</si>
  <si>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</si>
  <si>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</si>
  <si>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</si>
  <si>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</si>
  <si>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</si>
  <si>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</si>
  <si>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</si>
  <si>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</si>
  <si>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</si>
  <si>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</si>
  <si>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</si>
  <si>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</si>
  <si>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</si>
  <si>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</si>
  <si>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</si>
  <si>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</si>
  <si>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</si>
  <si>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</si>
  <si>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</si>
  <si>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</si>
  <si>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</si>
  <si>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</si>
  <si>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</si>
  <si>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</si>
  <si>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</si>
  <si>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</si>
  <si>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</si>
  <si>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</si>
  <si>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</si>
  <si>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</si>
  <si>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</si>
  <si>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</si>
  <si>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沖縄県恩納村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</si>
  <si>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</si>
  <si>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</si>
  <si>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</si>
  <si>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</si>
  <si>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</si>
  <si>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</si>
  <si>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</si>
  <si>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</si>
  <si>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</si>
  <si>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</si>
  <si>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</si>
  <si>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</si>
  <si>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</si>
  <si>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</si>
  <si>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</si>
  <si>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</si>
  <si>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</si>
  <si>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</si>
  <si>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</si>
  <si>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</si>
  <si>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</si>
  <si>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</si>
  <si>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</si>
  <si>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</si>
  <si>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</si>
  <si>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</si>
  <si>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</si>
  <si>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</si>
  <si>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</si>
  <si>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</si>
  <si>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</si>
  <si>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</si>
  <si>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</si>
  <si>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</si>
  <si>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</si>
  <si>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</si>
  <si>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</si>
  <si>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</si>
  <si>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</si>
  <si>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</si>
  <si>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</si>
  <si>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</si>
  <si>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</si>
  <si>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</si>
  <si>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</si>
  <si>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</si>
  <si>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</si>
  <si>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</si>
  <si>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</si>
  <si>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</si>
  <si>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</si>
  <si>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</si>
  <si>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</si>
  <si>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</si>
  <si>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</si>
  <si>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</si>
  <si>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</si>
  <si>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</si>
  <si>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</si>
  <si>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</si>
  <si>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</si>
  <si>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</si>
  <si>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</si>
  <si>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</si>
  <si>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</si>
  <si>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</si>
  <si>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</si>
  <si>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</si>
  <si>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</si>
  <si>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</si>
  <si>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</si>
  <si>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</si>
  <si>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</si>
  <si>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</si>
  <si>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</si>
  <si>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</si>
  <si>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</si>
  <si>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</si>
  <si>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</si>
  <si>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</si>
  <si>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</si>
  <si>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</si>
  <si>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</si>
  <si>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</si>
  <si>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</si>
  <si>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</si>
  <si>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</si>
  <si>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</si>
  <si>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</si>
  <si>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</si>
  <si>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</si>
  <si>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</si>
  <si>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</si>
  <si>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</si>
  <si>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</si>
  <si>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</si>
  <si>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</si>
  <si>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</si>
  <si>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</si>
  <si>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</si>
  <si>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</si>
  <si>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</si>
  <si>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</si>
  <si>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</si>
  <si>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</si>
  <si>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</si>
  <si>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</si>
  <si>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</si>
  <si>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</si>
  <si>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</si>
  <si>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</si>
  <si>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</si>
  <si>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</si>
  <si>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</si>
  <si>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</si>
  <si>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</si>
  <si>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</si>
  <si>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</si>
  <si>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</si>
  <si>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</si>
  <si>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</si>
  <si>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</si>
  <si>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</si>
  <si>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</si>
  <si>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</si>
  <si>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</si>
  <si>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</si>
  <si>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</si>
  <si>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</si>
  <si>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</si>
  <si>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</si>
  <si>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</si>
  <si>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</si>
  <si>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</si>
  <si>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</si>
  <si>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</si>
  <si>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</si>
  <si>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</si>
  <si>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</si>
  <si>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</si>
  <si>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</si>
  <si>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</si>
  <si>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</si>
  <si>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</si>
  <si>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</si>
  <si>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</si>
  <si>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</si>
  <si>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</si>
  <si>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</si>
  <si>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</si>
  <si>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</si>
  <si>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</si>
  <si>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</si>
  <si>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沖縄県恩納村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</si>
  <si>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</si>
  <si>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</si>
  <si>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</si>
  <si>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</si>
  <si>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</si>
  <si>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</si>
  <si>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</si>
  <si>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</si>
  <si>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</si>
  <si>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</si>
  <si>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</si>
  <si>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</si>
  <si>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</si>
  <si>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</si>
  <si>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</si>
  <si>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</si>
  <si>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</si>
  <si>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</si>
  <si>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</si>
  <si>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</si>
  <si>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</si>
  <si>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</si>
  <si>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</si>
  <si>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</si>
  <si>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</si>
  <si>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</si>
  <si>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</si>
  <si>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</si>
  <si>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</si>
  <si>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</si>
  <si>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</si>
  <si>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</si>
  <si>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</si>
  <si>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</si>
  <si>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恩納村国民健康保険特別会計</t>
    <phoneticPr fontId="5"/>
  </si>
  <si>
    <t>後期高齢者医療特別会計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</si>
  <si>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</si>
  <si>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</si>
  <si>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</si>
  <si>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</si>
  <si>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</si>
  <si>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</si>
  <si>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</si>
  <si>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</si>
  <si>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</si>
  <si>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</si>
  <si>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</si>
  <si>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</si>
  <si>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</si>
  <si>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</si>
  <si>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</si>
  <si>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</si>
  <si>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</si>
  <si>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</si>
  <si>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</si>
  <si>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</si>
  <si>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</si>
  <si>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</si>
  <si>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</si>
  <si>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</si>
  <si>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</si>
  <si>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</si>
  <si>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</si>
  <si>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</si>
  <si>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</si>
  <si>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</si>
  <si>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</si>
  <si>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</si>
  <si>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</si>
  <si>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</si>
  <si>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</si>
  <si>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</si>
  <si>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</si>
  <si>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</si>
  <si>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</si>
  <si>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</si>
  <si>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</si>
  <si>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</si>
  <si>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</si>
  <si>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</si>
  <si>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</si>
  <si>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</si>
  <si>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</si>
  <si>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</si>
  <si>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</si>
  <si>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</si>
  <si>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</si>
  <si>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</si>
  <si>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</si>
  <si>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</si>
  <si>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</si>
  <si>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</si>
  <si>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</si>
  <si>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</si>
  <si>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</si>
  <si>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</si>
  <si>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</si>
  <si>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</si>
  <si>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</si>
  <si>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</si>
  <si>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</si>
  <si>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</si>
  <si>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</si>
  <si>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</si>
  <si>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</si>
  <si>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</si>
  <si>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</si>
  <si>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</si>
  <si>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t>
    <phoneticPr fontId="5"/>
  </si>
  <si>
    <t>-</t>
    <phoneticPr fontId="5"/>
  </si>
  <si>
    <t>-</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</si>
  <si>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</si>
  <si>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</si>
  <si>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</si>
  <si>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</si>
  <si>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</si>
  <si>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</si>
  <si>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</si>
  <si>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</si>
  <si>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</si>
  <si>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</si>
  <si>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</si>
  <si>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</si>
  <si>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</si>
  <si>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</si>
  <si>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</si>
  <si>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</si>
  <si>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</si>
  <si>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</si>
  <si>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</si>
  <si>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</si>
  <si>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</si>
  <si>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</si>
  <si>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</si>
  <si>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</si>
  <si>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</si>
  <si>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</si>
  <si>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</si>
  <si>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</si>
  <si>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</si>
  <si>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</si>
  <si>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</si>
  <si>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</si>
  <si>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</si>
  <si>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</si>
  <si>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</si>
  <si>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</si>
  <si>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</si>
  <si>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</si>
  <si>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</si>
  <si>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</si>
  <si>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</si>
  <si>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</si>
  <si>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</si>
  <si>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</si>
  <si>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</si>
  <si>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</si>
  <si>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</si>
  <si>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</si>
  <si>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</si>
  <si>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</si>
  <si>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</si>
  <si>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</si>
  <si>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</si>
  <si>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</si>
  <si>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</si>
  <si>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</si>
  <si>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</si>
  <si>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</si>
  <si>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</si>
  <si>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</si>
  <si>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</si>
  <si>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</si>
  <si>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</si>
  <si>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</si>
  <si>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</si>
  <si>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</si>
  <si>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</si>
  <si>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</si>
  <si>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</si>
  <si>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</si>
  <si>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</si>
  <si>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</si>
  <si>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</si>
  <si>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</si>
  <si>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</si>
  <si>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</si>
  <si>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</si>
  <si>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</si>
  <si>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</si>
  <si>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</si>
  <si>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</si>
  <si>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</si>
  <si>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</si>
  <si>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</si>
  <si>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</si>
  <si>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</si>
  <si>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</si>
  <si>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9.10</t>
  </si>
  <si>
    <t>▲ 8.99</t>
  </si>
  <si>
    <t>▲ 3.00</t>
  </si>
  <si>
    <t>▲ 6.05</t>
  </si>
  <si>
    <t>水道事業会計</t>
  </si>
  <si>
    <t>一般会計</t>
  </si>
  <si>
    <t>恩納村国民健康保険特別会計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</si>
  <si>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</si>
  <si>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</si>
  <si>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</si>
  <si>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</si>
  <si>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</si>
  <si>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</si>
  <si>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</si>
  <si>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</si>
  <si>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</si>
  <si>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</si>
  <si>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沖縄県市町村自治会館管理組合</t>
  </si>
  <si>
    <t>沖縄県市町村総合事務組合</t>
  </si>
  <si>
    <t>金武地区消防衛生組合</t>
  </si>
  <si>
    <t>沖縄県町村交通災害共済組合</t>
  </si>
  <si>
    <t>北部広域市町村圏事務組合</t>
  </si>
  <si>
    <t>沖縄県介護保険広域連合（一般会計）</t>
    <rPh sb="12" eb="14">
      <t>イッパン</t>
    </rPh>
    <rPh sb="14" eb="16">
      <t>カイケイ</t>
    </rPh>
    <phoneticPr fontId="2"/>
  </si>
  <si>
    <t>沖縄県介護保険広域連合（特別会計）</t>
    <rPh sb="12" eb="14">
      <t>トクベツ</t>
    </rPh>
    <rPh sb="14" eb="16">
      <t>カイケイ</t>
    </rPh>
    <phoneticPr fontId="2"/>
  </si>
  <si>
    <t>沖縄県後期高齢者医療広域（一般会計）</t>
    <rPh sb="13" eb="17">
      <t>イッパンカイケイ</t>
    </rPh>
    <phoneticPr fontId="2"/>
  </si>
  <si>
    <t>沖縄県後期高齢者医療広域（特別会計）</t>
    <rPh sb="13" eb="15">
      <t>トクベツ</t>
    </rPh>
    <rPh sb="15" eb="17">
      <t>カイケイ</t>
    </rPh>
    <phoneticPr fontId="2"/>
  </si>
  <si>
    <t>中部北環境施設組合</t>
    <rPh sb="0" eb="2">
      <t>チュウブ</t>
    </rPh>
    <rPh sb="2" eb="5">
      <t>キタカンキョウ</t>
    </rPh>
    <rPh sb="5" eb="7">
      <t>シセツ</t>
    </rPh>
    <rPh sb="7" eb="9">
      <t>クミアイ</t>
    </rPh>
    <phoneticPr fontId="2"/>
  </si>
  <si>
    <t>－</t>
  </si>
  <si>
    <t>法適用企業</t>
  </si>
  <si>
    <t>法非適用企業</t>
  </si>
  <si>
    <t>公共施設整備基金</t>
    <phoneticPr fontId="5"/>
  </si>
  <si>
    <t>ふるさとづくり応援基金</t>
    <phoneticPr fontId="5"/>
  </si>
  <si>
    <t>公民館建設基金</t>
    <phoneticPr fontId="5"/>
  </si>
  <si>
    <t>職員退職加算負担金積立金基金</t>
    <phoneticPr fontId="5"/>
  </si>
  <si>
    <t>地域福祉基金</t>
    <phoneticPr fontId="5"/>
  </si>
  <si>
    <t>-</t>
    <phoneticPr fontId="2"/>
  </si>
  <si>
    <t>令和3年度　財務書類に関する情報①</t>
    <rPh sb="3" eb="5">
      <t>ネンド</t>
    </rPh>
    <rPh sb="6" eb="8">
      <t>ザイム</t>
    </rPh>
    <rPh sb="8" eb="10">
      <t>ショルイ</t>
    </rPh>
    <rPh sb="11" eb="12">
      <t>カン</t>
    </rPh>
    <rPh sb="14" eb="16">
      <t>ジョウホウ</t>
    </rPh>
    <phoneticPr fontId="19"/>
  </si>
  <si>
    <t>人口</t>
    <rPh sb="0" eb="2">
      <t>ジンコウ</t>
    </rPh>
    <phoneticPr fontId="19"/>
  </si>
  <si>
    <t>人(R4.1.1現在）</t>
    <rPh sb="0" eb="1">
      <t>ヒト</t>
    </rPh>
    <rPh sb="8" eb="10">
      <t>ゲンザイ</t>
    </rPh>
    <phoneticPr fontId="19"/>
  </si>
  <si>
    <t>職員数（一般職員等）</t>
    <rPh sb="0" eb="3">
      <t>ショクインスウ</t>
    </rPh>
    <rPh sb="4" eb="6">
      <t>イッパン</t>
    </rPh>
    <rPh sb="6" eb="8">
      <t>ショクイン</t>
    </rPh>
    <rPh sb="8" eb="9">
      <t>トウ</t>
    </rPh>
    <phoneticPr fontId="19"/>
  </si>
  <si>
    <t>人</t>
    <rPh sb="0" eb="1">
      <t>ニン</t>
    </rPh>
    <phoneticPr fontId="19"/>
  </si>
  <si>
    <t>附属明細書・注記・固定資産台帳の公表状況</t>
    <rPh sb="0" eb="2">
      <t>フゾク</t>
    </rPh>
    <rPh sb="2" eb="5">
      <t>メイサイショ</t>
    </rPh>
    <rPh sb="6" eb="8">
      <t>チュウキ</t>
    </rPh>
    <rPh sb="9" eb="13">
      <t>コテイシサン</t>
    </rPh>
    <rPh sb="13" eb="15">
      <t>ダイチョウ</t>
    </rPh>
    <rPh sb="16" eb="18">
      <t>コウヒョウ</t>
    </rPh>
    <rPh sb="18" eb="20">
      <t>ジョウキョウ</t>
    </rPh>
    <phoneticPr fontId="19"/>
  </si>
  <si>
    <t>団体名</t>
    <rPh sb="0" eb="2">
      <t>ダンタイ</t>
    </rPh>
    <rPh sb="2" eb="3">
      <t>メイ</t>
    </rPh>
    <phoneticPr fontId="19"/>
  </si>
  <si>
    <t>沖縄県恩納村</t>
    <phoneticPr fontId="42"/>
  </si>
  <si>
    <t>面積</t>
    <rPh sb="0" eb="2">
      <t>メンセキ</t>
    </rPh>
    <phoneticPr fontId="19"/>
  </si>
  <si>
    <t>㎢</t>
  </si>
  <si>
    <t>実質赤字比率</t>
    <rPh sb="0" eb="2">
      <t>ジッシツ</t>
    </rPh>
    <rPh sb="2" eb="4">
      <t>アカジ</t>
    </rPh>
    <rPh sb="4" eb="6">
      <t>ヒリツ</t>
    </rPh>
    <phoneticPr fontId="19"/>
  </si>
  <si>
    <t>％</t>
  </si>
  <si>
    <t>附属明細書</t>
    <rPh sb="0" eb="2">
      <t>フゾク</t>
    </rPh>
    <rPh sb="2" eb="5">
      <t>メイサイショ</t>
    </rPh>
    <phoneticPr fontId="19"/>
  </si>
  <si>
    <t>注記</t>
    <rPh sb="0" eb="2">
      <t>チュウキ</t>
    </rPh>
    <phoneticPr fontId="19"/>
  </si>
  <si>
    <t>固定資産台帳</t>
    <rPh sb="0" eb="4">
      <t>コテイシサン</t>
    </rPh>
    <rPh sb="4" eb="6">
      <t>ダイチョウ</t>
    </rPh>
    <phoneticPr fontId="19"/>
  </si>
  <si>
    <t>標準財政規模</t>
    <rPh sb="0" eb="2">
      <t>ヒョウジュン</t>
    </rPh>
    <rPh sb="2" eb="4">
      <t>ザイセイ</t>
    </rPh>
    <rPh sb="4" eb="6">
      <t>キボ</t>
    </rPh>
    <phoneticPr fontId="19"/>
  </si>
  <si>
    <t>千円</t>
    <rPh sb="0" eb="2">
      <t>センエン</t>
    </rPh>
    <phoneticPr fontId="19"/>
  </si>
  <si>
    <t>連結実質赤字比率</t>
    <rPh sb="0" eb="2">
      <t>レンケツ</t>
    </rPh>
    <rPh sb="2" eb="4">
      <t>ジッシツ</t>
    </rPh>
    <rPh sb="4" eb="6">
      <t>アカジ</t>
    </rPh>
    <rPh sb="6" eb="8">
      <t>ヒリツ</t>
    </rPh>
    <phoneticPr fontId="19"/>
  </si>
  <si>
    <t>団体コード</t>
    <rPh sb="0" eb="2">
      <t>ダンタイ</t>
    </rPh>
    <phoneticPr fontId="19"/>
  </si>
  <si>
    <t>473111</t>
  </si>
  <si>
    <t>類似団体区分</t>
    <rPh sb="0" eb="2">
      <t>ルイジ</t>
    </rPh>
    <rPh sb="2" eb="4">
      <t>ダンタイ</t>
    </rPh>
    <rPh sb="4" eb="6">
      <t>クブン</t>
    </rPh>
    <phoneticPr fontId="19"/>
  </si>
  <si>
    <t>町村Ⅲ－２</t>
  </si>
  <si>
    <t>実質公債費率</t>
    <rPh sb="0" eb="2">
      <t>ジッシツ</t>
    </rPh>
    <rPh sb="2" eb="5">
      <t>コウサイヒ</t>
    </rPh>
    <rPh sb="5" eb="6">
      <t>リツ</t>
    </rPh>
    <phoneticPr fontId="19"/>
  </si>
  <si>
    <t>将来負担比率</t>
    <rPh sb="0" eb="2">
      <t>ショウライ</t>
    </rPh>
    <rPh sb="2" eb="4">
      <t>フタン</t>
    </rPh>
    <rPh sb="4" eb="6">
      <t>ヒリツ</t>
    </rPh>
    <phoneticPr fontId="19"/>
  </si>
  <si>
    <t>１．資産・負債の状況</t>
    <rPh sb="2" eb="4">
      <t>シサン</t>
    </rPh>
    <rPh sb="5" eb="7">
      <t>フサイ</t>
    </rPh>
    <rPh sb="8" eb="10">
      <t>ジョウキョウ</t>
    </rPh>
    <phoneticPr fontId="19"/>
  </si>
  <si>
    <t>（単位：百万円）</t>
    <rPh sb="1" eb="3">
      <t>タンイ</t>
    </rPh>
    <rPh sb="4" eb="5">
      <t>ヒャク</t>
    </rPh>
    <rPh sb="5" eb="7">
      <t>マンエン</t>
    </rPh>
    <phoneticPr fontId="19"/>
  </si>
  <si>
    <t>２．行政コストの状況</t>
    <rPh sb="2" eb="4">
      <t>ギョウセイ</t>
    </rPh>
    <rPh sb="8" eb="10">
      <t>ジョウキョウ</t>
    </rPh>
    <phoneticPr fontId="19"/>
  </si>
  <si>
    <t>平成29年度</t>
    <rPh sb="0" eb="2">
      <t>ヘイセイ</t>
    </rPh>
    <rPh sb="4" eb="6">
      <t>ネンド</t>
    </rPh>
    <phoneticPr fontId="10"/>
  </si>
  <si>
    <t>平成30年度</t>
    <rPh sb="0" eb="2">
      <t>ヘイセイ</t>
    </rPh>
    <rPh sb="4" eb="6">
      <t>ネンド</t>
    </rPh>
    <phoneticPr fontId="10"/>
  </si>
  <si>
    <t>令和元年度</t>
    <rPh sb="0" eb="2">
      <t>レイワ</t>
    </rPh>
    <rPh sb="2" eb="4">
      <t>ガンネン</t>
    </rPh>
    <rPh sb="3" eb="5">
      <t>ネンド</t>
    </rPh>
    <phoneticPr fontId="10"/>
  </si>
  <si>
    <t>令和2年度</t>
    <rPh sb="0" eb="2">
      <t>レイワ</t>
    </rPh>
    <rPh sb="3" eb="5">
      <t>ネンド</t>
    </rPh>
    <phoneticPr fontId="10"/>
  </si>
  <si>
    <t>令和3年度</t>
    <rPh sb="0" eb="2">
      <t>レイワ</t>
    </rPh>
    <rPh sb="3" eb="5">
      <t>ネンド</t>
    </rPh>
    <phoneticPr fontId="10"/>
  </si>
  <si>
    <t>平成29年度</t>
    <rPh sb="0" eb="2">
      <t>ヘイセイ</t>
    </rPh>
    <rPh sb="4" eb="6">
      <t>ネンド</t>
    </rPh>
    <phoneticPr fontId="19"/>
  </si>
  <si>
    <t>平成30年度</t>
    <rPh sb="0" eb="2">
      <t>ヘイセイ</t>
    </rPh>
    <rPh sb="4" eb="6">
      <t>ネンド</t>
    </rPh>
    <phoneticPr fontId="19"/>
  </si>
  <si>
    <t>令和元年度</t>
    <rPh sb="0" eb="2">
      <t>レイワ</t>
    </rPh>
    <rPh sb="2" eb="4">
      <t>ガンネン</t>
    </rPh>
    <rPh sb="4" eb="5">
      <t>ド</t>
    </rPh>
    <phoneticPr fontId="19"/>
  </si>
  <si>
    <t>令和2年度</t>
    <rPh sb="0" eb="2">
      <t>レイワ</t>
    </rPh>
    <rPh sb="3" eb="5">
      <t>ネンド</t>
    </rPh>
    <rPh sb="4" eb="5">
      <t>ド</t>
    </rPh>
    <phoneticPr fontId="19"/>
  </si>
  <si>
    <t>令和3年度</t>
    <rPh sb="0" eb="2">
      <t>レイワ</t>
    </rPh>
    <rPh sb="3" eb="5">
      <t>ネンド</t>
    </rPh>
    <rPh sb="4" eb="5">
      <t>ド</t>
    </rPh>
    <phoneticPr fontId="19"/>
  </si>
  <si>
    <t>一般会計等</t>
    <rPh sb="0" eb="2">
      <t>イッパン</t>
    </rPh>
    <rPh sb="2" eb="4">
      <t>カイケイ</t>
    </rPh>
    <rPh sb="4" eb="5">
      <t>トウ</t>
    </rPh>
    <phoneticPr fontId="19"/>
  </si>
  <si>
    <t>資産</t>
    <rPh sb="0" eb="2">
      <t>シサン</t>
    </rPh>
    <phoneticPr fontId="19"/>
  </si>
  <si>
    <t>純経常行政コスト</t>
    <rPh sb="0" eb="1">
      <t>ジュン</t>
    </rPh>
    <rPh sb="1" eb="3">
      <t>ケイジョウ</t>
    </rPh>
    <rPh sb="3" eb="5">
      <t>ギョウセイ</t>
    </rPh>
    <phoneticPr fontId="19"/>
  </si>
  <si>
    <t>全体</t>
    <rPh sb="0" eb="2">
      <t>ゼンタイ</t>
    </rPh>
    <phoneticPr fontId="19"/>
  </si>
  <si>
    <t>連結</t>
    <rPh sb="0" eb="2">
      <t>レンケツ</t>
    </rPh>
    <phoneticPr fontId="19"/>
  </si>
  <si>
    <t>負債</t>
    <rPh sb="0" eb="2">
      <t>フサイ</t>
    </rPh>
    <phoneticPr fontId="19"/>
  </si>
  <si>
    <t>純行政コスト</t>
    <rPh sb="0" eb="1">
      <t>ジュン</t>
    </rPh>
    <rPh sb="1" eb="3">
      <t>ギョウセイ</t>
    </rPh>
    <phoneticPr fontId="19"/>
  </si>
  <si>
    <t>分析：</t>
    <rPh sb="0" eb="2">
      <t>ブンセキ</t>
    </rPh>
    <phoneticPr fontId="19"/>
  </si>
  <si>
    <t>　一般会計等の資産総額は、前年度末から1,476百万円の増加（2.9ポイント）となった。特に増加したのは公共施設整備基金である点で、将来の公共施設老朽化リスクに備えることができた。一般会計等の負債総額は、前年度から332百万円減少（▲5.7ポイント）しているが、負債の減少額のうち最も金額が大きいものは、地方債の減少（206百万円）である。今後も将来の公債費負担を踏まえた計画的な起債等、地方債の適正管理に努める。
　全体について、資産総額は前年度末から2,319百万円増加（3.7ポイント）し、負債総額は前年度末から42百万円減少（▲0.5ポイント）した。特に下水道事業特別会計では農業集落排水に係る資産形成が行われている影響で資産総額が増加した。
　連結について、資産総額は前年度末から2,262百万円増加（3.5ポイント）し、負債総額は前年度末から91百万円減少（▲0.9ポイント）した。このうち資産の増加については一般会計と下水道事業特別会計に係る要素が大きく、今後も全体区分までの資産の推移に注意する。</t>
    <phoneticPr fontId="19"/>
  </si>
  <si>
    <t>　一般会計等行政コスト計算書の経常費用は8,336百万円となった。今後も大きな金額の計上が予定されるのは減価償却費（1,131百万円、前年度比146百万円）であり、純行政コストの18.5％を占めている他、コストの増加額としても最も大きい。本村では年間1,131百万円のペースで資産の老朽化が進んでいるとも言えることから、今後は大規模修繕事業に着手するなど、公共施設等の適正管理に努めることにより、経費全体（トータルコスト）の圧縮に努める。
全体では、最終的な純行政コストは一般会計等と比べて1,552百万円多くなっている。特に下水道事業会計では委託料や使用料等の増加が見られ、前年度から106百万円ほどのコスト増につながっており、引き続き高いコストがかかると見込まれている。
　連結では、最終的な純行政コストは一般会計等と比べて3,501百万円多くなっている。</t>
    <phoneticPr fontId="19"/>
  </si>
  <si>
    <t>３．純資産変動の状況</t>
    <rPh sb="2" eb="5">
      <t>ジュンシサン</t>
    </rPh>
    <rPh sb="5" eb="7">
      <t>ヘンドウ</t>
    </rPh>
    <rPh sb="8" eb="10">
      <t>ジョウキョウ</t>
    </rPh>
    <phoneticPr fontId="19"/>
  </si>
  <si>
    <t>４．資金収支の状況</t>
    <rPh sb="2" eb="4">
      <t>シキン</t>
    </rPh>
    <rPh sb="4" eb="6">
      <t>シュウシ</t>
    </rPh>
    <rPh sb="7" eb="9">
      <t>ジョウキョウ</t>
    </rPh>
    <phoneticPr fontId="19"/>
  </si>
  <si>
    <t>本年度差額</t>
    <rPh sb="0" eb="3">
      <t>ホンネンド</t>
    </rPh>
    <rPh sb="3" eb="5">
      <t>サガク</t>
    </rPh>
    <phoneticPr fontId="19"/>
  </si>
  <si>
    <t>業務活動収支</t>
    <rPh sb="0" eb="2">
      <t>ギョウム</t>
    </rPh>
    <rPh sb="2" eb="4">
      <t>カツドウ</t>
    </rPh>
    <rPh sb="4" eb="6">
      <t>シュウシ</t>
    </rPh>
    <phoneticPr fontId="19"/>
  </si>
  <si>
    <t>本年度純資産変動額</t>
    <rPh sb="0" eb="3">
      <t>ホンネンド</t>
    </rPh>
    <rPh sb="3" eb="6">
      <t>ジュンシサン</t>
    </rPh>
    <rPh sb="6" eb="8">
      <t>ヘンドウ</t>
    </rPh>
    <rPh sb="8" eb="9">
      <t>ガク</t>
    </rPh>
    <phoneticPr fontId="19"/>
  </si>
  <si>
    <t>投資活動収支</t>
    <rPh sb="0" eb="2">
      <t>トウシ</t>
    </rPh>
    <rPh sb="2" eb="4">
      <t>カツドウ</t>
    </rPh>
    <rPh sb="4" eb="6">
      <t>シュウシ</t>
    </rPh>
    <phoneticPr fontId="19"/>
  </si>
  <si>
    <t>純資産残高</t>
    <rPh sb="0" eb="3">
      <t>ジュンシサン</t>
    </rPh>
    <rPh sb="3" eb="5">
      <t>ザンダカ</t>
    </rPh>
    <phoneticPr fontId="19"/>
  </si>
  <si>
    <t>財務活動収支</t>
    <rPh sb="0" eb="2">
      <t>ザイム</t>
    </rPh>
    <rPh sb="2" eb="4">
      <t>カツドウ</t>
    </rPh>
    <rPh sb="4" eb="6">
      <t>シュウシ</t>
    </rPh>
    <phoneticPr fontId="19"/>
  </si>
  <si>
    <t>　一般会計等においては、税収等や国県補助金等からなる財源（7,499百万円）が純行政コスト（6,109百万円）を上回っており、本年度差額は1,391百万円となっているため、純資産残高は最終的に1,808百万円のプラスとなった。その意味で、まちの純粋な資産が増えたと考えられ、あまり起債に頼らない資産形成や費用支出を行うことができたと考えられる。
　全体では、一般会計等と比べて財源が2,107百万円増加した。ただし、人件費や物件費をはじめとした純行政コストも増加するため、全体純資産変動計算書における本年度差額は1,946百万円となり、純資産残高は最終的に2,362百万円変動した。また連結では、一部事務組合等の歳入等が按分の上で含まれることから、一般会計等と比べて財源が4,052百万円増加した。一方で純行政コストも増加するため、連結純資産変動計算書における本年度差額は1,941百万円となり、純資産残高は最終的に2,354百万円変動した。</t>
    <phoneticPr fontId="19"/>
  </si>
  <si>
    <t>　一般会計等資金収支計算書における業務活動収支は1,286百万円であったが、投資活動収支については固定資産の整備や基金の積立及び取崩を行った結果▲957百万円となった。財務活動収支は、地方債の償還額が地方債発行収入を上回ったことから▲238百万円となった。業務活動収支のプラスで投資活動・財務活動収支のマイナスを賄うことができており、資金繰りの面でも大きな問題はなかったものと考えられる。また、地方債の償還も進んでいる点で財政の健全性・安定性を確保している。
　全体では、業務活動収支は1,516百万円、投資活動収支は▲1,414百万円となっている。財務活動収支は、地方債の償還額が地方債発行収入を上回ったことから▲88百万円となった。連結では、業務活動収支は1,599百万円、投資活動収支は▲1,481百万円となっている。財務活動収支は、地方債の償還額が地方債発行収入を上回ったことから-124百万円となった。とはいえ、その大半は一般会計資金収支計算書における計上額であることから、今後も連結対象会計・団体の状況に注意を払いながらも、一般会計の収入支出構造バランス維持を最優先に自治体経営を実施する。</t>
    <phoneticPr fontId="19"/>
  </si>
  <si>
    <t>令和3年度　財務書類に関する情報②（一般会計等に係る指標）</t>
    <rPh sb="0" eb="2">
      <t>レイワ</t>
    </rPh>
    <rPh sb="3" eb="5">
      <t>ネンド</t>
    </rPh>
    <rPh sb="4" eb="5">
      <t>ド</t>
    </rPh>
    <rPh sb="6" eb="8">
      <t>ザイム</t>
    </rPh>
    <rPh sb="8" eb="10">
      <t>ショルイ</t>
    </rPh>
    <rPh sb="11" eb="12">
      <t>カン</t>
    </rPh>
    <rPh sb="14" eb="16">
      <t>ジョウホウ</t>
    </rPh>
    <rPh sb="18" eb="20">
      <t>イッパン</t>
    </rPh>
    <rPh sb="20" eb="22">
      <t>カイケイ</t>
    </rPh>
    <rPh sb="22" eb="23">
      <t>トウ</t>
    </rPh>
    <rPh sb="24" eb="25">
      <t>カカワ</t>
    </rPh>
    <rPh sb="26" eb="28">
      <t>シヒョウ</t>
    </rPh>
    <phoneticPr fontId="19"/>
  </si>
  <si>
    <t>１．資産の状況</t>
    <rPh sb="2" eb="4">
      <t>シサン</t>
    </rPh>
    <rPh sb="5" eb="7">
      <t>ジョウキョウ</t>
    </rPh>
    <phoneticPr fontId="19"/>
  </si>
  <si>
    <t>分析欄：</t>
    <rPh sb="0" eb="2">
      <t>ブンセキ</t>
    </rPh>
    <rPh sb="2" eb="3">
      <t>ラン</t>
    </rPh>
    <phoneticPr fontId="19"/>
  </si>
  <si>
    <t>①住民一人当たり資産額（万円）</t>
    <rPh sb="1" eb="3">
      <t>ジュウミン</t>
    </rPh>
    <rPh sb="3" eb="5">
      <t>ヒトリ</t>
    </rPh>
    <rPh sb="5" eb="6">
      <t>ア</t>
    </rPh>
    <rPh sb="8" eb="11">
      <t>シサンガク</t>
    </rPh>
    <rPh sb="12" eb="14">
      <t>マンエン</t>
    </rPh>
    <phoneticPr fontId="19"/>
  </si>
  <si>
    <t>②歳入額対資産比率（年）</t>
    <rPh sb="1" eb="3">
      <t>サイニュウ</t>
    </rPh>
    <rPh sb="3" eb="5">
      <t>ガクタイ</t>
    </rPh>
    <rPh sb="5" eb="7">
      <t>シサン</t>
    </rPh>
    <rPh sb="7" eb="9">
      <t>ヒリツ</t>
    </rPh>
    <rPh sb="10" eb="11">
      <t>ネン</t>
    </rPh>
    <phoneticPr fontId="19"/>
  </si>
  <si>
    <t>③有形固定資産減価償却率（％）</t>
    <rPh sb="1" eb="3">
      <t>ユウケイ</t>
    </rPh>
    <rPh sb="3" eb="7">
      <t>コテイシサン</t>
    </rPh>
    <rPh sb="7" eb="9">
      <t>ゲンカ</t>
    </rPh>
    <rPh sb="9" eb="12">
      <t>ショウキャクリツ</t>
    </rPh>
    <phoneticPr fontId="19"/>
  </si>
  <si>
    <t>１．資産の状況</t>
    <phoneticPr fontId="19"/>
  </si>
  <si>
    <t>平成30年度</t>
  </si>
  <si>
    <t>令和元年度</t>
    <rPh sb="0" eb="2">
      <t>レイワ</t>
    </rPh>
    <rPh sb="2" eb="3">
      <t>モト</t>
    </rPh>
    <phoneticPr fontId="10"/>
  </si>
  <si>
    <t>令和2年度</t>
    <rPh sb="0" eb="2">
      <t>レイワ</t>
    </rPh>
    <phoneticPr fontId="10"/>
  </si>
  <si>
    <t>令和3年度</t>
    <rPh sb="0" eb="2">
      <t>レイワ</t>
    </rPh>
    <phoneticPr fontId="10"/>
  </si>
  <si>
    <t>　住民一人当たり資産額は、類似団体平均を大幅に上回っており、その差は年々増加傾向にある（令和3年度決算は前年度に比べ11.9億円の増）。その意味で住民サービスの土台となる資産が充実しているともいえるが、とりわけ有形固定資産には老朽化のリスクがあることから、公共施設等総合管理計画や個別施設計画に基づく施設保有量の適正化に取り組む。
　歳入額対資産比率については、類似団体平均を上回るとともに経年で見ても増加している。これは歳入が減少したにも関わらず基金を中心に資産総額が増加していることによる。資産の増加要因は主に基金であることから、将来の備えに資するものであるが、今後の公共施設更新リスクに備え歳入規模と資産規模のバランスについて検討を進めることとする。
　有形固定資産減価償却率については、類似団体より低い水準にあるものの、前年度より2.1ポイント上昇している。他団体と比べ公共施設に係るリスク度合いは全体的には低いと考えられるが、個別の公共施設においてはその限りでないことから、随時点検を行い早期修繕による事故防止を進める。</t>
    <rPh sb="247" eb="249">
      <t>シサン</t>
    </rPh>
    <rPh sb="250" eb="254">
      <t>ゾウカヨウイン</t>
    </rPh>
    <rPh sb="255" eb="256">
      <t>オモ</t>
    </rPh>
    <phoneticPr fontId="19"/>
  </si>
  <si>
    <t>資産合計</t>
    <rPh sb="0" eb="2">
      <t>シサン</t>
    </rPh>
    <rPh sb="2" eb="4">
      <t>ゴウケイ</t>
    </rPh>
    <phoneticPr fontId="19"/>
  </si>
  <si>
    <t>減価償却累計額</t>
    <rPh sb="0" eb="2">
      <t>ゲンカ</t>
    </rPh>
    <rPh sb="2" eb="4">
      <t>ショウキャク</t>
    </rPh>
    <rPh sb="4" eb="7">
      <t>ルイケイガク</t>
    </rPh>
    <phoneticPr fontId="19"/>
  </si>
  <si>
    <t>歳入総額</t>
    <rPh sb="0" eb="2">
      <t>サイニュウ</t>
    </rPh>
    <rPh sb="2" eb="4">
      <t>ソウガク</t>
    </rPh>
    <phoneticPr fontId="19"/>
  </si>
  <si>
    <t>有形固定資産　※１</t>
    <rPh sb="0" eb="2">
      <t>ユウケイ</t>
    </rPh>
    <rPh sb="2" eb="4">
      <t>コテイ</t>
    </rPh>
    <rPh sb="4" eb="6">
      <t>シサン</t>
    </rPh>
    <phoneticPr fontId="19"/>
  </si>
  <si>
    <t>当該値</t>
    <rPh sb="0" eb="2">
      <t>トウガイ</t>
    </rPh>
    <rPh sb="2" eb="3">
      <t>アタイ</t>
    </rPh>
    <phoneticPr fontId="5"/>
  </si>
  <si>
    <t>類似団体平均値</t>
    <rPh sb="4" eb="6">
      <t>ヘイキン</t>
    </rPh>
    <rPh sb="6" eb="7">
      <t>チ</t>
    </rPh>
    <phoneticPr fontId="19"/>
  </si>
  <si>
    <t>※１　有形固定資産合計－土地等の非償却資産＋減価償却累計額</t>
    <rPh sb="3" eb="5">
      <t>ユウケイ</t>
    </rPh>
    <rPh sb="5" eb="9">
      <t>コテイシサン</t>
    </rPh>
    <rPh sb="9" eb="11">
      <t>ゴウケイ</t>
    </rPh>
    <rPh sb="12" eb="14">
      <t>トチ</t>
    </rPh>
    <rPh sb="14" eb="15">
      <t>トウ</t>
    </rPh>
    <rPh sb="16" eb="17">
      <t>ヒ</t>
    </rPh>
    <rPh sb="17" eb="19">
      <t>ショウキャク</t>
    </rPh>
    <rPh sb="19" eb="21">
      <t>シサン</t>
    </rPh>
    <rPh sb="22" eb="24">
      <t>ゲンカ</t>
    </rPh>
    <rPh sb="24" eb="26">
      <t>ショウキャク</t>
    </rPh>
    <rPh sb="26" eb="29">
      <t>ルイケイガク</t>
    </rPh>
    <phoneticPr fontId="19"/>
  </si>
  <si>
    <t>２．資産と負債の比率</t>
    <rPh sb="2" eb="4">
      <t>シサン</t>
    </rPh>
    <rPh sb="5" eb="7">
      <t>フサイ</t>
    </rPh>
    <rPh sb="8" eb="10">
      <t>ヒリツ</t>
    </rPh>
    <phoneticPr fontId="19"/>
  </si>
  <si>
    <t>　純資産比率は類似団体平均よりも高く、経年で見ても純資産が増加したため前年度から0.9ポイント増加している。今後も安定した自治体経営を行うため、起債の抑制と歳出の最適化を進める。
　将来世代負担比率は、類似団体平均を下回っている。新規に発行する地方債の抑制を行う等、地方債残高を圧縮し、将来世代の負担の減少に努める。</t>
    <phoneticPr fontId="19"/>
  </si>
  <si>
    <t>３．行政コストの状況</t>
    <rPh sb="2" eb="4">
      <t>ギョウセイ</t>
    </rPh>
    <rPh sb="8" eb="10">
      <t>ジョウキョウ</t>
    </rPh>
    <phoneticPr fontId="19"/>
  </si>
  <si>
    <t>④純資産比率（％）</t>
    <phoneticPr fontId="19"/>
  </si>
  <si>
    <t>⑤将来世代負担比率（％）</t>
    <rPh sb="1" eb="3">
      <t>ショウライ</t>
    </rPh>
    <rPh sb="3" eb="5">
      <t>セダイ</t>
    </rPh>
    <rPh sb="5" eb="7">
      <t>フタン</t>
    </rPh>
    <rPh sb="7" eb="9">
      <t>ヒリツ</t>
    </rPh>
    <phoneticPr fontId="19"/>
  </si>
  <si>
    <t>⑥住民一人当たり行政コスト（万円）</t>
    <rPh sb="1" eb="3">
      <t>ジュウミン</t>
    </rPh>
    <rPh sb="3" eb="5">
      <t>ヒトリ</t>
    </rPh>
    <rPh sb="5" eb="6">
      <t>ア</t>
    </rPh>
    <rPh sb="8" eb="10">
      <t>ギョウセイ</t>
    </rPh>
    <rPh sb="14" eb="16">
      <t>マンエン</t>
    </rPh>
    <phoneticPr fontId="19"/>
  </si>
  <si>
    <t>純資産</t>
    <rPh sb="0" eb="3">
      <t>ジュンシサン</t>
    </rPh>
    <phoneticPr fontId="19"/>
  </si>
  <si>
    <t>地方債残高　※１</t>
    <rPh sb="0" eb="3">
      <t>チホウサイ</t>
    </rPh>
    <rPh sb="3" eb="5">
      <t>ザンダカ</t>
    </rPh>
    <phoneticPr fontId="19"/>
  </si>
  <si>
    <t>有形・無形固定資産合計</t>
    <rPh sb="0" eb="2">
      <t>ユウケイ</t>
    </rPh>
    <rPh sb="3" eb="5">
      <t>ムケイ</t>
    </rPh>
    <rPh sb="5" eb="7">
      <t>コテイ</t>
    </rPh>
    <rPh sb="7" eb="9">
      <t>シサン</t>
    </rPh>
    <rPh sb="9" eb="11">
      <t>ゴウケイ</t>
    </rPh>
    <phoneticPr fontId="19"/>
  </si>
  <si>
    <t>人口</t>
    <phoneticPr fontId="19"/>
  </si>
  <si>
    <t>※１　特例地方債の残高を控除した後の額</t>
    <phoneticPr fontId="19"/>
  </si>
  <si>
    <t>　住民一人当たり行政コストは類似団体平均を下回っており、前年度から見ても減少しているが主な要素としては補助費等の減（特別定額給付金の減）が考えられる。ただし、令和元年度と比較しても減少していることからその他経常的な費用の圧縮も進みつつあると考えられる。今後もDX化の推進等、さらなる事務の効率化や最小コストによる行政サービスの提供を進める。</t>
    <phoneticPr fontId="19"/>
  </si>
  <si>
    <t>４．負債の状況</t>
    <phoneticPr fontId="19"/>
  </si>
  <si>
    <t>　住民一人当たり負債額は類似団体平均を下回っており、前年度から見ても3.1万円減少している。これは人口が微増したことと地方債残高が減少したことが理由である。
　基礎的財政収支も、投資活動収支の赤字分が基金の取崩収入及び基金積立支出を除いた業務活動収支の黒字分を下回ったため1,517百万円となり類似団体平均を上回っているほか、プライマリーバランスが4年ぶりにプラスに転じた。このことからも、令和3年度は基金の取り崩しや起債に頼らない行財政運営が行えたものと考えられる。</t>
    <phoneticPr fontId="19"/>
  </si>
  <si>
    <t>４．負債の状況</t>
    <rPh sb="2" eb="4">
      <t>フサイ</t>
    </rPh>
    <rPh sb="5" eb="7">
      <t>ジョウキョウ</t>
    </rPh>
    <phoneticPr fontId="19"/>
  </si>
  <si>
    <t>５．受益者負担の状況</t>
    <rPh sb="2" eb="5">
      <t>ジュエキシャ</t>
    </rPh>
    <rPh sb="5" eb="7">
      <t>フタン</t>
    </rPh>
    <rPh sb="8" eb="10">
      <t>ジョウキョウ</t>
    </rPh>
    <phoneticPr fontId="19"/>
  </si>
  <si>
    <t>⑦住民一人当たり負債額（万円）</t>
    <rPh sb="1" eb="3">
      <t>ジュウミン</t>
    </rPh>
    <rPh sb="3" eb="5">
      <t>ヒトリ</t>
    </rPh>
    <rPh sb="5" eb="6">
      <t>ア</t>
    </rPh>
    <rPh sb="8" eb="11">
      <t>フサイガク</t>
    </rPh>
    <rPh sb="12" eb="14">
      <t>マンエン</t>
    </rPh>
    <phoneticPr fontId="19"/>
  </si>
  <si>
    <t>⑧基礎的財政収支（百万円）</t>
    <rPh sb="1" eb="4">
      <t>キソテキ</t>
    </rPh>
    <rPh sb="4" eb="6">
      <t>ザイセイ</t>
    </rPh>
    <rPh sb="6" eb="8">
      <t>シュウシ</t>
    </rPh>
    <rPh sb="9" eb="10">
      <t>ヒャク</t>
    </rPh>
    <rPh sb="10" eb="12">
      <t>マンエン</t>
    </rPh>
    <phoneticPr fontId="19"/>
  </si>
  <si>
    <t>⑨受益者負担比率（％）</t>
    <rPh sb="1" eb="4">
      <t>ジュエキシャ</t>
    </rPh>
    <rPh sb="4" eb="6">
      <t>フタン</t>
    </rPh>
    <rPh sb="6" eb="8">
      <t>ヒリツ</t>
    </rPh>
    <phoneticPr fontId="19"/>
  </si>
  <si>
    <t>負債合計</t>
    <rPh sb="0" eb="2">
      <t>フサイ</t>
    </rPh>
    <rPh sb="2" eb="4">
      <t>ゴウケイ</t>
    </rPh>
    <phoneticPr fontId="19"/>
  </si>
  <si>
    <t>業務活動収支　※１</t>
    <phoneticPr fontId="19"/>
  </si>
  <si>
    <t>経常収益</t>
    <rPh sb="0" eb="2">
      <t>ケイジョウ</t>
    </rPh>
    <rPh sb="2" eb="4">
      <t>シュウエキ</t>
    </rPh>
    <phoneticPr fontId="19"/>
  </si>
  <si>
    <t>投資活動収支　※２</t>
    <rPh sb="0" eb="2">
      <t>トウシ</t>
    </rPh>
    <rPh sb="2" eb="4">
      <t>カツドウ</t>
    </rPh>
    <rPh sb="4" eb="6">
      <t>シュウシ</t>
    </rPh>
    <phoneticPr fontId="19"/>
  </si>
  <si>
    <t>経常費用</t>
    <rPh sb="0" eb="2">
      <t>ケイジョウ</t>
    </rPh>
    <rPh sb="2" eb="4">
      <t>ヒヨウ</t>
    </rPh>
    <phoneticPr fontId="19"/>
  </si>
  <si>
    <t>※１　支払利息支出を除く。　　※２　基金積立金支出及び基金取崩収入を除く。</t>
    <rPh sb="3" eb="5">
      <t>シハラ</t>
    </rPh>
    <rPh sb="5" eb="7">
      <t>リソク</t>
    </rPh>
    <rPh sb="7" eb="9">
      <t>シシュツ</t>
    </rPh>
    <rPh sb="10" eb="11">
      <t>ノゾ</t>
    </rPh>
    <rPh sb="18" eb="20">
      <t>キキン</t>
    </rPh>
    <rPh sb="20" eb="22">
      <t>ツミタテ</t>
    </rPh>
    <rPh sb="22" eb="23">
      <t>キン</t>
    </rPh>
    <rPh sb="23" eb="25">
      <t>シシュツ</t>
    </rPh>
    <rPh sb="25" eb="26">
      <t>オヨ</t>
    </rPh>
    <rPh sb="27" eb="29">
      <t>キキン</t>
    </rPh>
    <rPh sb="29" eb="31">
      <t>トリクズシ</t>
    </rPh>
    <rPh sb="31" eb="33">
      <t>シュウニュウ</t>
    </rPh>
    <rPh sb="34" eb="35">
      <t>ノゾ</t>
    </rPh>
    <phoneticPr fontId="19"/>
  </si>
  <si>
    <t>　受益者負担比率は類似団体よりも大幅に高くなっているが、これは財産貸付収入（土地）が経常収益に計上されていることによる。今後は行革やDX化を進めさらなる経常費用の圧縮を行う。</t>
    <phoneticPr fontId="19"/>
  </si>
  <si>
    <t>　※各表に記載の類似団体関連の数値は、各年度の調査で回答のあった団体に関するもの。</t>
    <phoneticPr fontId="5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</si>
</sst>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0;&quot;△ &quot;#,##0.00"/>
    <numFmt numFmtId="192" formatCode="#,##0;[Red]\△#,##0"/>
  </numFmts>
  <fonts count="5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scheme val="minor"/>
    </font>
    <font>
      <sz val="11"/>
      <color theme="1"/>
      <name val="ＭＳ Ｐゴシック"/>
      <family val="3"/>
      <charset val="128"/>
    </font>
    <font>
      <sz val="14"/>
      <color theme="1"/>
      <name val="ＭＳ Ｐゴシック"/>
      <family val="3"/>
      <charset val="128"/>
    </font>
    <font>
      <sz val="9"/>
      <color theme="1"/>
      <name val="ＭＳ Ｐゴシック"/>
      <family val="3"/>
      <charset val="128"/>
    </font>
    <font>
      <sz val="6"/>
      <name val="游ゴシック"/>
      <family val="2"/>
      <charset val="128"/>
    </font>
    <font>
      <sz val="12"/>
      <name val="ＭＳ Ｐゴシック"/>
      <family val="3"/>
      <charset val="128"/>
    </font>
    <font>
      <sz val="12"/>
      <color theme="1"/>
      <name val="ＭＳ Ｐゴシック"/>
      <family val="3"/>
      <charset val="128"/>
    </font>
    <font>
      <sz val="12"/>
      <color theme="1"/>
      <name val="游ゴシック"/>
      <family val="2"/>
      <charset val="128"/>
      <scheme val="minor"/>
    </font>
    <font>
      <sz val="12"/>
      <color theme="1"/>
      <name val="游ゴシック"/>
      <family val="3"/>
      <charset val="128"/>
      <scheme val="minor"/>
    </font>
    <font>
      <i/>
      <sz val="11"/>
      <name val="ＭＳ Ｐゴシック"/>
      <family val="3"/>
      <charset val="128"/>
    </font>
    <font>
      <i/>
      <strike/>
      <sz val="11"/>
      <name val="ＭＳ Ｐゴシック"/>
      <family val="3"/>
      <charset val="128"/>
    </font>
    <font>
      <b/>
      <sz val="11"/>
      <name val="ＭＳ Ｐゴシック"/>
      <family val="3"/>
      <charset val="128"/>
    </font>
    <font>
      <sz val="10"/>
      <color theme="1"/>
      <name val="ＭＳ Ｐゴシック"/>
      <family val="3"/>
      <charset val="128"/>
    </font>
    <font>
      <sz val="11"/>
      <color rgb="FFFF0000"/>
      <name val="ＭＳ Ｐゴシック"/>
      <family val="3"/>
      <charset val="128"/>
    </font>
    <font>
      <b/>
      <sz val="11"/>
      <color theme="1"/>
      <name val="ＭＳ Ｐゴシック"/>
      <family val="3"/>
      <charset val="128"/>
    </font>
    <font>
      <sz val="10"/>
      <name val="ＭＳ Ｐゴシック"/>
      <family val="3"/>
      <charset val="128"/>
    </font>
    <font>
      <sz val="6"/>
      <name val="游ゴシック"/>
      <family val="3"/>
      <charset val="128"/>
      <scheme val="minor"/>
    </font>
  </fonts>
  <fills count="12">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16" fillId="0" borderId="0">
      <alignment vertical="center"/>
    </xf>
  </cellStyleXfs>
  <cellXfs count="13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39" fillId="0" borderId="0" xfId="6" applyFont="1" applyAlignment="1">
      <alignment vertical="center"/>
    </xf>
    <xf numFmtId="0" fontId="40" fillId="0" borderId="0" xfId="6" applyFont="1" applyAlignment="1">
      <alignment vertical="center"/>
    </xf>
    <xf numFmtId="0" fontId="41" fillId="0" borderId="41" xfId="6" applyFont="1" applyBorder="1" applyAlignment="1">
      <alignment vertical="center"/>
    </xf>
    <xf numFmtId="179" fontId="41" fillId="0" borderId="12" xfId="20" applyNumberFormat="1" applyFont="1" applyBorder="1">
      <alignment vertical="center"/>
    </xf>
    <xf numFmtId="0" fontId="41" fillId="0" borderId="12" xfId="6" applyFont="1" applyBorder="1" applyAlignment="1">
      <alignment vertical="center"/>
    </xf>
    <xf numFmtId="0" fontId="39" fillId="0" borderId="12" xfId="6" applyFont="1" applyBorder="1" applyAlignment="1">
      <alignment vertical="center"/>
    </xf>
    <xf numFmtId="179" fontId="41" fillId="0" borderId="12" xfId="6" applyNumberFormat="1" applyFont="1" applyBorder="1" applyAlignment="1">
      <alignment vertical="center"/>
    </xf>
    <xf numFmtId="0" fontId="41" fillId="0" borderId="48" xfId="6" applyFont="1" applyBorder="1" applyAlignment="1">
      <alignment vertical="center"/>
    </xf>
    <xf numFmtId="0" fontId="39" fillId="0" borderId="39" xfId="6" applyFont="1" applyBorder="1" applyAlignment="1">
      <alignment horizontal="center" vertical="center"/>
    </xf>
    <xf numFmtId="0" fontId="39" fillId="0" borderId="31" xfId="6" applyFont="1" applyBorder="1" applyAlignment="1">
      <alignment horizontal="center" vertical="center"/>
    </xf>
    <xf numFmtId="0" fontId="39" fillId="0" borderId="42" xfId="6" applyFont="1" applyBorder="1" applyAlignment="1">
      <alignment horizontal="center" vertical="center"/>
    </xf>
    <xf numFmtId="0" fontId="40" fillId="0" borderId="0" xfId="6" applyFont="1" applyAlignment="1">
      <alignment horizontal="left" vertical="center"/>
    </xf>
    <xf numFmtId="0" fontId="40" fillId="0" borderId="0" xfId="6" applyFont="1" applyAlignment="1">
      <alignment horizontal="center" vertical="center"/>
    </xf>
    <xf numFmtId="0" fontId="41" fillId="0" borderId="64" xfId="6" applyFont="1" applyBorder="1" applyAlignment="1">
      <alignment vertical="center"/>
    </xf>
    <xf numFmtId="191" fontId="41" fillId="0" borderId="0" xfId="20" applyNumberFormat="1" applyFont="1">
      <alignment vertical="center"/>
    </xf>
    <xf numFmtId="0" fontId="41" fillId="0" borderId="0" xfId="6" applyFont="1" applyAlignment="1">
      <alignment vertical="center"/>
    </xf>
    <xf numFmtId="191" fontId="41" fillId="0" borderId="0" xfId="6" applyNumberFormat="1" applyFont="1" applyAlignment="1">
      <alignment horizontal="right" vertical="center"/>
    </xf>
    <xf numFmtId="0" fontId="41" fillId="0" borderId="38" xfId="6" applyFont="1" applyBorder="1" applyAlignment="1">
      <alignment vertical="center"/>
    </xf>
    <xf numFmtId="0" fontId="39" fillId="0" borderId="34" xfId="6" applyFont="1" applyBorder="1" applyAlignment="1">
      <alignment horizontal="center" vertical="center"/>
    </xf>
    <xf numFmtId="179" fontId="41" fillId="0" borderId="0" xfId="20" applyNumberFormat="1" applyFont="1">
      <alignment vertical="center"/>
    </xf>
    <xf numFmtId="0" fontId="39" fillId="0" borderId="34" xfId="6" applyFont="1" applyBorder="1" applyAlignment="1" applyProtection="1">
      <alignment horizontal="center" vertical="center"/>
      <protection locked="0"/>
    </xf>
    <xf numFmtId="49" fontId="40" fillId="0" borderId="0" xfId="6" applyNumberFormat="1" applyFont="1" applyAlignment="1">
      <alignment horizontal="left" vertical="center"/>
    </xf>
    <xf numFmtId="0" fontId="41" fillId="0" borderId="0" xfId="20" applyNumberFormat="1" applyFont="1" applyAlignment="1">
      <alignment horizontal="right" vertical="center"/>
    </xf>
    <xf numFmtId="180" fontId="41" fillId="0" borderId="0" xfId="6" applyNumberFormat="1" applyFont="1" applyAlignment="1">
      <alignment horizontal="right" vertical="center"/>
    </xf>
    <xf numFmtId="0" fontId="41" fillId="0" borderId="37" xfId="6" applyFont="1" applyBorder="1" applyAlignment="1">
      <alignment vertical="center"/>
    </xf>
    <xf numFmtId="0" fontId="41" fillId="0" borderId="54" xfId="20" applyNumberFormat="1" applyFont="1" applyBorder="1">
      <alignment vertical="center"/>
    </xf>
    <xf numFmtId="0" fontId="41" fillId="0" borderId="54" xfId="6" applyFont="1" applyBorder="1" applyAlignment="1">
      <alignment vertical="center"/>
    </xf>
    <xf numFmtId="0" fontId="39" fillId="0" borderId="54" xfId="6" applyFont="1" applyBorder="1" applyAlignment="1">
      <alignment vertical="center"/>
    </xf>
    <xf numFmtId="180" fontId="41" fillId="0" borderId="54" xfId="6" applyNumberFormat="1" applyFont="1" applyBorder="1" applyAlignment="1">
      <alignment horizontal="right" vertical="center"/>
    </xf>
    <xf numFmtId="0" fontId="41" fillId="0" borderId="40" xfId="6" applyFont="1" applyBorder="1" applyAlignment="1">
      <alignment vertical="center"/>
    </xf>
    <xf numFmtId="0" fontId="41" fillId="0" borderId="0" xfId="6" applyFont="1" applyAlignment="1">
      <alignment horizontal="right" vertical="center"/>
    </xf>
    <xf numFmtId="0" fontId="43" fillId="0" borderId="0" xfId="7" applyFont="1" applyAlignment="1">
      <alignment horizontal="left" vertical="center"/>
    </xf>
    <xf numFmtId="0" fontId="44" fillId="0" borderId="34" xfId="6" applyFont="1" applyBorder="1" applyAlignment="1">
      <alignment horizontal="center" vertical="center"/>
    </xf>
    <xf numFmtId="0" fontId="44" fillId="0" borderId="0" xfId="6" applyFont="1" applyAlignment="1">
      <alignment horizontal="center" vertical="center"/>
    </xf>
    <xf numFmtId="0" fontId="45" fillId="0" borderId="39" xfId="6" applyFont="1" applyBorder="1" applyAlignment="1">
      <alignment horizontal="center" vertical="center"/>
    </xf>
    <xf numFmtId="0" fontId="45" fillId="0" borderId="31" xfId="6" applyFont="1" applyBorder="1" applyAlignment="1">
      <alignment horizontal="center" vertical="center"/>
    </xf>
    <xf numFmtId="0" fontId="45" fillId="0" borderId="42" xfId="6" applyFont="1" applyBorder="1" applyAlignment="1">
      <alignment horizontal="center" vertical="center"/>
    </xf>
    <xf numFmtId="0" fontId="46" fillId="0" borderId="39" xfId="6" applyFont="1" applyBorder="1" applyAlignment="1">
      <alignment horizontal="center" vertical="center"/>
    </xf>
    <xf numFmtId="0" fontId="46" fillId="0" borderId="31" xfId="6" applyFont="1" applyBorder="1" applyAlignment="1">
      <alignment horizontal="center" vertical="center"/>
    </xf>
    <xf numFmtId="0" fontId="46" fillId="0" borderId="42" xfId="6" applyFont="1" applyBorder="1" applyAlignment="1">
      <alignment horizontal="center" vertical="center"/>
    </xf>
    <xf numFmtId="0" fontId="46" fillId="0" borderId="39" xfId="6" applyFont="1" applyBorder="1" applyAlignment="1">
      <alignment horizontal="center" vertical="center"/>
    </xf>
    <xf numFmtId="0" fontId="46" fillId="0" borderId="31" xfId="6" applyFont="1" applyBorder="1" applyAlignment="1">
      <alignment horizontal="center" vertical="center"/>
    </xf>
    <xf numFmtId="0" fontId="46" fillId="0" borderId="42" xfId="6" applyFont="1" applyBorder="1" applyAlignment="1">
      <alignment horizontal="center" vertical="center"/>
    </xf>
    <xf numFmtId="0" fontId="39" fillId="0" borderId="34" xfId="6" applyFont="1" applyBorder="1" applyAlignment="1">
      <alignment horizontal="center" vertical="center"/>
    </xf>
    <xf numFmtId="0" fontId="39" fillId="0" borderId="34" xfId="6" applyFont="1" applyBorder="1" applyAlignment="1">
      <alignment vertical="center"/>
    </xf>
    <xf numFmtId="179" fontId="39" fillId="0" borderId="34" xfId="6" applyNumberFormat="1" applyFont="1" applyBorder="1" applyAlignment="1">
      <alignment vertical="center" shrinkToFit="1"/>
    </xf>
    <xf numFmtId="0" fontId="39" fillId="0" borderId="15" xfId="6" applyFont="1" applyBorder="1" applyAlignment="1">
      <alignment horizontal="center" vertical="center"/>
    </xf>
    <xf numFmtId="0" fontId="16" fillId="0" borderId="34" xfId="6" applyBorder="1" applyAlignment="1">
      <alignment vertical="center" shrinkToFit="1"/>
    </xf>
    <xf numFmtId="0" fontId="16" fillId="0" borderId="34" xfId="6" applyBorder="1" applyAlignment="1">
      <alignment horizontal="center" vertical="center" shrinkToFit="1"/>
    </xf>
    <xf numFmtId="0" fontId="14" fillId="0" borderId="34" xfId="6" applyFont="1" applyBorder="1" applyAlignment="1">
      <alignment horizontal="center" vertical="center" shrinkToFit="1"/>
    </xf>
    <xf numFmtId="0" fontId="39" fillId="0" borderId="63" xfId="6" applyFont="1" applyBorder="1" applyAlignment="1">
      <alignment horizontal="center" vertical="center"/>
    </xf>
    <xf numFmtId="0" fontId="16" fillId="9" borderId="34" xfId="6" applyFill="1" applyBorder="1" applyAlignment="1">
      <alignment vertical="center" shrinkToFit="1"/>
    </xf>
    <xf numFmtId="179" fontId="16" fillId="0" borderId="34" xfId="6" applyNumberFormat="1" applyBorder="1" applyAlignment="1">
      <alignment vertical="center" shrinkToFit="1"/>
    </xf>
    <xf numFmtId="0" fontId="16" fillId="10" borderId="34" xfId="6" applyFill="1" applyBorder="1" applyAlignment="1">
      <alignment vertical="center" shrinkToFit="1"/>
    </xf>
    <xf numFmtId="0" fontId="39" fillId="0" borderId="0" xfId="6" applyFont="1" applyAlignment="1">
      <alignment horizontal="center" vertical="center"/>
    </xf>
    <xf numFmtId="0" fontId="39" fillId="0" borderId="0" xfId="6" applyFont="1" applyAlignment="1">
      <alignment horizontal="right" vertical="center"/>
    </xf>
    <xf numFmtId="38" fontId="39" fillId="0" borderId="0" xfId="21" applyFont="1" applyAlignment="1">
      <alignment horizontal="center" vertical="center"/>
    </xf>
    <xf numFmtId="38" fontId="16" fillId="0" borderId="0" xfId="21">
      <alignment vertical="center"/>
    </xf>
    <xf numFmtId="192" fontId="16" fillId="0" borderId="0" xfId="21" applyNumberFormat="1">
      <alignment vertical="center"/>
    </xf>
    <xf numFmtId="38" fontId="39" fillId="0" borderId="0" xfId="21" applyFont="1">
      <alignment vertical="center"/>
    </xf>
    <xf numFmtId="38" fontId="47" fillId="0" borderId="0" xfId="21" applyFont="1">
      <alignment vertical="center"/>
    </xf>
    <xf numFmtId="192" fontId="39" fillId="0" borderId="0" xfId="21" applyNumberFormat="1" applyFont="1">
      <alignment vertical="center"/>
    </xf>
    <xf numFmtId="0" fontId="16" fillId="0" borderId="0" xfId="7">
      <alignment vertical="center"/>
    </xf>
    <xf numFmtId="0" fontId="47" fillId="0" borderId="0" xfId="7" applyFont="1">
      <alignment vertical="center"/>
    </xf>
    <xf numFmtId="0" fontId="39" fillId="0" borderId="0" xfId="22" applyFont="1" applyAlignment="1">
      <alignment horizontal="left" vertical="center"/>
    </xf>
    <xf numFmtId="0" fontId="39" fillId="0" borderId="0" xfId="22" applyFont="1">
      <alignment vertical="center"/>
    </xf>
    <xf numFmtId="0" fontId="39" fillId="0" borderId="0" xfId="22" applyFont="1" applyAlignment="1">
      <alignment horizontal="center" vertical="center"/>
    </xf>
    <xf numFmtId="192" fontId="39" fillId="0" borderId="0" xfId="6" applyNumberFormat="1" applyFont="1" applyAlignment="1">
      <alignment vertical="center"/>
    </xf>
    <xf numFmtId="38" fontId="48" fillId="0" borderId="0" xfId="21" applyFont="1">
      <alignment vertical="center"/>
    </xf>
    <xf numFmtId="38" fontId="39" fillId="0" borderId="0" xfId="21" applyFont="1" applyAlignment="1">
      <alignment horizontal="center" vertical="center"/>
    </xf>
    <xf numFmtId="38" fontId="39" fillId="11" borderId="0" xfId="21" applyFont="1" applyFill="1">
      <alignment vertical="center"/>
    </xf>
    <xf numFmtId="192" fontId="16" fillId="0" borderId="0" xfId="7" applyNumberFormat="1">
      <alignment vertical="center"/>
    </xf>
    <xf numFmtId="0" fontId="39" fillId="0" borderId="0" xfId="7" applyFont="1">
      <alignment vertical="center"/>
    </xf>
    <xf numFmtId="0" fontId="39" fillId="0" borderId="0" xfId="23" applyFont="1">
      <alignment vertical="center"/>
    </xf>
    <xf numFmtId="0" fontId="49" fillId="0" borderId="41" xfId="21" applyNumberFormat="1" applyFont="1" applyBorder="1" applyAlignment="1">
      <alignment vertical="top"/>
    </xf>
    <xf numFmtId="0" fontId="49" fillId="0" borderId="12" xfId="21" applyNumberFormat="1" applyFont="1" applyBorder="1" applyAlignment="1">
      <alignment vertical="top"/>
    </xf>
    <xf numFmtId="0" fontId="49" fillId="0" borderId="48" xfId="21" applyNumberFormat="1" applyFont="1" applyBorder="1" applyAlignment="1">
      <alignment vertical="top"/>
    </xf>
    <xf numFmtId="38" fontId="16" fillId="0" borderId="0" xfId="21" applyAlignment="1">
      <alignment horizontal="left" vertical="top"/>
    </xf>
    <xf numFmtId="0" fontId="16" fillId="0" borderId="64" xfId="21" applyNumberFormat="1" applyBorder="1" applyAlignment="1" applyProtection="1">
      <alignment vertical="top" wrapText="1"/>
      <protection locked="0"/>
    </xf>
    <xf numFmtId="0" fontId="16" fillId="0" borderId="0" xfId="21" applyNumberFormat="1" applyAlignment="1" applyProtection="1">
      <alignment vertical="top" wrapText="1"/>
      <protection locked="0"/>
    </xf>
    <xf numFmtId="0" fontId="16" fillId="0" borderId="38" xfId="21" applyNumberFormat="1" applyBorder="1" applyAlignment="1" applyProtection="1">
      <alignment vertical="top" wrapText="1"/>
      <protection locked="0"/>
    </xf>
    <xf numFmtId="0" fontId="16" fillId="0" borderId="37" xfId="21" applyNumberFormat="1" applyBorder="1" applyAlignment="1" applyProtection="1">
      <alignment vertical="top" wrapText="1"/>
      <protection locked="0"/>
    </xf>
    <xf numFmtId="0" fontId="16" fillId="0" borderId="54" xfId="21" applyNumberFormat="1" applyBorder="1" applyAlignment="1" applyProtection="1">
      <alignment vertical="top" wrapText="1"/>
      <protection locked="0"/>
    </xf>
    <xf numFmtId="0" fontId="16" fillId="0" borderId="40" xfId="21" applyNumberFormat="1" applyBorder="1" applyAlignment="1" applyProtection="1">
      <alignment vertical="top" wrapText="1"/>
      <protection locked="0"/>
    </xf>
    <xf numFmtId="0" fontId="50" fillId="0" borderId="34" xfId="6" applyFont="1" applyBorder="1" applyAlignment="1">
      <alignment horizontal="center" vertical="center"/>
    </xf>
    <xf numFmtId="0" fontId="39" fillId="0" borderId="34" xfId="6" applyFont="1" applyBorder="1" applyAlignment="1">
      <alignment horizontal="left" vertical="center"/>
    </xf>
    <xf numFmtId="0" fontId="50" fillId="0" borderId="15" xfId="6" applyFont="1" applyBorder="1" applyAlignment="1">
      <alignment horizontal="center" vertical="center"/>
    </xf>
    <xf numFmtId="0" fontId="39" fillId="0" borderId="34" xfId="6" applyFont="1" applyBorder="1" applyAlignment="1">
      <alignment horizontal="left" vertical="center"/>
    </xf>
    <xf numFmtId="0" fontId="50" fillId="0" borderId="63" xfId="6" applyFont="1" applyBorder="1" applyAlignment="1">
      <alignment horizontal="center" vertical="center"/>
    </xf>
    <xf numFmtId="0" fontId="50" fillId="0" borderId="47" xfId="6" applyFont="1" applyBorder="1" applyAlignment="1">
      <alignment horizontal="center" vertical="center"/>
    </xf>
    <xf numFmtId="0" fontId="39" fillId="0" borderId="47" xfId="6" applyFont="1" applyBorder="1" applyAlignment="1">
      <alignment horizontal="center" vertical="center"/>
    </xf>
    <xf numFmtId="0" fontId="16" fillId="0" borderId="0" xfId="7" applyAlignment="1">
      <alignment horizontal="right" vertical="center"/>
    </xf>
    <xf numFmtId="0" fontId="47" fillId="0" borderId="0" xfId="22" applyFont="1" applyAlignment="1">
      <alignment horizontal="left" vertical="center"/>
    </xf>
    <xf numFmtId="0" fontId="16" fillId="0" borderId="0" xfId="7" applyAlignment="1">
      <alignment horizontal="center" vertical="center"/>
    </xf>
    <xf numFmtId="0" fontId="39" fillId="0" borderId="0" xfId="7" applyFont="1" applyAlignment="1">
      <alignment horizontal="center" vertical="center"/>
    </xf>
    <xf numFmtId="0" fontId="47" fillId="0" borderId="0" xfId="22" applyFont="1" applyAlignment="1">
      <alignment horizontal="center" vertical="center"/>
    </xf>
    <xf numFmtId="0" fontId="52" fillId="0" borderId="41" xfId="6" applyFont="1" applyBorder="1" applyAlignment="1">
      <alignment horizontal="left" vertical="center"/>
    </xf>
    <xf numFmtId="0" fontId="52" fillId="0" borderId="12" xfId="6" applyFont="1" applyBorder="1" applyAlignment="1">
      <alignment horizontal="left" vertical="center"/>
    </xf>
    <xf numFmtId="0" fontId="52" fillId="0" borderId="48" xfId="6" applyFont="1" applyBorder="1" applyAlignment="1">
      <alignment horizontal="left" vertical="center"/>
    </xf>
    <xf numFmtId="0" fontId="52" fillId="0" borderId="64" xfId="6" applyFont="1" applyBorder="1" applyAlignment="1">
      <alignment horizontal="left" vertical="center"/>
    </xf>
    <xf numFmtId="0" fontId="52" fillId="0" borderId="0" xfId="6" applyFont="1" applyAlignment="1">
      <alignment horizontal="left" vertical="center"/>
    </xf>
    <xf numFmtId="0" fontId="52" fillId="0" borderId="38" xfId="6" applyFont="1" applyBorder="1" applyAlignment="1">
      <alignment horizontal="left" vertical="center"/>
    </xf>
    <xf numFmtId="0" fontId="39" fillId="0" borderId="54" xfId="6" applyFont="1" applyBorder="1" applyAlignment="1">
      <alignment horizontal="center" vertical="center"/>
    </xf>
    <xf numFmtId="0" fontId="39" fillId="0" borderId="40" xfId="6" applyFont="1" applyBorder="1" applyAlignment="1">
      <alignment horizontal="center" vertical="center"/>
    </xf>
    <xf numFmtId="0" fontId="39" fillId="0" borderId="64" xfId="7" applyFont="1" applyBorder="1" applyAlignment="1" applyProtection="1">
      <alignment vertical="top" wrapText="1"/>
      <protection locked="0"/>
    </xf>
    <xf numFmtId="0" fontId="39" fillId="0" borderId="0" xfId="7" applyFont="1" applyAlignment="1" applyProtection="1">
      <alignment vertical="top" wrapText="1"/>
      <protection locked="0"/>
    </xf>
    <xf numFmtId="0" fontId="39" fillId="0" borderId="38" xfId="7" applyFont="1" applyBorder="1" applyAlignment="1" applyProtection="1">
      <alignment vertical="top" wrapText="1"/>
      <protection locked="0"/>
    </xf>
    <xf numFmtId="0" fontId="44" fillId="0" borderId="0" xfId="6" applyFont="1" applyAlignment="1">
      <alignment vertical="center"/>
    </xf>
    <xf numFmtId="0" fontId="39" fillId="0" borderId="34" xfId="6" applyFont="1" applyBorder="1" applyAlignment="1">
      <alignment horizontal="center" vertical="center" shrinkToFit="1"/>
    </xf>
    <xf numFmtId="0" fontId="39" fillId="0" borderId="39" xfId="6" applyFont="1" applyBorder="1" applyAlignment="1">
      <alignment horizontal="center" vertical="center" shrinkToFit="1"/>
    </xf>
    <xf numFmtId="0" fontId="39" fillId="0" borderId="15" xfId="6" applyFont="1" applyBorder="1" applyAlignment="1">
      <alignment horizontal="center" vertical="center" shrinkToFit="1"/>
    </xf>
    <xf numFmtId="0" fontId="39" fillId="0" borderId="41" xfId="6" applyFont="1" applyBorder="1" applyAlignment="1">
      <alignment horizontal="center" vertical="center" shrinkToFit="1"/>
    </xf>
    <xf numFmtId="0" fontId="16" fillId="0" borderId="27" xfId="7" applyBorder="1" applyAlignment="1">
      <alignment horizontal="center" vertical="center" shrinkToFit="1"/>
    </xf>
    <xf numFmtId="0" fontId="16" fillId="0" borderId="28" xfId="7" applyBorder="1" applyAlignment="1">
      <alignment horizontal="center" vertical="center" shrinkToFit="1"/>
    </xf>
    <xf numFmtId="180" fontId="39" fillId="0" borderId="28" xfId="6" applyNumberFormat="1" applyFont="1" applyBorder="1" applyAlignment="1">
      <alignment vertical="center" shrinkToFit="1"/>
    </xf>
    <xf numFmtId="180" fontId="39" fillId="0" borderId="29" xfId="6" applyNumberFormat="1" applyFont="1" applyBorder="1" applyAlignment="1">
      <alignment vertical="center" shrinkToFit="1"/>
    </xf>
    <xf numFmtId="191" fontId="16" fillId="0" borderId="28" xfId="7" applyNumberFormat="1" applyBorder="1" applyAlignment="1">
      <alignment vertical="center" shrinkToFit="1"/>
    </xf>
    <xf numFmtId="191" fontId="16" fillId="0" borderId="29" xfId="7" applyNumberFormat="1" applyBorder="1" applyAlignment="1">
      <alignment vertical="center" shrinkToFit="1"/>
    </xf>
    <xf numFmtId="0" fontId="16" fillId="0" borderId="45" xfId="7" applyBorder="1" applyAlignment="1">
      <alignment horizontal="center" vertical="center" shrinkToFit="1"/>
    </xf>
    <xf numFmtId="180" fontId="16" fillId="0" borderId="28" xfId="7" applyNumberFormat="1" applyBorder="1" applyAlignment="1">
      <alignment vertical="center" shrinkToFit="1"/>
    </xf>
    <xf numFmtId="180" fontId="16" fillId="0" borderId="29" xfId="7" applyNumberFormat="1" applyBorder="1" applyAlignment="1">
      <alignment vertical="center" shrinkToFit="1"/>
    </xf>
    <xf numFmtId="0" fontId="39" fillId="0" borderId="20" xfId="6" applyFont="1" applyBorder="1" applyAlignment="1">
      <alignment horizontal="center" vertical="center" shrinkToFit="1"/>
    </xf>
    <xf numFmtId="0" fontId="39" fillId="0" borderId="21" xfId="6" applyFont="1" applyBorder="1" applyAlignment="1">
      <alignment horizontal="center" vertical="center" shrinkToFit="1"/>
    </xf>
    <xf numFmtId="180" fontId="39" fillId="0" borderId="21" xfId="6" applyNumberFormat="1" applyFont="1" applyBorder="1" applyAlignment="1">
      <alignment vertical="center" shrinkToFit="1"/>
    </xf>
    <xf numFmtId="180" fontId="39" fillId="0" borderId="22" xfId="6" applyNumberFormat="1" applyFont="1" applyBorder="1" applyAlignment="1">
      <alignment vertical="center" shrinkToFit="1"/>
    </xf>
    <xf numFmtId="191" fontId="39" fillId="0" borderId="21" xfId="6" applyNumberFormat="1" applyFont="1" applyBorder="1" applyAlignment="1">
      <alignment vertical="center" shrinkToFit="1"/>
    </xf>
    <xf numFmtId="191" fontId="39" fillId="0" borderId="22" xfId="6" applyNumberFormat="1" applyFont="1" applyBorder="1" applyAlignment="1">
      <alignment vertical="center" shrinkToFit="1"/>
    </xf>
    <xf numFmtId="0" fontId="39" fillId="0" borderId="44" xfId="6" applyFont="1" applyBorder="1" applyAlignment="1">
      <alignment horizontal="center" vertical="center" shrinkToFit="1"/>
    </xf>
    <xf numFmtId="0" fontId="50" fillId="0" borderId="0" xfId="6" applyFont="1" applyAlignment="1">
      <alignment vertical="center"/>
    </xf>
    <xf numFmtId="0" fontId="43" fillId="0" borderId="0" xfId="7" applyFont="1" applyAlignment="1">
      <alignment horizontal="left" vertical="center"/>
    </xf>
    <xf numFmtId="192" fontId="39" fillId="0" borderId="0" xfId="22" applyNumberFormat="1" applyFont="1">
      <alignment vertical="center"/>
    </xf>
    <xf numFmtId="0" fontId="39" fillId="0" borderId="37" xfId="7" applyFont="1" applyBorder="1" applyAlignment="1" applyProtection="1">
      <alignment vertical="top" wrapText="1"/>
      <protection locked="0"/>
    </xf>
    <xf numFmtId="0" fontId="39" fillId="0" borderId="54" xfId="7" applyFont="1" applyBorder="1" applyAlignment="1" applyProtection="1">
      <alignment vertical="top" wrapText="1"/>
      <protection locked="0"/>
    </xf>
    <xf numFmtId="0" fontId="39" fillId="0" borderId="40" xfId="7" applyFont="1" applyBorder="1" applyAlignment="1" applyProtection="1">
      <alignment vertical="top" wrapText="1"/>
      <protection locked="0"/>
    </xf>
    <xf numFmtId="0" fontId="16" fillId="0" borderId="34" xfId="21" applyNumberFormat="1" applyBorder="1" applyAlignment="1">
      <alignment horizontal="center" vertical="center" shrinkToFit="1"/>
    </xf>
    <xf numFmtId="179" fontId="39" fillId="0" borderId="15" xfId="6" applyNumberFormat="1" applyFont="1" applyBorder="1" applyAlignment="1">
      <alignment vertical="center" shrinkToFit="1"/>
    </xf>
    <xf numFmtId="0" fontId="16" fillId="0" borderId="15" xfId="21" applyNumberFormat="1" applyBorder="1" applyAlignment="1">
      <alignment horizontal="center" vertical="center" shrinkToFit="1"/>
    </xf>
    <xf numFmtId="0" fontId="49" fillId="0" borderId="41" xfId="7" applyFont="1" applyBorder="1">
      <alignment vertical="center"/>
    </xf>
    <xf numFmtId="0" fontId="49" fillId="0" borderId="12" xfId="7" applyFont="1" applyBorder="1">
      <alignment vertical="center"/>
    </xf>
    <xf numFmtId="0" fontId="49" fillId="0" borderId="48" xfId="7" applyFont="1" applyBorder="1">
      <alignment vertical="center"/>
    </xf>
    <xf numFmtId="192" fontId="39" fillId="0" borderId="0" xfId="23" applyNumberFormat="1" applyFont="1">
      <alignment vertical="center"/>
    </xf>
    <xf numFmtId="0" fontId="49" fillId="0" borderId="64" xfId="7" applyFont="1" applyBorder="1">
      <alignment vertical="center"/>
    </xf>
    <xf numFmtId="0" fontId="49" fillId="0" borderId="0" xfId="7" applyFont="1">
      <alignment vertical="center"/>
    </xf>
    <xf numFmtId="0" fontId="49" fillId="0" borderId="38" xfId="7" applyFont="1" applyBorder="1">
      <alignment vertical="center"/>
    </xf>
    <xf numFmtId="0" fontId="16" fillId="0" borderId="64" xfId="7" applyBorder="1" applyAlignment="1" applyProtection="1">
      <alignment vertical="top" wrapText="1"/>
      <protection locked="0"/>
    </xf>
    <xf numFmtId="0" fontId="16" fillId="0" borderId="0" xfId="7" applyAlignment="1" applyProtection="1">
      <alignment vertical="top" wrapText="1"/>
      <protection locked="0"/>
    </xf>
    <xf numFmtId="0" fontId="16" fillId="0" borderId="38" xfId="7" applyBorder="1" applyAlignment="1" applyProtection="1">
      <alignment vertical="top" wrapText="1"/>
      <protection locked="0"/>
    </xf>
    <xf numFmtId="192" fontId="39" fillId="0" borderId="0" xfId="7" applyNumberFormat="1" applyFont="1">
      <alignment vertical="center"/>
    </xf>
    <xf numFmtId="0" fontId="16" fillId="0" borderId="37" xfId="7" applyBorder="1" applyAlignment="1" applyProtection="1">
      <alignment vertical="top" wrapText="1"/>
      <protection locked="0"/>
    </xf>
    <xf numFmtId="0" fontId="16" fillId="0" borderId="54" xfId="7" applyBorder="1" applyAlignment="1" applyProtection="1">
      <alignment vertical="top" wrapText="1"/>
      <protection locked="0"/>
    </xf>
    <xf numFmtId="0" fontId="16" fillId="0" borderId="40" xfId="7" applyBorder="1" applyAlignment="1" applyProtection="1">
      <alignment vertical="top" wrapText="1"/>
      <protection locked="0"/>
    </xf>
    <xf numFmtId="0" fontId="49" fillId="0" borderId="41" xfId="7" applyFont="1" applyBorder="1" applyAlignment="1">
      <alignment horizontal="left" vertical="center"/>
    </xf>
    <xf numFmtId="0" fontId="49" fillId="0" borderId="12" xfId="7" applyFont="1" applyBorder="1" applyAlignment="1">
      <alignment horizontal="left" vertical="center"/>
    </xf>
    <xf numFmtId="0" fontId="49" fillId="0" borderId="48" xfId="7" applyFont="1" applyBorder="1" applyAlignment="1">
      <alignment horizontal="left" vertical="center"/>
    </xf>
    <xf numFmtId="0" fontId="49" fillId="0" borderId="64" xfId="7" applyFont="1" applyBorder="1" applyAlignment="1">
      <alignment horizontal="left" vertical="center"/>
    </xf>
    <xf numFmtId="0" fontId="49" fillId="0" borderId="0" xfId="7" applyFont="1" applyAlignment="1">
      <alignment horizontal="left" vertical="center"/>
    </xf>
    <xf numFmtId="0" fontId="49" fillId="0" borderId="38" xfId="7" applyFont="1" applyBorder="1" applyAlignment="1">
      <alignment horizontal="left" vertical="center"/>
    </xf>
    <xf numFmtId="38" fontId="16" fillId="0" borderId="27" xfId="21" applyBorder="1" applyAlignment="1">
      <alignment horizontal="center" vertical="center" shrinkToFit="1"/>
    </xf>
    <xf numFmtId="38" fontId="16" fillId="0" borderId="28" xfId="21" applyBorder="1" applyAlignment="1">
      <alignment horizontal="center" vertical="center" shrinkToFit="1"/>
    </xf>
    <xf numFmtId="179" fontId="39" fillId="0" borderId="28" xfId="6" applyNumberFormat="1" applyFont="1" applyBorder="1" applyAlignment="1">
      <alignment vertical="center" shrinkToFit="1"/>
    </xf>
    <xf numFmtId="179" fontId="39" fillId="0" borderId="29" xfId="6" applyNumberFormat="1" applyFont="1" applyBorder="1" applyAlignment="1">
      <alignment vertical="center" shrinkToFit="1"/>
    </xf>
    <xf numFmtId="38" fontId="16" fillId="0" borderId="34" xfId="21" applyBorder="1" applyAlignment="1">
      <alignment horizontal="center" vertical="center" shrinkToFit="1"/>
    </xf>
    <xf numFmtId="179" fontId="39" fillId="0" borderId="39" xfId="6" applyNumberFormat="1" applyFont="1" applyBorder="1" applyAlignment="1">
      <alignment vertical="center" shrinkToFit="1"/>
    </xf>
    <xf numFmtId="38" fontId="16" fillId="0" borderId="33" xfId="21" applyBorder="1" applyAlignment="1">
      <alignment horizontal="center" vertical="center" shrinkToFit="1"/>
    </xf>
    <xf numFmtId="179" fontId="39" fillId="0" borderId="35" xfId="6" applyNumberFormat="1" applyFont="1" applyBorder="1" applyAlignment="1">
      <alignment vertical="center" shrinkToFit="1"/>
    </xf>
    <xf numFmtId="38" fontId="16" fillId="0" borderId="15" xfId="21" applyBorder="1" applyAlignment="1">
      <alignment horizontal="center" vertical="center" shrinkToFit="1"/>
    </xf>
    <xf numFmtId="179" fontId="39" fillId="0" borderId="41" xfId="6" applyNumberFormat="1" applyFont="1" applyBorder="1" applyAlignment="1">
      <alignment vertical="center" shrinkToFit="1"/>
    </xf>
    <xf numFmtId="0" fontId="16" fillId="0" borderId="33" xfId="7" applyBorder="1" applyAlignment="1">
      <alignment horizontal="center" vertical="center" shrinkToFit="1"/>
    </xf>
    <xf numFmtId="0" fontId="16" fillId="0" borderId="34" xfId="7" applyBorder="1" applyAlignment="1">
      <alignment horizontal="center" vertical="center" shrinkToFit="1"/>
    </xf>
    <xf numFmtId="180" fontId="39" fillId="0" borderId="45" xfId="6" applyNumberFormat="1" applyFont="1" applyBorder="1" applyAlignment="1">
      <alignment vertical="center" shrinkToFit="1"/>
    </xf>
    <xf numFmtId="180" fontId="39" fillId="0" borderId="44" xfId="6" applyNumberFormat="1" applyFont="1" applyBorder="1" applyAlignment="1">
      <alignment vertical="center" shrinkToFit="1"/>
    </xf>
    <xf numFmtId="38" fontId="53" fillId="0" borderId="38" xfId="21" applyFont="1" applyBorder="1">
      <alignment vertical="center"/>
    </xf>
    <xf numFmtId="38" fontId="53" fillId="0" borderId="0" xfId="21" applyFont="1">
      <alignment vertical="center"/>
    </xf>
    <xf numFmtId="0" fontId="51" fillId="0" borderId="0" xfId="6" applyFont="1" applyAlignment="1">
      <alignment vertical="center"/>
    </xf>
  </cellXfs>
  <cellStyles count="24">
    <cellStyle name="桁区切り 2" xfId="20" xr:uid="{84E48E59-23F6-4ED3-A0D0-EF19256E59F0}"/>
    <cellStyle name="桁区切り 2 2" xfId="21" xr:uid="{2D1E9BF1-8032-4771-94C7-587FB35F03D7}"/>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03.04.01.財務諸表雛形_様式_桜内案１_コピー03　普通会計４表2006.12.23_仕訳" xfId="23" xr:uid="{9CECC7D2-E9C2-4A8D-89F3-62808DE105CB}"/>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 name="標準_別冊１　Ｐ2～Ｐ5　普通会計４表20070113_仕訳" xfId="22" xr:uid="{7492B3C5-75A7-4E43-BA87-64A0606C0D63}"/>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[1]財務書類!$M$11:$N$11</c:f>
              <c:strCache>
                <c:ptCount val="1"/>
                <c:pt idx="0">
                  <c:v>一般会計等 純経常行政コスト</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strRef>
              <c:f>[1]財務書類!$O$10:$S$10</c:f>
              <c:strCache>
                <c:ptCount val="5"/>
                <c:pt idx="0">
                  <c:v>平成29年度</c:v>
                </c:pt>
                <c:pt idx="1">
                  <c:v>平成30年度</c:v>
                </c:pt>
                <c:pt idx="2">
                  <c:v>令和元年度</c:v>
                </c:pt>
                <c:pt idx="3">
                  <c:v>令和2年度</c:v>
                </c:pt>
                <c:pt idx="4">
                  <c:v>令和3年度</c:v>
                </c:pt>
              </c:strCache>
            </c:strRef>
          </c:cat>
          <c:val>
            <c:numRef>
              <c:f>[1]財務書類!$O$11:$S$11</c:f>
              <c:numCache>
                <c:formatCode>General</c:formatCode>
                <c:ptCount val="5"/>
                <c:pt idx="0">
                  <c:v>4137</c:v>
                </c:pt>
                <c:pt idx="1">
                  <c:v>4466</c:v>
                </c:pt>
                <c:pt idx="2">
                  <c:v>4985</c:v>
                </c:pt>
                <c:pt idx="3">
                  <c:v>6927</c:v>
                </c:pt>
                <c:pt idx="4">
                  <c:v>6111</c:v>
                </c:pt>
              </c:numCache>
            </c:numRef>
          </c:val>
          <c:smooth val="0"/>
          <c:extLst>
            <c:ext xmlns:c16="http://schemas.microsoft.com/office/drawing/2014/chart" uri="{C3380CC4-5D6E-409C-BE32-E72D297353CC}">
              <c16:uniqueId val="{00000000-2F47-4739-BF41-44D5666A9E9C}"/>
            </c:ext>
          </c:extLst>
        </c:ser>
        <c:ser>
          <c:idx val="1"/>
          <c:order val="1"/>
          <c:tx>
            <c:strRef>
              <c:f>[1]財務書類!$M$12:$N$12</c:f>
              <c:strCache>
                <c:ptCount val="1"/>
                <c:pt idx="0">
                  <c:v>一般会計等 純行政コスト</c:v>
                </c:pt>
              </c:strCache>
            </c:strRef>
          </c:tx>
          <c:spPr>
            <a:ln w="28575" cap="rnd">
              <a:solidFill>
                <a:srgbClr val="BF9000"/>
              </a:solidFill>
              <a:prstDash val="dash"/>
              <a:round/>
            </a:ln>
            <a:effectLst/>
          </c:spPr>
          <c:marker>
            <c:symbol val="circle"/>
            <c:size val="5"/>
            <c:spPr>
              <a:solidFill>
                <a:srgbClr val="BF9000"/>
              </a:solidFill>
              <a:ln w="9525">
                <a:solidFill>
                  <a:srgbClr val="BF9000"/>
                </a:solidFill>
              </a:ln>
              <a:effectLst/>
            </c:spPr>
          </c:marker>
          <c:cat>
            <c:strRef>
              <c:f>[1]財務書類!$O$10:$S$10</c:f>
              <c:strCache>
                <c:ptCount val="5"/>
                <c:pt idx="0">
                  <c:v>平成29年度</c:v>
                </c:pt>
                <c:pt idx="1">
                  <c:v>平成30年度</c:v>
                </c:pt>
                <c:pt idx="2">
                  <c:v>令和元年度</c:v>
                </c:pt>
                <c:pt idx="3">
                  <c:v>令和2年度</c:v>
                </c:pt>
                <c:pt idx="4">
                  <c:v>令和3年度</c:v>
                </c:pt>
              </c:strCache>
            </c:strRef>
          </c:cat>
          <c:val>
            <c:numRef>
              <c:f>[1]財務書類!$O$12:$S$12</c:f>
              <c:numCache>
                <c:formatCode>General</c:formatCode>
                <c:ptCount val="5"/>
                <c:pt idx="0">
                  <c:v>4176</c:v>
                </c:pt>
                <c:pt idx="1">
                  <c:v>4484</c:v>
                </c:pt>
                <c:pt idx="2">
                  <c:v>6313</c:v>
                </c:pt>
                <c:pt idx="3">
                  <c:v>6958</c:v>
                </c:pt>
                <c:pt idx="4">
                  <c:v>6109</c:v>
                </c:pt>
              </c:numCache>
            </c:numRef>
          </c:val>
          <c:smooth val="0"/>
          <c:extLst>
            <c:ext xmlns:c16="http://schemas.microsoft.com/office/drawing/2014/chart" uri="{C3380CC4-5D6E-409C-BE32-E72D297353CC}">
              <c16:uniqueId val="{00000001-2F47-4739-BF41-44D5666A9E9C}"/>
            </c:ext>
          </c:extLst>
        </c:ser>
        <c:ser>
          <c:idx val="2"/>
          <c:order val="2"/>
          <c:tx>
            <c:strRef>
              <c:f>[1]財務書類!$M$13:$N$13</c:f>
              <c:strCache>
                <c:ptCount val="1"/>
                <c:pt idx="0">
                  <c:v>全体 純経常行政コスト</c:v>
                </c:pt>
              </c:strCache>
            </c:strRef>
          </c:tx>
          <c:spPr>
            <a:ln w="28575" cap="rnd">
              <a:solidFill>
                <a:srgbClr val="5B9BD5"/>
              </a:solidFill>
              <a:round/>
            </a:ln>
            <a:effectLst/>
          </c:spPr>
          <c:marker>
            <c:symbol val="circle"/>
            <c:size val="5"/>
            <c:spPr>
              <a:solidFill>
                <a:srgbClr val="5B9BD5"/>
              </a:solidFill>
              <a:ln w="9525">
                <a:solidFill>
                  <a:srgbClr val="5B9BD5"/>
                </a:solidFill>
              </a:ln>
              <a:effectLst/>
            </c:spPr>
          </c:marker>
          <c:cat>
            <c:strRef>
              <c:f>[1]財務書類!$O$10:$S$10</c:f>
              <c:strCache>
                <c:ptCount val="5"/>
                <c:pt idx="0">
                  <c:v>平成29年度</c:v>
                </c:pt>
                <c:pt idx="1">
                  <c:v>平成30年度</c:v>
                </c:pt>
                <c:pt idx="2">
                  <c:v>令和元年度</c:v>
                </c:pt>
                <c:pt idx="3">
                  <c:v>令和2年度</c:v>
                </c:pt>
                <c:pt idx="4">
                  <c:v>令和3年度</c:v>
                </c:pt>
              </c:strCache>
            </c:strRef>
          </c:cat>
          <c:val>
            <c:numRef>
              <c:f>[1]財務書類!$O$13:$S$13</c:f>
              <c:numCache>
                <c:formatCode>General</c:formatCode>
                <c:ptCount val="5"/>
                <c:pt idx="0">
                  <c:v>5931</c:v>
                </c:pt>
                <c:pt idx="1">
                  <c:v>5781</c:v>
                </c:pt>
                <c:pt idx="2">
                  <c:v>6310</c:v>
                </c:pt>
                <c:pt idx="3">
                  <c:v>8398</c:v>
                </c:pt>
                <c:pt idx="4">
                  <c:v>7654</c:v>
                </c:pt>
              </c:numCache>
            </c:numRef>
          </c:val>
          <c:smooth val="0"/>
          <c:extLst>
            <c:ext xmlns:c16="http://schemas.microsoft.com/office/drawing/2014/chart" uri="{C3380CC4-5D6E-409C-BE32-E72D297353CC}">
              <c16:uniqueId val="{00000002-2F47-4739-BF41-44D5666A9E9C}"/>
            </c:ext>
          </c:extLst>
        </c:ser>
        <c:ser>
          <c:idx val="3"/>
          <c:order val="3"/>
          <c:tx>
            <c:strRef>
              <c:f>[1]財務書類!$M$14:$N$14</c:f>
              <c:strCache>
                <c:ptCount val="1"/>
                <c:pt idx="0">
                  <c:v>全体 純行政コスト</c:v>
                </c:pt>
              </c:strCache>
            </c:strRef>
          </c:tx>
          <c:spPr>
            <a:ln w="28575" cap="rnd">
              <a:solidFill>
                <a:srgbClr val="2E75B6"/>
              </a:solidFill>
              <a:prstDash val="dash"/>
              <a:round/>
            </a:ln>
            <a:effectLst/>
          </c:spPr>
          <c:marker>
            <c:symbol val="circle"/>
            <c:size val="5"/>
            <c:spPr>
              <a:solidFill>
                <a:srgbClr val="2E75B6"/>
              </a:solidFill>
              <a:ln w="9525">
                <a:solidFill>
                  <a:srgbClr val="2E75B6"/>
                </a:solidFill>
              </a:ln>
              <a:effectLst/>
            </c:spPr>
          </c:marker>
          <c:cat>
            <c:strRef>
              <c:f>[1]財務書類!$O$10:$S$10</c:f>
              <c:strCache>
                <c:ptCount val="5"/>
                <c:pt idx="0">
                  <c:v>平成29年度</c:v>
                </c:pt>
                <c:pt idx="1">
                  <c:v>平成30年度</c:v>
                </c:pt>
                <c:pt idx="2">
                  <c:v>令和元年度</c:v>
                </c:pt>
                <c:pt idx="3">
                  <c:v>令和2年度</c:v>
                </c:pt>
                <c:pt idx="4">
                  <c:v>令和3年度</c:v>
                </c:pt>
              </c:strCache>
            </c:strRef>
          </c:cat>
          <c:val>
            <c:numRef>
              <c:f>[1]財務書類!$O$14:$S$14</c:f>
              <c:numCache>
                <c:formatCode>General</c:formatCode>
                <c:ptCount val="5"/>
                <c:pt idx="0">
                  <c:v>5947</c:v>
                </c:pt>
                <c:pt idx="1">
                  <c:v>5798</c:v>
                </c:pt>
                <c:pt idx="2">
                  <c:v>7638</c:v>
                </c:pt>
                <c:pt idx="3">
                  <c:v>8433</c:v>
                </c:pt>
                <c:pt idx="4">
                  <c:v>7661</c:v>
                </c:pt>
              </c:numCache>
            </c:numRef>
          </c:val>
          <c:smooth val="0"/>
          <c:extLst>
            <c:ext xmlns:c16="http://schemas.microsoft.com/office/drawing/2014/chart" uri="{C3380CC4-5D6E-409C-BE32-E72D297353CC}">
              <c16:uniqueId val="{00000003-2F47-4739-BF41-44D5666A9E9C}"/>
            </c:ext>
          </c:extLst>
        </c:ser>
        <c:ser>
          <c:idx val="4"/>
          <c:order val="4"/>
          <c:tx>
            <c:strRef>
              <c:f>[1]財務書類!$M$15:$N$15</c:f>
              <c:strCache>
                <c:ptCount val="1"/>
                <c:pt idx="0">
                  <c:v>連結 純経常行政コスト</c:v>
                </c:pt>
              </c:strCache>
            </c:strRef>
          </c:tx>
          <c:spPr>
            <a:ln w="28575" cap="rnd">
              <a:solidFill>
                <a:srgbClr val="A5A5A5"/>
              </a:solidFill>
              <a:round/>
            </a:ln>
            <a:effectLst/>
          </c:spPr>
          <c:marker>
            <c:symbol val="circle"/>
            <c:size val="5"/>
            <c:spPr>
              <a:solidFill>
                <a:srgbClr val="A5A5A5"/>
              </a:solidFill>
              <a:ln w="9525">
                <a:solidFill>
                  <a:srgbClr val="A5A5A5"/>
                </a:solidFill>
              </a:ln>
              <a:effectLst/>
            </c:spPr>
          </c:marker>
          <c:cat>
            <c:strRef>
              <c:f>[1]財務書類!$O$10:$S$10</c:f>
              <c:strCache>
                <c:ptCount val="5"/>
                <c:pt idx="0">
                  <c:v>平成29年度</c:v>
                </c:pt>
                <c:pt idx="1">
                  <c:v>平成30年度</c:v>
                </c:pt>
                <c:pt idx="2">
                  <c:v>令和元年度</c:v>
                </c:pt>
                <c:pt idx="3">
                  <c:v>令和2年度</c:v>
                </c:pt>
                <c:pt idx="4">
                  <c:v>令和3年度</c:v>
                </c:pt>
              </c:strCache>
            </c:strRef>
          </c:cat>
          <c:val>
            <c:numRef>
              <c:f>[1]財務書類!$O$15:$S$15</c:f>
              <c:numCache>
                <c:formatCode>General</c:formatCode>
                <c:ptCount val="5"/>
                <c:pt idx="0">
                  <c:v>8034</c:v>
                </c:pt>
                <c:pt idx="1">
                  <c:v>7928</c:v>
                </c:pt>
                <c:pt idx="2">
                  <c:v>8281</c:v>
                </c:pt>
                <c:pt idx="3">
                  <c:v>10290</c:v>
                </c:pt>
                <c:pt idx="4">
                  <c:v>9603</c:v>
                </c:pt>
              </c:numCache>
            </c:numRef>
          </c:val>
          <c:smooth val="0"/>
          <c:extLst>
            <c:ext xmlns:c16="http://schemas.microsoft.com/office/drawing/2014/chart" uri="{C3380CC4-5D6E-409C-BE32-E72D297353CC}">
              <c16:uniqueId val="{00000004-2F47-4739-BF41-44D5666A9E9C}"/>
            </c:ext>
          </c:extLst>
        </c:ser>
        <c:ser>
          <c:idx val="5"/>
          <c:order val="5"/>
          <c:tx>
            <c:strRef>
              <c:f>[1]財務書類!$M$16:$N$16</c:f>
              <c:strCache>
                <c:ptCount val="1"/>
                <c:pt idx="0">
                  <c:v>連結 純行政コスト</c:v>
                </c:pt>
              </c:strCache>
            </c:strRef>
          </c:tx>
          <c:spPr>
            <a:ln w="28575" cap="rnd">
              <a:solidFill>
                <a:srgbClr val="7C7C7C"/>
              </a:solidFill>
              <a:prstDash val="dash"/>
              <a:round/>
            </a:ln>
            <a:effectLst/>
          </c:spPr>
          <c:marker>
            <c:symbol val="circle"/>
            <c:size val="5"/>
            <c:spPr>
              <a:solidFill>
                <a:srgbClr val="7C7C7C"/>
              </a:solidFill>
              <a:ln w="9525">
                <a:solidFill>
                  <a:srgbClr val="7C7C7C"/>
                </a:solidFill>
              </a:ln>
              <a:effectLst/>
            </c:spPr>
          </c:marker>
          <c:cat>
            <c:strRef>
              <c:f>[1]財務書類!$O$10:$S$10</c:f>
              <c:strCache>
                <c:ptCount val="5"/>
                <c:pt idx="0">
                  <c:v>平成29年度</c:v>
                </c:pt>
                <c:pt idx="1">
                  <c:v>平成30年度</c:v>
                </c:pt>
                <c:pt idx="2">
                  <c:v>令和元年度</c:v>
                </c:pt>
                <c:pt idx="3">
                  <c:v>令和2年度</c:v>
                </c:pt>
                <c:pt idx="4">
                  <c:v>令和3年度</c:v>
                </c:pt>
              </c:strCache>
            </c:strRef>
          </c:cat>
          <c:val>
            <c:numRef>
              <c:f>[1]財務書類!$O$16:$S$16</c:f>
              <c:numCache>
                <c:formatCode>General</c:formatCode>
                <c:ptCount val="5"/>
                <c:pt idx="0">
                  <c:v>8031</c:v>
                </c:pt>
                <c:pt idx="1">
                  <c:v>7946</c:v>
                </c:pt>
                <c:pt idx="2">
                  <c:v>9610</c:v>
                </c:pt>
                <c:pt idx="3">
                  <c:v>10325</c:v>
                </c:pt>
                <c:pt idx="4">
                  <c:v>9610</c:v>
                </c:pt>
              </c:numCache>
            </c:numRef>
          </c:val>
          <c:smooth val="0"/>
          <c:extLst>
            <c:ext xmlns:c16="http://schemas.microsoft.com/office/drawing/2014/chart" uri="{C3380CC4-5D6E-409C-BE32-E72D297353CC}">
              <c16:uniqueId val="{00000005-2F47-4739-BF41-44D5666A9E9C}"/>
            </c:ext>
          </c:extLst>
        </c:ser>
        <c:dLbls>
          <c:showLegendKey val="0"/>
          <c:showVal val="0"/>
          <c:showCatName val="0"/>
          <c:showSerName val="0"/>
          <c:showPercent val="0"/>
          <c:showBubbleSize val="0"/>
        </c:dLbls>
        <c:marker val="1"/>
        <c:smooth val="0"/>
        <c:axId val="441943840"/>
        <c:axId val="441941880"/>
      </c:lineChart>
      <c:catAx>
        <c:axId val="4419438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1941880"/>
        <c:crosses val="autoZero"/>
        <c:auto val="1"/>
        <c:lblAlgn val="ctr"/>
        <c:lblOffset val="100"/>
        <c:noMultiLvlLbl val="0"/>
      </c:catAx>
      <c:valAx>
        <c:axId val="441941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19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住民一人当たり行政コスト（万円）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[1]指標!$R$36:$S$36</c:f>
              <c:strCache>
                <c:ptCount val="1"/>
                <c:pt idx="0">
                  <c:v>当該値</c:v>
                </c:pt>
              </c:strCache>
            </c:strRef>
          </c:tx>
          <c:spPr>
            <a:solidFill>
              <a:srgbClr val="5B9BD5"/>
            </a:solidFill>
            <a:ln>
              <a:noFill/>
            </a:ln>
            <a:effectLst/>
          </c:spPr>
          <c:invertIfNegative val="0"/>
          <c:cat>
            <c:strRef>
              <c:f>[1]指標!$T$33:$X$33</c:f>
              <c:strCache>
                <c:ptCount val="5"/>
                <c:pt idx="0">
                  <c:v>平成29年度</c:v>
                </c:pt>
                <c:pt idx="1">
                  <c:v>平成30年度</c:v>
                </c:pt>
                <c:pt idx="2">
                  <c:v>令和元年度</c:v>
                </c:pt>
                <c:pt idx="3">
                  <c:v>令和2年度</c:v>
                </c:pt>
                <c:pt idx="4">
                  <c:v>令和3年度</c:v>
                </c:pt>
              </c:strCache>
            </c:strRef>
          </c:cat>
          <c:val>
            <c:numRef>
              <c:f>[1]指標!$T$36:$X$36</c:f>
              <c:numCache>
                <c:formatCode>General</c:formatCode>
                <c:ptCount val="5"/>
                <c:pt idx="0">
                  <c:v>38.200000000000003</c:v>
                </c:pt>
                <c:pt idx="1">
                  <c:v>40.6</c:v>
                </c:pt>
                <c:pt idx="2">
                  <c:v>57.1</c:v>
                </c:pt>
                <c:pt idx="3">
                  <c:v>63</c:v>
                </c:pt>
                <c:pt idx="4">
                  <c:v>55.1</c:v>
                </c:pt>
              </c:numCache>
            </c:numRef>
          </c:val>
          <c:extLst>
            <c:ext xmlns:c16="http://schemas.microsoft.com/office/drawing/2014/chart" uri="{C3380CC4-5D6E-409C-BE32-E72D297353CC}">
              <c16:uniqueId val="{00000000-86F2-4094-A257-B7885BB09A2E}"/>
            </c:ext>
          </c:extLst>
        </c:ser>
        <c:dLbls>
          <c:showLegendKey val="0"/>
          <c:showVal val="0"/>
          <c:showCatName val="0"/>
          <c:showSerName val="0"/>
          <c:showPercent val="0"/>
          <c:showBubbleSize val="0"/>
        </c:dLbls>
        <c:gapWidth val="219"/>
        <c:overlap val="-27"/>
        <c:axId val="444303704"/>
        <c:axId val="444304096"/>
      </c:barChart>
      <c:lineChart>
        <c:grouping val="standard"/>
        <c:varyColors val="0"/>
        <c:ser>
          <c:idx val="1"/>
          <c:order val="1"/>
          <c:tx>
            <c:strRef>
              <c:f>[1]指標!$R$37:$S$37</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[1]指標!$T$33:$X$33</c:f>
              <c:strCache>
                <c:ptCount val="5"/>
                <c:pt idx="0">
                  <c:v>平成29年度</c:v>
                </c:pt>
                <c:pt idx="1">
                  <c:v>平成30年度</c:v>
                </c:pt>
                <c:pt idx="2">
                  <c:v>令和元年度</c:v>
                </c:pt>
                <c:pt idx="3">
                  <c:v>令和2年度</c:v>
                </c:pt>
                <c:pt idx="4">
                  <c:v>令和3年度</c:v>
                </c:pt>
              </c:strCache>
            </c:strRef>
          </c:cat>
          <c:val>
            <c:numRef>
              <c:f>[1]指標!$T$37:$X$37</c:f>
              <c:numCache>
                <c:formatCode>General</c:formatCode>
                <c:ptCount val="5"/>
                <c:pt idx="0">
                  <c:v>48.3</c:v>
                </c:pt>
                <c:pt idx="1">
                  <c:v>48.1</c:v>
                </c:pt>
                <c:pt idx="2">
                  <c:v>48.3</c:v>
                </c:pt>
                <c:pt idx="3">
                  <c:v>64</c:v>
                </c:pt>
                <c:pt idx="4">
                  <c:v>57.3</c:v>
                </c:pt>
              </c:numCache>
            </c:numRef>
          </c:val>
          <c:smooth val="0"/>
          <c:extLst>
            <c:ext xmlns:c16="http://schemas.microsoft.com/office/drawing/2014/chart" uri="{C3380CC4-5D6E-409C-BE32-E72D297353CC}">
              <c16:uniqueId val="{00000001-86F2-4094-A257-B7885BB09A2E}"/>
            </c:ext>
          </c:extLst>
        </c:ser>
        <c:dLbls>
          <c:showLegendKey val="0"/>
          <c:showVal val="0"/>
          <c:showCatName val="0"/>
          <c:showSerName val="0"/>
          <c:showPercent val="0"/>
          <c:showBubbleSize val="0"/>
        </c:dLbls>
        <c:marker val="1"/>
        <c:smooth val="0"/>
        <c:axId val="444303704"/>
        <c:axId val="444304096"/>
      </c:lineChart>
      <c:catAx>
        <c:axId val="44430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4096"/>
        <c:crosses val="autoZero"/>
        <c:auto val="1"/>
        <c:lblAlgn val="ctr"/>
        <c:lblOffset val="100"/>
        <c:noMultiLvlLbl val="0"/>
      </c:catAx>
      <c:valAx>
        <c:axId val="44430409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3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住民一人当たり負債額（万円）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[1]指標!$A$63:$C$63</c:f>
              <c:strCache>
                <c:ptCount val="1"/>
                <c:pt idx="0">
                  <c:v>当該値</c:v>
                </c:pt>
              </c:strCache>
            </c:strRef>
          </c:tx>
          <c:spPr>
            <a:solidFill>
              <a:srgbClr val="5B9BD5"/>
            </a:solidFill>
            <a:ln>
              <a:noFill/>
            </a:ln>
            <a:effectLst/>
          </c:spPr>
          <c:invertIfNegative val="0"/>
          <c:cat>
            <c:strRef>
              <c:f>[1]指標!$D$60:$H$60</c:f>
              <c:strCache>
                <c:ptCount val="5"/>
                <c:pt idx="0">
                  <c:v>平成29年度</c:v>
                </c:pt>
                <c:pt idx="1">
                  <c:v>平成30年度</c:v>
                </c:pt>
                <c:pt idx="2">
                  <c:v>令和元年度</c:v>
                </c:pt>
                <c:pt idx="3">
                  <c:v>令和2年度</c:v>
                </c:pt>
                <c:pt idx="4">
                  <c:v>令和3年度</c:v>
                </c:pt>
              </c:strCache>
            </c:strRef>
          </c:cat>
          <c:val>
            <c:numRef>
              <c:f>[1]指標!$D$63:$H$63</c:f>
              <c:numCache>
                <c:formatCode>General</c:formatCode>
                <c:ptCount val="5"/>
                <c:pt idx="0">
                  <c:v>36.9</c:v>
                </c:pt>
                <c:pt idx="1">
                  <c:v>40.799999999999997</c:v>
                </c:pt>
                <c:pt idx="2">
                  <c:v>52.1</c:v>
                </c:pt>
                <c:pt idx="3">
                  <c:v>52.9</c:v>
                </c:pt>
                <c:pt idx="4">
                  <c:v>49.8</c:v>
                </c:pt>
              </c:numCache>
            </c:numRef>
          </c:val>
          <c:extLst>
            <c:ext xmlns:c16="http://schemas.microsoft.com/office/drawing/2014/chart" uri="{C3380CC4-5D6E-409C-BE32-E72D297353CC}">
              <c16:uniqueId val="{00000000-7092-410F-8CF6-71BDF97D7C35}"/>
            </c:ext>
          </c:extLst>
        </c:ser>
        <c:dLbls>
          <c:showLegendKey val="0"/>
          <c:showVal val="0"/>
          <c:showCatName val="0"/>
          <c:showSerName val="0"/>
          <c:showPercent val="0"/>
          <c:showBubbleSize val="0"/>
        </c:dLbls>
        <c:gapWidth val="219"/>
        <c:axId val="447428808"/>
        <c:axId val="447429200"/>
      </c:barChart>
      <c:lineChart>
        <c:grouping val="standard"/>
        <c:varyColors val="0"/>
        <c:ser>
          <c:idx val="1"/>
          <c:order val="1"/>
          <c:tx>
            <c:strRef>
              <c:f>[1]指標!$A$64:$C$64</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[1]指標!$D$60:$H$60</c:f>
              <c:strCache>
                <c:ptCount val="5"/>
                <c:pt idx="0">
                  <c:v>平成29年度</c:v>
                </c:pt>
                <c:pt idx="1">
                  <c:v>平成30年度</c:v>
                </c:pt>
                <c:pt idx="2">
                  <c:v>令和元年度</c:v>
                </c:pt>
                <c:pt idx="3">
                  <c:v>令和2年度</c:v>
                </c:pt>
                <c:pt idx="4">
                  <c:v>令和3年度</c:v>
                </c:pt>
              </c:strCache>
            </c:strRef>
          </c:cat>
          <c:val>
            <c:numRef>
              <c:f>[1]指標!$D$64:$H$64</c:f>
              <c:numCache>
                <c:formatCode>General</c:formatCode>
                <c:ptCount val="5"/>
                <c:pt idx="0">
                  <c:v>58.8</c:v>
                </c:pt>
                <c:pt idx="1">
                  <c:v>61.6</c:v>
                </c:pt>
                <c:pt idx="2">
                  <c:v>64.3</c:v>
                </c:pt>
                <c:pt idx="3">
                  <c:v>69.8</c:v>
                </c:pt>
                <c:pt idx="4">
                  <c:v>70.400000000000006</c:v>
                </c:pt>
              </c:numCache>
            </c:numRef>
          </c:val>
          <c:smooth val="0"/>
          <c:extLst>
            <c:ext xmlns:c16="http://schemas.microsoft.com/office/drawing/2014/chart" uri="{C3380CC4-5D6E-409C-BE32-E72D297353CC}">
              <c16:uniqueId val="{00000001-7092-410F-8CF6-71BDF97D7C35}"/>
            </c:ext>
          </c:extLst>
        </c:ser>
        <c:dLbls>
          <c:showLegendKey val="0"/>
          <c:showVal val="0"/>
          <c:showCatName val="0"/>
          <c:showSerName val="0"/>
          <c:showPercent val="0"/>
          <c:showBubbleSize val="0"/>
        </c:dLbls>
        <c:marker val="1"/>
        <c:smooth val="0"/>
        <c:axId val="447428808"/>
        <c:axId val="447429200"/>
      </c:lineChart>
      <c:catAx>
        <c:axId val="447428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9200"/>
        <c:crosses val="autoZero"/>
        <c:auto val="1"/>
        <c:lblAlgn val="ctr"/>
        <c:lblOffset val="100"/>
        <c:noMultiLvlLbl val="0"/>
      </c:catAx>
      <c:valAx>
        <c:axId val="4474292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8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受益者負担比率（％）</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[1]指標!$R$63:$S$63</c:f>
              <c:strCache>
                <c:ptCount val="1"/>
                <c:pt idx="0">
                  <c:v>当該値</c:v>
                </c:pt>
              </c:strCache>
            </c:strRef>
          </c:tx>
          <c:spPr>
            <a:solidFill>
              <a:srgbClr val="5B9BD5"/>
            </a:solidFill>
            <a:ln>
              <a:noFill/>
            </a:ln>
            <a:effectLst/>
          </c:spPr>
          <c:invertIfNegative val="0"/>
          <c:cat>
            <c:strRef>
              <c:f>[1]指標!$T$60:$X$60</c:f>
              <c:strCache>
                <c:ptCount val="5"/>
                <c:pt idx="0">
                  <c:v>平成29年度</c:v>
                </c:pt>
                <c:pt idx="1">
                  <c:v>平成30年度</c:v>
                </c:pt>
                <c:pt idx="2">
                  <c:v>令和元年度</c:v>
                </c:pt>
                <c:pt idx="3">
                  <c:v>令和2年度</c:v>
                </c:pt>
                <c:pt idx="4">
                  <c:v>令和3年度</c:v>
                </c:pt>
              </c:strCache>
            </c:strRef>
          </c:cat>
          <c:val>
            <c:numRef>
              <c:f>[1]指標!$T$63:$X$63</c:f>
              <c:numCache>
                <c:formatCode>General</c:formatCode>
                <c:ptCount val="5"/>
                <c:pt idx="0">
                  <c:v>35.4</c:v>
                </c:pt>
                <c:pt idx="1">
                  <c:v>32.9</c:v>
                </c:pt>
                <c:pt idx="2">
                  <c:v>31.1</c:v>
                </c:pt>
                <c:pt idx="3">
                  <c:v>23.7</c:v>
                </c:pt>
                <c:pt idx="4">
                  <c:v>26.7</c:v>
                </c:pt>
              </c:numCache>
            </c:numRef>
          </c:val>
          <c:extLst>
            <c:ext xmlns:c16="http://schemas.microsoft.com/office/drawing/2014/chart" uri="{C3380CC4-5D6E-409C-BE32-E72D297353CC}">
              <c16:uniqueId val="{00000000-F595-460C-A841-2DB9F7E7BF95}"/>
            </c:ext>
          </c:extLst>
        </c:ser>
        <c:dLbls>
          <c:showLegendKey val="0"/>
          <c:showVal val="0"/>
          <c:showCatName val="0"/>
          <c:showSerName val="0"/>
          <c:showPercent val="0"/>
          <c:showBubbleSize val="0"/>
        </c:dLbls>
        <c:gapWidth val="219"/>
        <c:overlap val="-27"/>
        <c:axId val="447429984"/>
        <c:axId val="447430376"/>
      </c:barChart>
      <c:lineChart>
        <c:grouping val="standard"/>
        <c:varyColors val="0"/>
        <c:ser>
          <c:idx val="1"/>
          <c:order val="1"/>
          <c:tx>
            <c:strRef>
              <c:f>[1]指標!$R$64:$S$64</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[1]指標!$T$60:$X$60</c:f>
              <c:strCache>
                <c:ptCount val="5"/>
                <c:pt idx="0">
                  <c:v>平成29年度</c:v>
                </c:pt>
                <c:pt idx="1">
                  <c:v>平成30年度</c:v>
                </c:pt>
                <c:pt idx="2">
                  <c:v>令和元年度</c:v>
                </c:pt>
                <c:pt idx="3">
                  <c:v>令和2年度</c:v>
                </c:pt>
                <c:pt idx="4">
                  <c:v>令和3年度</c:v>
                </c:pt>
              </c:strCache>
            </c:strRef>
          </c:cat>
          <c:val>
            <c:numRef>
              <c:f>[1]指標!$T$64:$X$64</c:f>
              <c:numCache>
                <c:formatCode>General</c:formatCode>
                <c:ptCount val="5"/>
                <c:pt idx="0">
                  <c:v>6</c:v>
                </c:pt>
                <c:pt idx="1">
                  <c:v>6.6</c:v>
                </c:pt>
                <c:pt idx="2">
                  <c:v>6.9</c:v>
                </c:pt>
                <c:pt idx="3">
                  <c:v>5</c:v>
                </c:pt>
                <c:pt idx="4">
                  <c:v>5.5</c:v>
                </c:pt>
              </c:numCache>
            </c:numRef>
          </c:val>
          <c:smooth val="0"/>
          <c:extLst>
            <c:ext xmlns:c16="http://schemas.microsoft.com/office/drawing/2014/chart" uri="{C3380CC4-5D6E-409C-BE32-E72D297353CC}">
              <c16:uniqueId val="{00000001-F595-460C-A841-2DB9F7E7BF95}"/>
            </c:ext>
          </c:extLst>
        </c:ser>
        <c:dLbls>
          <c:showLegendKey val="0"/>
          <c:showVal val="0"/>
          <c:showCatName val="0"/>
          <c:showSerName val="0"/>
          <c:showPercent val="0"/>
          <c:showBubbleSize val="0"/>
        </c:dLbls>
        <c:marker val="1"/>
        <c:smooth val="0"/>
        <c:axId val="447429984"/>
        <c:axId val="447430376"/>
      </c:lineChart>
      <c:catAx>
        <c:axId val="44742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0376"/>
        <c:crosses val="autoZero"/>
        <c:auto val="1"/>
        <c:lblAlgn val="ctr"/>
        <c:lblOffset val="100"/>
        <c:noMultiLvlLbl val="0"/>
      </c:catAx>
      <c:valAx>
        <c:axId val="4474303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9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基礎的財政収支（百万円）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2"/>
          <c:order val="0"/>
          <c:tx>
            <c:v>業務活動収支</c:v>
          </c:tx>
          <c:spPr>
            <a:solidFill>
              <a:srgbClr val="A5A5A5"/>
            </a:solidFill>
            <a:ln>
              <a:noFill/>
            </a:ln>
            <a:effectLst/>
          </c:spPr>
          <c:invertIfNegative val="0"/>
          <c:cat>
            <c:strRef>
              <c:f>[1]指標!$L$60:$P$60</c:f>
              <c:strCache>
                <c:ptCount val="5"/>
                <c:pt idx="0">
                  <c:v>平成29年度</c:v>
                </c:pt>
                <c:pt idx="1">
                  <c:v>平成30年度</c:v>
                </c:pt>
                <c:pt idx="2">
                  <c:v>令和元年度</c:v>
                </c:pt>
                <c:pt idx="3">
                  <c:v>令和2年度</c:v>
                </c:pt>
                <c:pt idx="4">
                  <c:v>令和3年度</c:v>
                </c:pt>
              </c:strCache>
            </c:strRef>
          </c:cat>
          <c:val>
            <c:numRef>
              <c:f>[1]指標!$L$61:$P$61</c:f>
              <c:numCache>
                <c:formatCode>General</c:formatCode>
                <c:ptCount val="5"/>
                <c:pt idx="0">
                  <c:v>1292</c:v>
                </c:pt>
                <c:pt idx="1">
                  <c:v>1651</c:v>
                </c:pt>
                <c:pt idx="2">
                  <c:v>1448</c:v>
                </c:pt>
                <c:pt idx="3">
                  <c:v>633</c:v>
                </c:pt>
                <c:pt idx="4">
                  <c:v>1318</c:v>
                </c:pt>
              </c:numCache>
            </c:numRef>
          </c:val>
          <c:extLst>
            <c:ext xmlns:c16="http://schemas.microsoft.com/office/drawing/2014/chart" uri="{C3380CC4-5D6E-409C-BE32-E72D297353CC}">
              <c16:uniqueId val="{00000000-CC8C-490A-ABE6-D887A7860D65}"/>
            </c:ext>
          </c:extLst>
        </c:ser>
        <c:ser>
          <c:idx val="3"/>
          <c:order val="1"/>
          <c:tx>
            <c:v>投資活動収支</c:v>
          </c:tx>
          <c:spPr>
            <a:solidFill>
              <a:srgbClr val="FFC000"/>
            </a:solidFill>
            <a:ln>
              <a:noFill/>
            </a:ln>
            <a:effectLst/>
          </c:spPr>
          <c:invertIfNegative val="0"/>
          <c:cat>
            <c:strRef>
              <c:f>[1]指標!$L$60:$P$60</c:f>
              <c:strCache>
                <c:ptCount val="5"/>
                <c:pt idx="0">
                  <c:v>平成29年度</c:v>
                </c:pt>
                <c:pt idx="1">
                  <c:v>平成30年度</c:v>
                </c:pt>
                <c:pt idx="2">
                  <c:v>令和元年度</c:v>
                </c:pt>
                <c:pt idx="3">
                  <c:v>令和2年度</c:v>
                </c:pt>
                <c:pt idx="4">
                  <c:v>令和3年度</c:v>
                </c:pt>
              </c:strCache>
            </c:strRef>
          </c:cat>
          <c:val>
            <c:numRef>
              <c:f>[1]指標!$L$62:$P$62</c:f>
              <c:numCache>
                <c:formatCode>General</c:formatCode>
                <c:ptCount val="5"/>
                <c:pt idx="0">
                  <c:v>-1106</c:v>
                </c:pt>
                <c:pt idx="1">
                  <c:v>-2185</c:v>
                </c:pt>
                <c:pt idx="2">
                  <c:v>-2935</c:v>
                </c:pt>
                <c:pt idx="3">
                  <c:v>-680</c:v>
                </c:pt>
                <c:pt idx="4">
                  <c:v>199</c:v>
                </c:pt>
              </c:numCache>
            </c:numRef>
          </c:val>
          <c:extLst>
            <c:ext xmlns:c16="http://schemas.microsoft.com/office/drawing/2014/chart" uri="{C3380CC4-5D6E-409C-BE32-E72D297353CC}">
              <c16:uniqueId val="{00000001-CC8C-490A-ABE6-D887A7860D65}"/>
            </c:ext>
          </c:extLst>
        </c:ser>
        <c:ser>
          <c:idx val="0"/>
          <c:order val="2"/>
          <c:tx>
            <c:strRef>
              <c:f>[1]指標!$J$63:$K$63</c:f>
              <c:strCache>
                <c:ptCount val="1"/>
                <c:pt idx="0">
                  <c:v>当該値</c:v>
                </c:pt>
              </c:strCache>
            </c:strRef>
          </c:tx>
          <c:spPr>
            <a:solidFill>
              <a:srgbClr val="5B9BD5"/>
            </a:solidFill>
            <a:ln>
              <a:noFill/>
            </a:ln>
            <a:effectLst/>
          </c:spPr>
          <c:invertIfNegative val="0"/>
          <c:cat>
            <c:strRef>
              <c:f>[1]指標!$L$60:$P$60</c:f>
              <c:strCache>
                <c:ptCount val="5"/>
                <c:pt idx="0">
                  <c:v>平成29年度</c:v>
                </c:pt>
                <c:pt idx="1">
                  <c:v>平成30年度</c:v>
                </c:pt>
                <c:pt idx="2">
                  <c:v>令和元年度</c:v>
                </c:pt>
                <c:pt idx="3">
                  <c:v>令和2年度</c:v>
                </c:pt>
                <c:pt idx="4">
                  <c:v>令和3年度</c:v>
                </c:pt>
              </c:strCache>
            </c:strRef>
          </c:cat>
          <c:val>
            <c:numRef>
              <c:f>[1]指標!$L$63:$P$63</c:f>
              <c:numCache>
                <c:formatCode>General</c:formatCode>
                <c:ptCount val="5"/>
                <c:pt idx="0">
                  <c:v>186</c:v>
                </c:pt>
                <c:pt idx="1">
                  <c:v>-534</c:v>
                </c:pt>
                <c:pt idx="2">
                  <c:v>-1487</c:v>
                </c:pt>
                <c:pt idx="3">
                  <c:v>-47</c:v>
                </c:pt>
                <c:pt idx="4">
                  <c:v>1517</c:v>
                </c:pt>
              </c:numCache>
            </c:numRef>
          </c:val>
          <c:extLst>
            <c:ext xmlns:c16="http://schemas.microsoft.com/office/drawing/2014/chart" uri="{C3380CC4-5D6E-409C-BE32-E72D297353CC}">
              <c16:uniqueId val="{00000002-CC8C-490A-ABE6-D887A7860D65}"/>
            </c:ext>
          </c:extLst>
        </c:ser>
        <c:ser>
          <c:idx val="1"/>
          <c:order val="3"/>
          <c:tx>
            <c:strRef>
              <c:f>[1]指標!$J$64:$K$64</c:f>
              <c:strCache>
                <c:ptCount val="1"/>
                <c:pt idx="0">
                  <c:v>類似団体平均値</c:v>
                </c:pt>
              </c:strCache>
            </c:strRef>
          </c:tx>
          <c:spPr>
            <a:solidFill>
              <a:srgbClr val="ED7D31"/>
            </a:solidFill>
            <a:ln>
              <a:noFill/>
            </a:ln>
            <a:effectLst/>
          </c:spPr>
          <c:invertIfNegative val="0"/>
          <c:cat>
            <c:strRef>
              <c:f>[1]指標!$L$60:$P$60</c:f>
              <c:strCache>
                <c:ptCount val="5"/>
                <c:pt idx="0">
                  <c:v>平成29年度</c:v>
                </c:pt>
                <c:pt idx="1">
                  <c:v>平成30年度</c:v>
                </c:pt>
                <c:pt idx="2">
                  <c:v>令和元年度</c:v>
                </c:pt>
                <c:pt idx="3">
                  <c:v>令和2年度</c:v>
                </c:pt>
                <c:pt idx="4">
                  <c:v>令和3年度</c:v>
                </c:pt>
              </c:strCache>
            </c:strRef>
          </c:cat>
          <c:val>
            <c:numRef>
              <c:f>[1]指標!$L$64:$P$64</c:f>
              <c:numCache>
                <c:formatCode>General</c:formatCode>
                <c:ptCount val="5"/>
                <c:pt idx="0">
                  <c:v>101.8</c:v>
                </c:pt>
                <c:pt idx="1">
                  <c:v>71.3</c:v>
                </c:pt>
                <c:pt idx="2">
                  <c:v>-18.399999999999999</c:v>
                </c:pt>
                <c:pt idx="3">
                  <c:v>-157.69999999999999</c:v>
                </c:pt>
                <c:pt idx="4">
                  <c:v>448.1</c:v>
                </c:pt>
              </c:numCache>
            </c:numRef>
          </c:val>
          <c:extLst>
            <c:ext xmlns:c16="http://schemas.microsoft.com/office/drawing/2014/chart" uri="{C3380CC4-5D6E-409C-BE32-E72D297353CC}">
              <c16:uniqueId val="{00000003-CC8C-490A-ABE6-D887A7860D65}"/>
            </c:ext>
          </c:extLst>
        </c:ser>
        <c:dLbls>
          <c:showLegendKey val="0"/>
          <c:showVal val="0"/>
          <c:showCatName val="0"/>
          <c:showSerName val="0"/>
          <c:showPercent val="0"/>
          <c:showBubbleSize val="0"/>
        </c:dLbls>
        <c:gapWidth val="150"/>
        <c:axId val="447431160"/>
        <c:axId val="447431552"/>
      </c:barChart>
      <c:catAx>
        <c:axId val="447431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1552"/>
        <c:crosses val="autoZero"/>
        <c:auto val="1"/>
        <c:lblAlgn val="ctr"/>
        <c:lblOffset val="100"/>
        <c:noMultiLvlLbl val="0"/>
      </c:catAx>
      <c:valAx>
        <c:axId val="447431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1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FB8F-4268-BCFF-8063B97130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263566</c:v>
                </c:pt>
                <c:pt idx="1">
                  <c:v>414231</c:v>
                </c:pt>
                <c:pt idx="2">
                  <c:v>498622</c:v>
                </c:pt>
                <c:pt idx="3">
                  <c:v>372195</c:v>
                </c:pt>
                <c:pt idx="4">
                  <c:v>120523</c:v>
                </c:pt>
              </c:numCache>
            </c:numRef>
          </c:val>
          <c:smooth val="0"/>
          <c:extLst>
            <c:ext xmlns:c16="http://schemas.microsoft.com/office/drawing/2014/chart" uri="{C3380CC4-5D6E-409C-BE32-E72D297353CC}">
              <c16:uniqueId val="{00000001-FB8F-4268-BCFF-8063B97130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20.68</c:v>
                </c:pt>
                <c:pt idx="1">
                  <c:v>10.84</c:v>
                </c:pt>
                <c:pt idx="2">
                  <c:v>4.8</c:v>
                </c:pt>
                <c:pt idx="3">
                  <c:v>8.7200000000000006</c:v>
                </c:pt>
                <c:pt idx="4">
                  <c:v>14.18</c:v>
                </c:pt>
              </c:numCache>
            </c:numRef>
          </c:val>
          <c:extLst>
            <c:ext xmlns:c16="http://schemas.microsoft.com/office/drawing/2014/chart" uri="{C3380CC4-5D6E-409C-BE32-E72D297353CC}">
              <c16:uniqueId val="{00000000-D702-432A-9915-FDB49F2E0F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58.73</c:v>
                </c:pt>
                <c:pt idx="1">
                  <c:v>58.48</c:v>
                </c:pt>
                <c:pt idx="2">
                  <c:v>54.68</c:v>
                </c:pt>
                <c:pt idx="3">
                  <c:v>43.71</c:v>
                </c:pt>
                <c:pt idx="4">
                  <c:v>29.05</c:v>
                </c:pt>
              </c:numCache>
            </c:numRef>
          </c:val>
          <c:extLst>
            <c:ext xmlns:c16="http://schemas.microsoft.com/office/drawing/2014/chart" uri="{C3380CC4-5D6E-409C-BE32-E72D297353CC}">
              <c16:uniqueId val="{00000001-D702-432A-9915-FDB49F2E0F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c:v>
                </c:pt>
                <c:pt idx="1">
                  <c:v>-9.1</c:v>
                </c:pt>
                <c:pt idx="2">
                  <c:v>-8.99</c:v>
                </c:pt>
                <c:pt idx="3">
                  <c:v>-3</c:v>
                </c:pt>
                <c:pt idx="4">
                  <c:v>-6.05</c:v>
                </c:pt>
              </c:numCache>
            </c:numRef>
          </c:val>
          <c:smooth val="0"/>
          <c:extLst>
            <c:ext xmlns:c16="http://schemas.microsoft.com/office/drawing/2014/chart" uri="{C3380CC4-5D6E-409C-BE32-E72D297353CC}">
              <c16:uniqueId val="{00000002-D702-432A-9915-FDB49F2E0F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8D9-44E6-85EB-C7EA2E740C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D9-44E6-85EB-C7EA2E740C1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8D9-44E6-85EB-C7EA2E740C1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8D9-44E6-85EB-C7EA2E740C1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8D9-44E6-85EB-C7EA2E740C1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5-C8D9-44E6-85EB-C7EA2E740C1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0.18</c:v>
                </c:pt>
                <c:pt idx="2">
                  <c:v>#N/A</c:v>
                </c:pt>
                <c:pt idx="3">
                  <c:v>0.23</c:v>
                </c:pt>
                <c:pt idx="4">
                  <c:v>#N/A</c:v>
                </c:pt>
                <c:pt idx="5">
                  <c:v>0.36</c:v>
                </c:pt>
                <c:pt idx="6">
                  <c:v>#N/A</c:v>
                </c:pt>
                <c:pt idx="7">
                  <c:v>0.25</c:v>
                </c:pt>
                <c:pt idx="8">
                  <c:v>#N/A</c:v>
                </c:pt>
                <c:pt idx="9">
                  <c:v>0.16</c:v>
                </c:pt>
              </c:numCache>
            </c:numRef>
          </c:val>
          <c:extLst>
            <c:ext xmlns:c16="http://schemas.microsoft.com/office/drawing/2014/chart" uri="{C3380CC4-5D6E-409C-BE32-E72D297353CC}">
              <c16:uniqueId val="{00000006-C8D9-44E6-85EB-C7EA2E740C13}"/>
            </c:ext>
          </c:extLst>
        </c:ser>
        <c:ser>
          <c:idx val="7"/>
          <c:order val="7"/>
          <c:tx>
            <c:strRef>
              <c:f>データシート!$A$34</c:f>
              <c:strCache>
                <c:ptCount val="1"/>
                <c:pt idx="0">
                  <c:v>恩納村国民健康保険特別会計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3.66</c:v>
                </c:pt>
                <c:pt idx="2">
                  <c:v>#N/A</c:v>
                </c:pt>
                <c:pt idx="3">
                  <c:v>1.46</c:v>
                </c:pt>
                <c:pt idx="4">
                  <c:v>#N/A</c:v>
                </c:pt>
                <c:pt idx="5">
                  <c:v>1.02</c:v>
                </c:pt>
                <c:pt idx="6">
                  <c:v>#N/A</c:v>
                </c:pt>
                <c:pt idx="7">
                  <c:v>0.61</c:v>
                </c:pt>
                <c:pt idx="8">
                  <c:v>#N/A</c:v>
                </c:pt>
                <c:pt idx="9">
                  <c:v>1.1299999999999999</c:v>
                </c:pt>
              </c:numCache>
            </c:numRef>
          </c:val>
          <c:extLst>
            <c:ext xmlns:c16="http://schemas.microsoft.com/office/drawing/2014/chart" uri="{C3380CC4-5D6E-409C-BE32-E72D297353CC}">
              <c16:uniqueId val="{00000007-C8D9-44E6-85EB-C7EA2E740C1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20.68</c:v>
                </c:pt>
                <c:pt idx="2">
                  <c:v>#N/A</c:v>
                </c:pt>
                <c:pt idx="3">
                  <c:v>10.84</c:v>
                </c:pt>
                <c:pt idx="4">
                  <c:v>#N/A</c:v>
                </c:pt>
                <c:pt idx="5">
                  <c:v>4.8</c:v>
                </c:pt>
                <c:pt idx="6">
                  <c:v>#N/A</c:v>
                </c:pt>
                <c:pt idx="7">
                  <c:v>8.7100000000000009</c:v>
                </c:pt>
                <c:pt idx="8">
                  <c:v>#N/A</c:v>
                </c:pt>
                <c:pt idx="9">
                  <c:v>14.17</c:v>
                </c:pt>
              </c:numCache>
            </c:numRef>
          </c:val>
          <c:extLst>
            <c:ext xmlns:c16="http://schemas.microsoft.com/office/drawing/2014/chart" uri="{C3380CC4-5D6E-409C-BE32-E72D297353CC}">
              <c16:uniqueId val="{00000008-C8D9-44E6-85EB-C7EA2E740C1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18.96</c:v>
                </c:pt>
                <c:pt idx="2">
                  <c:v>#N/A</c:v>
                </c:pt>
                <c:pt idx="3">
                  <c:v>19.63</c:v>
                </c:pt>
                <c:pt idx="4">
                  <c:v>#N/A</c:v>
                </c:pt>
                <c:pt idx="5">
                  <c:v>21.67</c:v>
                </c:pt>
                <c:pt idx="6">
                  <c:v>#N/A</c:v>
                </c:pt>
                <c:pt idx="7">
                  <c:v>18.5</c:v>
                </c:pt>
                <c:pt idx="8">
                  <c:v>#N/A</c:v>
                </c:pt>
                <c:pt idx="9">
                  <c:v>15.32</c:v>
                </c:pt>
              </c:numCache>
            </c:numRef>
          </c:val>
          <c:extLst>
            <c:ext xmlns:c16="http://schemas.microsoft.com/office/drawing/2014/chart" uri="{C3380CC4-5D6E-409C-BE32-E72D297353CC}">
              <c16:uniqueId val="{00000009-C8D9-44E6-85EB-C7EA2E740C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332</c:v>
                </c:pt>
                <c:pt idx="5">
                  <c:v>334</c:v>
                </c:pt>
                <c:pt idx="8">
                  <c:v>319</c:v>
                </c:pt>
                <c:pt idx="11">
                  <c:v>317</c:v>
                </c:pt>
                <c:pt idx="14">
                  <c:v>314</c:v>
                </c:pt>
              </c:numCache>
            </c:numRef>
          </c:val>
          <c:extLst>
            <c:ext xmlns:c16="http://schemas.microsoft.com/office/drawing/2014/chart" uri="{C3380CC4-5D6E-409C-BE32-E72D297353CC}">
              <c16:uniqueId val="{00000000-C673-4A87-B43E-1983ABC1DE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73-4A87-B43E-1983ABC1DE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673-4A87-B43E-1983ABC1DE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56</c:v>
                </c:pt>
                <c:pt idx="3">
                  <c:v>22</c:v>
                </c:pt>
                <c:pt idx="6">
                  <c:v>27</c:v>
                </c:pt>
                <c:pt idx="9">
                  <c:v>26</c:v>
                </c:pt>
                <c:pt idx="12">
                  <c:v>29</c:v>
                </c:pt>
              </c:numCache>
            </c:numRef>
          </c:val>
          <c:extLst>
            <c:ext xmlns:c16="http://schemas.microsoft.com/office/drawing/2014/chart" uri="{C3380CC4-5D6E-409C-BE32-E72D297353CC}">
              <c16:uniqueId val="{00000003-C673-4A87-B43E-1983ABC1DE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c:v>
                </c:pt>
                <c:pt idx="3">
                  <c:v>35</c:v>
                </c:pt>
                <c:pt idx="6">
                  <c:v>41</c:v>
                </c:pt>
                <c:pt idx="9">
                  <c:v>45</c:v>
                </c:pt>
                <c:pt idx="12">
                  <c:v>47</c:v>
                </c:pt>
              </c:numCache>
            </c:numRef>
          </c:val>
          <c:extLst>
            <c:ext xmlns:c16="http://schemas.microsoft.com/office/drawing/2014/chart" uri="{C3380CC4-5D6E-409C-BE32-E72D297353CC}">
              <c16:uniqueId val="{00000004-C673-4A87-B43E-1983ABC1DE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73-4A87-B43E-1983ABC1DE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73-4A87-B43E-1983ABC1DE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432</c:v>
                </c:pt>
                <c:pt idx="3">
                  <c:v>414</c:v>
                </c:pt>
                <c:pt idx="6">
                  <c:v>407</c:v>
                </c:pt>
                <c:pt idx="9">
                  <c:v>403</c:v>
                </c:pt>
                <c:pt idx="12">
                  <c:v>396</c:v>
                </c:pt>
              </c:numCache>
            </c:numRef>
          </c:val>
          <c:extLst>
            <c:ext xmlns:c16="http://schemas.microsoft.com/office/drawing/2014/chart" uri="{C3380CC4-5D6E-409C-BE32-E72D297353CC}">
              <c16:uniqueId val="{00000007-C673-4A87-B43E-1983ABC1DE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183</c:v>
                </c:pt>
                <c:pt idx="2">
                  <c:v>#N/A</c:v>
                </c:pt>
                <c:pt idx="3">
                  <c:v>#N/A</c:v>
                </c:pt>
                <c:pt idx="4">
                  <c:v>137</c:v>
                </c:pt>
                <c:pt idx="5">
                  <c:v>#N/A</c:v>
                </c:pt>
                <c:pt idx="6">
                  <c:v>#N/A</c:v>
                </c:pt>
                <c:pt idx="7">
                  <c:v>156</c:v>
                </c:pt>
                <c:pt idx="8">
                  <c:v>#N/A</c:v>
                </c:pt>
                <c:pt idx="9">
                  <c:v>#N/A</c:v>
                </c:pt>
                <c:pt idx="10">
                  <c:v>157</c:v>
                </c:pt>
                <c:pt idx="11">
                  <c:v>#N/A</c:v>
                </c:pt>
                <c:pt idx="12">
                  <c:v>#N/A</c:v>
                </c:pt>
                <c:pt idx="13">
                  <c:v>158</c:v>
                </c:pt>
                <c:pt idx="14">
                  <c:v>#N/A</c:v>
                </c:pt>
              </c:numCache>
            </c:numRef>
          </c:val>
          <c:smooth val="0"/>
          <c:extLst>
            <c:ext xmlns:c16="http://schemas.microsoft.com/office/drawing/2014/chart" uri="{C3380CC4-5D6E-409C-BE32-E72D297353CC}">
              <c16:uniqueId val="{00000008-C673-4A87-B43E-1983ABC1DE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3418</c:v>
                </c:pt>
                <c:pt idx="5">
                  <c:v>3372</c:v>
                </c:pt>
                <c:pt idx="8">
                  <c:v>3763</c:v>
                </c:pt>
                <c:pt idx="11">
                  <c:v>3660</c:v>
                </c:pt>
                <c:pt idx="14">
                  <c:v>3575</c:v>
                </c:pt>
              </c:numCache>
            </c:numRef>
          </c:val>
          <c:extLst>
            <c:ext xmlns:c16="http://schemas.microsoft.com/office/drawing/2014/chart" uri="{C3380CC4-5D6E-409C-BE32-E72D297353CC}">
              <c16:uniqueId val="{00000000-72CD-43DC-84A9-9A8FDBBC8B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69</c:v>
                </c:pt>
                <c:pt idx="5">
                  <c:v>58</c:v>
                </c:pt>
                <c:pt idx="8">
                  <c:v>42</c:v>
                </c:pt>
                <c:pt idx="11">
                  <c:v>37</c:v>
                </c:pt>
                <c:pt idx="14">
                  <c:v>37</c:v>
                </c:pt>
              </c:numCache>
            </c:numRef>
          </c:val>
          <c:extLst>
            <c:ext xmlns:c16="http://schemas.microsoft.com/office/drawing/2014/chart" uri="{C3380CC4-5D6E-409C-BE32-E72D297353CC}">
              <c16:uniqueId val="{00000001-72CD-43DC-84A9-9A8FDBBC8B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4688</c:v>
                </c:pt>
                <c:pt idx="5">
                  <c:v>4802</c:v>
                </c:pt>
                <c:pt idx="8">
                  <c:v>4346</c:v>
                </c:pt>
                <c:pt idx="11">
                  <c:v>3760</c:v>
                </c:pt>
                <c:pt idx="14">
                  <c:v>4566</c:v>
                </c:pt>
              </c:numCache>
            </c:numRef>
          </c:val>
          <c:extLst>
            <c:ext xmlns:c16="http://schemas.microsoft.com/office/drawing/2014/chart" uri="{C3380CC4-5D6E-409C-BE32-E72D297353CC}">
              <c16:uniqueId val="{00000002-72CD-43DC-84A9-9A8FDBBC8B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CD-43DC-84A9-9A8FDBBC8B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CD-43DC-84A9-9A8FDBBC8B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CD-43DC-84A9-9A8FDBBC8B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256</c:v>
                </c:pt>
                <c:pt idx="3">
                  <c:v>268</c:v>
                </c:pt>
                <c:pt idx="6">
                  <c:v>242</c:v>
                </c:pt>
                <c:pt idx="9">
                  <c:v>280</c:v>
                </c:pt>
                <c:pt idx="12">
                  <c:v>212</c:v>
                </c:pt>
              </c:numCache>
            </c:numRef>
          </c:val>
          <c:extLst>
            <c:ext xmlns:c16="http://schemas.microsoft.com/office/drawing/2014/chart" uri="{C3380CC4-5D6E-409C-BE32-E72D297353CC}">
              <c16:uniqueId val="{00000006-72CD-43DC-84A9-9A8FDBBC8B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201</c:v>
                </c:pt>
                <c:pt idx="3">
                  <c:v>194</c:v>
                </c:pt>
                <c:pt idx="6">
                  <c:v>167</c:v>
                </c:pt>
                <c:pt idx="9">
                  <c:v>152</c:v>
                </c:pt>
                <c:pt idx="12">
                  <c:v>119</c:v>
                </c:pt>
              </c:numCache>
            </c:numRef>
          </c:val>
          <c:extLst>
            <c:ext xmlns:c16="http://schemas.microsoft.com/office/drawing/2014/chart" uri="{C3380CC4-5D6E-409C-BE32-E72D297353CC}">
              <c16:uniqueId val="{00000007-72CD-43DC-84A9-9A8FDBBC8B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770</c:v>
                </c:pt>
                <c:pt idx="3">
                  <c:v>767</c:v>
                </c:pt>
                <c:pt idx="6">
                  <c:v>796</c:v>
                </c:pt>
                <c:pt idx="9">
                  <c:v>833</c:v>
                </c:pt>
                <c:pt idx="12">
                  <c:v>894</c:v>
                </c:pt>
              </c:numCache>
            </c:numRef>
          </c:val>
          <c:extLst>
            <c:ext xmlns:c16="http://schemas.microsoft.com/office/drawing/2014/chart" uri="{C3380CC4-5D6E-409C-BE32-E72D297353CC}">
              <c16:uniqueId val="{00000008-72CD-43DC-84A9-9A8FDBBC8B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CD-43DC-84A9-9A8FDBBC8B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3661</c:v>
                </c:pt>
                <c:pt idx="3">
                  <c:v>4102</c:v>
                </c:pt>
                <c:pt idx="6">
                  <c:v>5324</c:v>
                </c:pt>
                <c:pt idx="9">
                  <c:v>5284</c:v>
                </c:pt>
                <c:pt idx="12">
                  <c:v>5078</c:v>
                </c:pt>
              </c:numCache>
            </c:numRef>
          </c:val>
          <c:extLst>
            <c:ext xmlns:c16="http://schemas.microsoft.com/office/drawing/2014/chart" uri="{C3380CC4-5D6E-409C-BE32-E72D297353CC}">
              <c16:uniqueId val="{0000000A-72CD-43DC-84A9-9A8FDBBC8B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CD-43DC-84A9-9A8FDBBC8B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1828</c:v>
                </c:pt>
                <c:pt idx="1">
                  <c:v>1569</c:v>
                </c:pt>
                <c:pt idx="2">
                  <c:v>1109</c:v>
                </c:pt>
              </c:numCache>
            </c:numRef>
          </c:val>
          <c:extLst>
            <c:ext xmlns:c16="http://schemas.microsoft.com/office/drawing/2014/chart" uri="{C3380CC4-5D6E-409C-BE32-E72D297353CC}">
              <c16:uniqueId val="{00000000-199E-4268-B17B-E98E1EFAF4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484</c:v>
                </c:pt>
                <c:pt idx="1">
                  <c:v>484</c:v>
                </c:pt>
                <c:pt idx="2">
                  <c:v>484</c:v>
                </c:pt>
              </c:numCache>
            </c:numRef>
          </c:val>
          <c:extLst>
            <c:ext xmlns:c16="http://schemas.microsoft.com/office/drawing/2014/chart" uri="{C3380CC4-5D6E-409C-BE32-E72D297353CC}">
              <c16:uniqueId val="{00000001-199E-4268-B17B-E98E1EFAF4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2398</c:v>
                </c:pt>
                <c:pt idx="1">
                  <c:v>2353</c:v>
                </c:pt>
                <c:pt idx="2">
                  <c:v>3967</c:v>
                </c:pt>
              </c:numCache>
            </c:numRef>
          </c:val>
          <c:extLst>
            <c:ext xmlns:c16="http://schemas.microsoft.com/office/drawing/2014/chart" uri="{C3380CC4-5D6E-409C-BE32-E72D297353CC}">
              <c16:uniqueId val="{00000002-199E-4268-B17B-E98E1EFAF4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[1]財務書類!$U$12</c:f>
              <c:strCache>
                <c:ptCount val="1"/>
                <c:pt idx="0">
                  <c:v>資産</c:v>
                </c:pt>
              </c:strCache>
            </c:strRef>
          </c:tx>
          <c:spPr>
            <a:solidFill>
              <a:srgbClr val="5B9BD5"/>
            </a:solidFill>
            <a:ln>
              <a:noFill/>
            </a:ln>
            <a:effectLst/>
          </c:spPr>
          <c:invertIfNegative val="0"/>
          <c:cat>
            <c:multiLvlStrRef>
              <c:f>[1]財務書類!$V$10:$AJ$11</c:f>
              <c:multiLvlStrCache>
                <c:ptCount val="15"/>
                <c:lvl>
                  <c:pt idx="0">
                    <c:v>一般会計等</c:v>
                  </c:pt>
                  <c:pt idx="1">
                    <c:v>全体</c:v>
                  </c:pt>
                  <c:pt idx="2">
                    <c:v>連結</c:v>
                  </c:pt>
                  <c:pt idx="3">
                    <c:v>一般会計等</c:v>
                  </c:pt>
                  <c:pt idx="4">
                    <c:v>全体</c:v>
                  </c:pt>
                  <c:pt idx="5">
                    <c:v>連結</c:v>
                  </c:pt>
                  <c:pt idx="6">
                    <c:v>一般会計等</c:v>
                  </c:pt>
                  <c:pt idx="7">
                    <c:v>全体</c:v>
                  </c:pt>
                  <c:pt idx="8">
                    <c:v>連結</c:v>
                  </c:pt>
                  <c:pt idx="9">
                    <c:v>一般会計等</c:v>
                  </c:pt>
                  <c:pt idx="10">
                    <c:v>全体</c:v>
                  </c:pt>
                  <c:pt idx="11">
                    <c:v>連結</c:v>
                  </c:pt>
                  <c:pt idx="12">
                    <c:v>一般会計等</c:v>
                  </c:pt>
                  <c:pt idx="13">
                    <c:v>全体</c:v>
                  </c:pt>
                  <c:pt idx="14">
                    <c:v>連結</c:v>
                  </c:pt>
                </c:lvl>
                <c:lvl>
                  <c:pt idx="0">
                    <c:v>平成29年度</c:v>
                  </c:pt>
                  <c:pt idx="3">
                    <c:v>平成30年度</c:v>
                  </c:pt>
                  <c:pt idx="6">
                    <c:v>令和元年度</c:v>
                  </c:pt>
                  <c:pt idx="9">
                    <c:v>令和2年度</c:v>
                  </c:pt>
                  <c:pt idx="12">
                    <c:v>令和3年度</c:v>
                  </c:pt>
                </c:lvl>
              </c:multiLvlStrCache>
            </c:multiLvlStrRef>
          </c:cat>
          <c:val>
            <c:numRef>
              <c:f>[1]財務書類!$V$12:$AJ$12</c:f>
              <c:numCache>
                <c:formatCode>General</c:formatCode>
                <c:ptCount val="15"/>
                <c:pt idx="0">
                  <c:v>40303</c:v>
                </c:pt>
                <c:pt idx="1">
                  <c:v>50772</c:v>
                </c:pt>
                <c:pt idx="2">
                  <c:v>52750</c:v>
                </c:pt>
                <c:pt idx="3">
                  <c:v>43875</c:v>
                </c:pt>
                <c:pt idx="4">
                  <c:v>54332</c:v>
                </c:pt>
                <c:pt idx="5">
                  <c:v>56163</c:v>
                </c:pt>
                <c:pt idx="6">
                  <c:v>48677</c:v>
                </c:pt>
                <c:pt idx="7">
                  <c:v>59704</c:v>
                </c:pt>
                <c:pt idx="8">
                  <c:v>61708</c:v>
                </c:pt>
                <c:pt idx="9">
                  <c:v>51720</c:v>
                </c:pt>
                <c:pt idx="10">
                  <c:v>63346</c:v>
                </c:pt>
                <c:pt idx="11">
                  <c:v>65369</c:v>
                </c:pt>
                <c:pt idx="12">
                  <c:v>53196</c:v>
                </c:pt>
                <c:pt idx="13">
                  <c:v>65665</c:v>
                </c:pt>
                <c:pt idx="14">
                  <c:v>67631</c:v>
                </c:pt>
              </c:numCache>
            </c:numRef>
          </c:val>
          <c:extLst>
            <c:ext xmlns:c16="http://schemas.microsoft.com/office/drawing/2014/chart" uri="{C3380CC4-5D6E-409C-BE32-E72D297353CC}">
              <c16:uniqueId val="{00000000-3872-4DD3-A249-D35A91EC2DC5}"/>
            </c:ext>
          </c:extLst>
        </c:ser>
        <c:ser>
          <c:idx val="1"/>
          <c:order val="1"/>
          <c:tx>
            <c:strRef>
              <c:f>[1]財務書類!$U$13</c:f>
              <c:strCache>
                <c:ptCount val="1"/>
                <c:pt idx="0">
                  <c:v>負債</c:v>
                </c:pt>
              </c:strCache>
            </c:strRef>
          </c:tx>
          <c:spPr>
            <a:solidFill>
              <a:srgbClr val="ED7D31"/>
            </a:solidFill>
            <a:ln>
              <a:noFill/>
            </a:ln>
            <a:effectLst/>
          </c:spPr>
          <c:invertIfNegative val="0"/>
          <c:cat>
            <c:multiLvlStrRef>
              <c:f>[1]財務書類!$V$10:$AJ$11</c:f>
              <c:multiLvlStrCache>
                <c:ptCount val="15"/>
                <c:lvl>
                  <c:pt idx="0">
                    <c:v>一般会計等</c:v>
                  </c:pt>
                  <c:pt idx="1">
                    <c:v>全体</c:v>
                  </c:pt>
                  <c:pt idx="2">
                    <c:v>連結</c:v>
                  </c:pt>
                  <c:pt idx="3">
                    <c:v>一般会計等</c:v>
                  </c:pt>
                  <c:pt idx="4">
                    <c:v>全体</c:v>
                  </c:pt>
                  <c:pt idx="5">
                    <c:v>連結</c:v>
                  </c:pt>
                  <c:pt idx="6">
                    <c:v>一般会計等</c:v>
                  </c:pt>
                  <c:pt idx="7">
                    <c:v>全体</c:v>
                  </c:pt>
                  <c:pt idx="8">
                    <c:v>連結</c:v>
                  </c:pt>
                  <c:pt idx="9">
                    <c:v>一般会計等</c:v>
                  </c:pt>
                  <c:pt idx="10">
                    <c:v>全体</c:v>
                  </c:pt>
                  <c:pt idx="11">
                    <c:v>連結</c:v>
                  </c:pt>
                  <c:pt idx="12">
                    <c:v>一般会計等</c:v>
                  </c:pt>
                  <c:pt idx="13">
                    <c:v>全体</c:v>
                  </c:pt>
                  <c:pt idx="14">
                    <c:v>連結</c:v>
                  </c:pt>
                </c:lvl>
                <c:lvl>
                  <c:pt idx="0">
                    <c:v>平成29年度</c:v>
                  </c:pt>
                  <c:pt idx="3">
                    <c:v>平成30年度</c:v>
                  </c:pt>
                  <c:pt idx="6">
                    <c:v>令和元年度</c:v>
                  </c:pt>
                  <c:pt idx="9">
                    <c:v>令和2年度</c:v>
                  </c:pt>
                  <c:pt idx="12">
                    <c:v>令和3年度</c:v>
                  </c:pt>
                </c:lvl>
              </c:multiLvlStrCache>
            </c:multiLvlStrRef>
          </c:cat>
          <c:val>
            <c:numRef>
              <c:f>[1]財務書類!$V$13:$AJ$13</c:f>
              <c:numCache>
                <c:formatCode>General</c:formatCode>
                <c:ptCount val="15"/>
                <c:pt idx="0">
                  <c:v>4039</c:v>
                </c:pt>
                <c:pt idx="1">
                  <c:v>6850</c:v>
                </c:pt>
                <c:pt idx="2">
                  <c:v>7739</c:v>
                </c:pt>
                <c:pt idx="3">
                  <c:v>4508</c:v>
                </c:pt>
                <c:pt idx="4">
                  <c:v>7278</c:v>
                </c:pt>
                <c:pt idx="5">
                  <c:v>8099</c:v>
                </c:pt>
                <c:pt idx="6">
                  <c:v>5763</c:v>
                </c:pt>
                <c:pt idx="7">
                  <c:v>8691</c:v>
                </c:pt>
                <c:pt idx="8">
                  <c:v>9646</c:v>
                </c:pt>
                <c:pt idx="9">
                  <c:v>5849</c:v>
                </c:pt>
                <c:pt idx="10">
                  <c:v>8976</c:v>
                </c:pt>
                <c:pt idx="11">
                  <c:v>9926</c:v>
                </c:pt>
                <c:pt idx="12">
                  <c:v>5517</c:v>
                </c:pt>
                <c:pt idx="13">
                  <c:v>8934</c:v>
                </c:pt>
                <c:pt idx="14">
                  <c:v>9835</c:v>
                </c:pt>
              </c:numCache>
            </c:numRef>
          </c:val>
          <c:extLst>
            <c:ext xmlns:c16="http://schemas.microsoft.com/office/drawing/2014/chart" uri="{C3380CC4-5D6E-409C-BE32-E72D297353CC}">
              <c16:uniqueId val="{00000001-3872-4DD3-A249-D35A91EC2DC5}"/>
            </c:ext>
          </c:extLst>
        </c:ser>
        <c:dLbls>
          <c:showLegendKey val="0"/>
          <c:showVal val="0"/>
          <c:showCatName val="0"/>
          <c:showSerName val="0"/>
          <c:showPercent val="0"/>
          <c:showBubbleSize val="0"/>
        </c:dLbls>
        <c:gapWidth val="219"/>
        <c:overlap val="-27"/>
        <c:axId val="442990808"/>
        <c:axId val="442991200"/>
      </c:barChart>
      <c:catAx>
        <c:axId val="442990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1200"/>
        <c:crosses val="autoZero"/>
        <c:auto val="1"/>
        <c:lblAlgn val="ctr"/>
        <c:lblOffset val="100"/>
        <c:noMultiLvlLbl val="0"/>
      </c:catAx>
      <c:valAx>
        <c:axId val="442991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0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[1]財務書類!$B$55:$E$55</c:f>
              <c:strCache>
                <c:ptCount val="1"/>
                <c:pt idx="0">
                  <c:v>一般会計等 純資産残高</c:v>
                </c:pt>
              </c:strCache>
            </c:strRef>
          </c:tx>
          <c:spPr>
            <a:solidFill>
              <a:srgbClr val="FFD966"/>
            </a:solidFill>
            <a:ln>
              <a:noFill/>
            </a:ln>
            <a:effectLst/>
          </c:spPr>
          <c:invertIfNegative val="0"/>
          <c:cat>
            <c:strRef>
              <c:f>[1]財務書類!$F$52:$J$52</c:f>
              <c:strCache>
                <c:ptCount val="5"/>
                <c:pt idx="0">
                  <c:v>平成29年度</c:v>
                </c:pt>
                <c:pt idx="1">
                  <c:v>平成30年度</c:v>
                </c:pt>
                <c:pt idx="2">
                  <c:v>令和元年度</c:v>
                </c:pt>
                <c:pt idx="3">
                  <c:v>令和2年度</c:v>
                </c:pt>
                <c:pt idx="4">
                  <c:v>令和3年度</c:v>
                </c:pt>
              </c:strCache>
            </c:strRef>
          </c:cat>
          <c:val>
            <c:numRef>
              <c:f>[1]財務書類!$F$55:$J$55</c:f>
              <c:numCache>
                <c:formatCode>General</c:formatCode>
                <c:ptCount val="5"/>
                <c:pt idx="0">
                  <c:v>36263</c:v>
                </c:pt>
                <c:pt idx="1">
                  <c:v>39367</c:v>
                </c:pt>
                <c:pt idx="2">
                  <c:v>42914</c:v>
                </c:pt>
                <c:pt idx="3">
                  <c:v>45871</c:v>
                </c:pt>
                <c:pt idx="4">
                  <c:v>47679</c:v>
                </c:pt>
              </c:numCache>
            </c:numRef>
          </c:val>
          <c:extLst>
            <c:ext xmlns:c16="http://schemas.microsoft.com/office/drawing/2014/chart" uri="{C3380CC4-5D6E-409C-BE32-E72D297353CC}">
              <c16:uniqueId val="{00000000-15C0-4ACA-950B-95DB1B7C2FAA}"/>
            </c:ext>
          </c:extLst>
        </c:ser>
        <c:ser>
          <c:idx val="5"/>
          <c:order val="5"/>
          <c:tx>
            <c:strRef>
              <c:f>[1]財務書類!$B$58:$E$58</c:f>
              <c:strCache>
                <c:ptCount val="1"/>
                <c:pt idx="0">
                  <c:v>全体 純資産残高</c:v>
                </c:pt>
              </c:strCache>
            </c:strRef>
          </c:tx>
          <c:spPr>
            <a:solidFill>
              <a:srgbClr val="9DC3E6"/>
            </a:solidFill>
            <a:ln>
              <a:noFill/>
            </a:ln>
            <a:effectLst/>
          </c:spPr>
          <c:invertIfNegative val="0"/>
          <c:cat>
            <c:strRef>
              <c:f>[1]財務書類!$F$52:$J$52</c:f>
              <c:strCache>
                <c:ptCount val="5"/>
                <c:pt idx="0">
                  <c:v>平成29年度</c:v>
                </c:pt>
                <c:pt idx="1">
                  <c:v>平成30年度</c:v>
                </c:pt>
                <c:pt idx="2">
                  <c:v>令和元年度</c:v>
                </c:pt>
                <c:pt idx="3">
                  <c:v>令和2年度</c:v>
                </c:pt>
                <c:pt idx="4">
                  <c:v>令和3年度</c:v>
                </c:pt>
              </c:strCache>
            </c:strRef>
          </c:cat>
          <c:val>
            <c:numRef>
              <c:f>[1]財務書類!$F$58:$J$58</c:f>
              <c:numCache>
                <c:formatCode>General</c:formatCode>
                <c:ptCount val="5"/>
                <c:pt idx="0">
                  <c:v>43922</c:v>
                </c:pt>
                <c:pt idx="1">
                  <c:v>47054</c:v>
                </c:pt>
                <c:pt idx="2">
                  <c:v>51012</c:v>
                </c:pt>
                <c:pt idx="3">
                  <c:v>54369</c:v>
                </c:pt>
                <c:pt idx="4">
                  <c:v>56731</c:v>
                </c:pt>
              </c:numCache>
            </c:numRef>
          </c:val>
          <c:extLst>
            <c:ext xmlns:c16="http://schemas.microsoft.com/office/drawing/2014/chart" uri="{C3380CC4-5D6E-409C-BE32-E72D297353CC}">
              <c16:uniqueId val="{00000001-15C0-4ACA-950B-95DB1B7C2FAA}"/>
            </c:ext>
          </c:extLst>
        </c:ser>
        <c:ser>
          <c:idx val="8"/>
          <c:order val="8"/>
          <c:tx>
            <c:strRef>
              <c:f>[1]財務書類!$B$61:$E$61</c:f>
              <c:strCache>
                <c:ptCount val="1"/>
                <c:pt idx="0">
                  <c:v>連結 純資産残高</c:v>
                </c:pt>
              </c:strCache>
            </c:strRef>
          </c:tx>
          <c:spPr>
            <a:solidFill>
              <a:srgbClr val="DBDBDB"/>
            </a:solidFill>
            <a:ln>
              <a:noFill/>
            </a:ln>
            <a:effectLst/>
          </c:spPr>
          <c:invertIfNegative val="0"/>
          <c:cat>
            <c:strRef>
              <c:f>[1]財務書類!$F$52:$J$52</c:f>
              <c:strCache>
                <c:ptCount val="5"/>
                <c:pt idx="0">
                  <c:v>平成29年度</c:v>
                </c:pt>
                <c:pt idx="1">
                  <c:v>平成30年度</c:v>
                </c:pt>
                <c:pt idx="2">
                  <c:v>令和元年度</c:v>
                </c:pt>
                <c:pt idx="3">
                  <c:v>令和2年度</c:v>
                </c:pt>
                <c:pt idx="4">
                  <c:v>令和3年度</c:v>
                </c:pt>
              </c:strCache>
            </c:strRef>
          </c:cat>
          <c:val>
            <c:numRef>
              <c:f>[1]財務書類!$F$61:$J$61</c:f>
              <c:numCache>
                <c:formatCode>General</c:formatCode>
                <c:ptCount val="5"/>
                <c:pt idx="0">
                  <c:v>45011</c:v>
                </c:pt>
                <c:pt idx="1">
                  <c:v>48064</c:v>
                </c:pt>
                <c:pt idx="2">
                  <c:v>52062</c:v>
                </c:pt>
                <c:pt idx="3">
                  <c:v>55443</c:v>
                </c:pt>
                <c:pt idx="4">
                  <c:v>57797</c:v>
                </c:pt>
              </c:numCache>
            </c:numRef>
          </c:val>
          <c:extLst>
            <c:ext xmlns:c16="http://schemas.microsoft.com/office/drawing/2014/chart" uri="{C3380CC4-5D6E-409C-BE32-E72D297353CC}">
              <c16:uniqueId val="{00000002-15C0-4ACA-950B-95DB1B7C2FAA}"/>
            </c:ext>
          </c:extLst>
        </c:ser>
        <c:dLbls>
          <c:showLegendKey val="0"/>
          <c:showVal val="0"/>
          <c:showCatName val="0"/>
          <c:showSerName val="0"/>
          <c:showPercent val="0"/>
          <c:showBubbleSize val="0"/>
        </c:dLbls>
        <c:gapWidth val="219"/>
        <c:axId val="442991984"/>
        <c:axId val="442992376"/>
      </c:barChart>
      <c:lineChart>
        <c:grouping val="standard"/>
        <c:varyColors val="0"/>
        <c:ser>
          <c:idx val="0"/>
          <c:order val="0"/>
          <c:tx>
            <c:strRef>
              <c:f>[1]財務書類!$B$53:$E$53</c:f>
              <c:strCache>
                <c:ptCount val="1"/>
                <c:pt idx="0">
                  <c:v>一般会計等 本年度差額</c:v>
                </c:pt>
              </c:strCache>
            </c:strRef>
          </c:tx>
          <c:spPr>
            <a:ln w="28575" cap="rnd">
              <a:solidFill>
                <a:srgbClr val="BF9000"/>
              </a:solidFill>
              <a:round/>
            </a:ln>
            <a:effectLst/>
          </c:spPr>
          <c:marker>
            <c:symbol val="circle"/>
            <c:size val="5"/>
            <c:spPr>
              <a:solidFill>
                <a:srgbClr val="BF9000"/>
              </a:solidFill>
              <a:ln w="9525">
                <a:solidFill>
                  <a:srgbClr val="BF9000"/>
                </a:solidFill>
              </a:ln>
              <a:effectLst/>
            </c:spPr>
          </c:marker>
          <c:cat>
            <c:strRef>
              <c:f>[1]財務書類!$F$52:$J$52</c:f>
              <c:strCache>
                <c:ptCount val="5"/>
                <c:pt idx="0">
                  <c:v>平成29年度</c:v>
                </c:pt>
                <c:pt idx="1">
                  <c:v>平成30年度</c:v>
                </c:pt>
                <c:pt idx="2">
                  <c:v>令和元年度</c:v>
                </c:pt>
                <c:pt idx="3">
                  <c:v>令和2年度</c:v>
                </c:pt>
                <c:pt idx="4">
                  <c:v>令和3年度</c:v>
                </c:pt>
              </c:strCache>
            </c:strRef>
          </c:cat>
          <c:val>
            <c:numRef>
              <c:f>[1]財務書類!$F$53:$J$53</c:f>
              <c:numCache>
                <c:formatCode>General</c:formatCode>
                <c:ptCount val="5"/>
                <c:pt idx="0">
                  <c:v>2339</c:v>
                </c:pt>
                <c:pt idx="1">
                  <c:v>3069</c:v>
                </c:pt>
                <c:pt idx="2">
                  <c:v>1797</c:v>
                </c:pt>
                <c:pt idx="3">
                  <c:v>3031</c:v>
                </c:pt>
                <c:pt idx="4">
                  <c:v>1391</c:v>
                </c:pt>
              </c:numCache>
            </c:numRef>
          </c:val>
          <c:smooth val="0"/>
          <c:extLst>
            <c:ext xmlns:c16="http://schemas.microsoft.com/office/drawing/2014/chart" uri="{C3380CC4-5D6E-409C-BE32-E72D297353CC}">
              <c16:uniqueId val="{00000003-15C0-4ACA-950B-95DB1B7C2FAA}"/>
            </c:ext>
          </c:extLst>
        </c:ser>
        <c:ser>
          <c:idx val="1"/>
          <c:order val="1"/>
          <c:tx>
            <c:strRef>
              <c:f>[1]財務書類!$B$54:$E$54</c:f>
              <c:strCache>
                <c:ptCount val="1"/>
                <c:pt idx="0">
                  <c:v>一般会計等 本年度純資産変動額</c:v>
                </c:pt>
              </c:strCache>
            </c:strRef>
          </c:tx>
          <c:spPr>
            <a:ln w="28575" cap="rnd">
              <a:solidFill>
                <a:srgbClr val="7F6000"/>
              </a:solidFill>
              <a:prstDash val="dash"/>
              <a:round/>
            </a:ln>
            <a:effectLst/>
          </c:spPr>
          <c:marker>
            <c:symbol val="circle"/>
            <c:size val="5"/>
            <c:spPr>
              <a:solidFill>
                <a:srgbClr val="7F6000"/>
              </a:solidFill>
              <a:ln w="9525">
                <a:solidFill>
                  <a:srgbClr val="7F6000"/>
                </a:solidFill>
              </a:ln>
              <a:effectLst/>
            </c:spPr>
          </c:marker>
          <c:cat>
            <c:strRef>
              <c:f>[1]財務書類!$F$52:$J$52</c:f>
              <c:strCache>
                <c:ptCount val="5"/>
                <c:pt idx="0">
                  <c:v>平成29年度</c:v>
                </c:pt>
                <c:pt idx="1">
                  <c:v>平成30年度</c:v>
                </c:pt>
                <c:pt idx="2">
                  <c:v>令和元年度</c:v>
                </c:pt>
                <c:pt idx="3">
                  <c:v>令和2年度</c:v>
                </c:pt>
                <c:pt idx="4">
                  <c:v>令和3年度</c:v>
                </c:pt>
              </c:strCache>
            </c:strRef>
          </c:cat>
          <c:val>
            <c:numRef>
              <c:f>[1]財務書類!$F$54:$J$54</c:f>
              <c:numCache>
                <c:formatCode>General</c:formatCode>
                <c:ptCount val="5"/>
                <c:pt idx="0">
                  <c:v>2415</c:v>
                </c:pt>
                <c:pt idx="1">
                  <c:v>3104</c:v>
                </c:pt>
                <c:pt idx="2">
                  <c:v>3547</c:v>
                </c:pt>
                <c:pt idx="3">
                  <c:v>2958</c:v>
                </c:pt>
                <c:pt idx="4">
                  <c:v>1808</c:v>
                </c:pt>
              </c:numCache>
            </c:numRef>
          </c:val>
          <c:smooth val="0"/>
          <c:extLst>
            <c:ext xmlns:c16="http://schemas.microsoft.com/office/drawing/2014/chart" uri="{C3380CC4-5D6E-409C-BE32-E72D297353CC}">
              <c16:uniqueId val="{00000004-15C0-4ACA-950B-95DB1B7C2FAA}"/>
            </c:ext>
          </c:extLst>
        </c:ser>
        <c:ser>
          <c:idx val="3"/>
          <c:order val="3"/>
          <c:tx>
            <c:strRef>
              <c:f>[1]財務書類!$B$56:$E$56</c:f>
              <c:strCache>
                <c:ptCount val="1"/>
                <c:pt idx="0">
                  <c:v>全体 本年度差額</c:v>
                </c:pt>
              </c:strCache>
            </c:strRef>
          </c:tx>
          <c:spPr>
            <a:ln w="28575" cap="rnd">
              <a:solidFill>
                <a:srgbClr val="2E75B6"/>
              </a:solidFill>
              <a:round/>
            </a:ln>
            <a:effectLst/>
          </c:spPr>
          <c:marker>
            <c:symbol val="circle"/>
            <c:size val="5"/>
            <c:spPr>
              <a:solidFill>
                <a:srgbClr val="2E75B6"/>
              </a:solidFill>
              <a:ln w="9525">
                <a:solidFill>
                  <a:srgbClr val="2E75B6"/>
                </a:solidFill>
              </a:ln>
              <a:effectLst/>
            </c:spPr>
          </c:marker>
          <c:cat>
            <c:strRef>
              <c:f>[1]財務書類!$F$52:$J$52</c:f>
              <c:strCache>
                <c:ptCount val="5"/>
                <c:pt idx="0">
                  <c:v>平成29年度</c:v>
                </c:pt>
                <c:pt idx="1">
                  <c:v>平成30年度</c:v>
                </c:pt>
                <c:pt idx="2">
                  <c:v>令和元年度</c:v>
                </c:pt>
                <c:pt idx="3">
                  <c:v>令和2年度</c:v>
                </c:pt>
                <c:pt idx="4">
                  <c:v>令和3年度</c:v>
                </c:pt>
              </c:strCache>
            </c:strRef>
          </c:cat>
          <c:val>
            <c:numRef>
              <c:f>[1]財務書類!$F$56:$J$56</c:f>
              <c:numCache>
                <c:formatCode>General</c:formatCode>
                <c:ptCount val="5"/>
                <c:pt idx="0">
                  <c:v>2631</c:v>
                </c:pt>
                <c:pt idx="1">
                  <c:v>3098</c:v>
                </c:pt>
                <c:pt idx="2">
                  <c:v>2208</c:v>
                </c:pt>
                <c:pt idx="3">
                  <c:v>3430</c:v>
                </c:pt>
                <c:pt idx="4">
                  <c:v>1946</c:v>
                </c:pt>
              </c:numCache>
            </c:numRef>
          </c:val>
          <c:smooth val="0"/>
          <c:extLst>
            <c:ext xmlns:c16="http://schemas.microsoft.com/office/drawing/2014/chart" uri="{C3380CC4-5D6E-409C-BE32-E72D297353CC}">
              <c16:uniqueId val="{00000005-15C0-4ACA-950B-95DB1B7C2FAA}"/>
            </c:ext>
          </c:extLst>
        </c:ser>
        <c:ser>
          <c:idx val="4"/>
          <c:order val="4"/>
          <c:tx>
            <c:strRef>
              <c:f>[1]財務書類!$B$57:$E$57</c:f>
              <c:strCache>
                <c:ptCount val="1"/>
                <c:pt idx="0">
                  <c:v>全体 本年度純資産変動額</c:v>
                </c:pt>
              </c:strCache>
            </c:strRef>
          </c:tx>
          <c:spPr>
            <a:ln w="28575" cap="rnd">
              <a:solidFill>
                <a:srgbClr val="1F4E79"/>
              </a:solidFill>
              <a:prstDash val="dash"/>
              <a:round/>
            </a:ln>
            <a:effectLst/>
          </c:spPr>
          <c:marker>
            <c:symbol val="circle"/>
            <c:size val="5"/>
            <c:spPr>
              <a:solidFill>
                <a:srgbClr val="1F4E79"/>
              </a:solidFill>
              <a:ln w="9525">
                <a:solidFill>
                  <a:srgbClr val="1F4E79"/>
                </a:solidFill>
              </a:ln>
              <a:effectLst/>
            </c:spPr>
          </c:marker>
          <c:cat>
            <c:strRef>
              <c:f>[1]財務書類!$F$52:$J$52</c:f>
              <c:strCache>
                <c:ptCount val="5"/>
                <c:pt idx="0">
                  <c:v>平成29年度</c:v>
                </c:pt>
                <c:pt idx="1">
                  <c:v>平成30年度</c:v>
                </c:pt>
                <c:pt idx="2">
                  <c:v>令和元年度</c:v>
                </c:pt>
                <c:pt idx="3">
                  <c:v>令和2年度</c:v>
                </c:pt>
                <c:pt idx="4">
                  <c:v>令和3年度</c:v>
                </c:pt>
              </c:strCache>
            </c:strRef>
          </c:cat>
          <c:val>
            <c:numRef>
              <c:f>[1]財務書類!$F$57:$J$57</c:f>
              <c:numCache>
                <c:formatCode>General</c:formatCode>
                <c:ptCount val="5"/>
                <c:pt idx="0">
                  <c:v>2678</c:v>
                </c:pt>
                <c:pt idx="1">
                  <c:v>3132</c:v>
                </c:pt>
                <c:pt idx="2">
                  <c:v>3958</c:v>
                </c:pt>
                <c:pt idx="3">
                  <c:v>3357</c:v>
                </c:pt>
                <c:pt idx="4">
                  <c:v>2362</c:v>
                </c:pt>
              </c:numCache>
            </c:numRef>
          </c:val>
          <c:smooth val="0"/>
          <c:extLst>
            <c:ext xmlns:c16="http://schemas.microsoft.com/office/drawing/2014/chart" uri="{C3380CC4-5D6E-409C-BE32-E72D297353CC}">
              <c16:uniqueId val="{00000006-15C0-4ACA-950B-95DB1B7C2FAA}"/>
            </c:ext>
          </c:extLst>
        </c:ser>
        <c:ser>
          <c:idx val="6"/>
          <c:order val="6"/>
          <c:tx>
            <c:strRef>
              <c:f>[1]財務書類!$B$59:$E$59</c:f>
              <c:strCache>
                <c:ptCount val="1"/>
                <c:pt idx="0">
                  <c:v>連結 本年度差額</c:v>
                </c:pt>
              </c:strCache>
            </c:strRef>
          </c:tx>
          <c:spPr>
            <a:ln w="28575" cap="rnd">
              <a:solidFill>
                <a:srgbClr val="7C7C7C"/>
              </a:solidFill>
              <a:round/>
            </a:ln>
            <a:effectLst/>
          </c:spPr>
          <c:marker>
            <c:symbol val="circle"/>
            <c:size val="5"/>
            <c:spPr>
              <a:solidFill>
                <a:srgbClr val="7C7C7C"/>
              </a:solidFill>
              <a:ln w="9525">
                <a:solidFill>
                  <a:srgbClr val="7C7C7C"/>
                </a:solidFill>
              </a:ln>
              <a:effectLst/>
            </c:spPr>
          </c:marker>
          <c:cat>
            <c:strRef>
              <c:f>[1]財務書類!$F$52:$J$52</c:f>
              <c:strCache>
                <c:ptCount val="5"/>
                <c:pt idx="0">
                  <c:v>平成29年度</c:v>
                </c:pt>
                <c:pt idx="1">
                  <c:v>平成30年度</c:v>
                </c:pt>
                <c:pt idx="2">
                  <c:v>令和元年度</c:v>
                </c:pt>
                <c:pt idx="3">
                  <c:v>令和2年度</c:v>
                </c:pt>
                <c:pt idx="4">
                  <c:v>令和3年度</c:v>
                </c:pt>
              </c:strCache>
            </c:strRef>
          </c:cat>
          <c:val>
            <c:numRef>
              <c:f>[1]財務書類!$F$59:$J$59</c:f>
              <c:numCache>
                <c:formatCode>General</c:formatCode>
                <c:ptCount val="5"/>
                <c:pt idx="0">
                  <c:v>2731</c:v>
                </c:pt>
                <c:pt idx="1">
                  <c:v>3035</c:v>
                </c:pt>
                <c:pt idx="2">
                  <c:v>2184</c:v>
                </c:pt>
                <c:pt idx="3">
                  <c:v>3482</c:v>
                </c:pt>
                <c:pt idx="4">
                  <c:v>1941</c:v>
                </c:pt>
              </c:numCache>
            </c:numRef>
          </c:val>
          <c:smooth val="0"/>
          <c:extLst>
            <c:ext xmlns:c16="http://schemas.microsoft.com/office/drawing/2014/chart" uri="{C3380CC4-5D6E-409C-BE32-E72D297353CC}">
              <c16:uniqueId val="{00000007-15C0-4ACA-950B-95DB1B7C2FAA}"/>
            </c:ext>
          </c:extLst>
        </c:ser>
        <c:ser>
          <c:idx val="7"/>
          <c:order val="7"/>
          <c:tx>
            <c:strRef>
              <c:f>[1]財務書類!$B$60:$E$60</c:f>
              <c:strCache>
                <c:ptCount val="1"/>
                <c:pt idx="0">
                  <c:v>連結 本年度純資産変動額</c:v>
                </c:pt>
              </c:strCache>
            </c:strRef>
          </c:tx>
          <c:spPr>
            <a:ln w="28575" cap="rnd">
              <a:solidFill>
                <a:srgbClr val="525252"/>
              </a:solidFill>
              <a:prstDash val="dash"/>
              <a:round/>
            </a:ln>
            <a:effectLst/>
          </c:spPr>
          <c:marker>
            <c:symbol val="circle"/>
            <c:size val="5"/>
            <c:spPr>
              <a:solidFill>
                <a:srgbClr val="525252"/>
              </a:solidFill>
              <a:ln w="9525">
                <a:solidFill>
                  <a:srgbClr val="525252"/>
                </a:solidFill>
              </a:ln>
              <a:effectLst/>
            </c:spPr>
          </c:marker>
          <c:cat>
            <c:strRef>
              <c:f>[1]財務書類!$F$52:$J$52</c:f>
              <c:strCache>
                <c:ptCount val="5"/>
                <c:pt idx="0">
                  <c:v>平成29年度</c:v>
                </c:pt>
                <c:pt idx="1">
                  <c:v>平成30年度</c:v>
                </c:pt>
                <c:pt idx="2">
                  <c:v>令和元年度</c:v>
                </c:pt>
                <c:pt idx="3">
                  <c:v>令和2年度</c:v>
                </c:pt>
                <c:pt idx="4">
                  <c:v>令和3年度</c:v>
                </c:pt>
              </c:strCache>
            </c:strRef>
          </c:cat>
          <c:val>
            <c:numRef>
              <c:f>[1]財務書類!$F$60:$J$60</c:f>
              <c:numCache>
                <c:formatCode>General</c:formatCode>
                <c:ptCount val="5"/>
                <c:pt idx="0">
                  <c:v>2800</c:v>
                </c:pt>
                <c:pt idx="1">
                  <c:v>3054</c:v>
                </c:pt>
                <c:pt idx="2">
                  <c:v>3998</c:v>
                </c:pt>
                <c:pt idx="3">
                  <c:v>3381</c:v>
                </c:pt>
                <c:pt idx="4">
                  <c:v>2354</c:v>
                </c:pt>
              </c:numCache>
            </c:numRef>
          </c:val>
          <c:smooth val="0"/>
          <c:extLst>
            <c:ext xmlns:c16="http://schemas.microsoft.com/office/drawing/2014/chart" uri="{C3380CC4-5D6E-409C-BE32-E72D297353CC}">
              <c16:uniqueId val="{00000008-15C0-4ACA-950B-95DB1B7C2FAA}"/>
            </c:ext>
          </c:extLst>
        </c:ser>
        <c:dLbls>
          <c:showLegendKey val="0"/>
          <c:showVal val="0"/>
          <c:showCatName val="0"/>
          <c:showSerName val="0"/>
          <c:showPercent val="0"/>
          <c:showBubbleSize val="0"/>
        </c:dLbls>
        <c:marker val="1"/>
        <c:smooth val="0"/>
        <c:axId val="442993160"/>
        <c:axId val="442992768"/>
      </c:lineChart>
      <c:catAx>
        <c:axId val="44299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2376"/>
        <c:crosses val="autoZero"/>
        <c:auto val="1"/>
        <c:lblAlgn val="ctr"/>
        <c:lblOffset val="100"/>
        <c:noMultiLvlLbl val="0"/>
      </c:catAx>
      <c:valAx>
        <c:axId val="442992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純資産残高</a:t>
                </a:r>
              </a:p>
            </c:rich>
          </c:tx>
          <c:layout>
            <c:manualLayout>
              <c:xMode val="edge"/>
              <c:yMode val="edge"/>
              <c:x val="5.9737156511350063E-3"/>
              <c:y val="0.25678709278987188"/>
            </c:manualLayout>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1984"/>
        <c:crosses val="autoZero"/>
        <c:crossBetween val="between"/>
      </c:valAx>
      <c:valAx>
        <c:axId val="442992768"/>
        <c:scaling>
          <c:orientation val="minMax"/>
        </c:scaling>
        <c:delete val="0"/>
        <c:axPos val="r"/>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本年度差額、本年度純資産変動額</a:t>
                </a:r>
              </a:p>
            </c:rich>
          </c:tx>
          <c:layout>
            <c:manualLayout>
              <c:xMode val="edge"/>
              <c:yMode val="edge"/>
              <c:x val="0.96714456391875758"/>
              <c:y val="6.7296896711440485E-2"/>
            </c:manualLayout>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3160"/>
        <c:crosses val="max"/>
        <c:crossBetween val="between"/>
      </c:valAx>
      <c:catAx>
        <c:axId val="442993160"/>
        <c:scaling>
          <c:orientation val="minMax"/>
        </c:scaling>
        <c:delete val="1"/>
        <c:axPos val="b"/>
        <c:numFmt formatCode="General" sourceLinked="1"/>
        <c:majorTickMark val="out"/>
        <c:minorTickMark val="none"/>
        <c:tickLblPos val="nextTo"/>
        <c:crossAx val="4429927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489712687722822E-2"/>
          <c:y val="5.0925925925925923E-2"/>
          <c:w val="0.96951028731227717"/>
          <c:h val="0.63871026538349374"/>
        </c:manualLayout>
      </c:layout>
      <c:lineChart>
        <c:grouping val="standard"/>
        <c:varyColors val="0"/>
        <c:ser>
          <c:idx val="0"/>
          <c:order val="0"/>
          <c:tx>
            <c:strRef>
              <c:f>[1]財務書類!$M$53:$N$53</c:f>
              <c:strCache>
                <c:ptCount val="1"/>
                <c:pt idx="0">
                  <c:v>一般会計等 業務活動収支</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[1]財務書類!$O$53:$S$53</c:f>
              <c:numCache>
                <c:formatCode>General</c:formatCode>
                <c:ptCount val="5"/>
                <c:pt idx="0">
                  <c:v>1250</c:v>
                </c:pt>
                <c:pt idx="1">
                  <c:v>1615</c:v>
                </c:pt>
                <c:pt idx="2">
                  <c:v>1415</c:v>
                </c:pt>
                <c:pt idx="3">
                  <c:v>596</c:v>
                </c:pt>
                <c:pt idx="4">
                  <c:v>1286</c:v>
                </c:pt>
              </c:numCache>
            </c:numRef>
          </c:val>
          <c:smooth val="0"/>
          <c:extLst>
            <c:ext xmlns:c16="http://schemas.microsoft.com/office/drawing/2014/chart" uri="{C3380CC4-5D6E-409C-BE32-E72D297353CC}">
              <c16:uniqueId val="{00000000-E103-43B9-BAAE-9508E141D7C5}"/>
            </c:ext>
          </c:extLst>
        </c:ser>
        <c:ser>
          <c:idx val="1"/>
          <c:order val="1"/>
          <c:tx>
            <c:strRef>
              <c:f>[1]財務書類!$M$54:$N$54</c:f>
              <c:strCache>
                <c:ptCount val="1"/>
                <c:pt idx="0">
                  <c:v>一般会計等 投資活動収支</c:v>
                </c:pt>
              </c:strCache>
            </c:strRef>
          </c:tx>
          <c:spPr>
            <a:ln w="28575" cap="rnd">
              <a:solidFill>
                <a:srgbClr val="BF9000"/>
              </a:solidFill>
              <a:prstDash val="dash"/>
              <a:round/>
            </a:ln>
            <a:effectLst/>
          </c:spPr>
          <c:marker>
            <c:symbol val="circle"/>
            <c:size val="5"/>
            <c:spPr>
              <a:solidFill>
                <a:srgbClr val="BF9000"/>
              </a:solidFill>
              <a:ln w="9525">
                <a:solidFill>
                  <a:srgbClr val="BF9000"/>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[1]財務書類!$O$54:$S$54</c:f>
              <c:numCache>
                <c:formatCode>General</c:formatCode>
                <c:ptCount val="5"/>
                <c:pt idx="0">
                  <c:v>-573</c:v>
                </c:pt>
                <c:pt idx="1">
                  <c:v>-2413</c:v>
                </c:pt>
                <c:pt idx="2">
                  <c:v>-2683</c:v>
                </c:pt>
                <c:pt idx="3">
                  <c:v>-375</c:v>
                </c:pt>
                <c:pt idx="4">
                  <c:v>-957</c:v>
                </c:pt>
              </c:numCache>
            </c:numRef>
          </c:val>
          <c:smooth val="0"/>
          <c:extLst>
            <c:ext xmlns:c16="http://schemas.microsoft.com/office/drawing/2014/chart" uri="{C3380CC4-5D6E-409C-BE32-E72D297353CC}">
              <c16:uniqueId val="{00000001-E103-43B9-BAAE-9508E141D7C5}"/>
            </c:ext>
          </c:extLst>
        </c:ser>
        <c:ser>
          <c:idx val="2"/>
          <c:order val="2"/>
          <c:tx>
            <c:strRef>
              <c:f>[1]財務書類!$M$55:$N$55</c:f>
              <c:strCache>
                <c:ptCount val="1"/>
                <c:pt idx="0">
                  <c:v>一般会計等 財務活動収支</c:v>
                </c:pt>
              </c:strCache>
            </c:strRef>
          </c:tx>
          <c:spPr>
            <a:ln w="28575" cap="rnd">
              <a:solidFill>
                <a:srgbClr val="7F6000"/>
              </a:solidFill>
              <a:prstDash val="sysDash"/>
              <a:round/>
            </a:ln>
            <a:effectLst/>
          </c:spPr>
          <c:marker>
            <c:symbol val="circle"/>
            <c:size val="5"/>
            <c:spPr>
              <a:solidFill>
                <a:srgbClr val="7F6000"/>
              </a:solidFill>
              <a:ln w="9525">
                <a:solidFill>
                  <a:srgbClr val="7F6000"/>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[1]財務書類!$O$55:$S$55</c:f>
              <c:numCache>
                <c:formatCode>General</c:formatCode>
                <c:ptCount val="5"/>
                <c:pt idx="0">
                  <c:v>-125</c:v>
                </c:pt>
                <c:pt idx="1">
                  <c:v>439</c:v>
                </c:pt>
                <c:pt idx="2">
                  <c:v>1220</c:v>
                </c:pt>
                <c:pt idx="3">
                  <c:v>-68</c:v>
                </c:pt>
                <c:pt idx="4">
                  <c:v>-238</c:v>
                </c:pt>
              </c:numCache>
            </c:numRef>
          </c:val>
          <c:smooth val="0"/>
          <c:extLst>
            <c:ext xmlns:c16="http://schemas.microsoft.com/office/drawing/2014/chart" uri="{C3380CC4-5D6E-409C-BE32-E72D297353CC}">
              <c16:uniqueId val="{00000002-E103-43B9-BAAE-9508E141D7C5}"/>
            </c:ext>
          </c:extLst>
        </c:ser>
        <c:ser>
          <c:idx val="3"/>
          <c:order val="3"/>
          <c:tx>
            <c:strRef>
              <c:f>[1]財務書類!$M$56:$N$56</c:f>
              <c:strCache>
                <c:ptCount val="1"/>
                <c:pt idx="0">
                  <c:v>全体 業務活動収支</c:v>
                </c:pt>
              </c:strCache>
            </c:strRef>
          </c:tx>
          <c:spPr>
            <a:ln w="28575" cap="rnd">
              <a:solidFill>
                <a:srgbClr val="5B9BD5"/>
              </a:solidFill>
              <a:round/>
            </a:ln>
            <a:effectLst/>
          </c:spPr>
          <c:marker>
            <c:symbol val="circle"/>
            <c:size val="5"/>
            <c:spPr>
              <a:solidFill>
                <a:srgbClr val="5B9BD5"/>
              </a:solidFill>
              <a:ln w="9525">
                <a:solidFill>
                  <a:srgbClr val="5B9BD5"/>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[1]財務書類!$O$56:$S$56</c:f>
              <c:numCache>
                <c:formatCode>General</c:formatCode>
                <c:ptCount val="5"/>
                <c:pt idx="0">
                  <c:v>1495</c:v>
                </c:pt>
                <c:pt idx="1">
                  <c:v>1773</c:v>
                </c:pt>
                <c:pt idx="2">
                  <c:v>1727</c:v>
                </c:pt>
                <c:pt idx="3">
                  <c:v>743</c:v>
                </c:pt>
                <c:pt idx="4">
                  <c:v>1515</c:v>
                </c:pt>
              </c:numCache>
            </c:numRef>
          </c:val>
          <c:smooth val="0"/>
          <c:extLst>
            <c:ext xmlns:c16="http://schemas.microsoft.com/office/drawing/2014/chart" uri="{C3380CC4-5D6E-409C-BE32-E72D297353CC}">
              <c16:uniqueId val="{00000003-E103-43B9-BAAE-9508E141D7C5}"/>
            </c:ext>
          </c:extLst>
        </c:ser>
        <c:ser>
          <c:idx val="4"/>
          <c:order val="4"/>
          <c:tx>
            <c:strRef>
              <c:f>[1]財務書類!$M$57:$N$57</c:f>
              <c:strCache>
                <c:ptCount val="1"/>
                <c:pt idx="0">
                  <c:v>全体 投資活動収支</c:v>
                </c:pt>
              </c:strCache>
            </c:strRef>
          </c:tx>
          <c:spPr>
            <a:ln w="28575" cap="rnd">
              <a:solidFill>
                <a:srgbClr val="2E75B6"/>
              </a:solidFill>
              <a:prstDash val="dash"/>
              <a:round/>
            </a:ln>
            <a:effectLst/>
          </c:spPr>
          <c:marker>
            <c:symbol val="circle"/>
            <c:size val="5"/>
            <c:spPr>
              <a:solidFill>
                <a:srgbClr val="2E75B6"/>
              </a:solidFill>
              <a:ln w="9525">
                <a:solidFill>
                  <a:srgbClr val="2E75B6"/>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[1]財務書類!$O$57:$S$57</c:f>
              <c:numCache>
                <c:formatCode>General</c:formatCode>
                <c:ptCount val="5"/>
                <c:pt idx="0">
                  <c:v>-690</c:v>
                </c:pt>
                <c:pt idx="1">
                  <c:v>-2553</c:v>
                </c:pt>
                <c:pt idx="2">
                  <c:v>-2993</c:v>
                </c:pt>
                <c:pt idx="3">
                  <c:v>-703</c:v>
                </c:pt>
                <c:pt idx="4">
                  <c:v>-1414</c:v>
                </c:pt>
              </c:numCache>
            </c:numRef>
          </c:val>
          <c:smooth val="0"/>
          <c:extLst>
            <c:ext xmlns:c16="http://schemas.microsoft.com/office/drawing/2014/chart" uri="{C3380CC4-5D6E-409C-BE32-E72D297353CC}">
              <c16:uniqueId val="{00000004-E103-43B9-BAAE-9508E141D7C5}"/>
            </c:ext>
          </c:extLst>
        </c:ser>
        <c:ser>
          <c:idx val="5"/>
          <c:order val="5"/>
          <c:tx>
            <c:strRef>
              <c:f>[1]財務書類!$M$58:$N$58</c:f>
              <c:strCache>
                <c:ptCount val="1"/>
                <c:pt idx="0">
                  <c:v>全体 財務活動収支</c:v>
                </c:pt>
              </c:strCache>
            </c:strRef>
          </c:tx>
          <c:spPr>
            <a:ln w="28575" cap="rnd">
              <a:solidFill>
                <a:srgbClr val="1F4E79"/>
              </a:solidFill>
              <a:prstDash val="sysDash"/>
              <a:round/>
            </a:ln>
            <a:effectLst/>
          </c:spPr>
          <c:marker>
            <c:symbol val="circle"/>
            <c:size val="5"/>
            <c:spPr>
              <a:solidFill>
                <a:srgbClr val="1F4E79"/>
              </a:solidFill>
              <a:ln w="9525">
                <a:solidFill>
                  <a:srgbClr val="1F4E79"/>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[1]財務書類!$O$58:$S$58</c:f>
              <c:numCache>
                <c:formatCode>General</c:formatCode>
                <c:ptCount val="5"/>
                <c:pt idx="0">
                  <c:v>-150</c:v>
                </c:pt>
                <c:pt idx="1">
                  <c:v>380</c:v>
                </c:pt>
                <c:pt idx="2">
                  <c:v>1298</c:v>
                </c:pt>
                <c:pt idx="3">
                  <c:v>57</c:v>
                </c:pt>
                <c:pt idx="4">
                  <c:v>-88</c:v>
                </c:pt>
              </c:numCache>
            </c:numRef>
          </c:val>
          <c:smooth val="0"/>
          <c:extLst>
            <c:ext xmlns:c16="http://schemas.microsoft.com/office/drawing/2014/chart" uri="{C3380CC4-5D6E-409C-BE32-E72D297353CC}">
              <c16:uniqueId val="{00000005-E103-43B9-BAAE-9508E141D7C5}"/>
            </c:ext>
          </c:extLst>
        </c:ser>
        <c:ser>
          <c:idx val="6"/>
          <c:order val="6"/>
          <c:tx>
            <c:strRef>
              <c:f>[1]財務書類!$M$59:$N$59</c:f>
              <c:strCache>
                <c:ptCount val="1"/>
                <c:pt idx="0">
                  <c:v>連結 業務活動収支</c:v>
                </c:pt>
              </c:strCache>
            </c:strRef>
          </c:tx>
          <c:spPr>
            <a:ln w="28575" cap="rnd">
              <a:solidFill>
                <a:srgbClr val="A5A5A5"/>
              </a:solidFill>
              <a:round/>
            </a:ln>
            <a:effectLst/>
          </c:spPr>
          <c:marker>
            <c:symbol val="circle"/>
            <c:size val="5"/>
            <c:spPr>
              <a:solidFill>
                <a:srgbClr val="A5A5A5"/>
              </a:solidFill>
              <a:ln w="9525">
                <a:solidFill>
                  <a:srgbClr val="A5A5A5"/>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[1]財務書類!$O$59:$S$59</c:f>
              <c:numCache>
                <c:formatCode>General</c:formatCode>
                <c:ptCount val="5"/>
                <c:pt idx="0">
                  <c:v>1651</c:v>
                </c:pt>
                <c:pt idx="1">
                  <c:v>1846</c:v>
                </c:pt>
                <c:pt idx="2">
                  <c:v>1860</c:v>
                </c:pt>
                <c:pt idx="3">
                  <c:v>893</c:v>
                </c:pt>
                <c:pt idx="4">
                  <c:v>1599</c:v>
                </c:pt>
              </c:numCache>
            </c:numRef>
          </c:val>
          <c:smooth val="0"/>
          <c:extLst>
            <c:ext xmlns:c16="http://schemas.microsoft.com/office/drawing/2014/chart" uri="{C3380CC4-5D6E-409C-BE32-E72D297353CC}">
              <c16:uniqueId val="{00000006-E103-43B9-BAAE-9508E141D7C5}"/>
            </c:ext>
          </c:extLst>
        </c:ser>
        <c:ser>
          <c:idx val="7"/>
          <c:order val="7"/>
          <c:tx>
            <c:strRef>
              <c:f>[1]財務書類!$M$60:$N$60</c:f>
              <c:strCache>
                <c:ptCount val="1"/>
                <c:pt idx="0">
                  <c:v>連結 投資活動収支</c:v>
                </c:pt>
              </c:strCache>
            </c:strRef>
          </c:tx>
          <c:spPr>
            <a:ln w="28575" cap="rnd">
              <a:solidFill>
                <a:srgbClr val="7C7C7C"/>
              </a:solidFill>
              <a:prstDash val="dash"/>
              <a:round/>
            </a:ln>
            <a:effectLst/>
          </c:spPr>
          <c:marker>
            <c:symbol val="circle"/>
            <c:size val="5"/>
            <c:spPr>
              <a:solidFill>
                <a:srgbClr val="7C7C7C"/>
              </a:solidFill>
              <a:ln w="9525">
                <a:solidFill>
                  <a:srgbClr val="7C7C7C"/>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[1]財務書類!$O$60:$S$60</c:f>
              <c:numCache>
                <c:formatCode>General</c:formatCode>
                <c:ptCount val="5"/>
                <c:pt idx="0">
                  <c:v>-816</c:v>
                </c:pt>
                <c:pt idx="1">
                  <c:v>-2593</c:v>
                </c:pt>
                <c:pt idx="2">
                  <c:v>-3131</c:v>
                </c:pt>
                <c:pt idx="3">
                  <c:v>-788</c:v>
                </c:pt>
                <c:pt idx="4">
                  <c:v>-1481</c:v>
                </c:pt>
              </c:numCache>
            </c:numRef>
          </c:val>
          <c:smooth val="0"/>
          <c:extLst>
            <c:ext xmlns:c16="http://schemas.microsoft.com/office/drawing/2014/chart" uri="{C3380CC4-5D6E-409C-BE32-E72D297353CC}">
              <c16:uniqueId val="{00000007-E103-43B9-BAAE-9508E141D7C5}"/>
            </c:ext>
          </c:extLst>
        </c:ser>
        <c:ser>
          <c:idx val="8"/>
          <c:order val="8"/>
          <c:tx>
            <c:strRef>
              <c:f>[1]財務書類!$M$61:$N$61</c:f>
              <c:strCache>
                <c:ptCount val="1"/>
                <c:pt idx="0">
                  <c:v>連結 財務活動収支</c:v>
                </c:pt>
              </c:strCache>
            </c:strRef>
          </c:tx>
          <c:spPr>
            <a:ln w="28575" cap="rnd">
              <a:solidFill>
                <a:srgbClr val="525252"/>
              </a:solidFill>
              <a:prstDash val="sysDash"/>
              <a:round/>
            </a:ln>
            <a:effectLst/>
          </c:spPr>
          <c:marker>
            <c:symbol val="circle"/>
            <c:size val="5"/>
            <c:spPr>
              <a:solidFill>
                <a:srgbClr val="525252"/>
              </a:solidFill>
              <a:ln w="9525">
                <a:solidFill>
                  <a:srgbClr val="525252"/>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[1]財務書類!$O$61:$S$61</c:f>
              <c:numCache>
                <c:formatCode>General</c:formatCode>
                <c:ptCount val="5"/>
                <c:pt idx="0">
                  <c:v>-202</c:v>
                </c:pt>
                <c:pt idx="1">
                  <c:v>373</c:v>
                </c:pt>
                <c:pt idx="2">
                  <c:v>1271</c:v>
                </c:pt>
                <c:pt idx="3">
                  <c:v>41</c:v>
                </c:pt>
                <c:pt idx="4">
                  <c:v>-124</c:v>
                </c:pt>
              </c:numCache>
            </c:numRef>
          </c:val>
          <c:smooth val="0"/>
          <c:extLst>
            <c:ext xmlns:c16="http://schemas.microsoft.com/office/drawing/2014/chart" uri="{C3380CC4-5D6E-409C-BE32-E72D297353CC}">
              <c16:uniqueId val="{00000008-E103-43B9-BAAE-9508E141D7C5}"/>
            </c:ext>
          </c:extLst>
        </c:ser>
        <c:dLbls>
          <c:showLegendKey val="0"/>
          <c:showVal val="0"/>
          <c:showCatName val="0"/>
          <c:showSerName val="0"/>
          <c:showPercent val="0"/>
          <c:showBubbleSize val="0"/>
        </c:dLbls>
        <c:marker val="1"/>
        <c:smooth val="0"/>
        <c:axId val="442993944"/>
        <c:axId val="446183624"/>
      </c:lineChart>
      <c:catAx>
        <c:axId val="4429939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3624"/>
        <c:crosses val="autoZero"/>
        <c:auto val="1"/>
        <c:lblAlgn val="ctr"/>
        <c:lblOffset val="100"/>
        <c:noMultiLvlLbl val="0"/>
      </c:catAx>
      <c:valAx>
        <c:axId val="446183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3944"/>
        <c:crosses val="autoZero"/>
        <c:crossBetween val="between"/>
      </c:valAx>
      <c:spPr>
        <a:noFill/>
        <a:ln>
          <a:noFill/>
        </a:ln>
        <a:effectLst/>
      </c:spPr>
    </c:plotArea>
    <c:legend>
      <c:legendPos val="b"/>
      <c:layout>
        <c:manualLayout>
          <c:xMode val="edge"/>
          <c:yMode val="edge"/>
          <c:x val="7.0827900135671445E-2"/>
          <c:y val="0.81423447069116361"/>
          <c:w val="0.85143768623125005"/>
          <c:h val="0.185765632237146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住民一人当たり資産額（万円）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[1]指標!$A$9:$C$9</c:f>
              <c:strCache>
                <c:ptCount val="1"/>
                <c:pt idx="0">
                  <c:v>当該値</c:v>
                </c:pt>
              </c:strCache>
            </c:strRef>
          </c:tx>
          <c:spPr>
            <a:solidFill>
              <a:srgbClr val="5B9BD5"/>
            </a:solidFill>
            <a:ln>
              <a:noFill/>
            </a:ln>
            <a:effectLst/>
          </c:spPr>
          <c:invertIfNegative val="0"/>
          <c:cat>
            <c:strRef>
              <c:f>[1]指標!$D$6:$H$6</c:f>
              <c:strCache>
                <c:ptCount val="5"/>
                <c:pt idx="0">
                  <c:v>平成29年度</c:v>
                </c:pt>
                <c:pt idx="1">
                  <c:v>平成30年度</c:v>
                </c:pt>
                <c:pt idx="2">
                  <c:v>令和元年度</c:v>
                </c:pt>
                <c:pt idx="3">
                  <c:v>令和2年度</c:v>
                </c:pt>
                <c:pt idx="4">
                  <c:v>令和3年度</c:v>
                </c:pt>
              </c:strCache>
            </c:strRef>
          </c:cat>
          <c:val>
            <c:numRef>
              <c:f>[1]指標!$D$9:$H$9</c:f>
              <c:numCache>
                <c:formatCode>General</c:formatCode>
                <c:ptCount val="5"/>
                <c:pt idx="0">
                  <c:v>368.5</c:v>
                </c:pt>
                <c:pt idx="1">
                  <c:v>397.5</c:v>
                </c:pt>
                <c:pt idx="2">
                  <c:v>440</c:v>
                </c:pt>
                <c:pt idx="3">
                  <c:v>468.1</c:v>
                </c:pt>
                <c:pt idx="4">
                  <c:v>480</c:v>
                </c:pt>
              </c:numCache>
            </c:numRef>
          </c:val>
          <c:extLst>
            <c:ext xmlns:c16="http://schemas.microsoft.com/office/drawing/2014/chart" uri="{C3380CC4-5D6E-409C-BE32-E72D297353CC}">
              <c16:uniqueId val="{00000000-E2EE-4391-BE75-C43F7A3C50EA}"/>
            </c:ext>
          </c:extLst>
        </c:ser>
        <c:dLbls>
          <c:showLegendKey val="0"/>
          <c:showVal val="0"/>
          <c:showCatName val="0"/>
          <c:showSerName val="0"/>
          <c:showPercent val="0"/>
          <c:showBubbleSize val="0"/>
        </c:dLbls>
        <c:gapWidth val="219"/>
        <c:overlap val="-27"/>
        <c:axId val="446184408"/>
        <c:axId val="446184800"/>
      </c:barChart>
      <c:lineChart>
        <c:grouping val="standard"/>
        <c:varyColors val="0"/>
        <c:ser>
          <c:idx val="1"/>
          <c:order val="1"/>
          <c:tx>
            <c:strRef>
              <c:f>[1]指標!$A$10:$C$10</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[1]指標!$D$6:$H$6</c:f>
              <c:strCache>
                <c:ptCount val="5"/>
                <c:pt idx="0">
                  <c:v>平成29年度</c:v>
                </c:pt>
                <c:pt idx="1">
                  <c:v>平成30年度</c:v>
                </c:pt>
                <c:pt idx="2">
                  <c:v>令和元年度</c:v>
                </c:pt>
                <c:pt idx="3">
                  <c:v>令和2年度</c:v>
                </c:pt>
                <c:pt idx="4">
                  <c:v>令和3年度</c:v>
                </c:pt>
              </c:strCache>
            </c:strRef>
          </c:cat>
          <c:val>
            <c:numRef>
              <c:f>[1]指標!$D$10:$H$10</c:f>
              <c:numCache>
                <c:formatCode>General</c:formatCode>
                <c:ptCount val="5"/>
                <c:pt idx="0">
                  <c:v>255</c:v>
                </c:pt>
                <c:pt idx="1">
                  <c:v>258.89999999999998</c:v>
                </c:pt>
                <c:pt idx="2">
                  <c:v>256.60000000000002</c:v>
                </c:pt>
                <c:pt idx="3">
                  <c:v>258.10000000000002</c:v>
                </c:pt>
                <c:pt idx="4">
                  <c:v>261.3</c:v>
                </c:pt>
              </c:numCache>
            </c:numRef>
          </c:val>
          <c:smooth val="0"/>
          <c:extLst>
            <c:ext xmlns:c16="http://schemas.microsoft.com/office/drawing/2014/chart" uri="{C3380CC4-5D6E-409C-BE32-E72D297353CC}">
              <c16:uniqueId val="{00000001-E2EE-4391-BE75-C43F7A3C50EA}"/>
            </c:ext>
          </c:extLst>
        </c:ser>
        <c:dLbls>
          <c:showLegendKey val="0"/>
          <c:showVal val="0"/>
          <c:showCatName val="0"/>
          <c:showSerName val="0"/>
          <c:showPercent val="0"/>
          <c:showBubbleSize val="0"/>
        </c:dLbls>
        <c:marker val="1"/>
        <c:smooth val="0"/>
        <c:axId val="446184408"/>
        <c:axId val="446184800"/>
      </c:lineChart>
      <c:catAx>
        <c:axId val="446184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4800"/>
        <c:crosses val="autoZero"/>
        <c:auto val="1"/>
        <c:lblAlgn val="ctr"/>
        <c:lblOffset val="100"/>
        <c:noMultiLvlLbl val="0"/>
      </c:catAx>
      <c:valAx>
        <c:axId val="4461848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4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歳入額対資産比率（年）</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[1]指標!$J$9:$K$9</c:f>
              <c:strCache>
                <c:ptCount val="1"/>
                <c:pt idx="0">
                  <c:v>当該値</c:v>
                </c:pt>
              </c:strCache>
            </c:strRef>
          </c:tx>
          <c:spPr>
            <a:solidFill>
              <a:srgbClr val="5B9BD5"/>
            </a:solidFill>
            <a:ln>
              <a:noFill/>
            </a:ln>
            <a:effectLst/>
          </c:spPr>
          <c:invertIfNegative val="0"/>
          <c:cat>
            <c:strRef>
              <c:f>[1]指標!$L$6:$P$6</c:f>
              <c:strCache>
                <c:ptCount val="5"/>
                <c:pt idx="0">
                  <c:v>平成29年度</c:v>
                </c:pt>
                <c:pt idx="1">
                  <c:v>平成30年度</c:v>
                </c:pt>
                <c:pt idx="2">
                  <c:v>令和元年度</c:v>
                </c:pt>
                <c:pt idx="3">
                  <c:v>令和2年度</c:v>
                </c:pt>
                <c:pt idx="4">
                  <c:v>令和3年度</c:v>
                </c:pt>
              </c:strCache>
            </c:strRef>
          </c:cat>
          <c:val>
            <c:numRef>
              <c:f>[1]指標!$L$9:$P$9</c:f>
              <c:numCache>
                <c:formatCode>General</c:formatCode>
                <c:ptCount val="5"/>
                <c:pt idx="0">
                  <c:v>3.81</c:v>
                </c:pt>
                <c:pt idx="1">
                  <c:v>3.55</c:v>
                </c:pt>
                <c:pt idx="2">
                  <c:v>3.64</c:v>
                </c:pt>
                <c:pt idx="3">
                  <c:v>3.73</c:v>
                </c:pt>
                <c:pt idx="4">
                  <c:v>4.51</c:v>
                </c:pt>
              </c:numCache>
            </c:numRef>
          </c:val>
          <c:extLst>
            <c:ext xmlns:c16="http://schemas.microsoft.com/office/drawing/2014/chart" uri="{C3380CC4-5D6E-409C-BE32-E72D297353CC}">
              <c16:uniqueId val="{00000000-0430-454A-BB18-E7366DDA780F}"/>
            </c:ext>
          </c:extLst>
        </c:ser>
        <c:dLbls>
          <c:showLegendKey val="0"/>
          <c:showVal val="0"/>
          <c:showCatName val="0"/>
          <c:showSerName val="0"/>
          <c:showPercent val="0"/>
          <c:showBubbleSize val="0"/>
        </c:dLbls>
        <c:gapWidth val="219"/>
        <c:overlap val="-27"/>
        <c:axId val="446185584"/>
        <c:axId val="446185976"/>
      </c:barChart>
      <c:lineChart>
        <c:grouping val="standard"/>
        <c:varyColors val="0"/>
        <c:ser>
          <c:idx val="1"/>
          <c:order val="1"/>
          <c:tx>
            <c:strRef>
              <c:f>[1]指標!$J$10:$K$10</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[1]指標!$L$6:$P$6</c:f>
              <c:strCache>
                <c:ptCount val="5"/>
                <c:pt idx="0">
                  <c:v>平成29年度</c:v>
                </c:pt>
                <c:pt idx="1">
                  <c:v>平成30年度</c:v>
                </c:pt>
                <c:pt idx="2">
                  <c:v>令和元年度</c:v>
                </c:pt>
                <c:pt idx="3">
                  <c:v>令和2年度</c:v>
                </c:pt>
                <c:pt idx="4">
                  <c:v>令和3年度</c:v>
                </c:pt>
              </c:strCache>
            </c:strRef>
          </c:cat>
          <c:val>
            <c:numRef>
              <c:f>[1]指標!$L$10:$P$10</c:f>
              <c:numCache>
                <c:formatCode>General</c:formatCode>
                <c:ptCount val="5"/>
                <c:pt idx="0">
                  <c:v>4.29</c:v>
                </c:pt>
                <c:pt idx="1">
                  <c:v>4.22</c:v>
                </c:pt>
                <c:pt idx="2">
                  <c:v>4.01</c:v>
                </c:pt>
                <c:pt idx="3">
                  <c:v>3.23</c:v>
                </c:pt>
                <c:pt idx="4">
                  <c:v>3.56</c:v>
                </c:pt>
              </c:numCache>
            </c:numRef>
          </c:val>
          <c:smooth val="0"/>
          <c:extLst>
            <c:ext xmlns:c16="http://schemas.microsoft.com/office/drawing/2014/chart" uri="{C3380CC4-5D6E-409C-BE32-E72D297353CC}">
              <c16:uniqueId val="{00000001-0430-454A-BB18-E7366DDA780F}"/>
            </c:ext>
          </c:extLst>
        </c:ser>
        <c:dLbls>
          <c:showLegendKey val="0"/>
          <c:showVal val="0"/>
          <c:showCatName val="0"/>
          <c:showSerName val="0"/>
          <c:showPercent val="0"/>
          <c:showBubbleSize val="0"/>
        </c:dLbls>
        <c:marker val="1"/>
        <c:smooth val="0"/>
        <c:axId val="446185584"/>
        <c:axId val="446185976"/>
      </c:lineChart>
      <c:catAx>
        <c:axId val="44618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5976"/>
        <c:crosses val="autoZero"/>
        <c:auto val="1"/>
        <c:lblAlgn val="ctr"/>
        <c:lblOffset val="100"/>
        <c:noMultiLvlLbl val="0"/>
      </c:catAx>
      <c:valAx>
        <c:axId val="4461859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quot;△ &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5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有形固定資産減価償却率（％）</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[1]指標!$R$9:$S$9</c:f>
              <c:strCache>
                <c:ptCount val="1"/>
                <c:pt idx="0">
                  <c:v>当該値</c:v>
                </c:pt>
              </c:strCache>
            </c:strRef>
          </c:tx>
          <c:spPr>
            <a:solidFill>
              <a:srgbClr val="5B9BD5"/>
            </a:solidFill>
            <a:ln>
              <a:noFill/>
            </a:ln>
            <a:effectLst/>
          </c:spPr>
          <c:invertIfNegative val="0"/>
          <c:cat>
            <c:strRef>
              <c:f>[1]指標!$T$6:$X$6</c:f>
              <c:strCache>
                <c:ptCount val="5"/>
                <c:pt idx="0">
                  <c:v>平成29年度</c:v>
                </c:pt>
                <c:pt idx="1">
                  <c:v>平成30年度</c:v>
                </c:pt>
                <c:pt idx="2">
                  <c:v>令和元年度</c:v>
                </c:pt>
                <c:pt idx="3">
                  <c:v>令和2年度</c:v>
                </c:pt>
                <c:pt idx="4">
                  <c:v>令和3年度</c:v>
                </c:pt>
              </c:strCache>
            </c:strRef>
          </c:cat>
          <c:val>
            <c:numRef>
              <c:f>[1]指標!$T$9:$X$9</c:f>
              <c:numCache>
                <c:formatCode>General</c:formatCode>
                <c:ptCount val="5"/>
                <c:pt idx="0">
                  <c:v>39.4</c:v>
                </c:pt>
                <c:pt idx="1">
                  <c:v>40.1</c:v>
                </c:pt>
                <c:pt idx="2">
                  <c:v>36.200000000000003</c:v>
                </c:pt>
                <c:pt idx="3">
                  <c:v>35.299999999999997</c:v>
                </c:pt>
                <c:pt idx="4">
                  <c:v>37.4</c:v>
                </c:pt>
              </c:numCache>
            </c:numRef>
          </c:val>
          <c:extLst>
            <c:ext xmlns:c16="http://schemas.microsoft.com/office/drawing/2014/chart" uri="{C3380CC4-5D6E-409C-BE32-E72D297353CC}">
              <c16:uniqueId val="{00000000-5046-4E37-A9F4-FE8FFA32C13F}"/>
            </c:ext>
          </c:extLst>
        </c:ser>
        <c:dLbls>
          <c:showLegendKey val="0"/>
          <c:showVal val="0"/>
          <c:showCatName val="0"/>
          <c:showSerName val="0"/>
          <c:showPercent val="0"/>
          <c:showBubbleSize val="0"/>
        </c:dLbls>
        <c:gapWidth val="219"/>
        <c:overlap val="-27"/>
        <c:axId val="446186760"/>
        <c:axId val="446187152"/>
      </c:barChart>
      <c:lineChart>
        <c:grouping val="standard"/>
        <c:varyColors val="0"/>
        <c:ser>
          <c:idx val="1"/>
          <c:order val="1"/>
          <c:tx>
            <c:strRef>
              <c:f>[1]指標!$R$10:$S$10</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[1]指標!$T$6:$X$6</c:f>
              <c:strCache>
                <c:ptCount val="5"/>
                <c:pt idx="0">
                  <c:v>平成29年度</c:v>
                </c:pt>
                <c:pt idx="1">
                  <c:v>平成30年度</c:v>
                </c:pt>
                <c:pt idx="2">
                  <c:v>令和元年度</c:v>
                </c:pt>
                <c:pt idx="3">
                  <c:v>令和2年度</c:v>
                </c:pt>
                <c:pt idx="4">
                  <c:v>令和3年度</c:v>
                </c:pt>
              </c:strCache>
            </c:strRef>
          </c:cat>
          <c:val>
            <c:numRef>
              <c:f>[1]指標!$T$10:$X$10</c:f>
              <c:numCache>
                <c:formatCode>General</c:formatCode>
                <c:ptCount val="5"/>
                <c:pt idx="0">
                  <c:v>59.7</c:v>
                </c:pt>
                <c:pt idx="1">
                  <c:v>60.4</c:v>
                </c:pt>
                <c:pt idx="2">
                  <c:v>61.4</c:v>
                </c:pt>
                <c:pt idx="3">
                  <c:v>62.7</c:v>
                </c:pt>
                <c:pt idx="4">
                  <c:v>63.4</c:v>
                </c:pt>
              </c:numCache>
            </c:numRef>
          </c:val>
          <c:smooth val="0"/>
          <c:extLst>
            <c:ext xmlns:c16="http://schemas.microsoft.com/office/drawing/2014/chart" uri="{C3380CC4-5D6E-409C-BE32-E72D297353CC}">
              <c16:uniqueId val="{00000001-5046-4E37-A9F4-FE8FFA32C13F}"/>
            </c:ext>
          </c:extLst>
        </c:ser>
        <c:dLbls>
          <c:showLegendKey val="0"/>
          <c:showVal val="0"/>
          <c:showCatName val="0"/>
          <c:showSerName val="0"/>
          <c:showPercent val="0"/>
          <c:showBubbleSize val="0"/>
        </c:dLbls>
        <c:marker val="1"/>
        <c:smooth val="0"/>
        <c:axId val="446186760"/>
        <c:axId val="446187152"/>
      </c:lineChart>
      <c:catAx>
        <c:axId val="446186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7152"/>
        <c:crosses val="autoZero"/>
        <c:auto val="1"/>
        <c:lblAlgn val="ctr"/>
        <c:lblOffset val="100"/>
        <c:noMultiLvlLbl val="0"/>
      </c:catAx>
      <c:valAx>
        <c:axId val="44618715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6760"/>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純資産比率（％）</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[1]指標!$A$36:$C$36</c:f>
              <c:strCache>
                <c:ptCount val="1"/>
                <c:pt idx="0">
                  <c:v>当該値</c:v>
                </c:pt>
              </c:strCache>
            </c:strRef>
          </c:tx>
          <c:spPr>
            <a:solidFill>
              <a:srgbClr val="5B9BD5"/>
            </a:solidFill>
            <a:ln>
              <a:noFill/>
            </a:ln>
            <a:effectLst/>
          </c:spPr>
          <c:invertIfNegative val="0"/>
          <c:cat>
            <c:strRef>
              <c:f>[1]指標!$D$33:$H$33</c:f>
              <c:strCache>
                <c:ptCount val="5"/>
                <c:pt idx="0">
                  <c:v>平成29年度</c:v>
                </c:pt>
                <c:pt idx="1">
                  <c:v>平成30年度</c:v>
                </c:pt>
                <c:pt idx="2">
                  <c:v>令和元年度</c:v>
                </c:pt>
                <c:pt idx="3">
                  <c:v>令和2年度</c:v>
                </c:pt>
                <c:pt idx="4">
                  <c:v>令和3年度</c:v>
                </c:pt>
              </c:strCache>
            </c:strRef>
          </c:cat>
          <c:val>
            <c:numRef>
              <c:f>[1]指標!$D$36:$H$36</c:f>
              <c:numCache>
                <c:formatCode>General</c:formatCode>
                <c:ptCount val="5"/>
                <c:pt idx="0">
                  <c:v>90</c:v>
                </c:pt>
                <c:pt idx="1">
                  <c:v>89.7</c:v>
                </c:pt>
                <c:pt idx="2">
                  <c:v>88.2</c:v>
                </c:pt>
                <c:pt idx="3">
                  <c:v>88.7</c:v>
                </c:pt>
                <c:pt idx="4">
                  <c:v>89.6</c:v>
                </c:pt>
              </c:numCache>
            </c:numRef>
          </c:val>
          <c:extLst>
            <c:ext xmlns:c16="http://schemas.microsoft.com/office/drawing/2014/chart" uri="{C3380CC4-5D6E-409C-BE32-E72D297353CC}">
              <c16:uniqueId val="{00000000-941E-4AAF-A1F6-9E67B5EA0838}"/>
            </c:ext>
          </c:extLst>
        </c:ser>
        <c:dLbls>
          <c:showLegendKey val="0"/>
          <c:showVal val="0"/>
          <c:showCatName val="0"/>
          <c:showSerName val="0"/>
          <c:showPercent val="0"/>
          <c:showBubbleSize val="0"/>
        </c:dLbls>
        <c:gapWidth val="219"/>
        <c:overlap val="-27"/>
        <c:axId val="444301352"/>
        <c:axId val="444301744"/>
      </c:barChart>
      <c:lineChart>
        <c:grouping val="standard"/>
        <c:varyColors val="0"/>
        <c:ser>
          <c:idx val="1"/>
          <c:order val="1"/>
          <c:tx>
            <c:strRef>
              <c:f>[1]指標!$A$37:$C$37</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[1]指標!$D$33:$H$33</c:f>
              <c:strCache>
                <c:ptCount val="5"/>
                <c:pt idx="0">
                  <c:v>平成29年度</c:v>
                </c:pt>
                <c:pt idx="1">
                  <c:v>平成30年度</c:v>
                </c:pt>
                <c:pt idx="2">
                  <c:v>令和元年度</c:v>
                </c:pt>
                <c:pt idx="3">
                  <c:v>令和2年度</c:v>
                </c:pt>
                <c:pt idx="4">
                  <c:v>令和3年度</c:v>
                </c:pt>
              </c:strCache>
            </c:strRef>
          </c:cat>
          <c:val>
            <c:numRef>
              <c:f>[1]指標!$D$37:$H$37</c:f>
              <c:numCache>
                <c:formatCode>General</c:formatCode>
                <c:ptCount val="5"/>
                <c:pt idx="0">
                  <c:v>76.900000000000006</c:v>
                </c:pt>
                <c:pt idx="1">
                  <c:v>76.2</c:v>
                </c:pt>
                <c:pt idx="2">
                  <c:v>74.900000000000006</c:v>
                </c:pt>
                <c:pt idx="3">
                  <c:v>73</c:v>
                </c:pt>
                <c:pt idx="4">
                  <c:v>73.099999999999994</c:v>
                </c:pt>
              </c:numCache>
            </c:numRef>
          </c:val>
          <c:smooth val="0"/>
          <c:extLst>
            <c:ext xmlns:c16="http://schemas.microsoft.com/office/drawing/2014/chart" uri="{C3380CC4-5D6E-409C-BE32-E72D297353CC}">
              <c16:uniqueId val="{00000001-941E-4AAF-A1F6-9E67B5EA0838}"/>
            </c:ext>
          </c:extLst>
        </c:ser>
        <c:dLbls>
          <c:showLegendKey val="0"/>
          <c:showVal val="0"/>
          <c:showCatName val="0"/>
          <c:showSerName val="0"/>
          <c:showPercent val="0"/>
          <c:showBubbleSize val="0"/>
        </c:dLbls>
        <c:marker val="1"/>
        <c:smooth val="0"/>
        <c:axId val="444301352"/>
        <c:axId val="444301744"/>
      </c:lineChart>
      <c:catAx>
        <c:axId val="444301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1744"/>
        <c:crosses val="autoZero"/>
        <c:auto val="1"/>
        <c:lblAlgn val="ctr"/>
        <c:lblOffset val="100"/>
        <c:noMultiLvlLbl val="0"/>
      </c:catAx>
      <c:valAx>
        <c:axId val="44430174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1352"/>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将来世代負担比率（％）</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[1]指標!$J$36:$K$36</c:f>
              <c:strCache>
                <c:ptCount val="1"/>
                <c:pt idx="0">
                  <c:v>当該値</c:v>
                </c:pt>
              </c:strCache>
            </c:strRef>
          </c:tx>
          <c:spPr>
            <a:solidFill>
              <a:srgbClr val="5B9BD5"/>
            </a:solidFill>
            <a:ln>
              <a:noFill/>
            </a:ln>
            <a:effectLst/>
          </c:spPr>
          <c:invertIfNegative val="0"/>
          <c:cat>
            <c:strRef>
              <c:f>[1]指標!$L$33:$P$33</c:f>
              <c:strCache>
                <c:ptCount val="5"/>
                <c:pt idx="0">
                  <c:v>平成29年度</c:v>
                </c:pt>
                <c:pt idx="1">
                  <c:v>平成30年度</c:v>
                </c:pt>
                <c:pt idx="2">
                  <c:v>令和元年度</c:v>
                </c:pt>
                <c:pt idx="3">
                  <c:v>令和2年度</c:v>
                </c:pt>
                <c:pt idx="4">
                  <c:v>令和3年度</c:v>
                </c:pt>
              </c:strCache>
            </c:strRef>
          </c:cat>
          <c:val>
            <c:numRef>
              <c:f>[1]指標!$L$36:$P$36</c:f>
              <c:numCache>
                <c:formatCode>General</c:formatCode>
                <c:ptCount val="5"/>
                <c:pt idx="0">
                  <c:v>5.0999999999999996</c:v>
                </c:pt>
                <c:pt idx="1">
                  <c:v>5.7</c:v>
                </c:pt>
                <c:pt idx="2">
                  <c:v>7.9</c:v>
                </c:pt>
                <c:pt idx="3">
                  <c:v>7.4</c:v>
                </c:pt>
                <c:pt idx="4">
                  <c:v>7</c:v>
                </c:pt>
              </c:numCache>
            </c:numRef>
          </c:val>
          <c:extLst>
            <c:ext xmlns:c16="http://schemas.microsoft.com/office/drawing/2014/chart" uri="{C3380CC4-5D6E-409C-BE32-E72D297353CC}">
              <c16:uniqueId val="{00000000-CD64-47E3-93CE-C955D02D2838}"/>
            </c:ext>
          </c:extLst>
        </c:ser>
        <c:dLbls>
          <c:showLegendKey val="0"/>
          <c:showVal val="0"/>
          <c:showCatName val="0"/>
          <c:showSerName val="0"/>
          <c:showPercent val="0"/>
          <c:showBubbleSize val="0"/>
        </c:dLbls>
        <c:gapWidth val="219"/>
        <c:overlap val="-27"/>
        <c:axId val="444302528"/>
        <c:axId val="444302920"/>
      </c:barChart>
      <c:lineChart>
        <c:grouping val="standard"/>
        <c:varyColors val="0"/>
        <c:ser>
          <c:idx val="1"/>
          <c:order val="1"/>
          <c:tx>
            <c:strRef>
              <c:f>[1]指標!$J$37:$K$37</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[1]指標!$L$33:$P$33</c:f>
              <c:strCache>
                <c:ptCount val="5"/>
                <c:pt idx="0">
                  <c:v>平成29年度</c:v>
                </c:pt>
                <c:pt idx="1">
                  <c:v>平成30年度</c:v>
                </c:pt>
                <c:pt idx="2">
                  <c:v>令和元年度</c:v>
                </c:pt>
                <c:pt idx="3">
                  <c:v>令和2年度</c:v>
                </c:pt>
                <c:pt idx="4">
                  <c:v>令和3年度</c:v>
                </c:pt>
              </c:strCache>
            </c:strRef>
          </c:cat>
          <c:val>
            <c:numRef>
              <c:f>[1]指標!$L$37:$P$37</c:f>
              <c:numCache>
                <c:formatCode>General</c:formatCode>
                <c:ptCount val="5"/>
                <c:pt idx="0">
                  <c:v>13.9</c:v>
                </c:pt>
                <c:pt idx="1">
                  <c:v>14.8</c:v>
                </c:pt>
                <c:pt idx="2">
                  <c:v>16.100000000000001</c:v>
                </c:pt>
                <c:pt idx="3">
                  <c:v>18.399999999999999</c:v>
                </c:pt>
                <c:pt idx="4">
                  <c:v>18.7</c:v>
                </c:pt>
              </c:numCache>
            </c:numRef>
          </c:val>
          <c:smooth val="0"/>
          <c:extLst>
            <c:ext xmlns:c16="http://schemas.microsoft.com/office/drawing/2014/chart" uri="{C3380CC4-5D6E-409C-BE32-E72D297353CC}">
              <c16:uniqueId val="{00000001-CD64-47E3-93CE-C955D02D2838}"/>
            </c:ext>
          </c:extLst>
        </c:ser>
        <c:dLbls>
          <c:showLegendKey val="0"/>
          <c:showVal val="0"/>
          <c:showCatName val="0"/>
          <c:showSerName val="0"/>
          <c:showPercent val="0"/>
          <c:showBubbleSize val="0"/>
        </c:dLbls>
        <c:marker val="1"/>
        <c:smooth val="0"/>
        <c:axId val="444302528"/>
        <c:axId val="444302920"/>
      </c:lineChart>
      <c:catAx>
        <c:axId val="44430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2920"/>
        <c:crosses val="autoZero"/>
        <c:auto val="1"/>
        <c:lblAlgn val="ctr"/>
        <c:lblOffset val="100"/>
        <c:noMultiLvlLbl val="0"/>
      </c:catAx>
      <c:valAx>
        <c:axId val="44430292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252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12</xdr:col>
      <xdr:colOff>0</xdr:colOff>
      <xdr:row>17</xdr:row>
      <xdr:rowOff>0</xdr:rowOff>
    </xdr:from>
    <xdr:to>
      <xdr:col>19</xdr:col>
      <xdr:colOff>0</xdr:colOff>
      <xdr:row>36</xdr:row>
      <xdr:rowOff>162840</xdr:rowOff>
    </xdr:to>
    <xdr:graphicFrame macro="">
      <xdr:nvGraphicFramePr>
        <xdr:cNvPr id="2" name="グラフ 1">
          <a:extLst>
            <a:ext uri="{FF2B5EF4-FFF2-40B4-BE49-F238E27FC236}">
              <a16:creationId xmlns:a16="http://schemas.microsoft.com/office/drawing/2014/main" id="{B8886838-F71C-4069-8061-6998AE000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xdr:colOff>
      <xdr:row>17</xdr:row>
      <xdr:rowOff>6350</xdr:rowOff>
    </xdr:from>
    <xdr:to>
      <xdr:col>10</xdr:col>
      <xdr:colOff>0</xdr:colOff>
      <xdr:row>37</xdr:row>
      <xdr:rowOff>1550</xdr:rowOff>
    </xdr:to>
    <xdr:graphicFrame macro="">
      <xdr:nvGraphicFramePr>
        <xdr:cNvPr id="3" name="グラフ 2">
          <a:extLst>
            <a:ext uri="{FF2B5EF4-FFF2-40B4-BE49-F238E27FC236}">
              <a16:creationId xmlns:a16="http://schemas.microsoft.com/office/drawing/2014/main" id="{56698EDB-685B-4252-BE52-92CCDC865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61</xdr:row>
      <xdr:rowOff>114300</xdr:rowOff>
    </xdr:from>
    <xdr:to>
      <xdr:col>10</xdr:col>
      <xdr:colOff>0</xdr:colOff>
      <xdr:row>81</xdr:row>
      <xdr:rowOff>0</xdr:rowOff>
    </xdr:to>
    <xdr:graphicFrame macro="">
      <xdr:nvGraphicFramePr>
        <xdr:cNvPr id="4" name="グラフ 3">
          <a:extLst>
            <a:ext uri="{FF2B5EF4-FFF2-40B4-BE49-F238E27FC236}">
              <a16:creationId xmlns:a16="http://schemas.microsoft.com/office/drawing/2014/main" id="{8FC619D9-9006-42E5-9385-59DC1EC3D6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61</xdr:row>
      <xdr:rowOff>114300</xdr:rowOff>
    </xdr:from>
    <xdr:to>
      <xdr:col>19</xdr:col>
      <xdr:colOff>0</xdr:colOff>
      <xdr:row>81</xdr:row>
      <xdr:rowOff>0</xdr:rowOff>
    </xdr:to>
    <xdr:graphicFrame macro="">
      <xdr:nvGraphicFramePr>
        <xdr:cNvPr id="5" name="グラフ 4">
          <a:extLst>
            <a:ext uri="{FF2B5EF4-FFF2-40B4-BE49-F238E27FC236}">
              <a16:creationId xmlns:a16="http://schemas.microsoft.com/office/drawing/2014/main" id="{3ECE4A8E-4E00-4623-B9C0-396B9B3EBE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年度については財政調整基金取崩が行われ、これまでの残高</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15.7</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を下回る結果となった。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実質収支額については、歳入歳出差引の増に伴って増加した。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今後も、事業の見直し等、行財政改革を推進し、健全な行財政運営に努めていく。</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全会計で黒字の状態が続いており、健全な財政状況にあるといえる。</a:t>
          </a:r>
          <a:endParaRPr lang="ja-JP" altLang="ja-JP">
            <a:effectLst/>
          </a:endParaRPr>
        </a:p>
        <a:p>
          <a:r>
            <a:rPr kumimoji="1" lang="ja-JP" altLang="ja-JP" sz="1100">
              <a:solidFill>
                <a:schemeClr val="dk1"/>
              </a:solidFill>
              <a:effectLst/>
              <a:latin typeface="+mn-lt"/>
              <a:ea typeface="+mn-ea"/>
              <a:cs typeface="+mn-cs"/>
            </a:rPr>
            <a:t>　一般会計は令和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5.46</a:t>
          </a:r>
          <a:r>
            <a:rPr kumimoji="1" lang="ja-JP" altLang="ja-JP" sz="1100">
              <a:solidFill>
                <a:schemeClr val="dk1"/>
              </a:solidFill>
              <a:effectLst/>
              <a:latin typeface="+mn-lt"/>
              <a:ea typeface="+mn-ea"/>
              <a:cs typeface="+mn-cs"/>
            </a:rPr>
            <a:t>ポイント増加している。</a:t>
          </a:r>
          <a:endParaRPr lang="ja-JP" altLang="ja-JP">
            <a:effectLst/>
          </a:endParaRPr>
        </a:p>
        <a:p>
          <a:r>
            <a:rPr kumimoji="1" lang="ja-JP" altLang="ja-JP" sz="1100">
              <a:solidFill>
                <a:schemeClr val="dk1"/>
              </a:solidFill>
              <a:effectLst/>
              <a:latin typeface="+mn-lt"/>
              <a:ea typeface="+mn-ea"/>
              <a:cs typeface="+mn-cs"/>
            </a:rPr>
            <a:t>　水道事業については、村内での需要増により健全な状態が続いているが、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年度より水道管の更新事業を実施しているため、今後も計画的な運営が求められる。</a:t>
          </a:r>
          <a:endParaRPr lang="ja-JP" altLang="ja-JP">
            <a:effectLst/>
          </a:endParaRPr>
        </a:p>
        <a:p>
          <a:r>
            <a:rPr kumimoji="1" lang="ja-JP" altLang="ja-JP" sz="1100">
              <a:solidFill>
                <a:schemeClr val="dk1"/>
              </a:solidFill>
              <a:effectLst/>
              <a:latin typeface="+mn-lt"/>
              <a:ea typeface="+mn-ea"/>
              <a:cs typeface="+mn-cs"/>
            </a:rPr>
            <a:t>　国保、下水道、後期高齢の特別会計については、一般会計からの繰入金により、黒字を維持しているが、下水道事業は継続整備中であり、供用開始区域においては引き続き接続普及率の向上に努め、使用料の徴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により適正な運営を図る。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いくつかの既発債の償還が終了したために元利償還金は減少している。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 </a:t>
          </a:r>
          <a:r>
            <a:rPr kumimoji="1" lang="en-US" altLang="ja-JP" sz="1100">
              <a:solidFill>
                <a:schemeClr val="dk1"/>
              </a:solidFill>
              <a:effectLst/>
              <a:latin typeface="+mn-lt"/>
              <a:ea typeface="+mn-ea"/>
              <a:cs typeface="+mn-cs"/>
            </a:rPr>
            <a:t>2 </a:t>
          </a:r>
          <a:r>
            <a:rPr kumimoji="1" lang="ja-JP" altLang="en-US" sz="1100">
              <a:solidFill>
                <a:schemeClr val="dk1"/>
              </a:solidFill>
              <a:effectLst/>
              <a:latin typeface="+mn-lt"/>
              <a:ea typeface="+mn-ea"/>
              <a:cs typeface="+mn-cs"/>
            </a:rPr>
            <a:t>年度決算までで大規模な建設事業が完了したことから、今後は地方債の発行を抑制する期間として財政運営に取り組む。</a:t>
          </a:r>
          <a:endParaRPr lang="ja-JP" altLang="ja-JP">
            <a:effectLst/>
          </a:endParaRPr>
        </a:p>
        <a:p>
          <a:r>
            <a:rPr kumimoji="1" lang="ja-JP" altLang="ja-JP" sz="1100">
              <a:solidFill>
                <a:schemeClr val="dk1"/>
              </a:solidFill>
              <a:effectLst/>
              <a:latin typeface="+mn-lt"/>
              <a:ea typeface="+mn-ea"/>
              <a:cs typeface="+mn-cs"/>
            </a:rPr>
            <a:t>　下水道事業特別会計は整備中の為に、元利償還金に対する繰入金が増加している。</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満期一括地方債の償還の財源として積み立てた額に係るものはない。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統合中学校整備事業や万座毛周辺活性化整備事業による新規発行債があった為に、令和元年度にかけ地方債の現在高が大幅に増加したものの、償還が進み令和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時点</a:t>
          </a:r>
          <a:r>
            <a:rPr kumimoji="1" lang="ja-JP" altLang="ja-JP" sz="1100">
              <a:solidFill>
                <a:schemeClr val="dk1"/>
              </a:solidFill>
              <a:effectLst/>
              <a:latin typeface="+mn-lt"/>
              <a:ea typeface="+mn-ea"/>
              <a:cs typeface="+mn-cs"/>
            </a:rPr>
            <a:t>の地方債残高は減少している。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上記</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つの大型事業が令和元年度に完了したことから、今後は起債の抑制ならびに充当可能基金の積み立てを積極的にを行い、適正な財政運営に努める。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下水道事業特別会計に係る公営企業等繰入見込額は下水道事業が完了するまで増加する傾向にある。</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沖縄県恩納村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固定資産税及び村民税等の歳入増により</a:t>
          </a:r>
          <a:r>
            <a:rPr kumimoji="1" lang="ja-JP" altLang="ja-JP" sz="1100">
              <a:solidFill>
                <a:sysClr val="windowText" lastClr="000000"/>
              </a:solidFill>
              <a:effectLst/>
              <a:latin typeface="+mn-lt"/>
              <a:ea typeface="+mn-ea"/>
              <a:cs typeface="+mn-cs"/>
            </a:rPr>
            <a:t>公共施設整備基金</a:t>
          </a:r>
          <a:r>
            <a:rPr kumimoji="1" lang="en-US" altLang="ja-JP" sz="1100">
              <a:solidFill>
                <a:sysClr val="windowText" lastClr="000000"/>
              </a:solidFill>
              <a:effectLst/>
              <a:latin typeface="+mn-lt"/>
              <a:ea typeface="+mn-ea"/>
              <a:cs typeface="+mn-cs"/>
            </a:rPr>
            <a:t>1,316,767</a:t>
          </a:r>
          <a:r>
            <a:rPr kumimoji="1" lang="ja-JP" altLang="en-US" sz="1100">
              <a:solidFill>
                <a:sysClr val="windowText" lastClr="000000"/>
              </a:solidFill>
              <a:effectLst/>
              <a:latin typeface="+mn-lt"/>
              <a:ea typeface="+mn-ea"/>
              <a:cs typeface="+mn-cs"/>
            </a:rPr>
            <a:t>千円の積み立てをおこなった。また、</a:t>
          </a:r>
          <a:r>
            <a:rPr kumimoji="1" lang="ja-JP" altLang="ja-JP" sz="1100">
              <a:solidFill>
                <a:schemeClr val="dk1"/>
              </a:solidFill>
              <a:effectLst/>
              <a:latin typeface="+mn-lt"/>
              <a:ea typeface="+mn-ea"/>
              <a:cs typeface="+mn-cs"/>
            </a:rPr>
            <a:t>ふるさとづくり応援</a:t>
          </a:r>
          <a:r>
            <a:rPr kumimoji="1" lang="ja-JP" altLang="en-US" sz="1100">
              <a:solidFill>
                <a:schemeClr val="dk1"/>
              </a:solidFill>
              <a:effectLst/>
              <a:latin typeface="+mn-lt"/>
              <a:ea typeface="+mn-ea"/>
              <a:cs typeface="+mn-cs"/>
            </a:rPr>
            <a:t>寄附金のうち、</a:t>
          </a:r>
          <a:r>
            <a:rPr kumimoji="1" lang="en-US" altLang="ja-JP" sz="1100">
              <a:solidFill>
                <a:schemeClr val="dk1"/>
              </a:solidFill>
              <a:effectLst/>
              <a:latin typeface="+mn-lt"/>
              <a:ea typeface="+mn-ea"/>
              <a:cs typeface="+mn-cs"/>
            </a:rPr>
            <a:t>785,623</a:t>
          </a:r>
          <a:r>
            <a:rPr kumimoji="1" lang="ja-JP" altLang="en-US" sz="1100">
              <a:solidFill>
                <a:schemeClr val="dk1"/>
              </a:solidFill>
              <a:effectLst/>
              <a:latin typeface="+mn-lt"/>
              <a:ea typeface="+mn-ea"/>
              <a:cs typeface="+mn-cs"/>
            </a:rPr>
            <a:t>千円をふるさとづくり応援寄附金基金に積み立てた。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ふるさとづくり応援寄附金を活用した事業実施に充てるため</a:t>
          </a:r>
          <a:r>
            <a:rPr kumimoji="1" lang="en-US" altLang="ja-JP" sz="1100">
              <a:solidFill>
                <a:schemeClr val="dk1"/>
              </a:solidFill>
              <a:effectLst/>
              <a:latin typeface="+mn-lt"/>
              <a:ea typeface="+mn-ea"/>
              <a:cs typeface="+mn-cs"/>
            </a:rPr>
            <a:t>516,382</a:t>
          </a:r>
          <a:r>
            <a:rPr kumimoji="1" lang="ja-JP" altLang="en-US" sz="1100">
              <a:solidFill>
                <a:schemeClr val="dk1"/>
              </a:solidFill>
              <a:effectLst/>
              <a:latin typeface="+mn-lt"/>
              <a:ea typeface="+mn-ea"/>
              <a:cs typeface="+mn-cs"/>
            </a:rPr>
            <a:t>千円を取り崩した。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基金全体では</a:t>
          </a:r>
          <a:r>
            <a:rPr kumimoji="1" lang="en-US" altLang="ja-JP" sz="1100">
              <a:solidFill>
                <a:sysClr val="windowText" lastClr="000000"/>
              </a:solidFill>
              <a:effectLst/>
              <a:latin typeface="+mn-lt"/>
              <a:ea typeface="+mn-ea"/>
              <a:cs typeface="+mn-cs"/>
            </a:rPr>
            <a:t>1,155</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a:t>
          </a:r>
          <a:endParaRPr lang="ja-JP" altLang="ja-JP">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・今後も公共施設更新に備え、公共施設整備基金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財政調整基金への積み立てを優先的に行う。</a:t>
          </a:r>
          <a:endParaRPr lang="ja-JP" altLang="ja-JP">
            <a:effectLst/>
          </a:endParaRPr>
        </a:p>
        <a:p>
          <a:r>
            <a:rPr kumimoji="1" lang="ja-JP" altLang="ja-JP" sz="1100">
              <a:solidFill>
                <a:schemeClr val="dk1"/>
              </a:solidFill>
              <a:effectLst/>
              <a:latin typeface="+mn-lt"/>
              <a:ea typeface="+mn-ea"/>
              <a:cs typeface="+mn-cs"/>
            </a:rPr>
            <a:t>・「恩納村中長期財政計画（後期）」に基づいた、基金の積立・維持を目指す。</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・公共施設整備基金：恩納村の公共施設の整備、大規模修繕に要する資金を積立てるための基金</a:t>
          </a:r>
          <a:endParaRPr lang="ja-JP" altLang="ja-JP">
            <a:effectLst/>
          </a:endParaRPr>
        </a:p>
        <a:p>
          <a:r>
            <a:rPr kumimoji="1" lang="ja-JP" altLang="ja-JP" sz="1100">
              <a:solidFill>
                <a:schemeClr val="dk1"/>
              </a:solidFill>
              <a:effectLst/>
              <a:latin typeface="+mn-lt"/>
              <a:ea typeface="+mn-ea"/>
              <a:cs typeface="+mn-cs"/>
            </a:rPr>
            <a:t>　・恩納村ふるさとづくり応援基金：恩納村の発展を願い応援しようとする寄附者からの寄附を積立てるための基金。</a:t>
          </a:r>
          <a:endParaRPr lang="ja-JP" altLang="ja-JP">
            <a:effectLst/>
          </a:endParaRPr>
        </a:p>
        <a:p>
          <a:r>
            <a:rPr kumimoji="1" lang="ja-JP" altLang="ja-JP" sz="1100">
              <a:solidFill>
                <a:schemeClr val="dk1"/>
              </a:solidFill>
              <a:effectLst/>
              <a:latin typeface="+mn-lt"/>
              <a:ea typeface="+mn-ea"/>
              <a:cs typeface="+mn-cs"/>
            </a:rPr>
            <a:t>　　（寄附金の使途）</a:t>
          </a:r>
          <a:endParaRPr lang="ja-JP" altLang="ja-JP">
            <a:effectLst/>
          </a:endParaRPr>
        </a:p>
        <a:p>
          <a:r>
            <a:rPr kumimoji="1" lang="ja-JP" altLang="ja-JP" sz="1100">
              <a:solidFill>
                <a:schemeClr val="dk1"/>
              </a:solidFill>
              <a:effectLst/>
              <a:latin typeface="+mn-lt"/>
              <a:ea typeface="+mn-ea"/>
              <a:cs typeface="+mn-cs"/>
            </a:rPr>
            <a:t>　　　①自然景観の維持。再生及び地域振興に関する事業</a:t>
          </a:r>
          <a:endParaRPr lang="ja-JP" altLang="ja-JP">
            <a:effectLst/>
          </a:endParaRPr>
        </a:p>
        <a:p>
          <a:r>
            <a:rPr kumimoji="1" lang="ja-JP" altLang="ja-JP" sz="1100">
              <a:solidFill>
                <a:schemeClr val="dk1"/>
              </a:solidFill>
              <a:effectLst/>
              <a:latin typeface="+mn-lt"/>
              <a:ea typeface="+mn-ea"/>
              <a:cs typeface="+mn-cs"/>
            </a:rPr>
            <a:t>　　　②子育て支援及び健康づくりに関する事業</a:t>
          </a:r>
          <a:endParaRPr lang="ja-JP" altLang="ja-JP">
            <a:effectLst/>
          </a:endParaRPr>
        </a:p>
        <a:p>
          <a:r>
            <a:rPr kumimoji="1" lang="ja-JP" altLang="ja-JP" sz="1100">
              <a:solidFill>
                <a:schemeClr val="dk1"/>
              </a:solidFill>
              <a:effectLst/>
              <a:latin typeface="+mn-lt"/>
              <a:ea typeface="+mn-ea"/>
              <a:cs typeface="+mn-cs"/>
            </a:rPr>
            <a:t>　　　③青少年の育成に関する事業</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・公共施設整備基金：仲泊小学校既存校舎改修工事や</a:t>
          </a:r>
          <a:r>
            <a:rPr kumimoji="1" lang="ja-JP" altLang="ja-JP" sz="1100">
              <a:solidFill>
                <a:schemeClr val="dk1"/>
              </a:solidFill>
              <a:effectLst/>
              <a:latin typeface="+mn-lt"/>
              <a:ea typeface="+mn-ea"/>
              <a:cs typeface="+mn-cs"/>
            </a:rPr>
            <a:t>空調設備</a:t>
          </a:r>
          <a:r>
            <a:rPr kumimoji="1" lang="ja-JP" altLang="en-US" sz="1100">
              <a:solidFill>
                <a:schemeClr val="dk1"/>
              </a:solidFill>
              <a:effectLst/>
              <a:latin typeface="+mn-lt"/>
              <a:ea typeface="+mn-ea"/>
              <a:cs typeface="+mn-cs"/>
            </a:rPr>
            <a:t>改修</a:t>
          </a:r>
          <a:r>
            <a:rPr kumimoji="1" lang="ja-JP" altLang="ja-JP" sz="1100">
              <a:solidFill>
                <a:schemeClr val="dk1"/>
              </a:solidFill>
              <a:effectLst/>
              <a:latin typeface="+mn-lt"/>
              <a:ea typeface="+mn-ea"/>
              <a:cs typeface="+mn-cs"/>
            </a:rPr>
            <a:t>工事</a:t>
          </a:r>
          <a:r>
            <a:rPr kumimoji="1" lang="ja-JP" altLang="en-US" sz="1100">
              <a:solidFill>
                <a:sysClr val="windowText" lastClr="000000"/>
              </a:solidFill>
              <a:effectLst/>
              <a:latin typeface="+mn-lt"/>
              <a:ea typeface="+mn-ea"/>
              <a:cs typeface="+mn-cs"/>
            </a:rPr>
            <a:t>等の財源として</a:t>
          </a:r>
          <a:r>
            <a:rPr kumimoji="1" lang="en-US" altLang="ja-JP" sz="1100">
              <a:solidFill>
                <a:sysClr val="windowText" lastClr="000000"/>
              </a:solidFill>
              <a:effectLst/>
              <a:latin typeface="+mn-lt"/>
              <a:ea typeface="+mn-ea"/>
              <a:cs typeface="+mn-cs"/>
            </a:rPr>
            <a:t>44,385</a:t>
          </a:r>
          <a:r>
            <a:rPr kumimoji="1" lang="ja-JP" altLang="en-US" sz="1100">
              <a:solidFill>
                <a:sysClr val="windowText" lastClr="000000"/>
              </a:solidFill>
              <a:effectLst/>
              <a:latin typeface="+mn-lt"/>
              <a:ea typeface="+mn-ea"/>
              <a:cs typeface="+mn-cs"/>
            </a:rPr>
            <a:t>千円を充当した。令和３年度中に</a:t>
          </a:r>
          <a:r>
            <a:rPr kumimoji="1" lang="en-US" altLang="ja-JP" sz="1100">
              <a:solidFill>
                <a:schemeClr val="dk1"/>
              </a:solidFill>
              <a:effectLst/>
              <a:latin typeface="+mn-lt"/>
              <a:ea typeface="+mn-ea"/>
              <a:cs typeface="+mn-cs"/>
            </a:rPr>
            <a:t>1,316,767</a:t>
          </a:r>
          <a:r>
            <a:rPr kumimoji="1" lang="ja-JP" altLang="en-US" sz="1100">
              <a:solidFill>
                <a:sysClr val="windowText" lastClr="000000"/>
              </a:solidFill>
              <a:effectLst/>
              <a:latin typeface="+mn-lt"/>
              <a:ea typeface="+mn-ea"/>
              <a:cs typeface="+mn-cs"/>
            </a:rPr>
            <a:t>千円を積み立て、年度末残高は対前年度より</a:t>
          </a:r>
          <a:r>
            <a:rPr kumimoji="1" lang="en-US" altLang="ja-JP" sz="1100">
              <a:solidFill>
                <a:sysClr val="windowText" lastClr="000000"/>
              </a:solidFill>
              <a:effectLst/>
              <a:latin typeface="+mn-lt"/>
              <a:ea typeface="+mn-ea"/>
              <a:cs typeface="+mn-cs"/>
            </a:rPr>
            <a:t>1,272,382</a:t>
          </a:r>
          <a:r>
            <a:rPr kumimoji="1" lang="ja-JP" altLang="en-US" sz="1100">
              <a:solidFill>
                <a:sysClr val="windowText" lastClr="000000"/>
              </a:solidFill>
              <a:effectLst/>
              <a:latin typeface="+mn-lt"/>
              <a:ea typeface="+mn-ea"/>
              <a:cs typeface="+mn-cs"/>
            </a:rPr>
            <a:t>千円増加し、</a:t>
          </a:r>
          <a:r>
            <a:rPr kumimoji="1" lang="en-US" altLang="ja-JP" sz="1100">
              <a:solidFill>
                <a:sysClr val="windowText" lastClr="000000"/>
              </a:solidFill>
              <a:effectLst/>
              <a:latin typeface="+mn-lt"/>
              <a:ea typeface="+mn-ea"/>
              <a:cs typeface="+mn-cs"/>
            </a:rPr>
            <a:t>2,461,396</a:t>
          </a:r>
          <a:r>
            <a:rPr kumimoji="1" lang="ja-JP" altLang="en-US" sz="1100">
              <a:solidFill>
                <a:sysClr val="windowText" lastClr="000000"/>
              </a:solidFill>
              <a:effectLst/>
              <a:latin typeface="+mn-lt"/>
              <a:ea typeface="+mn-ea"/>
              <a:cs typeface="+mn-cs"/>
            </a:rPr>
            <a:t>千円となった。</a:t>
          </a:r>
        </a:p>
        <a:p>
          <a:r>
            <a:rPr kumimoji="1" lang="ja-JP" altLang="en-US" sz="1100">
              <a:solidFill>
                <a:sysClr val="windowText" lastClr="000000"/>
              </a:solidFill>
              <a:effectLst/>
              <a:latin typeface="+mn-lt"/>
              <a:ea typeface="+mn-ea"/>
              <a:cs typeface="+mn-cs"/>
            </a:rPr>
            <a:t>　</a:t>
          </a:r>
        </a:p>
        <a:p>
          <a:r>
            <a:rPr kumimoji="1" lang="ja-JP" altLang="en-US" sz="1100">
              <a:solidFill>
                <a:sysClr val="windowText" lastClr="000000"/>
              </a:solidFill>
              <a:effectLst/>
              <a:latin typeface="+mn-lt"/>
              <a:ea typeface="+mn-ea"/>
              <a:cs typeface="+mn-cs"/>
            </a:rPr>
            <a:t>　・恩納村ふるさとづくり応援基金：平成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年度より本格的にふるさと納税の専用ウェブサイトで</a:t>
          </a:r>
          <a:r>
            <a:rPr kumimoji="1" lang="en-US" altLang="ja-JP" sz="1100">
              <a:solidFill>
                <a:sysClr val="windowText" lastClr="000000"/>
              </a:solidFill>
              <a:effectLst/>
              <a:latin typeface="+mn-lt"/>
              <a:ea typeface="+mn-ea"/>
              <a:cs typeface="+mn-cs"/>
            </a:rPr>
            <a:t>PR</a:t>
          </a:r>
          <a:r>
            <a:rPr kumimoji="1" lang="ja-JP" altLang="en-US" sz="1100">
              <a:solidFill>
                <a:sysClr val="windowText" lastClr="000000"/>
              </a:solidFill>
              <a:effectLst/>
              <a:latin typeface="+mn-lt"/>
              <a:ea typeface="+mn-ea"/>
              <a:cs typeface="+mn-cs"/>
            </a:rPr>
            <a:t>したことで、大幅に寄付額が増加した。令和３年度は</a:t>
          </a:r>
          <a:r>
            <a:rPr kumimoji="1" lang="en-US" altLang="ja-JP" sz="1100">
              <a:solidFill>
                <a:sysClr val="windowText" lastClr="000000"/>
              </a:solidFill>
              <a:effectLst/>
              <a:latin typeface="+mn-lt"/>
              <a:ea typeface="+mn-ea"/>
              <a:cs typeface="+mn-cs"/>
            </a:rPr>
            <a:t>785,623</a:t>
          </a:r>
          <a:r>
            <a:rPr kumimoji="1" lang="ja-JP" altLang="en-US" sz="1100">
              <a:solidFill>
                <a:sysClr val="windowText" lastClr="000000"/>
              </a:solidFill>
              <a:effectLst/>
              <a:latin typeface="+mn-lt"/>
              <a:ea typeface="+mn-ea"/>
              <a:cs typeface="+mn-cs"/>
            </a:rPr>
            <a:t>千円を積み立てた。令和３年度基金残高は</a:t>
          </a:r>
          <a:r>
            <a:rPr kumimoji="1" lang="en-US" altLang="ja-JP" sz="1100">
              <a:solidFill>
                <a:sysClr val="windowText" lastClr="000000"/>
              </a:solidFill>
              <a:effectLst/>
              <a:latin typeface="+mn-lt"/>
              <a:ea typeface="+mn-ea"/>
              <a:cs typeface="+mn-cs"/>
            </a:rPr>
            <a:t>797,544</a:t>
          </a:r>
          <a:r>
            <a:rPr kumimoji="1" lang="ja-JP" altLang="en-US" sz="1100">
              <a:solidFill>
                <a:sysClr val="windowText" lastClr="000000"/>
              </a:solidFill>
              <a:effectLst/>
              <a:latin typeface="+mn-lt"/>
              <a:ea typeface="+mn-ea"/>
              <a:cs typeface="+mn-cs"/>
            </a:rPr>
            <a:t>千円となった。</a:t>
          </a: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２年度策定の個別施設計画で見込まれている公共施設の更新費用への備えとして、今後も優先的に積立を行う。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新型コロナウイルス感染症対策事業費や各事業の裏負担等に充てるため、財政調整基金</a:t>
          </a:r>
          <a:r>
            <a:rPr kumimoji="1" lang="en-US" altLang="ja-JP" sz="1100">
              <a:solidFill>
                <a:schemeClr val="dk1"/>
              </a:solidFill>
              <a:effectLst/>
              <a:latin typeface="+mn-ea"/>
              <a:ea typeface="+mn-ea"/>
              <a:cs typeface="+mn-cs"/>
            </a:rPr>
            <a:t>459,547</a:t>
          </a:r>
          <a:r>
            <a:rPr kumimoji="1" lang="ja-JP" altLang="en-US" sz="1100">
              <a:solidFill>
                <a:schemeClr val="dk1"/>
              </a:solidFill>
              <a:effectLst/>
              <a:latin typeface="+mn-ea"/>
              <a:ea typeface="+mn-ea"/>
              <a:cs typeface="+mn-cs"/>
            </a:rPr>
            <a:t>千円の取り崩した。</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財政調整基金については、他の基金とのバランスを考慮し積み立てていく。</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積立・取崩しがないため増減はなし。</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現在、繰上償還の効果は低いため検討していない。</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102870</xdr:colOff>
      <xdr:row>11</xdr:row>
      <xdr:rowOff>114300</xdr:rowOff>
    </xdr:from>
    <xdr:to>
      <xdr:col>7</xdr:col>
      <xdr:colOff>709590</xdr:colOff>
      <xdr:row>28</xdr:row>
      <xdr:rowOff>7620</xdr:rowOff>
    </xdr:to>
    <xdr:graphicFrame macro="">
      <xdr:nvGraphicFramePr>
        <xdr:cNvPr id="2" name="グラフ 1">
          <a:extLst>
            <a:ext uri="{FF2B5EF4-FFF2-40B4-BE49-F238E27FC236}">
              <a16:creationId xmlns:a16="http://schemas.microsoft.com/office/drawing/2014/main" id="{1425A07C-50CB-4ECC-8A19-3158AD22B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87630</xdr:colOff>
      <xdr:row>11</xdr:row>
      <xdr:rowOff>114300</xdr:rowOff>
    </xdr:from>
    <xdr:to>
      <xdr:col>15</xdr:col>
      <xdr:colOff>656250</xdr:colOff>
      <xdr:row>28</xdr:row>
      <xdr:rowOff>7620</xdr:rowOff>
    </xdr:to>
    <xdr:graphicFrame macro="">
      <xdr:nvGraphicFramePr>
        <xdr:cNvPr id="3" name="グラフ 2">
          <a:extLst>
            <a:ext uri="{FF2B5EF4-FFF2-40B4-BE49-F238E27FC236}">
              <a16:creationId xmlns:a16="http://schemas.microsoft.com/office/drawing/2014/main" id="{0F4F239C-FE03-4170-A187-0C3EEA7D3C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80010</xdr:colOff>
      <xdr:row>11</xdr:row>
      <xdr:rowOff>114300</xdr:rowOff>
    </xdr:from>
    <xdr:to>
      <xdr:col>23</xdr:col>
      <xdr:colOff>724830</xdr:colOff>
      <xdr:row>28</xdr:row>
      <xdr:rowOff>7620</xdr:rowOff>
    </xdr:to>
    <xdr:graphicFrame macro="">
      <xdr:nvGraphicFramePr>
        <xdr:cNvPr id="4" name="グラフ 3">
          <a:extLst>
            <a:ext uri="{FF2B5EF4-FFF2-40B4-BE49-F238E27FC236}">
              <a16:creationId xmlns:a16="http://schemas.microsoft.com/office/drawing/2014/main" id="{D79C19BA-FDAD-45F4-9BEC-0C6A9D58F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102870</xdr:colOff>
      <xdr:row>38</xdr:row>
      <xdr:rowOff>100330</xdr:rowOff>
    </xdr:from>
    <xdr:to>
      <xdr:col>7</xdr:col>
      <xdr:colOff>709590</xdr:colOff>
      <xdr:row>54</xdr:row>
      <xdr:rowOff>161290</xdr:rowOff>
    </xdr:to>
    <xdr:graphicFrame macro="">
      <xdr:nvGraphicFramePr>
        <xdr:cNvPr id="5" name="グラフ 4">
          <a:extLst>
            <a:ext uri="{FF2B5EF4-FFF2-40B4-BE49-F238E27FC236}">
              <a16:creationId xmlns:a16="http://schemas.microsoft.com/office/drawing/2014/main" id="{D58ABB68-C0E5-48BD-AB8C-7DC76BFE5C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99060</xdr:colOff>
      <xdr:row>38</xdr:row>
      <xdr:rowOff>99060</xdr:rowOff>
    </xdr:from>
    <xdr:to>
      <xdr:col>15</xdr:col>
      <xdr:colOff>667680</xdr:colOff>
      <xdr:row>54</xdr:row>
      <xdr:rowOff>160020</xdr:rowOff>
    </xdr:to>
    <xdr:graphicFrame macro="">
      <xdr:nvGraphicFramePr>
        <xdr:cNvPr id="6" name="グラフ 5">
          <a:extLst>
            <a:ext uri="{FF2B5EF4-FFF2-40B4-BE49-F238E27FC236}">
              <a16:creationId xmlns:a16="http://schemas.microsoft.com/office/drawing/2014/main" id="{068C4446-BA6E-4EF6-B73C-B34550A116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95250</xdr:colOff>
      <xdr:row>38</xdr:row>
      <xdr:rowOff>99060</xdr:rowOff>
    </xdr:from>
    <xdr:to>
      <xdr:col>23</xdr:col>
      <xdr:colOff>740070</xdr:colOff>
      <xdr:row>54</xdr:row>
      <xdr:rowOff>160020</xdr:rowOff>
    </xdr:to>
    <xdr:graphicFrame macro="">
      <xdr:nvGraphicFramePr>
        <xdr:cNvPr id="7" name="グラフ 6">
          <a:extLst>
            <a:ext uri="{FF2B5EF4-FFF2-40B4-BE49-F238E27FC236}">
              <a16:creationId xmlns:a16="http://schemas.microsoft.com/office/drawing/2014/main" id="{45C474FA-0CA6-4731-8413-1C5764A1C3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87630</xdr:colOff>
      <xdr:row>65</xdr:row>
      <xdr:rowOff>53340</xdr:rowOff>
    </xdr:from>
    <xdr:to>
      <xdr:col>7</xdr:col>
      <xdr:colOff>694350</xdr:colOff>
      <xdr:row>81</xdr:row>
      <xdr:rowOff>114300</xdr:rowOff>
    </xdr:to>
    <xdr:graphicFrame macro="">
      <xdr:nvGraphicFramePr>
        <xdr:cNvPr id="8" name="グラフ 7">
          <a:extLst>
            <a:ext uri="{FF2B5EF4-FFF2-40B4-BE49-F238E27FC236}">
              <a16:creationId xmlns:a16="http://schemas.microsoft.com/office/drawing/2014/main" id="{AEB39951-12E4-4333-934D-90A3E10656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80010</xdr:colOff>
      <xdr:row>65</xdr:row>
      <xdr:rowOff>60960</xdr:rowOff>
    </xdr:from>
    <xdr:to>
      <xdr:col>23</xdr:col>
      <xdr:colOff>724830</xdr:colOff>
      <xdr:row>81</xdr:row>
      <xdr:rowOff>121920</xdr:rowOff>
    </xdr:to>
    <xdr:graphicFrame macro="">
      <xdr:nvGraphicFramePr>
        <xdr:cNvPr id="9" name="グラフ 8">
          <a:extLst>
            <a:ext uri="{FF2B5EF4-FFF2-40B4-BE49-F238E27FC236}">
              <a16:creationId xmlns:a16="http://schemas.microsoft.com/office/drawing/2014/main" id="{68F516B8-907C-4F78-BA59-2DA57584DD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88900</xdr:colOff>
      <xdr:row>65</xdr:row>
      <xdr:rowOff>60960</xdr:rowOff>
    </xdr:from>
    <xdr:to>
      <xdr:col>15</xdr:col>
      <xdr:colOff>657520</xdr:colOff>
      <xdr:row>81</xdr:row>
      <xdr:rowOff>121920</xdr:rowOff>
    </xdr:to>
    <xdr:graphicFrame macro="">
      <xdr:nvGraphicFramePr>
        <xdr:cNvPr id="10" name="グラフ 9">
          <a:extLst>
            <a:ext uri="{FF2B5EF4-FFF2-40B4-BE49-F238E27FC236}">
              <a16:creationId xmlns:a16="http://schemas.microsoft.com/office/drawing/2014/main" id="{CCFDD7D3-944E-4FC5-81D5-0AFEA932C3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84B5329-8E74-45C2-9FBC-2FBAEC3A9347}"/>
            </a:ext>
          </a:extLst>
        </xdr:cNvPr>
        <xdr:cNvSpPr>
          <a:spLocks noChangeArrowheads="1"/>
        </xdr:cNvSpPr>
      </xdr:nvSpPr>
      <xdr:spPr bwMode="auto">
        <a:xfrm rot="5400000">
          <a:off x="5748338" y="4643437"/>
          <a:ext cx="381000" cy="2762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6FFAF46-62F1-4214-A885-353E03328E9E}"/>
            </a:ext>
          </a:extLst>
        </xdr:cNvPr>
        <xdr:cNvSpPr>
          <a:spLocks/>
        </xdr:cNvSpPr>
      </xdr:nvSpPr>
      <xdr:spPr bwMode="auto">
        <a:xfrm>
          <a:off x="7648575" y="5886450"/>
          <a:ext cx="11430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11,082
10,303
50.84
11,794,535
11,113,691
541,368
3,818,259
5,078,452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前年度に引き続き、固定資産税</a:t>
          </a:r>
          <a:r>
            <a:rPr kumimoji="1" lang="ja-JP" altLang="en-US" sz="1100">
              <a:solidFill>
                <a:schemeClr val="dk1"/>
              </a:solidFill>
              <a:effectLst/>
              <a:latin typeface="+mn-lt"/>
              <a:ea typeface="+mn-ea"/>
              <a:cs typeface="+mn-cs"/>
            </a:rPr>
            <a:t>等の村税</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、全国平均を上回る</a:t>
          </a:r>
          <a:r>
            <a:rPr kumimoji="1" lang="en-US" altLang="ja-JP" sz="1100">
              <a:solidFill>
                <a:schemeClr val="dk1"/>
              </a:solidFill>
              <a:effectLst/>
              <a:latin typeface="+mn-lt"/>
              <a:ea typeface="+mn-ea"/>
              <a:cs typeface="+mn-cs"/>
            </a:rPr>
            <a:t>0.60</a:t>
          </a:r>
          <a:r>
            <a:rPr kumimoji="1" lang="ja-JP" altLang="ja-JP" sz="1100">
              <a:solidFill>
                <a:schemeClr val="dk1"/>
              </a:solidFill>
              <a:effectLst/>
              <a:latin typeface="+mn-lt"/>
              <a:ea typeface="+mn-ea"/>
              <a:cs typeface="+mn-cs"/>
            </a:rPr>
            <a:t>となった。また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地方税の徴収率は県内でも上位で推移して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引き続き収納率向上の取り組みを行っていく。</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139398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573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139398</xdr:rowOff>
    </xdr:from>
    <xdr:to>
      <xdr:col>19</xdr:col>
      <xdr:colOff>133350</xdr:colOff>
      <xdr:row>41</xdr:row>
      <xdr:rowOff>162378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13909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13909</xdr:rowOff>
    </xdr:from>
    <xdr:to>
      <xdr:col>11</xdr:col>
      <xdr:colOff>31750</xdr:colOff>
      <xdr:row>42</xdr:row>
      <xdr:rowOff>36891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1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88598</xdr:rowOff>
    </xdr:from>
    <xdr:to>
      <xdr:col>19</xdr:col>
      <xdr:colOff>184150</xdr:colOff>
      <xdr:row>42</xdr:row>
      <xdr:rowOff>18748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28925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134559</xdr:rowOff>
    </xdr:from>
    <xdr:to>
      <xdr:col>11</xdr:col>
      <xdr:colOff>82550</xdr:colOff>
      <xdr:row>42</xdr:row>
      <xdr:rowOff>64709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経常収支比率は類似団体内で</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位となっている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しかし、</a:t>
          </a:r>
          <a:r>
            <a:rPr kumimoji="1" lang="ja-JP" altLang="ja-JP" sz="1100">
              <a:solidFill>
                <a:sysClr val="windowText" lastClr="000000"/>
              </a:solidFill>
              <a:effectLst/>
              <a:latin typeface="+mn-lt"/>
              <a:ea typeface="+mn-ea"/>
              <a:cs typeface="+mn-cs"/>
            </a:rPr>
            <a:t>公債費については村内中学校の統合事業</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により、平成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年度、令和元年度と多額の地方債の新規発行を行っており、これらの償還が令和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年度より開始される。このため高利率の地方債について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繰上返済や借換えの検討を行い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経常経費の抑制に努める。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また、沖縄振興一括交付金に関連する事業や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公共施設の維持管理に関連する経費として物件費が高い傾向にあるため、委託料の適正化等、経常経費の抑制を検討する。</a:t>
          </a:r>
          <a:endParaRPr lang="ja-JP" altLang="ja-JP">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69088</xdr:rowOff>
    </xdr:from>
    <xdr:to>
      <xdr:col>23</xdr:col>
      <xdr:colOff>133350</xdr:colOff>
      <xdr:row>61</xdr:row>
      <xdr:rowOff>13208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013188"/>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165354</xdr:rowOff>
    </xdr:from>
    <xdr:to>
      <xdr:col>19</xdr:col>
      <xdr:colOff>133350</xdr:colOff>
      <xdr:row>61</xdr:row>
      <xdr:rowOff>13208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523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150876</xdr:rowOff>
    </xdr:from>
    <xdr:to>
      <xdr:col>15</xdr:col>
      <xdr:colOff>82550</xdr:colOff>
      <xdr:row>60</xdr:row>
      <xdr:rowOff>165354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378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150876</xdr:rowOff>
    </xdr:from>
    <xdr:to>
      <xdr:col>11</xdr:col>
      <xdr:colOff>31750</xdr:colOff>
      <xdr:row>61</xdr:row>
      <xdr:rowOff>114554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4378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18288</xdr:rowOff>
    </xdr:from>
    <xdr:to>
      <xdr:col>23</xdr:col>
      <xdr:colOff>184150</xdr:colOff>
      <xdr:row>58</xdr:row>
      <xdr:rowOff>119888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9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111015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988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133858</xdr:rowOff>
    </xdr:from>
    <xdr:to>
      <xdr:col>19</xdr:col>
      <xdr:colOff>184150</xdr:colOff>
      <xdr:row>61</xdr:row>
      <xdr:rowOff>64008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114554</xdr:rowOff>
    </xdr:from>
    <xdr:to>
      <xdr:col>15</xdr:col>
      <xdr:colOff>133350</xdr:colOff>
      <xdr:row>61</xdr:row>
      <xdr:rowOff>44704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54881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100076</xdr:rowOff>
    </xdr:from>
    <xdr:to>
      <xdr:col>11</xdr:col>
      <xdr:colOff>82550</xdr:colOff>
      <xdr:row>61</xdr:row>
      <xdr:rowOff>30226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40403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前年度に比して</a:t>
          </a:r>
          <a:r>
            <a:rPr kumimoji="1" lang="en-US" altLang="ja-JP" sz="1100">
              <a:solidFill>
                <a:sysClr val="windowText" lastClr="000000"/>
              </a:solidFill>
              <a:effectLst/>
              <a:latin typeface="+mn-lt"/>
              <a:ea typeface="+mn-ea"/>
              <a:cs typeface="+mn-cs"/>
            </a:rPr>
            <a:t>17,330</a:t>
          </a:r>
          <a:r>
            <a:rPr kumimoji="1" lang="ja-JP" altLang="ja-JP" sz="1100">
              <a:solidFill>
                <a:sysClr val="windowText" lastClr="000000"/>
              </a:solidFill>
              <a:effectLst/>
              <a:latin typeface="+mn-lt"/>
              <a:ea typeface="+mn-ea"/>
              <a:cs typeface="+mn-cs"/>
            </a:rPr>
            <a:t>円増加し、類似団体内でも下位に入っている。主に</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ふるさとづくり応援寄附金業務代行委託料による物件費の増加に伴うものである。</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委託費用の適正化や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個別計画に従った公共施設の</a:t>
          </a:r>
          <a:r>
            <a:rPr kumimoji="1" lang="ja-JP" altLang="en-US" sz="1100">
              <a:solidFill>
                <a:sysClr val="windowText" lastClr="000000"/>
              </a:solidFill>
              <a:effectLst/>
              <a:latin typeface="+mn-lt"/>
              <a:ea typeface="+mn-ea"/>
              <a:cs typeface="+mn-cs"/>
            </a:rPr>
            <a:t>マネジメント</a:t>
          </a:r>
          <a:r>
            <a:rPr kumimoji="1" lang="ja-JP" altLang="ja-JP" sz="1100">
              <a:solidFill>
                <a:sysClr val="windowText" lastClr="000000"/>
              </a:solidFill>
              <a:effectLst/>
              <a:latin typeface="+mn-lt"/>
              <a:ea typeface="+mn-ea"/>
              <a:cs typeface="+mn-cs"/>
            </a:rPr>
            <a:t>を行い、経常経費の抑制に努める。</a:t>
          </a:r>
          <a:endParaRPr lang="ja-JP" altLang="ja-JP">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9764</xdr:rowOff>
    </xdr:from>
    <xdr:to>
      <xdr:col>23</xdr:col>
      <xdr:colOff>133350</xdr:colOff>
      <xdr:row>84</xdr:row>
      <xdr:rowOff>69503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411564"/>
          <a:ext cx="838200" cy="5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127315</xdr:rowOff>
    </xdr:from>
    <xdr:to>
      <xdr:col>19</xdr:col>
      <xdr:colOff>133350</xdr:colOff>
      <xdr:row>84</xdr:row>
      <xdr:rowOff>9764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57665"/>
          <a:ext cx="8890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128750</xdr:rowOff>
    </xdr:from>
    <xdr:to>
      <xdr:col>15</xdr:col>
      <xdr:colOff>82550</xdr:colOff>
      <xdr:row>83</xdr:row>
      <xdr:rowOff>127315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87650"/>
          <a:ext cx="889000" cy="17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128750</xdr:rowOff>
    </xdr:from>
    <xdr:to>
      <xdr:col>11</xdr:col>
      <xdr:colOff>31750</xdr:colOff>
      <xdr:row>82</xdr:row>
      <xdr:rowOff>146727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187650"/>
          <a:ext cx="8890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18703</xdr:rowOff>
    </xdr:from>
    <xdr:to>
      <xdr:col>23</xdr:col>
      <xdr:colOff>184150</xdr:colOff>
      <xdr:row>84</xdr:row>
      <xdr:rowOff>120303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42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162230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9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130414</xdr:rowOff>
    </xdr:from>
    <xdr:to>
      <xdr:col>19</xdr:col>
      <xdr:colOff>184150</xdr:colOff>
      <xdr:row>84</xdr:row>
      <xdr:rowOff>60564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45341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76515</xdr:rowOff>
    </xdr:from>
    <xdr:to>
      <xdr:col>15</xdr:col>
      <xdr:colOff>133350</xdr:colOff>
      <xdr:row>84</xdr:row>
      <xdr:rowOff>6665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3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162892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9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77950</xdr:rowOff>
    </xdr:from>
    <xdr:to>
      <xdr:col>11</xdr:col>
      <xdr:colOff>82550</xdr:colOff>
      <xdr:row>83</xdr:row>
      <xdr:rowOff>8100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164327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2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95927</xdr:rowOff>
    </xdr:from>
    <xdr:to>
      <xdr:col>7</xdr:col>
      <xdr:colOff>31750</xdr:colOff>
      <xdr:row>83</xdr:row>
      <xdr:rowOff>26077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10854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4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前年度から変わらず</a:t>
          </a:r>
          <a:r>
            <a:rPr kumimoji="1" lang="en-US" altLang="ja-JP" sz="1100">
              <a:solidFill>
                <a:sysClr val="windowText" lastClr="000000"/>
              </a:solidFill>
              <a:effectLst/>
              <a:latin typeface="+mn-lt"/>
              <a:ea typeface="+mn-ea"/>
              <a:cs typeface="+mn-cs"/>
            </a:rPr>
            <a:t>97.2</a:t>
          </a:r>
          <a:r>
            <a:rPr kumimoji="1" lang="ja-JP" altLang="ja-JP" sz="1100">
              <a:solidFill>
                <a:sysClr val="windowText" lastClr="000000"/>
              </a:solidFill>
              <a:effectLst/>
              <a:latin typeface="+mn-lt"/>
              <a:ea typeface="+mn-ea"/>
              <a:cs typeface="+mn-cs"/>
            </a:rPr>
            <a:t>であり、類似団体平均をやや上回っ</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今後も類似団体等の動向に注視し</a:t>
          </a:r>
          <a:r>
            <a:rPr kumimoji="1" lang="ja-JP" altLang="en-US" sz="1100">
              <a:solidFill>
                <a:sysClr val="windowText" lastClr="000000"/>
              </a:solidFill>
              <a:effectLst/>
              <a:latin typeface="+mn-lt"/>
              <a:ea typeface="+mn-ea"/>
              <a:cs typeface="+mn-cs"/>
            </a:rPr>
            <a:t>ながら、給与の適正化に努める。</a:t>
          </a:r>
          <a:endParaRPr lang="ja-JP" altLang="ja-JP">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86</xdr:row>
      <xdr:rowOff>170543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86</xdr:row>
      <xdr:rowOff>170543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9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22073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142723</xdr:rowOff>
    </xdr:from>
    <xdr:to>
      <xdr:col>64</xdr:col>
      <xdr:colOff>152400</xdr:colOff>
      <xdr:row>87</xdr:row>
      <xdr:rowOff>72873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57650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行財政集中プラン（平成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年度）により退職者不補充等を実施を行っ</a:t>
          </a:r>
          <a:r>
            <a:rPr kumimoji="1" lang="ja-JP" altLang="en-US" sz="1100">
              <a:solidFill>
                <a:sysClr val="windowText" lastClr="000000"/>
              </a:solidFill>
              <a:effectLst/>
              <a:latin typeface="+mn-lt"/>
              <a:ea typeface="+mn-ea"/>
              <a:cs typeface="+mn-cs"/>
            </a:rPr>
            <a:t>ているが</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沖縄県平均</a:t>
          </a:r>
          <a:r>
            <a:rPr kumimoji="1" lang="ja-JP" altLang="en-US" sz="1100">
              <a:solidFill>
                <a:sysClr val="windowText" lastClr="000000"/>
              </a:solidFill>
              <a:effectLst/>
              <a:latin typeface="+mn-lt"/>
              <a:ea typeface="+mn-ea"/>
              <a:cs typeface="+mn-cs"/>
            </a:rPr>
            <a:t>・全国平均</a:t>
          </a:r>
          <a:r>
            <a:rPr kumimoji="1" lang="ja-JP" altLang="ja-JP" sz="1100">
              <a:solidFill>
                <a:sysClr val="windowText" lastClr="000000"/>
              </a:solidFill>
              <a:effectLst/>
              <a:latin typeface="+mn-lt"/>
              <a:ea typeface="+mn-ea"/>
              <a:cs typeface="+mn-cs"/>
            </a:rPr>
            <a:t>を上回っている</a:t>
          </a:r>
          <a:r>
            <a:rPr kumimoji="1" lang="ja-JP" altLang="en-US" sz="1100">
              <a:solidFill>
                <a:sysClr val="windowText" lastClr="000000"/>
              </a:solidFill>
              <a:effectLst/>
              <a:latin typeface="+mn-lt"/>
              <a:ea typeface="+mn-ea"/>
              <a:cs typeface="+mn-cs"/>
            </a:rPr>
            <a:t>状況である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観光立村である本村の特性として、観光産業や</a:t>
          </a:r>
          <a:r>
            <a:rPr kumimoji="1" lang="en-US" altLang="ja-JP" sz="1100">
              <a:solidFill>
                <a:sysClr val="windowText" lastClr="000000"/>
              </a:solidFill>
              <a:effectLst/>
              <a:latin typeface="+mn-lt"/>
              <a:ea typeface="+mn-ea"/>
              <a:cs typeface="+mn-cs"/>
            </a:rPr>
            <a:t>OIST</a:t>
          </a:r>
          <a:r>
            <a:rPr kumimoji="1" lang="ja-JP" altLang="ja-JP" sz="1100">
              <a:solidFill>
                <a:sysClr val="windowText" lastClr="000000"/>
              </a:solidFill>
              <a:effectLst/>
              <a:latin typeface="+mn-lt"/>
              <a:ea typeface="+mn-ea"/>
              <a:cs typeface="+mn-cs"/>
            </a:rPr>
            <a:t>関連による流入人口の増など、多様化する村民ニーズにより、職員数の抑制が厳しい状況にはあるが、業務の体制、効率化等を検討し住民サービスを低下させることがないよう、今後も適正な定員数の維持に努める。</a:t>
          </a:r>
          <a:endParaRPr lang="ja-JP" altLang="ja-JP">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135306</xdr:rowOff>
    </xdr:from>
    <xdr:to>
      <xdr:col>81</xdr:col>
      <xdr:colOff>44450</xdr:colOff>
      <xdr:row>61</xdr:row>
      <xdr:rowOff>136754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9375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136754</xdr:rowOff>
    </xdr:from>
    <xdr:to>
      <xdr:col>77</xdr:col>
      <xdr:colOff>44450</xdr:colOff>
      <xdr:row>61</xdr:row>
      <xdr:rowOff>140615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9520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140615</xdr:rowOff>
    </xdr:from>
    <xdr:to>
      <xdr:col>72</xdr:col>
      <xdr:colOff>203200</xdr:colOff>
      <xdr:row>61</xdr:row>
      <xdr:rowOff>158953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99065"/>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155575</xdr:rowOff>
    </xdr:from>
    <xdr:to>
      <xdr:col>68</xdr:col>
      <xdr:colOff>152400</xdr:colOff>
      <xdr:row>61</xdr:row>
      <xdr:rowOff>158953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1402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84506</xdr:rowOff>
    </xdr:from>
    <xdr:to>
      <xdr:col>81</xdr:col>
      <xdr:colOff>95250</xdr:colOff>
      <xdr:row>62</xdr:row>
      <xdr:rowOff>14656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56583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1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85954</xdr:rowOff>
    </xdr:from>
    <xdr:to>
      <xdr:col>77</xdr:col>
      <xdr:colOff>95250</xdr:colOff>
      <xdr:row>62</xdr:row>
      <xdr:rowOff>16104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881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3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89815</xdr:rowOff>
    </xdr:from>
    <xdr:to>
      <xdr:col>73</xdr:col>
      <xdr:colOff>44450</xdr:colOff>
      <xdr:row>62</xdr:row>
      <xdr:rowOff>19965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4742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3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108153</xdr:rowOff>
    </xdr:from>
    <xdr:to>
      <xdr:col>68</xdr:col>
      <xdr:colOff>203200</xdr:colOff>
      <xdr:row>62</xdr:row>
      <xdr:rowOff>38303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23080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実質公債費比率は横ばいで推移している</a:t>
          </a:r>
          <a:r>
            <a:rPr kumimoji="1" lang="ja-JP" altLang="ja-JP" sz="1100">
              <a:solidFill>
                <a:sysClr val="windowText" lastClr="000000"/>
              </a:solidFill>
              <a:effectLst/>
              <a:latin typeface="+mn-lt"/>
              <a:ea typeface="+mn-ea"/>
              <a:cs typeface="+mn-cs"/>
            </a:rPr>
            <a:t>。ただし、</a:t>
          </a:r>
          <a:r>
            <a:rPr kumimoji="1" lang="ja-JP" altLang="en-US" sz="1100">
              <a:solidFill>
                <a:sysClr val="windowText" lastClr="000000"/>
              </a:solidFill>
              <a:effectLst/>
              <a:latin typeface="+mn-lt"/>
              <a:ea typeface="+mn-ea"/>
              <a:cs typeface="+mn-cs"/>
            </a:rPr>
            <a:t>大型ハード事業に関連して平成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年度、令和元年度と続けて多額の起債を行っており、</a:t>
          </a:r>
          <a:r>
            <a:rPr kumimoji="1" lang="ja-JP" altLang="ja-JP" sz="1100">
              <a:solidFill>
                <a:sysClr val="windowText" lastClr="000000"/>
              </a:solidFill>
              <a:effectLst/>
              <a:latin typeface="+mn-lt"/>
              <a:ea typeface="+mn-ea"/>
              <a:cs typeface="+mn-cs"/>
            </a:rPr>
            <a:t>今後は公債費の増加が見込まれる。起債の抑制に取り組み、引き続き安定した公債費負担の維持に努める。</a:t>
          </a:r>
          <a:endParaRPr lang="ja-JP" altLang="ja-JP">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110913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68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151130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689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52070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充当可能財源等が</a:t>
          </a:r>
          <a:r>
            <a:rPr kumimoji="1" lang="ja-JP" altLang="ja-JP" sz="1100">
              <a:solidFill>
                <a:sysClr val="windowText" lastClr="000000"/>
              </a:solidFill>
              <a:effectLst/>
              <a:latin typeface="+mn-lt"/>
              <a:ea typeface="+mn-ea"/>
              <a:cs typeface="+mn-cs"/>
            </a:rPr>
            <a:t>将来負担額</a:t>
          </a:r>
          <a:r>
            <a:rPr kumimoji="1" lang="ja-JP" altLang="ja-JP" sz="1100">
              <a:solidFill>
                <a:schemeClr val="dk1"/>
              </a:solidFill>
              <a:effectLst/>
              <a:latin typeface="+mn-lt"/>
              <a:ea typeface="+mn-ea"/>
              <a:cs typeface="+mn-cs"/>
            </a:rPr>
            <a:t>を</a:t>
          </a:r>
          <a:r>
            <a:rPr kumimoji="1" lang="ja-JP" altLang="en-US" sz="1100">
              <a:solidFill>
                <a:sysClr val="windowText" lastClr="000000"/>
              </a:solidFill>
              <a:effectLst/>
              <a:latin typeface="+mn-lt"/>
              <a:ea typeface="+mn-ea"/>
              <a:cs typeface="+mn-cs"/>
            </a:rPr>
            <a:t>上回る状況が続き、</a:t>
          </a:r>
          <a:r>
            <a:rPr kumimoji="1" lang="ja-JP" altLang="ja-JP" sz="1100">
              <a:solidFill>
                <a:sysClr val="windowText" lastClr="000000"/>
              </a:solidFill>
              <a:effectLst/>
              <a:latin typeface="+mn-lt"/>
              <a:ea typeface="+mn-ea"/>
              <a:cs typeface="+mn-cs"/>
            </a:rPr>
            <a:t>将来負担比率はマイナスとなっている。</a:t>
          </a:r>
          <a:r>
            <a:rPr kumimoji="1" lang="ja-JP" altLang="en-US" sz="1100">
              <a:solidFill>
                <a:sysClr val="windowText" lastClr="000000"/>
              </a:solidFill>
              <a:effectLst/>
              <a:latin typeface="+mn-lt"/>
              <a:ea typeface="+mn-ea"/>
              <a:cs typeface="+mn-cs"/>
            </a:rPr>
            <a:t>今後も計画的な地方債借入・償還の実施、基金の積み立てによる</a:t>
          </a:r>
          <a:r>
            <a:rPr kumimoji="1" lang="ja-JP" altLang="ja-JP" sz="1100">
              <a:solidFill>
                <a:sysClr val="windowText" lastClr="000000"/>
              </a:solidFill>
              <a:effectLst/>
              <a:latin typeface="+mn-lt"/>
              <a:ea typeface="+mn-ea"/>
              <a:cs typeface="+mn-cs"/>
            </a:rPr>
            <a:t>充当可能財源等</a:t>
          </a:r>
          <a:r>
            <a:rPr kumimoji="1" lang="ja-JP" altLang="en-US" sz="1100">
              <a:solidFill>
                <a:sysClr val="windowText" lastClr="000000"/>
              </a:solidFill>
              <a:effectLst/>
              <a:latin typeface="+mn-lt"/>
              <a:ea typeface="+mn-ea"/>
              <a:cs typeface="+mn-cs"/>
            </a:rPr>
            <a:t>の増加を図り、財政の健全化に努める。</a:t>
          </a:r>
          <a:endParaRPr lang="ja-JP" altLang="ja-JP">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11,082
10,303
50.84
11,794,535
11,113,691
541,368
3,818,259
5,078,452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、類似団体平均及び沖縄県平均よりも低い水準にある。今後も増加傾向となることが見込まれるが、類似団体平均の維持に努める。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120142</xdr:rowOff>
    </xdr:from>
    <xdr:to>
      <xdr:col>24</xdr:col>
      <xdr:colOff>25400</xdr:colOff>
      <xdr:row>34</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7799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85852</xdr:rowOff>
    </xdr:from>
    <xdr:to>
      <xdr:col>19</xdr:col>
      <xdr:colOff>187325</xdr:colOff>
      <xdr:row>34</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15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62992</xdr:rowOff>
    </xdr:from>
    <xdr:to>
      <xdr:col>15</xdr:col>
      <xdr:colOff>98425</xdr:colOff>
      <xdr:row>34</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92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62992</xdr:rowOff>
    </xdr:from>
    <xdr:to>
      <xdr:col>11</xdr:col>
      <xdr:colOff>9525</xdr:colOff>
      <xdr:row>34</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92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69342</xdr:rowOff>
    </xdr:from>
    <xdr:to>
      <xdr:col>24</xdr:col>
      <xdr:colOff>76200</xdr:colOff>
      <xdr:row>33</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85869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7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57912</xdr:rowOff>
    </xdr:from>
    <xdr:to>
      <xdr:col>20</xdr:col>
      <xdr:colOff>38100</xdr:colOff>
      <xdr:row>34</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35052</xdr:rowOff>
    </xdr:from>
    <xdr:to>
      <xdr:col>15</xdr:col>
      <xdr:colOff>149225</xdr:colOff>
      <xdr:row>34</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xdr:rowOff>
    </xdr:from>
    <xdr:to>
      <xdr:col>11</xdr:col>
      <xdr:colOff>60325</xdr:colOff>
      <xdr:row>34</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123969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ポイントの減少となったが、類似団体平均より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ポイント高い状況となっている。公共施設が多く、それにかかる</a:t>
          </a:r>
          <a:r>
            <a:rPr kumimoji="1" lang="ja-JP" altLang="en-US" sz="1100">
              <a:solidFill>
                <a:schemeClr val="dk1"/>
              </a:solidFill>
              <a:effectLst/>
              <a:latin typeface="+mn-lt"/>
              <a:ea typeface="+mn-ea"/>
              <a:cs typeface="+mn-cs"/>
            </a:rPr>
            <a:t>指定管理</a:t>
          </a:r>
          <a:r>
            <a:rPr kumimoji="1" lang="ja-JP" altLang="ja-JP" sz="1100">
              <a:solidFill>
                <a:schemeClr val="dk1"/>
              </a:solidFill>
              <a:effectLst/>
              <a:latin typeface="+mn-lt"/>
              <a:ea typeface="+mn-ea"/>
              <a:cs typeface="+mn-cs"/>
            </a:rPr>
            <a:t>等の委託業務が多いことから、委託費の占める割合が高い状態となっている。今後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、個別施設計画に基づく公共施設の適正化等に取り組み、経費の削減に努める。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53522</xdr:rowOff>
    </xdr:from>
    <xdr:to>
      <xdr:col>82</xdr:col>
      <xdr:colOff>107950</xdr:colOff>
      <xdr:row>19</xdr:row>
      <xdr:rowOff>64407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11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64407</xdr:rowOff>
    </xdr:from>
    <xdr:to>
      <xdr:col>78</xdr:col>
      <xdr:colOff>69850</xdr:colOff>
      <xdr:row>19</xdr:row>
      <xdr:rowOff>97064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21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97064</xdr:rowOff>
    </xdr:from>
    <xdr:to>
      <xdr:col>73</xdr:col>
      <xdr:colOff>180975</xdr:colOff>
      <xdr:row>19</xdr:row>
      <xdr:rowOff>129722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54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129722</xdr:rowOff>
    </xdr:from>
    <xdr:to>
      <xdr:col>69</xdr:col>
      <xdr:colOff>92075</xdr:colOff>
      <xdr:row>20</xdr:row>
      <xdr:rowOff>34472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87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2722</xdr:rowOff>
    </xdr:from>
    <xdr:to>
      <xdr:col>82</xdr:col>
      <xdr:colOff>158750</xdr:colOff>
      <xdr:row>19</xdr:row>
      <xdr:rowOff>104322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146249</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13607</xdr:rowOff>
    </xdr:from>
    <xdr:to>
      <xdr:col>78</xdr:col>
      <xdr:colOff>120650</xdr:colOff>
      <xdr:row>19</xdr:row>
      <xdr:rowOff>115207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99984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5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46264</xdr:rowOff>
    </xdr:from>
    <xdr:to>
      <xdr:col>74</xdr:col>
      <xdr:colOff>31750</xdr:colOff>
      <xdr:row>19</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132641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78922</xdr:rowOff>
    </xdr:from>
    <xdr:to>
      <xdr:col>69</xdr:col>
      <xdr:colOff>142875</xdr:colOff>
      <xdr:row>20</xdr:row>
      <xdr:rowOff>9072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155122</xdr:rowOff>
    </xdr:from>
    <xdr:to>
      <xdr:col>65</xdr:col>
      <xdr:colOff>53975</xdr:colOff>
      <xdr:row>20</xdr:row>
      <xdr:rowOff>85272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70049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ポイントの減少となり、類似団体の平均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わずかに下回っている。今後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子育て支援等の制度改正により、費用増が想定されるため、引き続き、公立保育所の民営化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を検討し、コスト削減に努める。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779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120650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85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類似団体平均を下回っている状態が続いている。</a:t>
          </a:r>
          <a:endParaRPr lang="ja-JP" altLang="ja-JP">
            <a:effectLst/>
          </a:endParaRPr>
        </a:p>
        <a:p>
          <a:r>
            <a:rPr kumimoji="1" lang="ja-JP" altLang="ja-JP" sz="1100">
              <a:solidFill>
                <a:schemeClr val="dk1"/>
              </a:solidFill>
              <a:effectLst/>
              <a:latin typeface="+mn-lt"/>
              <a:ea typeface="+mn-ea"/>
              <a:cs typeface="+mn-cs"/>
            </a:rPr>
            <a:t>今後も公共施設の適正化等に取り組み、コストの削減に努める。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98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73660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前年度と比して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減少した要因として、</a:t>
          </a:r>
          <a:r>
            <a:rPr kumimoji="1" lang="ja-JP" altLang="ja-JP" sz="1100">
              <a:solidFill>
                <a:schemeClr val="dk1"/>
              </a:solidFill>
              <a:effectLst/>
              <a:latin typeface="+mn-lt"/>
              <a:ea typeface="+mn-ea"/>
              <a:cs typeface="+mn-cs"/>
            </a:rPr>
            <a:t>特別定額給付金事業費補助金</a:t>
          </a:r>
          <a:r>
            <a:rPr kumimoji="1" lang="ja-JP" altLang="en-US" sz="1100">
              <a:solidFill>
                <a:schemeClr val="dk1"/>
              </a:solidFill>
              <a:effectLst/>
              <a:latin typeface="+mn-lt"/>
              <a:ea typeface="+mn-ea"/>
              <a:cs typeface="+mn-cs"/>
            </a:rPr>
            <a:t>等のコロナ関連支出の減少が挙げられる</a:t>
          </a:r>
          <a:r>
            <a:rPr kumimoji="1" lang="ja-JP" altLang="ja-JP" sz="1100">
              <a:solidFill>
                <a:schemeClr val="dk1"/>
              </a:solidFill>
              <a:effectLst/>
              <a:latin typeface="+mn-lt"/>
              <a:ea typeface="+mn-ea"/>
              <a:cs typeface="+mn-cs"/>
            </a:rPr>
            <a:t>。引き続き団体等への補助金に等につい</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チェック機能を強化し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コスト縮減に努める。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37</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184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8890</xdr:rowOff>
    </xdr:from>
    <xdr:to>
      <xdr:col>78</xdr:col>
      <xdr:colOff>69850</xdr:colOff>
      <xdr:row>37</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352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8890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39370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129540</xdr:rowOff>
    </xdr:from>
    <xdr:to>
      <xdr:col>74</xdr:col>
      <xdr:colOff>31750</xdr:colOff>
      <xdr:row>37</xdr:row>
      <xdr:rowOff>59690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160020</xdr:rowOff>
    </xdr:from>
    <xdr:to>
      <xdr:col>65</xdr:col>
      <xdr:colOff>53975</xdr:colOff>
      <xdr:row>37</xdr:row>
      <xdr:rowOff>90170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100347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類似団体平均及び沖縄県平均よりも低い水準にある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大型ハード事業に関連して平成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年度、令和元年度と続けて多額の起債を行っており、それらの償還が令和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以降に</a:t>
          </a:r>
          <a:r>
            <a:rPr kumimoji="1" lang="ja-JP" altLang="ja-JP" sz="1100">
              <a:solidFill>
                <a:schemeClr val="dk1"/>
              </a:solidFill>
              <a:effectLst/>
              <a:latin typeface="+mn-lt"/>
              <a:ea typeface="+mn-ea"/>
              <a:cs typeface="+mn-cs"/>
            </a:rPr>
            <a:t>開始されるため、今後は同数値の増加が見込まれる。新規発行の抑制や減債基金・公共施設整備基金の活用に取り組むことで公債費の抑制に努める。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42418</xdr:rowOff>
    </xdr:from>
    <xdr:to>
      <xdr:col>24</xdr:col>
      <xdr:colOff>25400</xdr:colOff>
      <xdr:row>75</xdr:row>
      <xdr:rowOff>106426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9011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106426</xdr:rowOff>
    </xdr:from>
    <xdr:to>
      <xdr:col>19</xdr:col>
      <xdr:colOff>187325</xdr:colOff>
      <xdr:row>75</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965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124714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152146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83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163068</xdr:rowOff>
    </xdr:from>
    <xdr:to>
      <xdr:col>24</xdr:col>
      <xdr:colOff>76200</xdr:colOff>
      <xdr:row>75</xdr:row>
      <xdr:rowOff>93218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8145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55626</xdr:rowOff>
    </xdr:from>
    <xdr:to>
      <xdr:col>20</xdr:col>
      <xdr:colOff>38100</xdr:colOff>
      <xdr:row>75</xdr:row>
      <xdr:rowOff>157226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167403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101346</xdr:rowOff>
    </xdr:from>
    <xdr:to>
      <xdr:col>6</xdr:col>
      <xdr:colOff>171450</xdr:colOff>
      <xdr:row>76</xdr:row>
      <xdr:rowOff>31496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41673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前年度と比して、</a:t>
          </a:r>
          <a:r>
            <a:rPr kumimoji="1" lang="en-US" altLang="ja-JP" sz="1100">
              <a:solidFill>
                <a:sysClr val="windowText" lastClr="000000"/>
              </a:solidFill>
              <a:effectLst/>
              <a:latin typeface="+mn-lt"/>
              <a:ea typeface="+mn-ea"/>
              <a:cs typeface="+mn-cs"/>
            </a:rPr>
            <a:t>8.1</a:t>
          </a:r>
          <a:r>
            <a:rPr kumimoji="1" lang="ja-JP" altLang="ja-JP" sz="1100">
              <a:solidFill>
                <a:sysClr val="windowText" lastClr="000000"/>
              </a:solidFill>
              <a:effectLst/>
              <a:latin typeface="+mn-lt"/>
              <a:ea typeface="+mn-ea"/>
              <a:cs typeface="+mn-cs"/>
            </a:rPr>
            <a:t>ポイントの減少となり、類似団体平均、沖縄県平均、全国平均</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下回る結果となった。今後も経常経費</a:t>
          </a:r>
          <a:r>
            <a:rPr kumimoji="1" lang="ja-JP" altLang="en-US" sz="1100">
              <a:solidFill>
                <a:sysClr val="windowText" lastClr="000000"/>
              </a:solidFill>
              <a:effectLst/>
              <a:latin typeface="+mn-lt"/>
              <a:ea typeface="+mn-ea"/>
              <a:cs typeface="+mn-cs"/>
            </a:rPr>
            <a:t>を抑制し、</a:t>
          </a:r>
          <a:r>
            <a:rPr kumimoji="1" lang="ja-JP" altLang="ja-JP" sz="1100">
              <a:solidFill>
                <a:sysClr val="windowText" lastClr="000000"/>
              </a:solidFill>
              <a:effectLst/>
              <a:latin typeface="+mn-lt"/>
              <a:ea typeface="+mn-ea"/>
              <a:cs typeface="+mn-cs"/>
            </a:rPr>
            <a:t>適正な財政運営に努める。</a:t>
          </a:r>
          <a:endParaRPr lang="ja-JP" altLang="ja-JP">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104140</xdr:rowOff>
    </xdr:from>
    <xdr:to>
      <xdr:col>82</xdr:col>
      <xdr:colOff>107950</xdr:colOff>
      <xdr:row>77</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96289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27939</xdr:rowOff>
    </xdr:from>
    <xdr:to>
      <xdr:col>73</xdr:col>
      <xdr:colOff>180975</xdr:colOff>
      <xdr:row>77</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29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27939</xdr:rowOff>
    </xdr:from>
    <xdr:to>
      <xdr:col>69</xdr:col>
      <xdr:colOff>92075</xdr:colOff>
      <xdr:row>77</xdr:row>
      <xdr:rowOff>111761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295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53340</xdr:rowOff>
    </xdr:from>
    <xdr:to>
      <xdr:col>82</xdr:col>
      <xdr:colOff>158750</xdr:colOff>
      <xdr:row>75</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69867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148589</xdr:rowOff>
    </xdr:from>
    <xdr:to>
      <xdr:col>69</xdr:col>
      <xdr:colOff>142875</xdr:colOff>
      <xdr:row>77</xdr:row>
      <xdr:rowOff>78739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60961</xdr:rowOff>
    </xdr:from>
    <xdr:to>
      <xdr:col>65</xdr:col>
      <xdr:colOff>53975</xdr:colOff>
      <xdr:row>77</xdr:row>
      <xdr:rowOff>162561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128899</xdr:rowOff>
    </xdr:from>
    <xdr:to>
      <xdr:col>29</xdr:col>
      <xdr:colOff>127000</xdr:colOff>
      <xdr:row>17</xdr:row>
      <xdr:rowOff>156657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91174"/>
          <a:ext cx="647700" cy="27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113675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759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151053</xdr:rowOff>
    </xdr:from>
    <xdr:to>
      <xdr:col>26</xdr:col>
      <xdr:colOff>50800</xdr:colOff>
      <xdr:row>17</xdr:row>
      <xdr:rowOff>156657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13328"/>
          <a:ext cx="698500" cy="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151053</xdr:rowOff>
    </xdr:from>
    <xdr:to>
      <xdr:col>22</xdr:col>
      <xdr:colOff>114300</xdr:colOff>
      <xdr:row>17</xdr:row>
      <xdr:rowOff>163404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13328"/>
          <a:ext cx="698500" cy="12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163404</xdr:rowOff>
    </xdr:from>
    <xdr:to>
      <xdr:col>18</xdr:col>
      <xdr:colOff>177800</xdr:colOff>
      <xdr:row>18</xdr:row>
      <xdr:rowOff>3671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5679"/>
          <a:ext cx="698500" cy="1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78099</xdr:rowOff>
    </xdr:from>
    <xdr:to>
      <xdr:col>29</xdr:col>
      <xdr:colOff>177800</xdr:colOff>
      <xdr:row>18</xdr:row>
      <xdr:rowOff>8249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4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94626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105857</xdr:rowOff>
    </xdr:from>
    <xdr:to>
      <xdr:col>26</xdr:col>
      <xdr:colOff>101600</xdr:colOff>
      <xdr:row>18</xdr:row>
      <xdr:rowOff>36007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46184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3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100253</xdr:rowOff>
    </xdr:from>
    <xdr:to>
      <xdr:col>22</xdr:col>
      <xdr:colOff>165100</xdr:colOff>
      <xdr:row>18</xdr:row>
      <xdr:rowOff>30403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2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40580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112604</xdr:rowOff>
    </xdr:from>
    <xdr:to>
      <xdr:col>19</xdr:col>
      <xdr:colOff>38100</xdr:colOff>
      <xdr:row>18</xdr:row>
      <xdr:rowOff>42754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4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52931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4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124321</xdr:rowOff>
    </xdr:from>
    <xdr:to>
      <xdr:col>15</xdr:col>
      <xdr:colOff>101600</xdr:colOff>
      <xdr:row>18</xdr:row>
      <xdr:rowOff>54471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86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64648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5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97396</xdr:rowOff>
    </xdr:from>
    <xdr:to>
      <xdr:col>29</xdr:col>
      <xdr:colOff>127000</xdr:colOff>
      <xdr:row>36</xdr:row>
      <xdr:rowOff>98800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50646"/>
          <a:ext cx="6477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98800</xdr:rowOff>
    </xdr:from>
    <xdr:to>
      <xdr:col>26</xdr:col>
      <xdr:colOff>50800</xdr:colOff>
      <xdr:row>36</xdr:row>
      <xdr:rowOff>100368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52050"/>
          <a:ext cx="698500" cy="1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100368</xdr:rowOff>
    </xdr:from>
    <xdr:to>
      <xdr:col>22</xdr:col>
      <xdr:colOff>114300</xdr:colOff>
      <xdr:row>36</xdr:row>
      <xdr:rowOff>128176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53618"/>
          <a:ext cx="698500" cy="27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58355</xdr:rowOff>
    </xdr:from>
    <xdr:to>
      <xdr:col>18</xdr:col>
      <xdr:colOff>177800</xdr:colOff>
      <xdr:row>36</xdr:row>
      <xdr:rowOff>128176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11605"/>
          <a:ext cx="698500" cy="69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46596</xdr:rowOff>
    </xdr:from>
    <xdr:to>
      <xdr:col>29</xdr:col>
      <xdr:colOff>177800</xdr:colOff>
      <xdr:row>36</xdr:row>
      <xdr:rowOff>148196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99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18673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7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48000</xdr:rowOff>
    </xdr:from>
    <xdr:to>
      <xdr:col>26</xdr:col>
      <xdr:colOff>101600</xdr:colOff>
      <xdr:row>36</xdr:row>
      <xdr:rowOff>149600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0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134377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49568</xdr:rowOff>
    </xdr:from>
    <xdr:to>
      <xdr:col>22</xdr:col>
      <xdr:colOff>165100</xdr:colOff>
      <xdr:row>36</xdr:row>
      <xdr:rowOff>151168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0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135945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8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77376</xdr:rowOff>
    </xdr:from>
    <xdr:to>
      <xdr:col>19</xdr:col>
      <xdr:colOff>38100</xdr:colOff>
      <xdr:row>37</xdr:row>
      <xdr:rowOff>7526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3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163753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1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7555</xdr:rowOff>
    </xdr:from>
    <xdr:to>
      <xdr:col>15</xdr:col>
      <xdr:colOff>101600</xdr:colOff>
      <xdr:row>36</xdr:row>
      <xdr:rowOff>109155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60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93932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4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7.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11,082
10,303
50.84
11,794,535
11,113,691
541,368
3,818,259
5,078,452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100088</xdr:rowOff>
    </xdr:from>
    <xdr:to>
      <xdr:col>24</xdr:col>
      <xdr:colOff>63500</xdr:colOff>
      <xdr:row>35</xdr:row>
      <xdr:rowOff>115578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00838"/>
          <a:ext cx="838200" cy="1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114655</xdr:rowOff>
    </xdr:from>
    <xdr:to>
      <xdr:col>19</xdr:col>
      <xdr:colOff>177800</xdr:colOff>
      <xdr:row>35</xdr:row>
      <xdr:rowOff>115578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115405"/>
          <a:ext cx="889000" cy="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114655</xdr:rowOff>
    </xdr:from>
    <xdr:to>
      <xdr:col>15</xdr:col>
      <xdr:colOff>50800</xdr:colOff>
      <xdr:row>35</xdr:row>
      <xdr:rowOff>128773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15405"/>
          <a:ext cx="889000" cy="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128773</xdr:rowOff>
    </xdr:from>
    <xdr:to>
      <xdr:col>10</xdr:col>
      <xdr:colOff>114300</xdr:colOff>
      <xdr:row>35</xdr:row>
      <xdr:rowOff>142091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29523"/>
          <a:ext cx="8890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49288</xdr:rowOff>
    </xdr:from>
    <xdr:to>
      <xdr:col>24</xdr:col>
      <xdr:colOff>114300</xdr:colOff>
      <xdr:row>35</xdr:row>
      <xdr:rowOff>150888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72165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0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64778</xdr:rowOff>
    </xdr:from>
    <xdr:to>
      <xdr:col>20</xdr:col>
      <xdr:colOff>38100</xdr:colOff>
      <xdr:row>35</xdr:row>
      <xdr:rowOff>166378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11455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4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63855</xdr:rowOff>
    </xdr:from>
    <xdr:to>
      <xdr:col>15</xdr:col>
      <xdr:colOff>101600</xdr:colOff>
      <xdr:row>35</xdr:row>
      <xdr:rowOff>165455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10532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3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77973</xdr:rowOff>
    </xdr:from>
    <xdr:to>
      <xdr:col>10</xdr:col>
      <xdr:colOff>165100</xdr:colOff>
      <xdr:row>36</xdr:row>
      <xdr:rowOff>8123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24650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5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91291</xdr:rowOff>
    </xdr:from>
    <xdr:to>
      <xdr:col>6</xdr:col>
      <xdr:colOff>38100</xdr:colOff>
      <xdr:row>36</xdr:row>
      <xdr:rowOff>21441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9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37968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6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161828</xdr:rowOff>
    </xdr:from>
    <xdr:to>
      <xdr:col>24</xdr:col>
      <xdr:colOff>63500</xdr:colOff>
      <xdr:row>53</xdr:row>
      <xdr:rowOff>96951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077228"/>
          <a:ext cx="838200" cy="10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96951</xdr:rowOff>
    </xdr:from>
    <xdr:to>
      <xdr:col>19</xdr:col>
      <xdr:colOff>177800</xdr:colOff>
      <xdr:row>54</xdr:row>
      <xdr:rowOff>56390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183801"/>
          <a:ext cx="889000" cy="13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56390</xdr:rowOff>
    </xdr:from>
    <xdr:to>
      <xdr:col>15</xdr:col>
      <xdr:colOff>50800</xdr:colOff>
      <xdr:row>56</xdr:row>
      <xdr:rowOff>49769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314690"/>
          <a:ext cx="889000" cy="3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17391</xdr:rowOff>
    </xdr:from>
    <xdr:to>
      <xdr:col>10</xdr:col>
      <xdr:colOff>114300</xdr:colOff>
      <xdr:row>56</xdr:row>
      <xdr:rowOff>49769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18591"/>
          <a:ext cx="889000" cy="3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111028</xdr:rowOff>
    </xdr:from>
    <xdr:to>
      <xdr:col>24</xdr:col>
      <xdr:colOff>114300</xdr:colOff>
      <xdr:row>53</xdr:row>
      <xdr:rowOff>41178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0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133905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887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46151</xdr:rowOff>
    </xdr:from>
    <xdr:to>
      <xdr:col>20</xdr:col>
      <xdr:colOff>38100</xdr:colOff>
      <xdr:row>53</xdr:row>
      <xdr:rowOff>147751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13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164278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90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5590</xdr:rowOff>
    </xdr:from>
    <xdr:to>
      <xdr:col>15</xdr:col>
      <xdr:colOff>101600</xdr:colOff>
      <xdr:row>54</xdr:row>
      <xdr:rowOff>107190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2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123717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03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170419</xdr:rowOff>
    </xdr:from>
    <xdr:to>
      <xdr:col>10</xdr:col>
      <xdr:colOff>165100</xdr:colOff>
      <xdr:row>56</xdr:row>
      <xdr:rowOff>100569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117096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37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138041</xdr:rowOff>
    </xdr:from>
    <xdr:to>
      <xdr:col>6</xdr:col>
      <xdr:colOff>38100</xdr:colOff>
      <xdr:row>56</xdr:row>
      <xdr:rowOff>68191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6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84718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3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169990</xdr:rowOff>
    </xdr:from>
    <xdr:to>
      <xdr:col>24</xdr:col>
      <xdr:colOff>63500</xdr:colOff>
      <xdr:row>78</xdr:row>
      <xdr:rowOff>5321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71640"/>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56490</xdr:rowOff>
    </xdr:from>
    <xdr:to>
      <xdr:col>19</xdr:col>
      <xdr:colOff>177800</xdr:colOff>
      <xdr:row>77</xdr:row>
      <xdr:rowOff>169990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258140"/>
          <a:ext cx="889000" cy="1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56490</xdr:rowOff>
    </xdr:from>
    <xdr:to>
      <xdr:col>15</xdr:col>
      <xdr:colOff>50800</xdr:colOff>
      <xdr:row>77</xdr:row>
      <xdr:rowOff>155587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258140"/>
          <a:ext cx="889000" cy="9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3569</xdr:rowOff>
    </xdr:from>
    <xdr:to>
      <xdr:col>10</xdr:col>
      <xdr:colOff>114300</xdr:colOff>
      <xdr:row>77</xdr:row>
      <xdr:rowOff>155587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205219"/>
          <a:ext cx="889000" cy="15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125971</xdr:rowOff>
    </xdr:from>
    <xdr:to>
      <xdr:col>24</xdr:col>
      <xdr:colOff>114300</xdr:colOff>
      <xdr:row>78</xdr:row>
      <xdr:rowOff>56121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104398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119190</xdr:rowOff>
    </xdr:from>
    <xdr:to>
      <xdr:col>20</xdr:col>
      <xdr:colOff>38100</xdr:colOff>
      <xdr:row>78</xdr:row>
      <xdr:rowOff>49340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40467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5690</xdr:rowOff>
    </xdr:from>
    <xdr:to>
      <xdr:col>15</xdr:col>
      <xdr:colOff>101600</xdr:colOff>
      <xdr:row>77</xdr:row>
      <xdr:rowOff>107290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123817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29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104787</xdr:rowOff>
    </xdr:from>
    <xdr:to>
      <xdr:col>10</xdr:col>
      <xdr:colOff>165100</xdr:colOff>
      <xdr:row>78</xdr:row>
      <xdr:rowOff>34937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51464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124219</xdr:rowOff>
    </xdr:from>
    <xdr:to>
      <xdr:col>6</xdr:col>
      <xdr:colOff>38100</xdr:colOff>
      <xdr:row>77</xdr:row>
      <xdr:rowOff>54369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70896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27164</xdr:rowOff>
    </xdr:from>
    <xdr:to>
      <xdr:col>24</xdr:col>
      <xdr:colOff>63500</xdr:colOff>
      <xdr:row>96</xdr:row>
      <xdr:rowOff>158902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14914"/>
          <a:ext cx="838200" cy="30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158902</xdr:rowOff>
    </xdr:from>
    <xdr:to>
      <xdr:col>19</xdr:col>
      <xdr:colOff>177800</xdr:colOff>
      <xdr:row>97</xdr:row>
      <xdr:rowOff>22058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18102"/>
          <a:ext cx="889000" cy="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22058</xdr:rowOff>
    </xdr:from>
    <xdr:to>
      <xdr:col>15</xdr:col>
      <xdr:colOff>50800</xdr:colOff>
      <xdr:row>97</xdr:row>
      <xdr:rowOff>48640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52708"/>
          <a:ext cx="889000" cy="2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29744</xdr:rowOff>
    </xdr:from>
    <xdr:to>
      <xdr:col>10</xdr:col>
      <xdr:colOff>114300</xdr:colOff>
      <xdr:row>97</xdr:row>
      <xdr:rowOff>48640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60394"/>
          <a:ext cx="8890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147814</xdr:rowOff>
    </xdr:from>
    <xdr:to>
      <xdr:col>24</xdr:col>
      <xdr:colOff>114300</xdr:colOff>
      <xdr:row>95</xdr:row>
      <xdr:rowOff>77964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6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170691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108102</xdr:rowOff>
    </xdr:from>
    <xdr:to>
      <xdr:col>20</xdr:col>
      <xdr:colOff>38100</xdr:colOff>
      <xdr:row>97</xdr:row>
      <xdr:rowOff>38252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29379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142708</xdr:rowOff>
    </xdr:from>
    <xdr:to>
      <xdr:col>15</xdr:col>
      <xdr:colOff>101600</xdr:colOff>
      <xdr:row>97</xdr:row>
      <xdr:rowOff>72858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0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63985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169290</xdr:rowOff>
    </xdr:from>
    <xdr:to>
      <xdr:col>10</xdr:col>
      <xdr:colOff>165100</xdr:colOff>
      <xdr:row>97</xdr:row>
      <xdr:rowOff>99440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90567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150394</xdr:rowOff>
    </xdr:from>
    <xdr:to>
      <xdr:col>6</xdr:col>
      <xdr:colOff>38100</xdr:colOff>
      <xdr:row>97</xdr:row>
      <xdr:rowOff>80544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71671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101441</xdr:rowOff>
    </xdr:from>
    <xdr:to>
      <xdr:col>55</xdr:col>
      <xdr:colOff>0</xdr:colOff>
      <xdr:row>34</xdr:row>
      <xdr:rowOff>76085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416391"/>
          <a:ext cx="838200" cy="48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101441</xdr:rowOff>
    </xdr:from>
    <xdr:to>
      <xdr:col>50</xdr:col>
      <xdr:colOff>114300</xdr:colOff>
      <xdr:row>34</xdr:row>
      <xdr:rowOff>151578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416391"/>
          <a:ext cx="889000" cy="56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151578</xdr:rowOff>
    </xdr:from>
    <xdr:to>
      <xdr:col>45</xdr:col>
      <xdr:colOff>177800</xdr:colOff>
      <xdr:row>34</xdr:row>
      <xdr:rowOff>167882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980878"/>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167882</xdr:rowOff>
    </xdr:from>
    <xdr:to>
      <xdr:col>41</xdr:col>
      <xdr:colOff>50800</xdr:colOff>
      <xdr:row>35</xdr:row>
      <xdr:rowOff>8443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997182"/>
          <a:ext cx="889000" cy="1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25285</xdr:rowOff>
    </xdr:from>
    <xdr:to>
      <xdr:col>55</xdr:col>
      <xdr:colOff>50800</xdr:colOff>
      <xdr:row>34</xdr:row>
      <xdr:rowOff>126885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48162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0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50641</xdr:rowOff>
    </xdr:from>
    <xdr:to>
      <xdr:col>50</xdr:col>
      <xdr:colOff>165100</xdr:colOff>
      <xdr:row>31</xdr:row>
      <xdr:rowOff>152241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3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168768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14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100778</xdr:rowOff>
    </xdr:from>
    <xdr:to>
      <xdr:col>46</xdr:col>
      <xdr:colOff>38100</xdr:colOff>
      <xdr:row>35</xdr:row>
      <xdr:rowOff>30928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9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47455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7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117082</xdr:rowOff>
    </xdr:from>
    <xdr:to>
      <xdr:col>41</xdr:col>
      <xdr:colOff>101600</xdr:colOff>
      <xdr:row>35</xdr:row>
      <xdr:rowOff>47232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9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63759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2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129093</xdr:rowOff>
    </xdr:from>
    <xdr:to>
      <xdr:col>36</xdr:col>
      <xdr:colOff>165100</xdr:colOff>
      <xdr:row>35</xdr:row>
      <xdr:rowOff>59243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95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75770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73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138750</xdr:rowOff>
    </xdr:from>
    <xdr:to>
      <xdr:col>54</xdr:col>
      <xdr:colOff>189865</xdr:colOff>
      <xdr:row>59</xdr:row>
      <xdr:rowOff>47848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82700"/>
          <a:ext cx="1270" cy="128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51675</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47848</xdr:rowOff>
    </xdr:from>
    <xdr:to>
      <xdr:col>55</xdr:col>
      <xdr:colOff>88900</xdr:colOff>
      <xdr:row>59</xdr:row>
      <xdr:rowOff>47848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6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85427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5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138750</xdr:rowOff>
    </xdr:from>
    <xdr:to>
      <xdr:col>55</xdr:col>
      <xdr:colOff>88900</xdr:colOff>
      <xdr:row>51</xdr:row>
      <xdr:rowOff>138750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8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83546</xdr:rowOff>
    </xdr:from>
    <xdr:to>
      <xdr:col>55</xdr:col>
      <xdr:colOff>0</xdr:colOff>
      <xdr:row>57</xdr:row>
      <xdr:rowOff>48185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8998946"/>
          <a:ext cx="838200" cy="8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50156</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2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71729</xdr:rowOff>
    </xdr:from>
    <xdr:to>
      <xdr:col>55</xdr:col>
      <xdr:colOff>50800</xdr:colOff>
      <xdr:row>58</xdr:row>
      <xdr:rowOff>1879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4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13571</xdr:rowOff>
    </xdr:from>
    <xdr:to>
      <xdr:col>50</xdr:col>
      <xdr:colOff>114300</xdr:colOff>
      <xdr:row>52</xdr:row>
      <xdr:rowOff>83546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8586071"/>
          <a:ext cx="889000" cy="4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8126</xdr:rowOff>
    </xdr:from>
    <xdr:to>
      <xdr:col>50</xdr:col>
      <xdr:colOff>165100</xdr:colOff>
      <xdr:row>57</xdr:row>
      <xdr:rowOff>109726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8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100853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87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13571</xdr:rowOff>
    </xdr:from>
    <xdr:to>
      <xdr:col>45</xdr:col>
      <xdr:colOff>177800</xdr:colOff>
      <xdr:row>51</xdr:row>
      <xdr:rowOff>117718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8586071"/>
          <a:ext cx="889000" cy="27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53336</xdr:rowOff>
    </xdr:from>
    <xdr:to>
      <xdr:col>46</xdr:col>
      <xdr:colOff>38100</xdr:colOff>
      <xdr:row>57</xdr:row>
      <xdr:rowOff>154936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146063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117718</xdr:rowOff>
    </xdr:from>
    <xdr:to>
      <xdr:col>41</xdr:col>
      <xdr:colOff>50800</xdr:colOff>
      <xdr:row>54</xdr:row>
      <xdr:rowOff>95397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8861668"/>
          <a:ext cx="889000" cy="49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102525</xdr:rowOff>
    </xdr:from>
    <xdr:to>
      <xdr:col>41</xdr:col>
      <xdr:colOff>101600</xdr:colOff>
      <xdr:row>58</xdr:row>
      <xdr:rowOff>32675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23802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96829</xdr:rowOff>
    </xdr:from>
    <xdr:to>
      <xdr:col>36</xdr:col>
      <xdr:colOff>165100</xdr:colOff>
      <xdr:row>58</xdr:row>
      <xdr:rowOff>26979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18106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168835</xdr:rowOff>
    </xdr:from>
    <xdr:to>
      <xdr:col>55</xdr:col>
      <xdr:colOff>50800</xdr:colOff>
      <xdr:row>57</xdr:row>
      <xdr:rowOff>98985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20262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2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32746</xdr:rowOff>
    </xdr:from>
    <xdr:to>
      <xdr:col>50</xdr:col>
      <xdr:colOff>165100</xdr:colOff>
      <xdr:row>52</xdr:row>
      <xdr:rowOff>134346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89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150873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872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134221</xdr:rowOff>
    </xdr:from>
    <xdr:to>
      <xdr:col>46</xdr:col>
      <xdr:colOff>38100</xdr:colOff>
      <xdr:row>50</xdr:row>
      <xdr:rowOff>64371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85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80898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831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66918</xdr:rowOff>
    </xdr:from>
    <xdr:to>
      <xdr:col>41</xdr:col>
      <xdr:colOff>101600</xdr:colOff>
      <xdr:row>51</xdr:row>
      <xdr:rowOff>168518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88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13595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858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44597</xdr:rowOff>
    </xdr:from>
    <xdr:to>
      <xdr:col>36</xdr:col>
      <xdr:colOff>165100</xdr:colOff>
      <xdr:row>54</xdr:row>
      <xdr:rowOff>146197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30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162724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07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151976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839276"/>
          <a:ext cx="1270" cy="8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98653</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61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151976</xdr:rowOff>
    </xdr:from>
    <xdr:to>
      <xdr:col>55</xdr:col>
      <xdr:colOff>88900</xdr:colOff>
      <xdr:row>74</xdr:row>
      <xdr:rowOff>151976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839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44159</xdr:rowOff>
    </xdr:from>
    <xdr:to>
      <xdr:col>55</xdr:col>
      <xdr:colOff>0</xdr:colOff>
      <xdr:row>78</xdr:row>
      <xdr:rowOff>144138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902909"/>
          <a:ext cx="838200" cy="61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88969</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6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110542</xdr:rowOff>
    </xdr:from>
    <xdr:to>
      <xdr:col>55</xdr:col>
      <xdr:colOff>50800</xdr:colOff>
      <xdr:row>79</xdr:row>
      <xdr:rowOff>40692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8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166681</xdr:rowOff>
    </xdr:from>
    <xdr:to>
      <xdr:col>50</xdr:col>
      <xdr:colOff>114300</xdr:colOff>
      <xdr:row>75</xdr:row>
      <xdr:rowOff>44159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168181"/>
          <a:ext cx="889000" cy="7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73002</xdr:rowOff>
    </xdr:from>
    <xdr:to>
      <xdr:col>50</xdr:col>
      <xdr:colOff>165100</xdr:colOff>
      <xdr:row>79</xdr:row>
      <xdr:rowOff>3152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4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165729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53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166681</xdr:rowOff>
    </xdr:from>
    <xdr:to>
      <xdr:col>45</xdr:col>
      <xdr:colOff>177800</xdr:colOff>
      <xdr:row>73</xdr:row>
      <xdr:rowOff>10168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168181"/>
          <a:ext cx="889000" cy="3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96548</xdr:rowOff>
    </xdr:from>
    <xdr:to>
      <xdr:col>46</xdr:col>
      <xdr:colOff>38100</xdr:colOff>
      <xdr:row>79</xdr:row>
      <xdr:rowOff>26698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17825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6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10168</xdr:rowOff>
    </xdr:from>
    <xdr:to>
      <xdr:col>41</xdr:col>
      <xdr:colOff>50800</xdr:colOff>
      <xdr:row>76</xdr:row>
      <xdr:rowOff>71176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526018"/>
          <a:ext cx="889000" cy="57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134133</xdr:rowOff>
    </xdr:from>
    <xdr:to>
      <xdr:col>41</xdr:col>
      <xdr:colOff>101600</xdr:colOff>
      <xdr:row>79</xdr:row>
      <xdr:rowOff>64283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55410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135018</xdr:rowOff>
    </xdr:from>
    <xdr:to>
      <xdr:col>36</xdr:col>
      <xdr:colOff>165100</xdr:colOff>
      <xdr:row>79</xdr:row>
      <xdr:rowOff>65168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56295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93338</xdr:rowOff>
    </xdr:from>
    <xdr:to>
      <xdr:col>55</xdr:col>
      <xdr:colOff>50800</xdr:colOff>
      <xdr:row>79</xdr:row>
      <xdr:rowOff>23488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52715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5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164809</xdr:rowOff>
    </xdr:from>
    <xdr:to>
      <xdr:col>50</xdr:col>
      <xdr:colOff>165100</xdr:colOff>
      <xdr:row>75</xdr:row>
      <xdr:rowOff>94959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8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111486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262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115881</xdr:rowOff>
    </xdr:from>
    <xdr:to>
      <xdr:col>46</xdr:col>
      <xdr:colOff>38100</xdr:colOff>
      <xdr:row>71</xdr:row>
      <xdr:rowOff>46031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1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62558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189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130818</xdr:rowOff>
    </xdr:from>
    <xdr:to>
      <xdr:col>41</xdr:col>
      <xdr:colOff>101600</xdr:colOff>
      <xdr:row>73</xdr:row>
      <xdr:rowOff>60968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4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77495</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225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20376</xdr:rowOff>
    </xdr:from>
    <xdr:to>
      <xdr:col>36</xdr:col>
      <xdr:colOff>165100</xdr:colOff>
      <xdr:row>76</xdr:row>
      <xdr:rowOff>121976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138503</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282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114387</xdr:rowOff>
    </xdr:from>
    <xdr:to>
      <xdr:col>55</xdr:col>
      <xdr:colOff>0</xdr:colOff>
      <xdr:row>95</xdr:row>
      <xdr:rowOff>170698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059237"/>
          <a:ext cx="838200" cy="3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114387</xdr:rowOff>
    </xdr:from>
    <xdr:to>
      <xdr:col>50</xdr:col>
      <xdr:colOff>114300</xdr:colOff>
      <xdr:row>97</xdr:row>
      <xdr:rowOff>97622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059237"/>
          <a:ext cx="889000" cy="66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63905</xdr:rowOff>
    </xdr:from>
    <xdr:to>
      <xdr:col>45</xdr:col>
      <xdr:colOff>177800</xdr:colOff>
      <xdr:row>97</xdr:row>
      <xdr:rowOff>97622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523105"/>
          <a:ext cx="889000" cy="20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63905</xdr:rowOff>
    </xdr:from>
    <xdr:to>
      <xdr:col>41</xdr:col>
      <xdr:colOff>50800</xdr:colOff>
      <xdr:row>97</xdr:row>
      <xdr:rowOff>48450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23105"/>
          <a:ext cx="889000" cy="15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119898</xdr:rowOff>
    </xdr:from>
    <xdr:to>
      <xdr:col>55</xdr:col>
      <xdr:colOff>50800</xdr:colOff>
      <xdr:row>96</xdr:row>
      <xdr:rowOff>50048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0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142775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25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63587</xdr:rowOff>
    </xdr:from>
    <xdr:to>
      <xdr:col>50</xdr:col>
      <xdr:colOff>165100</xdr:colOff>
      <xdr:row>93</xdr:row>
      <xdr:rowOff>165187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0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10264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578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46822</xdr:rowOff>
    </xdr:from>
    <xdr:to>
      <xdr:col>46</xdr:col>
      <xdr:colOff>38100</xdr:colOff>
      <xdr:row>97</xdr:row>
      <xdr:rowOff>148422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7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139549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13105</xdr:rowOff>
    </xdr:from>
    <xdr:to>
      <xdr:col>41</xdr:col>
      <xdr:colOff>101600</xdr:colOff>
      <xdr:row>96</xdr:row>
      <xdr:rowOff>114705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131232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4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169100</xdr:rowOff>
    </xdr:from>
    <xdr:to>
      <xdr:col>36</xdr:col>
      <xdr:colOff>165100</xdr:colOff>
      <xdr:row>97</xdr:row>
      <xdr:rowOff>99250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90377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72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121450</xdr:rowOff>
    </xdr:from>
    <xdr:to>
      <xdr:col>85</xdr:col>
      <xdr:colOff>127000</xdr:colOff>
      <xdr:row>39</xdr:row>
      <xdr:rowOff>15056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636550"/>
          <a:ext cx="838200" cy="6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5779</xdr:rowOff>
    </xdr:from>
    <xdr:to>
      <xdr:col>81</xdr:col>
      <xdr:colOff>50800</xdr:colOff>
      <xdr:row>39</xdr:row>
      <xdr:rowOff>15056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92329"/>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154540</xdr:rowOff>
    </xdr:from>
    <xdr:to>
      <xdr:col>76</xdr:col>
      <xdr:colOff>114300</xdr:colOff>
      <xdr:row>39</xdr:row>
      <xdr:rowOff>5779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69640"/>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154540</xdr:rowOff>
    </xdr:from>
    <xdr:to>
      <xdr:col>71</xdr:col>
      <xdr:colOff>177800</xdr:colOff>
      <xdr:row>39</xdr:row>
      <xdr:rowOff>43764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69640"/>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70650</xdr:rowOff>
    </xdr:from>
    <xdr:to>
      <xdr:col>85</xdr:col>
      <xdr:colOff>177800</xdr:colOff>
      <xdr:row>39</xdr:row>
      <xdr:rowOff>800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5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11853</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2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135706</xdr:rowOff>
    </xdr:from>
    <xdr:to>
      <xdr:col>81</xdr:col>
      <xdr:colOff>101600</xdr:colOff>
      <xdr:row>39</xdr:row>
      <xdr:rowOff>65856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56983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7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126429</xdr:rowOff>
    </xdr:from>
    <xdr:to>
      <xdr:col>76</xdr:col>
      <xdr:colOff>165100</xdr:colOff>
      <xdr:row>39</xdr:row>
      <xdr:rowOff>56579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47706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73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103740</xdr:rowOff>
    </xdr:from>
    <xdr:to>
      <xdr:col>72</xdr:col>
      <xdr:colOff>38100</xdr:colOff>
      <xdr:row>39</xdr:row>
      <xdr:rowOff>33890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25017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71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164414</xdr:rowOff>
    </xdr:from>
    <xdr:to>
      <xdr:col>67</xdr:col>
      <xdr:colOff>101600</xdr:colOff>
      <xdr:row>39</xdr:row>
      <xdr:rowOff>94564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85691</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57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148909</xdr:rowOff>
    </xdr:from>
    <xdr:to>
      <xdr:col>85</xdr:col>
      <xdr:colOff>127000</xdr:colOff>
      <xdr:row>76</xdr:row>
      <xdr:rowOff>155702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179109"/>
          <a:ext cx="8382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146055</xdr:rowOff>
    </xdr:from>
    <xdr:to>
      <xdr:col>81</xdr:col>
      <xdr:colOff>50800</xdr:colOff>
      <xdr:row>76</xdr:row>
      <xdr:rowOff>148909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176255"/>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139306</xdr:rowOff>
    </xdr:from>
    <xdr:to>
      <xdr:col>76</xdr:col>
      <xdr:colOff>114300</xdr:colOff>
      <xdr:row>76</xdr:row>
      <xdr:rowOff>146055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69506"/>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121338</xdr:rowOff>
    </xdr:from>
    <xdr:to>
      <xdr:col>71</xdr:col>
      <xdr:colOff>177800</xdr:colOff>
      <xdr:row>76</xdr:row>
      <xdr:rowOff>139306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151538"/>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104902</xdr:rowOff>
    </xdr:from>
    <xdr:to>
      <xdr:col>85</xdr:col>
      <xdr:colOff>177800</xdr:colOff>
      <xdr:row>77</xdr:row>
      <xdr:rowOff>35052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83329</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98109</xdr:rowOff>
    </xdr:from>
    <xdr:to>
      <xdr:col>81</xdr:col>
      <xdr:colOff>101600</xdr:colOff>
      <xdr:row>77</xdr:row>
      <xdr:rowOff>28259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19386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2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95255</xdr:rowOff>
    </xdr:from>
    <xdr:to>
      <xdr:col>76</xdr:col>
      <xdr:colOff>165100</xdr:colOff>
      <xdr:row>77</xdr:row>
      <xdr:rowOff>25405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16532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1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88506</xdr:rowOff>
    </xdr:from>
    <xdr:to>
      <xdr:col>72</xdr:col>
      <xdr:colOff>38100</xdr:colOff>
      <xdr:row>77</xdr:row>
      <xdr:rowOff>18656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70538</xdr:rowOff>
    </xdr:from>
    <xdr:to>
      <xdr:col>67</xdr:col>
      <xdr:colOff>101600</xdr:colOff>
      <xdr:row>77</xdr:row>
      <xdr:rowOff>688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163265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1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78352</xdr:rowOff>
    </xdr:from>
    <xdr:to>
      <xdr:col>85</xdr:col>
      <xdr:colOff>127000</xdr:colOff>
      <xdr:row>95</xdr:row>
      <xdr:rowOff>105730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5508852"/>
          <a:ext cx="838200" cy="88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105730</xdr:rowOff>
    </xdr:from>
    <xdr:to>
      <xdr:col>81</xdr:col>
      <xdr:colOff>50800</xdr:colOff>
      <xdr:row>96</xdr:row>
      <xdr:rowOff>82863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393480"/>
          <a:ext cx="889000" cy="14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98871</xdr:rowOff>
    </xdr:from>
    <xdr:to>
      <xdr:col>76</xdr:col>
      <xdr:colOff>114300</xdr:colOff>
      <xdr:row>96</xdr:row>
      <xdr:rowOff>82863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215171"/>
          <a:ext cx="889000" cy="32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98871</xdr:rowOff>
    </xdr:from>
    <xdr:to>
      <xdr:col>71</xdr:col>
      <xdr:colOff>177800</xdr:colOff>
      <xdr:row>96</xdr:row>
      <xdr:rowOff>5252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215171"/>
          <a:ext cx="889000" cy="24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27552</xdr:rowOff>
    </xdr:from>
    <xdr:to>
      <xdr:col>85</xdr:col>
      <xdr:colOff>177800</xdr:colOff>
      <xdr:row>90</xdr:row>
      <xdr:rowOff>129152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54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152029</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541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54930</xdr:rowOff>
    </xdr:from>
    <xdr:to>
      <xdr:col>81</xdr:col>
      <xdr:colOff>101600</xdr:colOff>
      <xdr:row>95</xdr:row>
      <xdr:rowOff>156530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3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11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32063</xdr:rowOff>
    </xdr:from>
    <xdr:to>
      <xdr:col>76</xdr:col>
      <xdr:colOff>165100</xdr:colOff>
      <xdr:row>96</xdr:row>
      <xdr:rowOff>133663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4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150190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26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48071</xdr:rowOff>
    </xdr:from>
    <xdr:to>
      <xdr:col>72</xdr:col>
      <xdr:colOff>38100</xdr:colOff>
      <xdr:row>94</xdr:row>
      <xdr:rowOff>149671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16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166198</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59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125902</xdr:rowOff>
    </xdr:from>
    <xdr:to>
      <xdr:col>67</xdr:col>
      <xdr:colOff>101600</xdr:colOff>
      <xdr:row>96</xdr:row>
      <xdr:rowOff>56052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4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72579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18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74843</xdr:rowOff>
    </xdr:from>
    <xdr:to>
      <xdr:col>116</xdr:col>
      <xdr:colOff>63500</xdr:colOff>
      <xdr:row>59</xdr:row>
      <xdr:rowOff>82028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90393"/>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65764</xdr:rowOff>
    </xdr:from>
    <xdr:to>
      <xdr:col>111</xdr:col>
      <xdr:colOff>177800</xdr:colOff>
      <xdr:row>59</xdr:row>
      <xdr:rowOff>82028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81314"/>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58775</xdr:rowOff>
    </xdr:from>
    <xdr:to>
      <xdr:col>107</xdr:col>
      <xdr:colOff>50800</xdr:colOff>
      <xdr:row>59</xdr:row>
      <xdr:rowOff>65764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74325"/>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55346</xdr:rowOff>
    </xdr:from>
    <xdr:to>
      <xdr:col>102</xdr:col>
      <xdr:colOff>114300</xdr:colOff>
      <xdr:row>59</xdr:row>
      <xdr:rowOff>58775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7089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24043</xdr:rowOff>
    </xdr:from>
    <xdr:to>
      <xdr:col>116</xdr:col>
      <xdr:colOff>114300</xdr:colOff>
      <xdr:row>59</xdr:row>
      <xdr:rowOff>125643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3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110420</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5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31228</xdr:rowOff>
    </xdr:from>
    <xdr:to>
      <xdr:col>112</xdr:col>
      <xdr:colOff>38100</xdr:colOff>
      <xdr:row>59</xdr:row>
      <xdr:rowOff>132828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4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123955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39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14964</xdr:rowOff>
    </xdr:from>
    <xdr:to>
      <xdr:col>107</xdr:col>
      <xdr:colOff>101600</xdr:colOff>
      <xdr:row>59</xdr:row>
      <xdr:rowOff>116564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107691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2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7975</xdr:rowOff>
    </xdr:from>
    <xdr:to>
      <xdr:col>102</xdr:col>
      <xdr:colOff>165100</xdr:colOff>
      <xdr:row>59</xdr:row>
      <xdr:rowOff>109575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100702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1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4546</xdr:rowOff>
    </xdr:from>
    <xdr:to>
      <xdr:col>98</xdr:col>
      <xdr:colOff>38100</xdr:colOff>
      <xdr:row>59</xdr:row>
      <xdr:rowOff>106146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97273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1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87547</xdr:rowOff>
    </xdr:from>
    <xdr:to>
      <xdr:col>116</xdr:col>
      <xdr:colOff>63500</xdr:colOff>
      <xdr:row>75</xdr:row>
      <xdr:rowOff>125516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946297"/>
          <a:ext cx="838200" cy="3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87547</xdr:rowOff>
    </xdr:from>
    <xdr:to>
      <xdr:col>111</xdr:col>
      <xdr:colOff>177800</xdr:colOff>
      <xdr:row>75</xdr:row>
      <xdr:rowOff>96571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946297"/>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65339</xdr:rowOff>
    </xdr:from>
    <xdr:to>
      <xdr:col>107</xdr:col>
      <xdr:colOff>50800</xdr:colOff>
      <xdr:row>75</xdr:row>
      <xdr:rowOff>96571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924089"/>
          <a:ext cx="889000" cy="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65339</xdr:rowOff>
    </xdr:from>
    <xdr:to>
      <xdr:col>102</xdr:col>
      <xdr:colOff>114300</xdr:colOff>
      <xdr:row>75</xdr:row>
      <xdr:rowOff>120247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924089"/>
          <a:ext cx="889000" cy="5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74716</xdr:rowOff>
    </xdr:from>
    <xdr:to>
      <xdr:col>116</xdr:col>
      <xdr:colOff>114300</xdr:colOff>
      <xdr:row>76</xdr:row>
      <xdr:rowOff>4865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334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97593</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78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36747</xdr:rowOff>
    </xdr:from>
    <xdr:to>
      <xdr:col>112</xdr:col>
      <xdr:colOff>38100</xdr:colOff>
      <xdr:row>75</xdr:row>
      <xdr:rowOff>138347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8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154874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6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45771</xdr:rowOff>
    </xdr:from>
    <xdr:to>
      <xdr:col>107</xdr:col>
      <xdr:colOff>101600</xdr:colOff>
      <xdr:row>75</xdr:row>
      <xdr:rowOff>147371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163898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67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14539</xdr:rowOff>
    </xdr:from>
    <xdr:to>
      <xdr:col>102</xdr:col>
      <xdr:colOff>165100</xdr:colOff>
      <xdr:row>75</xdr:row>
      <xdr:rowOff>116139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8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132666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4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69447</xdr:rowOff>
    </xdr:from>
    <xdr:to>
      <xdr:col>98</xdr:col>
      <xdr:colOff>38100</xdr:colOff>
      <xdr:row>75</xdr:row>
      <xdr:rowOff>171047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2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16124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0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・維持補修費については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人あたりのコストが</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円減少するとともに類似団体平均を下回っている。今後は個別施設計画に沿った更新を行い、予算の平準化を図る。</a:t>
          </a:r>
          <a:endParaRPr lang="ja-JP" altLang="ja-JP">
            <a:effectLst/>
          </a:endParaRPr>
        </a:p>
        <a:p>
          <a:r>
            <a:rPr kumimoji="1" lang="ja-JP" altLang="ja-JP" sz="1100">
              <a:solidFill>
                <a:schemeClr val="dk1"/>
              </a:solidFill>
              <a:effectLst/>
              <a:latin typeface="+mn-lt"/>
              <a:ea typeface="+mn-ea"/>
              <a:cs typeface="+mn-cs"/>
            </a:rPr>
            <a:t>・普通建設事業費（うち新規整備）については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a:t>
          </a:r>
          <a:r>
            <a:rPr kumimoji="1" lang="ja-JP" altLang="ja-JP" sz="1100">
              <a:solidFill>
                <a:schemeClr val="tx1"/>
              </a:solidFill>
              <a:effectLst/>
              <a:latin typeface="+mn-lt"/>
              <a:ea typeface="+mn-ea"/>
              <a:cs typeface="+mn-cs"/>
            </a:rPr>
            <a:t>コストが</a:t>
          </a:r>
          <a:r>
            <a:rPr kumimoji="1" lang="en-US" altLang="ja-JP" sz="1100">
              <a:solidFill>
                <a:schemeClr val="tx1"/>
              </a:solidFill>
              <a:effectLst/>
              <a:latin typeface="+mn-lt"/>
              <a:ea typeface="+mn-ea"/>
              <a:cs typeface="+mn-cs"/>
            </a:rPr>
            <a:t>38,641</a:t>
          </a:r>
          <a:r>
            <a:rPr kumimoji="1" lang="ja-JP" altLang="ja-JP" sz="1100">
              <a:solidFill>
                <a:schemeClr val="tx1"/>
              </a:solidFill>
              <a:effectLst/>
              <a:latin typeface="+mn-lt"/>
              <a:ea typeface="+mn-ea"/>
              <a:cs typeface="+mn-cs"/>
            </a:rPr>
            <a:t>円と令和</a:t>
          </a:r>
          <a:r>
            <a:rPr kumimoji="1" lang="ja-JP" altLang="en-US" sz="1100">
              <a:solidFill>
                <a:schemeClr val="tx1"/>
              </a:solidFill>
              <a:effectLst/>
              <a:latin typeface="+mn-lt"/>
              <a:ea typeface="+mn-ea"/>
              <a:cs typeface="+mn-cs"/>
            </a:rPr>
            <a:t>元</a:t>
          </a:r>
          <a:r>
            <a:rPr kumimoji="1" lang="ja-JP" altLang="ja-JP" sz="1100">
              <a:solidFill>
                <a:schemeClr val="dk1"/>
              </a:solidFill>
              <a:effectLst/>
              <a:latin typeface="+mn-lt"/>
              <a:ea typeface="+mn-ea"/>
              <a:cs typeface="+mn-cs"/>
            </a:rPr>
            <a:t>年度から減少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。これは村内中学校の統合整備事業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、大型ハード事業が終了した</a:t>
          </a:r>
          <a:r>
            <a:rPr kumimoji="1" lang="ja-JP" altLang="en-US" sz="1100">
              <a:solidFill>
                <a:schemeClr val="dk1"/>
              </a:solidFill>
              <a:effectLst/>
              <a:latin typeface="+mn-lt"/>
              <a:ea typeface="+mn-ea"/>
              <a:cs typeface="+mn-cs"/>
            </a:rPr>
            <a:t>ことが要因である。</a:t>
          </a:r>
          <a:endParaRPr lang="ja-JP" altLang="ja-JP">
            <a:effectLst/>
          </a:endParaRPr>
        </a:p>
        <a:p>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人あたりのコストが</a:t>
          </a:r>
          <a:r>
            <a:rPr kumimoji="1" lang="en-US" altLang="ja-JP" sz="1100">
              <a:solidFill>
                <a:schemeClr val="dk1"/>
              </a:solidFill>
              <a:effectLst/>
              <a:latin typeface="+mn-lt"/>
              <a:ea typeface="+mn-ea"/>
              <a:cs typeface="+mn-cs"/>
            </a:rPr>
            <a:t>192,096</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上昇傾向にあり、</a:t>
          </a:r>
          <a:r>
            <a:rPr kumimoji="1" lang="ja-JP" altLang="ja-JP" sz="1100">
              <a:solidFill>
                <a:schemeClr val="dk1"/>
              </a:solidFill>
              <a:effectLst/>
              <a:latin typeface="+mn-lt"/>
              <a:ea typeface="+mn-ea"/>
              <a:cs typeface="+mn-cs"/>
            </a:rPr>
            <a:t>類似団体内で上位となっ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ふるさと納税事務手続きにかかる委託料や、学校教職員</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機器購入等によるものである。</a:t>
          </a:r>
          <a:endParaRPr lang="ja-JP" altLang="ja-JP">
            <a:effectLst/>
          </a:endParaRPr>
        </a:p>
        <a:p>
          <a:r>
            <a:rPr kumimoji="1" lang="ja-JP" altLang="ja-JP" sz="1100">
              <a:solidFill>
                <a:schemeClr val="dk1"/>
              </a:solidFill>
              <a:effectLst/>
              <a:latin typeface="+mn-lt"/>
              <a:ea typeface="+mn-ea"/>
              <a:cs typeface="+mn-cs"/>
            </a:rPr>
            <a:t>・積立金については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人あたりのコストが</a:t>
          </a:r>
          <a:r>
            <a:rPr kumimoji="1" lang="en-US" altLang="ja-JP" sz="1100">
              <a:solidFill>
                <a:schemeClr val="dk1"/>
              </a:solidFill>
              <a:effectLst/>
              <a:latin typeface="+mn-lt"/>
              <a:ea typeface="+mn-ea"/>
              <a:cs typeface="+mn-cs"/>
            </a:rPr>
            <a:t>198,051</a:t>
          </a:r>
          <a:r>
            <a:rPr kumimoji="1" lang="ja-JP" altLang="ja-JP" sz="1100">
              <a:solidFill>
                <a:schemeClr val="dk1"/>
              </a:solidFill>
              <a:effectLst/>
              <a:latin typeface="+mn-lt"/>
              <a:ea typeface="+mn-ea"/>
              <a:cs typeface="+mn-cs"/>
            </a:rPr>
            <a:t>円と、上昇傾向にあり、類似団体内で上位となっている。令和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、恩納村公共施設整備基金</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恩納村</a:t>
          </a:r>
          <a:r>
            <a:rPr kumimoji="1" lang="ja-JP" altLang="ja-JP" sz="1100">
              <a:solidFill>
                <a:schemeClr val="dk1"/>
              </a:solidFill>
              <a:effectLst/>
              <a:latin typeface="+mn-lt"/>
              <a:ea typeface="+mn-ea"/>
              <a:cs typeface="+mn-cs"/>
            </a:rPr>
            <a:t>ふるさとづくり応援基金を中心に積み立てられた。</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11,082
10,303
50.84
11,794,535
11,113,691
541,368
3,818,259
5,078,452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69748</xdr:rowOff>
    </xdr:from>
    <xdr:to>
      <xdr:col>24</xdr:col>
      <xdr:colOff>63500</xdr:colOff>
      <xdr:row>31</xdr:row>
      <xdr:rowOff>101752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38469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69748</xdr:rowOff>
    </xdr:from>
    <xdr:to>
      <xdr:col>19</xdr:col>
      <xdr:colOff>177800</xdr:colOff>
      <xdr:row>31</xdr:row>
      <xdr:rowOff>88036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38469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88036</xdr:rowOff>
    </xdr:from>
    <xdr:to>
      <xdr:col>15</xdr:col>
      <xdr:colOff>50800</xdr:colOff>
      <xdr:row>31</xdr:row>
      <xdr:rowOff>150216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402986"/>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150216</xdr:rowOff>
    </xdr:from>
    <xdr:to>
      <xdr:col>10</xdr:col>
      <xdr:colOff>114300</xdr:colOff>
      <xdr:row>31</xdr:row>
      <xdr:rowOff>170332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65166"/>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50952</xdr:rowOff>
    </xdr:from>
    <xdr:to>
      <xdr:col>24</xdr:col>
      <xdr:colOff>114300</xdr:colOff>
      <xdr:row>31</xdr:row>
      <xdr:rowOff>152552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3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73829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1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18948</xdr:rowOff>
    </xdr:from>
    <xdr:to>
      <xdr:col>20</xdr:col>
      <xdr:colOff>38100</xdr:colOff>
      <xdr:row>31</xdr:row>
      <xdr:rowOff>120548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3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137075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1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37236</xdr:rowOff>
    </xdr:from>
    <xdr:to>
      <xdr:col>15</xdr:col>
      <xdr:colOff>101600</xdr:colOff>
      <xdr:row>31</xdr:row>
      <xdr:rowOff>138836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5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155363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2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99416</xdr:rowOff>
    </xdr:from>
    <xdr:to>
      <xdr:col>10</xdr:col>
      <xdr:colOff>165100</xdr:colOff>
      <xdr:row>32</xdr:row>
      <xdr:rowOff>29566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46093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119532</xdr:rowOff>
    </xdr:from>
    <xdr:to>
      <xdr:col>6</xdr:col>
      <xdr:colOff>38100</xdr:colOff>
      <xdr:row>32</xdr:row>
      <xdr:rowOff>49682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66209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0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74618</xdr:rowOff>
    </xdr:from>
    <xdr:to>
      <xdr:col>24</xdr:col>
      <xdr:colOff>63500</xdr:colOff>
      <xdr:row>51</xdr:row>
      <xdr:rowOff>18473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8647118"/>
          <a:ext cx="838200" cy="1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18473</xdr:rowOff>
    </xdr:from>
    <xdr:to>
      <xdr:col>19</xdr:col>
      <xdr:colOff>177800</xdr:colOff>
      <xdr:row>53</xdr:row>
      <xdr:rowOff>138915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62423"/>
          <a:ext cx="889000" cy="46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100590</xdr:rowOff>
    </xdr:from>
    <xdr:to>
      <xdr:col>15</xdr:col>
      <xdr:colOff>50800</xdr:colOff>
      <xdr:row>53</xdr:row>
      <xdr:rowOff>138915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187440"/>
          <a:ext cx="889000" cy="3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100590</xdr:rowOff>
    </xdr:from>
    <xdr:to>
      <xdr:col>10</xdr:col>
      <xdr:colOff>114300</xdr:colOff>
      <xdr:row>54</xdr:row>
      <xdr:rowOff>11181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187440"/>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23818</xdr:rowOff>
    </xdr:from>
    <xdr:to>
      <xdr:col>24</xdr:col>
      <xdr:colOff>114300</xdr:colOff>
      <xdr:row>50</xdr:row>
      <xdr:rowOff>125418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85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148295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54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139123</xdr:rowOff>
    </xdr:from>
    <xdr:to>
      <xdr:col>20</xdr:col>
      <xdr:colOff>38100</xdr:colOff>
      <xdr:row>51</xdr:row>
      <xdr:rowOff>69273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1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85800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88115</xdr:rowOff>
    </xdr:from>
    <xdr:to>
      <xdr:col>15</xdr:col>
      <xdr:colOff>101600</xdr:colOff>
      <xdr:row>54</xdr:row>
      <xdr:rowOff>18265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34792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95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49790</xdr:rowOff>
    </xdr:from>
    <xdr:to>
      <xdr:col>10</xdr:col>
      <xdr:colOff>165100</xdr:colOff>
      <xdr:row>53</xdr:row>
      <xdr:rowOff>151390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167917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891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131831</xdr:rowOff>
    </xdr:from>
    <xdr:to>
      <xdr:col>6</xdr:col>
      <xdr:colOff>38100</xdr:colOff>
      <xdr:row>54</xdr:row>
      <xdr:rowOff>61981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2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78508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899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136722</xdr:rowOff>
    </xdr:from>
    <xdr:to>
      <xdr:col>24</xdr:col>
      <xdr:colOff>63500</xdr:colOff>
      <xdr:row>76</xdr:row>
      <xdr:rowOff>114698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95472"/>
          <a:ext cx="838200" cy="14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114698</xdr:rowOff>
    </xdr:from>
    <xdr:to>
      <xdr:col>19</xdr:col>
      <xdr:colOff>177800</xdr:colOff>
      <xdr:row>77</xdr:row>
      <xdr:rowOff>13382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44898"/>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118681</xdr:rowOff>
    </xdr:from>
    <xdr:to>
      <xdr:col>15</xdr:col>
      <xdr:colOff>50800</xdr:colOff>
      <xdr:row>77</xdr:row>
      <xdr:rowOff>13382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48881"/>
          <a:ext cx="889000" cy="6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118681</xdr:rowOff>
    </xdr:from>
    <xdr:to>
      <xdr:col>10</xdr:col>
      <xdr:colOff>114300</xdr:colOff>
      <xdr:row>77</xdr:row>
      <xdr:rowOff>20639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48881"/>
          <a:ext cx="889000" cy="7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85922</xdr:rowOff>
    </xdr:from>
    <xdr:to>
      <xdr:col>24</xdr:col>
      <xdr:colOff>114300</xdr:colOff>
      <xdr:row>76</xdr:row>
      <xdr:rowOff>16072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9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63898</xdr:rowOff>
    </xdr:from>
    <xdr:to>
      <xdr:col>20</xdr:col>
      <xdr:colOff>38100</xdr:colOff>
      <xdr:row>76</xdr:row>
      <xdr:rowOff>165498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134032</xdr:rowOff>
    </xdr:from>
    <xdr:to>
      <xdr:col>15</xdr:col>
      <xdr:colOff>101600</xdr:colOff>
      <xdr:row>77</xdr:row>
      <xdr:rowOff>64182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80709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3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67881</xdr:rowOff>
    </xdr:from>
    <xdr:to>
      <xdr:col>10</xdr:col>
      <xdr:colOff>165100</xdr:colOff>
      <xdr:row>76</xdr:row>
      <xdr:rowOff>169481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14559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141289</xdr:rowOff>
    </xdr:from>
    <xdr:to>
      <xdr:col>6</xdr:col>
      <xdr:colOff>38100</xdr:colOff>
      <xdr:row>77</xdr:row>
      <xdr:rowOff>71439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87965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4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5341</xdr:rowOff>
    </xdr:from>
    <xdr:to>
      <xdr:col>24</xdr:col>
      <xdr:colOff>63500</xdr:colOff>
      <xdr:row>96</xdr:row>
      <xdr:rowOff>28874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121641"/>
          <a:ext cx="838200" cy="36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5341</xdr:rowOff>
    </xdr:from>
    <xdr:to>
      <xdr:col>19</xdr:col>
      <xdr:colOff>177800</xdr:colOff>
      <xdr:row>96</xdr:row>
      <xdr:rowOff>92432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121641"/>
          <a:ext cx="889000" cy="4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20490</xdr:rowOff>
    </xdr:from>
    <xdr:to>
      <xdr:col>15</xdr:col>
      <xdr:colOff>50800</xdr:colOff>
      <xdr:row>96</xdr:row>
      <xdr:rowOff>92432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479690"/>
          <a:ext cx="889000" cy="7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20490</xdr:rowOff>
    </xdr:from>
    <xdr:to>
      <xdr:col>10</xdr:col>
      <xdr:colOff>114300</xdr:colOff>
      <xdr:row>96</xdr:row>
      <xdr:rowOff>68280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79690"/>
          <a:ext cx="889000" cy="4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149524</xdr:rowOff>
    </xdr:from>
    <xdr:to>
      <xdr:col>24</xdr:col>
      <xdr:colOff>114300</xdr:colOff>
      <xdr:row>96</xdr:row>
      <xdr:rowOff>79674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127951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125991</xdr:rowOff>
    </xdr:from>
    <xdr:to>
      <xdr:col>20</xdr:col>
      <xdr:colOff>38100</xdr:colOff>
      <xdr:row>94</xdr:row>
      <xdr:rowOff>56141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0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72668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584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41632</xdr:rowOff>
    </xdr:from>
    <xdr:to>
      <xdr:col>15</xdr:col>
      <xdr:colOff>101600</xdr:colOff>
      <xdr:row>96</xdr:row>
      <xdr:rowOff>143232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134359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5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141140</xdr:rowOff>
    </xdr:from>
    <xdr:to>
      <xdr:col>10</xdr:col>
      <xdr:colOff>165100</xdr:colOff>
      <xdr:row>96</xdr:row>
      <xdr:rowOff>71290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87817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20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17480</xdr:rowOff>
    </xdr:from>
    <xdr:to>
      <xdr:col>6</xdr:col>
      <xdr:colOff>38100</xdr:colOff>
      <xdr:row>96</xdr:row>
      <xdr:rowOff>119080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135607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5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158605</xdr:rowOff>
    </xdr:from>
    <xdr:to>
      <xdr:col>55</xdr:col>
      <xdr:colOff>0</xdr:colOff>
      <xdr:row>56</xdr:row>
      <xdr:rowOff>83441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588355"/>
          <a:ext cx="838200" cy="9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158605</xdr:rowOff>
    </xdr:from>
    <xdr:to>
      <xdr:col>50</xdr:col>
      <xdr:colOff>114300</xdr:colOff>
      <xdr:row>56</xdr:row>
      <xdr:rowOff>48968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588355"/>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48968</xdr:rowOff>
    </xdr:from>
    <xdr:to>
      <xdr:col>45</xdr:col>
      <xdr:colOff>177800</xdr:colOff>
      <xdr:row>56</xdr:row>
      <xdr:rowOff>92258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650168"/>
          <a:ext cx="889000" cy="4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92258</xdr:rowOff>
    </xdr:from>
    <xdr:to>
      <xdr:col>41</xdr:col>
      <xdr:colOff>50800</xdr:colOff>
      <xdr:row>56</xdr:row>
      <xdr:rowOff>157622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693458"/>
          <a:ext cx="889000" cy="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32641</xdr:rowOff>
    </xdr:from>
    <xdr:to>
      <xdr:col>55</xdr:col>
      <xdr:colOff>50800</xdr:colOff>
      <xdr:row>56</xdr:row>
      <xdr:rowOff>134241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55518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8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107805</xdr:rowOff>
    </xdr:from>
    <xdr:to>
      <xdr:col>50</xdr:col>
      <xdr:colOff>165100</xdr:colOff>
      <xdr:row>56</xdr:row>
      <xdr:rowOff>37955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54482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169618</xdr:rowOff>
    </xdr:from>
    <xdr:to>
      <xdr:col>46</xdr:col>
      <xdr:colOff>38100</xdr:colOff>
      <xdr:row>56</xdr:row>
      <xdr:rowOff>99768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116295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41458</xdr:rowOff>
    </xdr:from>
    <xdr:to>
      <xdr:col>41</xdr:col>
      <xdr:colOff>101600</xdr:colOff>
      <xdr:row>56</xdr:row>
      <xdr:rowOff>143058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159585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41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106822</xdr:rowOff>
    </xdr:from>
    <xdr:to>
      <xdr:col>36</xdr:col>
      <xdr:colOff>165100</xdr:colOff>
      <xdr:row>57</xdr:row>
      <xdr:rowOff>36972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53499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48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63152</xdr:rowOff>
    </xdr:from>
    <xdr:to>
      <xdr:col>55</xdr:col>
      <xdr:colOff>0</xdr:colOff>
      <xdr:row>77</xdr:row>
      <xdr:rowOff>121357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579002"/>
          <a:ext cx="838200" cy="7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134159</xdr:rowOff>
    </xdr:from>
    <xdr:to>
      <xdr:col>50</xdr:col>
      <xdr:colOff>114300</xdr:colOff>
      <xdr:row>73</xdr:row>
      <xdr:rowOff>63152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478559"/>
          <a:ext cx="889000" cy="10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134159</xdr:rowOff>
    </xdr:from>
    <xdr:to>
      <xdr:col>45</xdr:col>
      <xdr:colOff>177800</xdr:colOff>
      <xdr:row>77</xdr:row>
      <xdr:rowOff>66036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478559"/>
          <a:ext cx="889000" cy="78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66036</xdr:rowOff>
    </xdr:from>
    <xdr:to>
      <xdr:col>41</xdr:col>
      <xdr:colOff>50800</xdr:colOff>
      <xdr:row>78</xdr:row>
      <xdr:rowOff>31845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67686"/>
          <a:ext cx="889000" cy="13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70557</xdr:rowOff>
    </xdr:from>
    <xdr:to>
      <xdr:col>55</xdr:col>
      <xdr:colOff>50800</xdr:colOff>
      <xdr:row>78</xdr:row>
      <xdr:rowOff>707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93434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2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12352</xdr:rowOff>
    </xdr:from>
    <xdr:to>
      <xdr:col>50</xdr:col>
      <xdr:colOff>165100</xdr:colOff>
      <xdr:row>73</xdr:row>
      <xdr:rowOff>113952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52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130479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30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83359</xdr:rowOff>
    </xdr:from>
    <xdr:to>
      <xdr:col>46</xdr:col>
      <xdr:colOff>38100</xdr:colOff>
      <xdr:row>73</xdr:row>
      <xdr:rowOff>13509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4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30036</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20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15236</xdr:rowOff>
    </xdr:from>
    <xdr:to>
      <xdr:col>41</xdr:col>
      <xdr:colOff>101600</xdr:colOff>
      <xdr:row>77</xdr:row>
      <xdr:rowOff>116836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133363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9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152495</xdr:rowOff>
    </xdr:from>
    <xdr:to>
      <xdr:col>36</xdr:col>
      <xdr:colOff>165100</xdr:colOff>
      <xdr:row>78</xdr:row>
      <xdr:rowOff>82645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99172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90734</xdr:rowOff>
    </xdr:from>
    <xdr:to>
      <xdr:col>55</xdr:col>
      <xdr:colOff>0</xdr:colOff>
      <xdr:row>95</xdr:row>
      <xdr:rowOff>45776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5521234"/>
          <a:ext cx="838200" cy="81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90734</xdr:rowOff>
    </xdr:from>
    <xdr:to>
      <xdr:col>50</xdr:col>
      <xdr:colOff>114300</xdr:colOff>
      <xdr:row>93</xdr:row>
      <xdr:rowOff>166751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5521234"/>
          <a:ext cx="889000" cy="59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156525</xdr:rowOff>
    </xdr:from>
    <xdr:to>
      <xdr:col>45</xdr:col>
      <xdr:colOff>177800</xdr:colOff>
      <xdr:row>93</xdr:row>
      <xdr:rowOff>166751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5415575"/>
          <a:ext cx="889000" cy="69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156525</xdr:rowOff>
    </xdr:from>
    <xdr:to>
      <xdr:col>41</xdr:col>
      <xdr:colOff>50800</xdr:colOff>
      <xdr:row>91</xdr:row>
      <xdr:rowOff>142534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5415575"/>
          <a:ext cx="889000" cy="32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166426</xdr:rowOff>
    </xdr:from>
    <xdr:to>
      <xdr:col>55</xdr:col>
      <xdr:colOff>50800</xdr:colOff>
      <xdr:row>95</xdr:row>
      <xdr:rowOff>96576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17853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39934</xdr:rowOff>
    </xdr:from>
    <xdr:to>
      <xdr:col>50</xdr:col>
      <xdr:colOff>165100</xdr:colOff>
      <xdr:row>90</xdr:row>
      <xdr:rowOff>141534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54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158061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24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115951</xdr:rowOff>
    </xdr:from>
    <xdr:to>
      <xdr:col>46</xdr:col>
      <xdr:colOff>38100</xdr:colOff>
      <xdr:row>94</xdr:row>
      <xdr:rowOff>46101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0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62628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83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105725</xdr:rowOff>
    </xdr:from>
    <xdr:to>
      <xdr:col>41</xdr:col>
      <xdr:colOff>101600</xdr:colOff>
      <xdr:row>90</xdr:row>
      <xdr:rowOff>35875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53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52402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14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91734</xdr:rowOff>
    </xdr:from>
    <xdr:to>
      <xdr:col>36</xdr:col>
      <xdr:colOff>165100</xdr:colOff>
      <xdr:row>92</xdr:row>
      <xdr:rowOff>21884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6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38411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46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55559</xdr:rowOff>
    </xdr:from>
    <xdr:to>
      <xdr:col>85</xdr:col>
      <xdr:colOff>127000</xdr:colOff>
      <xdr:row>37</xdr:row>
      <xdr:rowOff>73128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99209"/>
          <a:ext cx="8382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55559</xdr:rowOff>
    </xdr:from>
    <xdr:to>
      <xdr:col>81</xdr:col>
      <xdr:colOff>50800</xdr:colOff>
      <xdr:row>37</xdr:row>
      <xdr:rowOff>81848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9920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81848</xdr:rowOff>
    </xdr:from>
    <xdr:to>
      <xdr:col>76</xdr:col>
      <xdr:colOff>114300</xdr:colOff>
      <xdr:row>37</xdr:row>
      <xdr:rowOff>108757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25498"/>
          <a:ext cx="8890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76802</xdr:rowOff>
    </xdr:from>
    <xdr:to>
      <xdr:col>71</xdr:col>
      <xdr:colOff>177800</xdr:colOff>
      <xdr:row>37</xdr:row>
      <xdr:rowOff>108757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20452"/>
          <a:ext cx="889000" cy="3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22328</xdr:rowOff>
    </xdr:from>
    <xdr:to>
      <xdr:col>85</xdr:col>
      <xdr:colOff>177800</xdr:colOff>
      <xdr:row>37</xdr:row>
      <xdr:rowOff>123928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4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4759</xdr:rowOff>
    </xdr:from>
    <xdr:to>
      <xdr:col>81</xdr:col>
      <xdr:colOff>101600</xdr:colOff>
      <xdr:row>37</xdr:row>
      <xdr:rowOff>106359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97486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4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31048</xdr:rowOff>
    </xdr:from>
    <xdr:to>
      <xdr:col>76</xdr:col>
      <xdr:colOff>165100</xdr:colOff>
      <xdr:row>37</xdr:row>
      <xdr:rowOff>132648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123775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6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57957</xdr:rowOff>
    </xdr:from>
    <xdr:to>
      <xdr:col>72</xdr:col>
      <xdr:colOff>38100</xdr:colOff>
      <xdr:row>37</xdr:row>
      <xdr:rowOff>159558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016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150685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26002</xdr:rowOff>
    </xdr:from>
    <xdr:to>
      <xdr:col>67</xdr:col>
      <xdr:colOff>101600</xdr:colOff>
      <xdr:row>37</xdr:row>
      <xdr:rowOff>127602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118729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14542</xdr:rowOff>
    </xdr:from>
    <xdr:to>
      <xdr:col>85</xdr:col>
      <xdr:colOff>126364</xdr:colOff>
      <xdr:row>58</xdr:row>
      <xdr:rowOff>92334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9272842"/>
          <a:ext cx="1269" cy="763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96161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4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92334</xdr:rowOff>
    </xdr:from>
    <xdr:to>
      <xdr:col>86</xdr:col>
      <xdr:colOff>25400</xdr:colOff>
      <xdr:row>58</xdr:row>
      <xdr:rowOff>92334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3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132669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904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14542</xdr:rowOff>
    </xdr:from>
    <xdr:to>
      <xdr:col>86</xdr:col>
      <xdr:colOff>25400</xdr:colOff>
      <xdr:row>54</xdr:row>
      <xdr:rowOff>14542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27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29926</xdr:rowOff>
    </xdr:from>
    <xdr:to>
      <xdr:col>85</xdr:col>
      <xdr:colOff>127000</xdr:colOff>
      <xdr:row>57</xdr:row>
      <xdr:rowOff>33648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02576"/>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51108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23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72681</xdr:rowOff>
    </xdr:from>
    <xdr:to>
      <xdr:col>85</xdr:col>
      <xdr:colOff>177800</xdr:colOff>
      <xdr:row>58</xdr:row>
      <xdr:rowOff>2831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4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100046</xdr:rowOff>
    </xdr:from>
    <xdr:to>
      <xdr:col>81</xdr:col>
      <xdr:colOff>50800</xdr:colOff>
      <xdr:row>57</xdr:row>
      <xdr:rowOff>29926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8843996"/>
          <a:ext cx="889000" cy="95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31392</xdr:rowOff>
    </xdr:from>
    <xdr:to>
      <xdr:col>81</xdr:col>
      <xdr:colOff>101600</xdr:colOff>
      <xdr:row>57</xdr:row>
      <xdr:rowOff>132992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124119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89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100046</xdr:rowOff>
    </xdr:from>
    <xdr:to>
      <xdr:col>76</xdr:col>
      <xdr:colOff>114300</xdr:colOff>
      <xdr:row>54</xdr:row>
      <xdr:rowOff>112466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8843996"/>
          <a:ext cx="889000" cy="52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59014</xdr:rowOff>
    </xdr:from>
    <xdr:to>
      <xdr:col>76</xdr:col>
      <xdr:colOff>165100</xdr:colOff>
      <xdr:row>57</xdr:row>
      <xdr:rowOff>160614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151741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112466</xdr:rowOff>
    </xdr:from>
    <xdr:to>
      <xdr:col>71</xdr:col>
      <xdr:colOff>177800</xdr:colOff>
      <xdr:row>56</xdr:row>
      <xdr:rowOff>75380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370766"/>
          <a:ext cx="889000" cy="30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94813</xdr:rowOff>
    </xdr:from>
    <xdr:to>
      <xdr:col>72</xdr:col>
      <xdr:colOff>38100</xdr:colOff>
      <xdr:row>58</xdr:row>
      <xdr:rowOff>24963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16090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100966</xdr:rowOff>
    </xdr:from>
    <xdr:to>
      <xdr:col>67</xdr:col>
      <xdr:colOff>101600</xdr:colOff>
      <xdr:row>58</xdr:row>
      <xdr:rowOff>31116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22243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154298</xdr:rowOff>
    </xdr:from>
    <xdr:to>
      <xdr:col>85</xdr:col>
      <xdr:colOff>177800</xdr:colOff>
      <xdr:row>57</xdr:row>
      <xdr:rowOff>84448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5725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150576</xdr:rowOff>
    </xdr:from>
    <xdr:to>
      <xdr:col>81</xdr:col>
      <xdr:colOff>101600</xdr:colOff>
      <xdr:row>57</xdr:row>
      <xdr:rowOff>80726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5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97253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5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49246</xdr:rowOff>
    </xdr:from>
    <xdr:to>
      <xdr:col>76</xdr:col>
      <xdr:colOff>165100</xdr:colOff>
      <xdr:row>51</xdr:row>
      <xdr:rowOff>150846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87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167373</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856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61666</xdr:rowOff>
    </xdr:from>
    <xdr:to>
      <xdr:col>72</xdr:col>
      <xdr:colOff>38100</xdr:colOff>
      <xdr:row>54</xdr:row>
      <xdr:rowOff>163266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3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8343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09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24580</xdr:rowOff>
    </xdr:from>
    <xdr:to>
      <xdr:col>67</xdr:col>
      <xdr:colOff>101600</xdr:colOff>
      <xdr:row>56</xdr:row>
      <xdr:rowOff>126180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142707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40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121450</xdr:rowOff>
    </xdr:from>
    <xdr:to>
      <xdr:col>85</xdr:col>
      <xdr:colOff>127000</xdr:colOff>
      <xdr:row>79</xdr:row>
      <xdr:rowOff>15056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94550"/>
          <a:ext cx="838200" cy="6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5778</xdr:rowOff>
    </xdr:from>
    <xdr:to>
      <xdr:col>81</xdr:col>
      <xdr:colOff>50800</xdr:colOff>
      <xdr:row>79</xdr:row>
      <xdr:rowOff>15056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50328"/>
          <a:ext cx="889000" cy="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154539</xdr:rowOff>
    </xdr:from>
    <xdr:to>
      <xdr:col>76</xdr:col>
      <xdr:colOff>114300</xdr:colOff>
      <xdr:row>79</xdr:row>
      <xdr:rowOff>5778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27639"/>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154539</xdr:rowOff>
    </xdr:from>
    <xdr:to>
      <xdr:col>71</xdr:col>
      <xdr:colOff>177800</xdr:colOff>
      <xdr:row>79</xdr:row>
      <xdr:rowOff>43765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27639"/>
          <a:ext cx="889000" cy="6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70650</xdr:rowOff>
    </xdr:from>
    <xdr:to>
      <xdr:col>85</xdr:col>
      <xdr:colOff>177800</xdr:colOff>
      <xdr:row>79</xdr:row>
      <xdr:rowOff>800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11834</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135706</xdr:rowOff>
    </xdr:from>
    <xdr:to>
      <xdr:col>81</xdr:col>
      <xdr:colOff>101600</xdr:colOff>
      <xdr:row>79</xdr:row>
      <xdr:rowOff>65856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56983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6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126428</xdr:rowOff>
    </xdr:from>
    <xdr:to>
      <xdr:col>76</xdr:col>
      <xdr:colOff>165100</xdr:colOff>
      <xdr:row>79</xdr:row>
      <xdr:rowOff>56578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47705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103739</xdr:rowOff>
    </xdr:from>
    <xdr:to>
      <xdr:col>72</xdr:col>
      <xdr:colOff>38100</xdr:colOff>
      <xdr:row>79</xdr:row>
      <xdr:rowOff>33889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25016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6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164415</xdr:rowOff>
    </xdr:from>
    <xdr:to>
      <xdr:col>67</xdr:col>
      <xdr:colOff>101600</xdr:colOff>
      <xdr:row>79</xdr:row>
      <xdr:rowOff>94565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85692</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57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148909</xdr:rowOff>
    </xdr:from>
    <xdr:to>
      <xdr:col>85</xdr:col>
      <xdr:colOff>127000</xdr:colOff>
      <xdr:row>96</xdr:row>
      <xdr:rowOff>155702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608109"/>
          <a:ext cx="8382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146055</xdr:rowOff>
    </xdr:from>
    <xdr:to>
      <xdr:col>81</xdr:col>
      <xdr:colOff>50800</xdr:colOff>
      <xdr:row>96</xdr:row>
      <xdr:rowOff>148909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605255"/>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139306</xdr:rowOff>
    </xdr:from>
    <xdr:to>
      <xdr:col>76</xdr:col>
      <xdr:colOff>114300</xdr:colOff>
      <xdr:row>96</xdr:row>
      <xdr:rowOff>146055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598506"/>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121338</xdr:rowOff>
    </xdr:from>
    <xdr:to>
      <xdr:col>71</xdr:col>
      <xdr:colOff>177800</xdr:colOff>
      <xdr:row>96</xdr:row>
      <xdr:rowOff>139306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580538"/>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104902</xdr:rowOff>
    </xdr:from>
    <xdr:to>
      <xdr:col>85</xdr:col>
      <xdr:colOff>177800</xdr:colOff>
      <xdr:row>97</xdr:row>
      <xdr:rowOff>35052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83329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98109</xdr:rowOff>
    </xdr:from>
    <xdr:to>
      <xdr:col>81</xdr:col>
      <xdr:colOff>101600</xdr:colOff>
      <xdr:row>97</xdr:row>
      <xdr:rowOff>28259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19386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5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95255</xdr:rowOff>
    </xdr:from>
    <xdr:to>
      <xdr:col>76</xdr:col>
      <xdr:colOff>165100</xdr:colOff>
      <xdr:row>97</xdr:row>
      <xdr:rowOff>25405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16532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4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88506</xdr:rowOff>
    </xdr:from>
    <xdr:to>
      <xdr:col>72</xdr:col>
      <xdr:colOff>38100</xdr:colOff>
      <xdr:row>97</xdr:row>
      <xdr:rowOff>18656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9783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70538</xdr:rowOff>
    </xdr:from>
    <xdr:to>
      <xdr:col>67</xdr:col>
      <xdr:colOff>101600</xdr:colOff>
      <xdr:row>97</xdr:row>
      <xdr:rowOff>688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163265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・衛生費については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a:t>
          </a:r>
          <a:r>
            <a:rPr kumimoji="1" lang="en-US" altLang="ja-JP" sz="1100">
              <a:solidFill>
                <a:schemeClr val="dk1"/>
              </a:solidFill>
              <a:effectLst/>
              <a:latin typeface="+mn-lt"/>
              <a:ea typeface="+mn-ea"/>
              <a:cs typeface="+mn-cs"/>
            </a:rPr>
            <a:t>59,392</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64,118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位となった。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年度までに</a:t>
          </a:r>
          <a:r>
            <a:rPr kumimoji="1" lang="ja-JP" altLang="ja-JP" sz="1100">
              <a:solidFill>
                <a:schemeClr val="dk1"/>
              </a:solidFill>
              <a:effectLst/>
              <a:latin typeface="+mn-lt"/>
              <a:ea typeface="+mn-ea"/>
              <a:cs typeface="+mn-cs"/>
            </a:rPr>
            <a:t>一般廃棄物最終処分場整備事業</a:t>
          </a:r>
          <a:r>
            <a:rPr kumimoji="1" lang="ja-JP" altLang="en-US" sz="1100">
              <a:solidFill>
                <a:schemeClr val="dk1"/>
              </a:solidFill>
              <a:effectLst/>
              <a:latin typeface="+mn-lt"/>
              <a:ea typeface="+mn-ea"/>
              <a:cs typeface="+mn-cs"/>
            </a:rPr>
            <a:t>が終了したことにより、減少している。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a:t>
          </a:r>
          <a:r>
            <a:rPr kumimoji="1" lang="en-US" altLang="ja-JP" sz="1100">
              <a:solidFill>
                <a:schemeClr val="dk1"/>
              </a:solidFill>
              <a:effectLst/>
              <a:latin typeface="+mn-lt"/>
              <a:ea typeface="+mn-ea"/>
              <a:cs typeface="+mn-cs"/>
            </a:rPr>
            <a:t>397,082</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30,264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位となった。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年度は、定住促進事業用地購入や公民館建設基金積立等を行っている。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・商工費については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a:t>
          </a:r>
          <a:r>
            <a:rPr kumimoji="1" lang="en-US" altLang="ja-JP" sz="1100">
              <a:solidFill>
                <a:schemeClr val="dk1"/>
              </a:solidFill>
              <a:effectLst/>
              <a:latin typeface="+mn-lt"/>
              <a:ea typeface="+mn-ea"/>
              <a:cs typeface="+mn-cs"/>
            </a:rPr>
            <a:t>29,435</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68,347</a:t>
          </a:r>
          <a:r>
            <a:rPr kumimoji="1" lang="ja-JP" altLang="ja-JP" sz="1100">
              <a:solidFill>
                <a:schemeClr val="dk1"/>
              </a:solidFill>
              <a:effectLst/>
              <a:latin typeface="+mn-lt"/>
              <a:ea typeface="+mn-ea"/>
              <a:cs typeface="+mn-cs"/>
            </a:rPr>
            <a:t>円減少し、類似団体</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位となった。令和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年度までに万座毛周辺活性化施設整備工事が終了したことにより、減少している。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各種計画に基づき</a:t>
          </a:r>
          <a:r>
            <a:rPr kumimoji="1" lang="ja-JP" altLang="ja-JP" sz="1100">
              <a:solidFill>
                <a:schemeClr val="dk1"/>
              </a:solidFill>
              <a:effectLst/>
              <a:latin typeface="+mn-lt"/>
              <a:ea typeface="+mn-ea"/>
              <a:cs typeface="+mn-cs"/>
            </a:rPr>
            <a:t>事業の見直し等</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健全な行財政運営に努めていく。</a:t>
          </a:r>
          <a:endParaRPr lang="ja-JP" altLang="ja-JP">
            <a:effectLst/>
          </a:endParaRPr>
        </a:p>
        <a:p>
          <a:pPr eaLnBrk="1" fontAlgn="auto" latinLnBrk="0" hangingPunct="1"/>
          <a:endParaRPr lang="ja-JP" altLang="ja-JP">
            <a:effectLst/>
          </a:endParaRPr>
        </a:p>
        <a:p>
          <a:endParaRPr lang="ja-JP" altLang="ja-JP">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R3&#27010;&#35201;&#29256;(&#24066;&#21306;&#30010;&#26449;)&#12305;473111_&#27798;&#32260;&#30476;&#24681;&#32013;&#264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
      <sheetName val="指標"/>
    </sheetNames>
    <sheetDataSet>
      <sheetData sheetId="0">
        <row r="10">
          <cell r="O10" t="str">
            <v>平成29年度</v>
          </cell>
          <cell r="P10" t="str">
            <v>平成30年度</v>
          </cell>
          <cell r="Q10" t="str">
            <v>令和元年度</v>
          </cell>
          <cell r="R10" t="str">
            <v>令和2年度</v>
          </cell>
          <cell r="S10" t="str">
            <v>令和3年度</v>
          </cell>
          <cell r="V10" t="str">
            <v>平成29年度</v>
          </cell>
          <cell r="Y10" t="str">
            <v>平成30年度</v>
          </cell>
          <cell r="AB10" t="str">
            <v>令和元年度</v>
          </cell>
          <cell r="AE10" t="str">
            <v>令和2年度</v>
          </cell>
          <cell r="AH10" t="str">
            <v>令和3年度</v>
          </cell>
        </row>
        <row r="11">
          <cell r="M11" t="str">
            <v>一般会計等</v>
          </cell>
          <cell r="N11" t="str">
            <v>純経常行政コスト</v>
          </cell>
          <cell r="O11">
            <v>4137</v>
          </cell>
          <cell r="P11">
            <v>4466</v>
          </cell>
          <cell r="Q11">
            <v>4985</v>
          </cell>
          <cell r="R11">
            <v>6927</v>
          </cell>
          <cell r="S11">
            <v>6111</v>
          </cell>
          <cell r="V11" t="str">
            <v>一般会計等</v>
          </cell>
          <cell r="W11" t="str">
            <v>全体</v>
          </cell>
          <cell r="X11" t="str">
            <v>連結</v>
          </cell>
          <cell r="Y11" t="str">
            <v>一般会計等</v>
          </cell>
          <cell r="Z11" t="str">
            <v>全体</v>
          </cell>
          <cell r="AA11" t="str">
            <v>連結</v>
          </cell>
          <cell r="AB11" t="str">
            <v>一般会計等</v>
          </cell>
          <cell r="AC11" t="str">
            <v>全体</v>
          </cell>
          <cell r="AD11" t="str">
            <v>連結</v>
          </cell>
          <cell r="AE11" t="str">
            <v>一般会計等</v>
          </cell>
          <cell r="AF11" t="str">
            <v>全体</v>
          </cell>
          <cell r="AG11" t="str">
            <v>連結</v>
          </cell>
          <cell r="AH11" t="str">
            <v>一般会計等</v>
          </cell>
          <cell r="AI11" t="str">
            <v>全体</v>
          </cell>
          <cell r="AJ11" t="str">
            <v>連結</v>
          </cell>
        </row>
        <row r="12">
          <cell r="N12" t="str">
            <v>純行政コスト</v>
          </cell>
          <cell r="O12">
            <v>4176</v>
          </cell>
          <cell r="P12">
            <v>4484</v>
          </cell>
          <cell r="Q12">
            <v>6313</v>
          </cell>
          <cell r="R12">
            <v>6958</v>
          </cell>
          <cell r="S12">
            <v>6109</v>
          </cell>
          <cell r="U12" t="str">
            <v>資産</v>
          </cell>
          <cell r="V12">
            <v>40303</v>
          </cell>
          <cell r="W12">
            <v>50772</v>
          </cell>
          <cell r="X12">
            <v>52750</v>
          </cell>
          <cell r="Y12">
            <v>43875</v>
          </cell>
          <cell r="Z12">
            <v>54332</v>
          </cell>
          <cell r="AA12">
            <v>56163</v>
          </cell>
          <cell r="AB12">
            <v>48677</v>
          </cell>
          <cell r="AC12">
            <v>59704</v>
          </cell>
          <cell r="AD12">
            <v>61708</v>
          </cell>
          <cell r="AE12">
            <v>51720</v>
          </cell>
          <cell r="AF12">
            <v>63346</v>
          </cell>
          <cell r="AG12">
            <v>65369</v>
          </cell>
          <cell r="AH12">
            <v>53196</v>
          </cell>
          <cell r="AI12">
            <v>65665</v>
          </cell>
          <cell r="AJ12">
            <v>67631</v>
          </cell>
        </row>
        <row r="13">
          <cell r="M13" t="str">
            <v>全体</v>
          </cell>
          <cell r="N13" t="str">
            <v>純経常行政コスト</v>
          </cell>
          <cell r="O13">
            <v>5931</v>
          </cell>
          <cell r="P13">
            <v>5781</v>
          </cell>
          <cell r="Q13">
            <v>6310</v>
          </cell>
          <cell r="R13">
            <v>8398</v>
          </cell>
          <cell r="S13">
            <v>7654</v>
          </cell>
          <cell r="U13" t="str">
            <v>負債</v>
          </cell>
          <cell r="V13">
            <v>4039</v>
          </cell>
          <cell r="W13">
            <v>6850</v>
          </cell>
          <cell r="X13">
            <v>7739</v>
          </cell>
          <cell r="Y13">
            <v>4508</v>
          </cell>
          <cell r="Z13">
            <v>7278</v>
          </cell>
          <cell r="AA13">
            <v>8099</v>
          </cell>
          <cell r="AB13">
            <v>5763</v>
          </cell>
          <cell r="AC13">
            <v>8691</v>
          </cell>
          <cell r="AD13">
            <v>9646</v>
          </cell>
          <cell r="AE13">
            <v>5849</v>
          </cell>
          <cell r="AF13">
            <v>8976</v>
          </cell>
          <cell r="AG13">
            <v>9926</v>
          </cell>
          <cell r="AH13">
            <v>5517</v>
          </cell>
          <cell r="AI13">
            <v>8934</v>
          </cell>
          <cell r="AJ13">
            <v>9835</v>
          </cell>
        </row>
        <row r="14">
          <cell r="N14" t="str">
            <v>純行政コスト</v>
          </cell>
          <cell r="O14">
            <v>5947</v>
          </cell>
          <cell r="P14">
            <v>5798</v>
          </cell>
          <cell r="Q14">
            <v>7638</v>
          </cell>
          <cell r="R14">
            <v>8433</v>
          </cell>
          <cell r="S14">
            <v>7661</v>
          </cell>
        </row>
        <row r="15">
          <cell r="M15" t="str">
            <v>連結</v>
          </cell>
          <cell r="N15" t="str">
            <v>純経常行政コスト</v>
          </cell>
          <cell r="O15">
            <v>8034</v>
          </cell>
          <cell r="P15">
            <v>7928</v>
          </cell>
          <cell r="Q15">
            <v>8281</v>
          </cell>
          <cell r="R15">
            <v>10290</v>
          </cell>
          <cell r="S15">
            <v>9603</v>
          </cell>
        </row>
        <row r="16">
          <cell r="N16" t="str">
            <v>純行政コスト</v>
          </cell>
          <cell r="O16">
            <v>8031</v>
          </cell>
          <cell r="P16">
            <v>7946</v>
          </cell>
          <cell r="Q16">
            <v>9610</v>
          </cell>
          <cell r="R16">
            <v>10325</v>
          </cell>
          <cell r="S16">
            <v>9610</v>
          </cell>
        </row>
        <row r="52">
          <cell r="F52" t="str">
            <v>平成29年度</v>
          </cell>
          <cell r="G52" t="str">
            <v>平成30年度</v>
          </cell>
          <cell r="H52" t="str">
            <v>令和元年度</v>
          </cell>
          <cell r="I52" t="str">
            <v>令和2年度</v>
          </cell>
          <cell r="J52" t="str">
            <v>令和3年度</v>
          </cell>
          <cell r="O52" t="str">
            <v>平成29年度</v>
          </cell>
          <cell r="P52" t="str">
            <v>平成30年度</v>
          </cell>
          <cell r="Q52" t="str">
            <v>令和元年度</v>
          </cell>
          <cell r="R52" t="str">
            <v>令和2年度</v>
          </cell>
          <cell r="S52" t="str">
            <v>令和3年度</v>
          </cell>
        </row>
        <row r="53">
          <cell r="B53" t="str">
            <v>一般会計等</v>
          </cell>
          <cell r="D53" t="str">
            <v>本年度差額</v>
          </cell>
          <cell r="F53">
            <v>2339</v>
          </cell>
          <cell r="G53">
            <v>3069</v>
          </cell>
          <cell r="H53">
            <v>1797</v>
          </cell>
          <cell r="I53">
            <v>3031</v>
          </cell>
          <cell r="J53">
            <v>1391</v>
          </cell>
          <cell r="M53" t="str">
            <v>一般会計等</v>
          </cell>
          <cell r="N53" t="str">
            <v>業務活動収支</v>
          </cell>
          <cell r="O53">
            <v>1250</v>
          </cell>
          <cell r="P53">
            <v>1615</v>
          </cell>
          <cell r="Q53">
            <v>1415</v>
          </cell>
          <cell r="R53">
            <v>596</v>
          </cell>
          <cell r="S53">
            <v>1286</v>
          </cell>
        </row>
        <row r="54">
          <cell r="D54" t="str">
            <v>本年度純資産変動額</v>
          </cell>
          <cell r="F54">
            <v>2415</v>
          </cell>
          <cell r="G54">
            <v>3104</v>
          </cell>
          <cell r="H54">
            <v>3547</v>
          </cell>
          <cell r="I54">
            <v>2958</v>
          </cell>
          <cell r="J54">
            <v>1808</v>
          </cell>
          <cell r="N54" t="str">
            <v>投資活動収支</v>
          </cell>
          <cell r="O54">
            <v>-573</v>
          </cell>
          <cell r="P54">
            <v>-2413</v>
          </cell>
          <cell r="Q54">
            <v>-2683</v>
          </cell>
          <cell r="R54">
            <v>-375</v>
          </cell>
          <cell r="S54">
            <v>-957</v>
          </cell>
        </row>
        <row r="55">
          <cell r="D55" t="str">
            <v>純資産残高</v>
          </cell>
          <cell r="F55">
            <v>36263</v>
          </cell>
          <cell r="G55">
            <v>39367</v>
          </cell>
          <cell r="H55">
            <v>42914</v>
          </cell>
          <cell r="I55">
            <v>45871</v>
          </cell>
          <cell r="J55">
            <v>47679</v>
          </cell>
          <cell r="N55" t="str">
            <v>財務活動収支</v>
          </cell>
          <cell r="O55">
            <v>-125</v>
          </cell>
          <cell r="P55">
            <v>439</v>
          </cell>
          <cell r="Q55">
            <v>1220</v>
          </cell>
          <cell r="R55">
            <v>-68</v>
          </cell>
          <cell r="S55">
            <v>-238</v>
          </cell>
        </row>
        <row r="56">
          <cell r="B56" t="str">
            <v>全体</v>
          </cell>
          <cell r="D56" t="str">
            <v>本年度差額</v>
          </cell>
          <cell r="F56">
            <v>2631</v>
          </cell>
          <cell r="G56">
            <v>3098</v>
          </cell>
          <cell r="H56">
            <v>2208</v>
          </cell>
          <cell r="I56">
            <v>3430</v>
          </cell>
          <cell r="J56">
            <v>1946</v>
          </cell>
          <cell r="M56" t="str">
            <v>全体</v>
          </cell>
          <cell r="N56" t="str">
            <v>業務活動収支</v>
          </cell>
          <cell r="O56">
            <v>1495</v>
          </cell>
          <cell r="P56">
            <v>1773</v>
          </cell>
          <cell r="Q56">
            <v>1727</v>
          </cell>
          <cell r="R56">
            <v>743</v>
          </cell>
          <cell r="S56">
            <v>1515</v>
          </cell>
        </row>
        <row r="57">
          <cell r="D57" t="str">
            <v>本年度純資産変動額</v>
          </cell>
          <cell r="F57">
            <v>2678</v>
          </cell>
          <cell r="G57">
            <v>3132</v>
          </cell>
          <cell r="H57">
            <v>3958</v>
          </cell>
          <cell r="I57">
            <v>3357</v>
          </cell>
          <cell r="J57">
            <v>2362</v>
          </cell>
          <cell r="N57" t="str">
            <v>投資活動収支</v>
          </cell>
          <cell r="O57">
            <v>-690</v>
          </cell>
          <cell r="P57">
            <v>-2553</v>
          </cell>
          <cell r="Q57">
            <v>-2993</v>
          </cell>
          <cell r="R57">
            <v>-703</v>
          </cell>
          <cell r="S57">
            <v>-1414</v>
          </cell>
        </row>
        <row r="58">
          <cell r="D58" t="str">
            <v>純資産残高</v>
          </cell>
          <cell r="F58">
            <v>43922</v>
          </cell>
          <cell r="G58">
            <v>47054</v>
          </cell>
          <cell r="H58">
            <v>51012</v>
          </cell>
          <cell r="I58">
            <v>54369</v>
          </cell>
          <cell r="J58">
            <v>56731</v>
          </cell>
          <cell r="N58" t="str">
            <v>財務活動収支</v>
          </cell>
          <cell r="O58">
            <v>-150</v>
          </cell>
          <cell r="P58">
            <v>380</v>
          </cell>
          <cell r="Q58">
            <v>1298</v>
          </cell>
          <cell r="R58">
            <v>57</v>
          </cell>
          <cell r="S58">
            <v>-88</v>
          </cell>
        </row>
        <row r="59">
          <cell r="B59" t="str">
            <v>連結</v>
          </cell>
          <cell r="D59" t="str">
            <v>本年度差額</v>
          </cell>
          <cell r="F59">
            <v>2731</v>
          </cell>
          <cell r="G59">
            <v>3035</v>
          </cell>
          <cell r="H59">
            <v>2184</v>
          </cell>
          <cell r="I59">
            <v>3482</v>
          </cell>
          <cell r="J59">
            <v>1941</v>
          </cell>
          <cell r="M59" t="str">
            <v>連結</v>
          </cell>
          <cell r="N59" t="str">
            <v>業務活動収支</v>
          </cell>
          <cell r="O59">
            <v>1651</v>
          </cell>
          <cell r="P59">
            <v>1846</v>
          </cell>
          <cell r="Q59">
            <v>1860</v>
          </cell>
          <cell r="R59">
            <v>893</v>
          </cell>
          <cell r="S59">
            <v>1599</v>
          </cell>
        </row>
        <row r="60">
          <cell r="D60" t="str">
            <v>本年度純資産変動額</v>
          </cell>
          <cell r="F60">
            <v>2800</v>
          </cell>
          <cell r="G60">
            <v>3054</v>
          </cell>
          <cell r="H60">
            <v>3998</v>
          </cell>
          <cell r="I60">
            <v>3381</v>
          </cell>
          <cell r="J60">
            <v>2354</v>
          </cell>
          <cell r="N60" t="str">
            <v>投資活動収支</v>
          </cell>
          <cell r="O60">
            <v>-816</v>
          </cell>
          <cell r="P60">
            <v>-2593</v>
          </cell>
          <cell r="Q60">
            <v>-3131</v>
          </cell>
          <cell r="R60">
            <v>-788</v>
          </cell>
          <cell r="S60">
            <v>-1481</v>
          </cell>
        </row>
        <row r="61">
          <cell r="D61" t="str">
            <v>純資産残高</v>
          </cell>
          <cell r="F61">
            <v>45011</v>
          </cell>
          <cell r="G61">
            <v>48064</v>
          </cell>
          <cell r="H61">
            <v>52062</v>
          </cell>
          <cell r="I61">
            <v>55443</v>
          </cell>
          <cell r="J61">
            <v>57797</v>
          </cell>
          <cell r="N61" t="str">
            <v>財務活動収支</v>
          </cell>
          <cell r="O61">
            <v>-202</v>
          </cell>
          <cell r="P61">
            <v>373</v>
          </cell>
          <cell r="Q61">
            <v>1271</v>
          </cell>
          <cell r="R61">
            <v>41</v>
          </cell>
          <cell r="S61">
            <v>-124</v>
          </cell>
        </row>
      </sheetData>
      <sheetData sheetId="1">
        <row r="6">
          <cell r="D6" t="str">
            <v>平成29年度</v>
          </cell>
          <cell r="E6" t="str">
            <v>平成30年度</v>
          </cell>
          <cell r="F6" t="str">
            <v>令和元年度</v>
          </cell>
          <cell r="G6" t="str">
            <v>令和2年度</v>
          </cell>
          <cell r="H6" t="str">
            <v>令和3年度</v>
          </cell>
          <cell r="L6" t="str">
            <v>平成29年度</v>
          </cell>
          <cell r="M6" t="str">
            <v>平成30年度</v>
          </cell>
          <cell r="N6" t="str">
            <v>令和元年度</v>
          </cell>
          <cell r="O6" t="str">
            <v>令和2年度</v>
          </cell>
          <cell r="P6" t="str">
            <v>令和3年度</v>
          </cell>
          <cell r="T6" t="str">
            <v>平成29年度</v>
          </cell>
          <cell r="U6" t="str">
            <v>平成30年度</v>
          </cell>
          <cell r="V6" t="str">
            <v>令和元年度</v>
          </cell>
          <cell r="W6" t="str">
            <v>令和2年度</v>
          </cell>
          <cell r="X6" t="str">
            <v>令和3年度</v>
          </cell>
        </row>
        <row r="9">
          <cell r="A9" t="str">
            <v>当該値</v>
          </cell>
          <cell r="D9">
            <v>368.5</v>
          </cell>
          <cell r="E9">
            <v>397.5</v>
          </cell>
          <cell r="F9">
            <v>440</v>
          </cell>
          <cell r="G9">
            <v>468.1</v>
          </cell>
          <cell r="H9">
            <v>480</v>
          </cell>
          <cell r="J9" t="str">
            <v>当該値</v>
          </cell>
          <cell r="L9">
            <v>3.81</v>
          </cell>
          <cell r="M9">
            <v>3.55</v>
          </cell>
          <cell r="N9">
            <v>3.64</v>
          </cell>
          <cell r="O9">
            <v>3.73</v>
          </cell>
          <cell r="P9">
            <v>4.51</v>
          </cell>
          <cell r="R9" t="str">
            <v>当該値</v>
          </cell>
          <cell r="T9">
            <v>39.4</v>
          </cell>
          <cell r="U9">
            <v>40.1</v>
          </cell>
          <cell r="V9">
            <v>36.200000000000003</v>
          </cell>
          <cell r="W9">
            <v>35.299999999999997</v>
          </cell>
          <cell r="X9">
            <v>37.4</v>
          </cell>
        </row>
        <row r="10">
          <cell r="A10" t="str">
            <v>類似団体平均値</v>
          </cell>
          <cell r="D10">
            <v>255</v>
          </cell>
          <cell r="E10">
            <v>258.89999999999998</v>
          </cell>
          <cell r="F10">
            <v>256.60000000000002</v>
          </cell>
          <cell r="G10">
            <v>258.10000000000002</v>
          </cell>
          <cell r="H10">
            <v>261.3</v>
          </cell>
          <cell r="J10" t="str">
            <v>類似団体平均値</v>
          </cell>
          <cell r="L10">
            <v>4.29</v>
          </cell>
          <cell r="M10">
            <v>4.22</v>
          </cell>
          <cell r="N10">
            <v>4.01</v>
          </cell>
          <cell r="O10">
            <v>3.23</v>
          </cell>
          <cell r="P10">
            <v>3.56</v>
          </cell>
          <cell r="R10" t="str">
            <v>類似団体平均値</v>
          </cell>
          <cell r="T10">
            <v>59.7</v>
          </cell>
          <cell r="U10">
            <v>60.4</v>
          </cell>
          <cell r="V10">
            <v>61.4</v>
          </cell>
          <cell r="W10">
            <v>62.7</v>
          </cell>
          <cell r="X10">
            <v>63.4</v>
          </cell>
        </row>
        <row r="33">
          <cell r="D33" t="str">
            <v>平成29年度</v>
          </cell>
          <cell r="E33" t="str">
            <v>平成30年度</v>
          </cell>
          <cell r="F33" t="str">
            <v>令和元年度</v>
          </cell>
          <cell r="G33" t="str">
            <v>令和2年度</v>
          </cell>
          <cell r="H33" t="str">
            <v>令和3年度</v>
          </cell>
          <cell r="L33" t="str">
            <v>平成29年度</v>
          </cell>
          <cell r="M33" t="str">
            <v>平成30年度</v>
          </cell>
          <cell r="N33" t="str">
            <v>令和元年度</v>
          </cell>
          <cell r="O33" t="str">
            <v>令和2年度</v>
          </cell>
          <cell r="P33" t="str">
            <v>令和3年度</v>
          </cell>
          <cell r="T33" t="str">
            <v>平成29年度</v>
          </cell>
          <cell r="U33" t="str">
            <v>平成30年度</v>
          </cell>
          <cell r="V33" t="str">
            <v>令和元年度</v>
          </cell>
          <cell r="W33" t="str">
            <v>令和2年度</v>
          </cell>
          <cell r="X33" t="str">
            <v>令和3年度</v>
          </cell>
        </row>
        <row r="36">
          <cell r="A36" t="str">
            <v>当該値</v>
          </cell>
          <cell r="D36">
            <v>90</v>
          </cell>
          <cell r="E36">
            <v>89.7</v>
          </cell>
          <cell r="F36">
            <v>88.2</v>
          </cell>
          <cell r="G36">
            <v>88.7</v>
          </cell>
          <cell r="H36">
            <v>89.6</v>
          </cell>
          <cell r="J36" t="str">
            <v>当該値</v>
          </cell>
          <cell r="L36">
            <v>5.0999999999999996</v>
          </cell>
          <cell r="M36">
            <v>5.7</v>
          </cell>
          <cell r="N36">
            <v>7.9</v>
          </cell>
          <cell r="O36">
            <v>7.4</v>
          </cell>
          <cell r="P36">
            <v>7</v>
          </cell>
          <cell r="R36" t="str">
            <v>当該値</v>
          </cell>
          <cell r="T36">
            <v>38.200000000000003</v>
          </cell>
          <cell r="U36">
            <v>40.6</v>
          </cell>
          <cell r="V36">
            <v>57.1</v>
          </cell>
          <cell r="W36">
            <v>63</v>
          </cell>
          <cell r="X36">
            <v>55.1</v>
          </cell>
        </row>
        <row r="37">
          <cell r="A37" t="str">
            <v>類似団体平均値</v>
          </cell>
          <cell r="D37">
            <v>76.900000000000006</v>
          </cell>
          <cell r="E37">
            <v>76.2</v>
          </cell>
          <cell r="F37">
            <v>74.900000000000006</v>
          </cell>
          <cell r="G37">
            <v>73</v>
          </cell>
          <cell r="H37">
            <v>73.099999999999994</v>
          </cell>
          <cell r="J37" t="str">
            <v>類似団体平均値</v>
          </cell>
          <cell r="L37">
            <v>13.9</v>
          </cell>
          <cell r="M37">
            <v>14.8</v>
          </cell>
          <cell r="N37">
            <v>16.100000000000001</v>
          </cell>
          <cell r="O37">
            <v>18.399999999999999</v>
          </cell>
          <cell r="P37">
            <v>18.7</v>
          </cell>
          <cell r="R37" t="str">
            <v>類似団体平均値</v>
          </cell>
          <cell r="T37">
            <v>48.3</v>
          </cell>
          <cell r="U37">
            <v>48.1</v>
          </cell>
          <cell r="V37">
            <v>48.3</v>
          </cell>
          <cell r="W37">
            <v>64</v>
          </cell>
          <cell r="X37">
            <v>57.3</v>
          </cell>
        </row>
        <row r="60">
          <cell r="D60" t="str">
            <v>平成29年度</v>
          </cell>
          <cell r="E60" t="str">
            <v>平成30年度</v>
          </cell>
          <cell r="F60" t="str">
            <v>令和元年度</v>
          </cell>
          <cell r="G60" t="str">
            <v>令和2年度</v>
          </cell>
          <cell r="H60" t="str">
            <v>令和3年度</v>
          </cell>
          <cell r="L60" t="str">
            <v>平成29年度</v>
          </cell>
          <cell r="M60" t="str">
            <v>平成30年度</v>
          </cell>
          <cell r="N60" t="str">
            <v>令和元年度</v>
          </cell>
          <cell r="O60" t="str">
            <v>令和2年度</v>
          </cell>
          <cell r="P60" t="str">
            <v>令和3年度</v>
          </cell>
          <cell r="T60" t="str">
            <v>平成29年度</v>
          </cell>
          <cell r="U60" t="str">
            <v>平成30年度</v>
          </cell>
          <cell r="V60" t="str">
            <v>令和元年度</v>
          </cell>
          <cell r="W60" t="str">
            <v>令和2年度</v>
          </cell>
          <cell r="X60" t="str">
            <v>令和3年度</v>
          </cell>
        </row>
        <row r="61">
          <cell r="L61">
            <v>1292</v>
          </cell>
          <cell r="M61">
            <v>1651</v>
          </cell>
          <cell r="N61">
            <v>1448</v>
          </cell>
          <cell r="O61">
            <v>633</v>
          </cell>
          <cell r="P61">
            <v>1318</v>
          </cell>
        </row>
        <row r="62">
          <cell r="L62">
            <v>-1106</v>
          </cell>
          <cell r="M62">
            <v>-2185</v>
          </cell>
          <cell r="N62">
            <v>-2935</v>
          </cell>
          <cell r="O62">
            <v>-680</v>
          </cell>
          <cell r="P62">
            <v>199</v>
          </cell>
        </row>
        <row r="63">
          <cell r="A63" t="str">
            <v>当該値</v>
          </cell>
          <cell r="D63">
            <v>36.9</v>
          </cell>
          <cell r="E63">
            <v>40.799999999999997</v>
          </cell>
          <cell r="F63">
            <v>52.1</v>
          </cell>
          <cell r="G63">
            <v>52.9</v>
          </cell>
          <cell r="H63">
            <v>49.8</v>
          </cell>
          <cell r="J63" t="str">
            <v>当該値</v>
          </cell>
          <cell r="L63">
            <v>186</v>
          </cell>
          <cell r="M63">
            <v>-534</v>
          </cell>
          <cell r="N63">
            <v>-1487</v>
          </cell>
          <cell r="O63">
            <v>-47</v>
          </cell>
          <cell r="P63">
            <v>1517</v>
          </cell>
          <cell r="R63" t="str">
            <v>当該値</v>
          </cell>
          <cell r="T63">
            <v>35.4</v>
          </cell>
          <cell r="U63">
            <v>32.9</v>
          </cell>
          <cell r="V63">
            <v>31.1</v>
          </cell>
          <cell r="W63">
            <v>23.7</v>
          </cell>
          <cell r="X63">
            <v>26.7</v>
          </cell>
        </row>
        <row r="64">
          <cell r="A64" t="str">
            <v>類似団体平均値</v>
          </cell>
          <cell r="D64">
            <v>58.8</v>
          </cell>
          <cell r="E64">
            <v>61.6</v>
          </cell>
          <cell r="F64">
            <v>64.3</v>
          </cell>
          <cell r="G64">
            <v>69.8</v>
          </cell>
          <cell r="H64">
            <v>70.400000000000006</v>
          </cell>
          <cell r="J64" t="str">
            <v>類似団体平均値</v>
          </cell>
          <cell r="L64">
            <v>101.8</v>
          </cell>
          <cell r="M64">
            <v>71.3</v>
          </cell>
          <cell r="N64">
            <v>-18.399999999999999</v>
          </cell>
          <cell r="O64">
            <v>-157.69999999999999</v>
          </cell>
          <cell r="P64">
            <v>448.1</v>
          </cell>
          <cell r="R64" t="str">
            <v>類似団体平均値</v>
          </cell>
          <cell r="T64">
            <v>6</v>
          </cell>
          <cell r="U64">
            <v>6.6</v>
          </cell>
          <cell r="V64">
            <v>6.9</v>
          </cell>
          <cell r="W64">
            <v>5</v>
          </cell>
          <cell r="X64">
            <v>5.5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1E8E7-30B7-4E5D-9482-58CEF29A8897}">
  <dimension ref="B1:AJ97"/>
  <sheetViews>
    <sheetView topLeftCell="G1" workbookViewId="0">
      <selection activeCell="J13" sqref="J13"/>
    </sheetView>
  </sheetViews>
  <sheetFormatPr defaultRowHeight="14.25" customHeight="1" x14ac:dyDescent="0.15"/>
  <cols>
    <col min="1" max="1" width="3.5703125" style="1225" customWidth="1"/>
    <col min="2" max="2" width="8.140625" style="1225" customWidth="1"/>
    <col min="3" max="3" width="5.140625" style="1225" customWidth="1"/>
    <col min="4" max="4" width="10.28515625" style="1225" customWidth="1"/>
    <col min="5" max="5" width="13.7109375" style="1225" customWidth="1"/>
    <col min="6" max="10" width="21.42578125" style="1225" customWidth="1"/>
    <col min="11" max="11" width="6.140625" style="1225" customWidth="1"/>
    <col min="12" max="12" width="4.85546875" style="1225" customWidth="1"/>
    <col min="13" max="13" width="13.85546875" style="1225" customWidth="1"/>
    <col min="14" max="14" width="18" style="1225" customWidth="1"/>
    <col min="15" max="19" width="21.42578125" style="1225" customWidth="1"/>
    <col min="20" max="20" width="3.28515625" style="1225" customWidth="1"/>
    <col min="21" max="21" width="6" style="1225" hidden="1" customWidth="1"/>
    <col min="22" max="22" width="12.5703125" style="1225" hidden="1" customWidth="1"/>
    <col min="23" max="24" width="10.85546875" style="1225" hidden="1" customWidth="1"/>
    <col min="25" max="25" width="12.5703125" style="1225" hidden="1" customWidth="1"/>
    <col min="26" max="27" width="10.85546875" style="1225" hidden="1" customWidth="1"/>
    <col min="28" max="28" width="12.5703125" style="1225" hidden="1" customWidth="1"/>
    <col min="29" max="30" width="10.85546875" style="1225" hidden="1" customWidth="1"/>
    <col min="31" max="36" width="10.28515625" style="1225" hidden="1" customWidth="1"/>
    <col min="37" max="16384" width="9.140625" style="1225"/>
  </cols>
  <sheetData>
    <row r="1" spans="2:36" ht="13.5" customHeight="1" x14ac:dyDescent="0.15"/>
    <row r="2" spans="2:36" ht="18" customHeight="1" x14ac:dyDescent="0.15">
      <c r="B2" s="1226" t="s">
        <v>607</v>
      </c>
      <c r="H2" s="1226"/>
    </row>
    <row r="3" spans="2:36" ht="14.25" customHeight="1" x14ac:dyDescent="0.15">
      <c r="G3" s="1227" t="s">
        <v>608</v>
      </c>
      <c r="H3" s="1228">
        <v>11082</v>
      </c>
      <c r="I3" s="1229" t="s">
        <v>609</v>
      </c>
      <c r="J3" s="1229" t="s">
        <v>610</v>
      </c>
      <c r="K3" s="1229"/>
      <c r="L3" s="1230"/>
      <c r="M3" s="1231">
        <v>120</v>
      </c>
      <c r="N3" s="1232" t="s">
        <v>611</v>
      </c>
      <c r="P3" s="1233" t="s">
        <v>612</v>
      </c>
      <c r="Q3" s="1234"/>
      <c r="R3" s="1235"/>
    </row>
    <row r="4" spans="2:36" ht="17.25" x14ac:dyDescent="0.15">
      <c r="C4" s="1236" t="s">
        <v>613</v>
      </c>
      <c r="D4" s="1237"/>
      <c r="E4" s="1236" t="s">
        <v>614</v>
      </c>
      <c r="F4" s="1237"/>
      <c r="G4" s="1238" t="s">
        <v>615</v>
      </c>
      <c r="H4" s="1239">
        <v>50.84</v>
      </c>
      <c r="I4" s="1240" t="s">
        <v>616</v>
      </c>
      <c r="J4" s="1240" t="s">
        <v>617</v>
      </c>
      <c r="K4" s="1240"/>
      <c r="M4" s="1241" t="s">
        <v>524</v>
      </c>
      <c r="N4" s="1242" t="s">
        <v>618</v>
      </c>
      <c r="P4" s="1243" t="s">
        <v>619</v>
      </c>
      <c r="Q4" s="1243" t="s">
        <v>620</v>
      </c>
      <c r="R4" s="1243" t="s">
        <v>621</v>
      </c>
    </row>
    <row r="5" spans="2:36" ht="14.25" customHeight="1" x14ac:dyDescent="0.15">
      <c r="C5" s="1236"/>
      <c r="D5" s="1237"/>
      <c r="E5" s="1236"/>
      <c r="F5" s="1237"/>
      <c r="G5" s="1238" t="s">
        <v>622</v>
      </c>
      <c r="H5" s="1244">
        <v>3818259</v>
      </c>
      <c r="I5" s="1240" t="s">
        <v>623</v>
      </c>
      <c r="J5" s="1240" t="s">
        <v>624</v>
      </c>
      <c r="K5" s="1240"/>
      <c r="M5" s="1241" t="s">
        <v>524</v>
      </c>
      <c r="N5" s="1242" t="s">
        <v>618</v>
      </c>
      <c r="P5" s="1245"/>
      <c r="Q5" s="1245"/>
      <c r="R5" s="1245"/>
    </row>
    <row r="6" spans="2:36" ht="17.25" x14ac:dyDescent="0.15">
      <c r="C6" s="1236" t="s">
        <v>625</v>
      </c>
      <c r="D6" s="1237"/>
      <c r="E6" s="1246" t="s">
        <v>626</v>
      </c>
      <c r="F6" s="1237"/>
      <c r="G6" s="1238" t="s">
        <v>627</v>
      </c>
      <c r="H6" s="1247" t="s">
        <v>628</v>
      </c>
      <c r="I6" s="1240"/>
      <c r="J6" s="1240" t="s">
        <v>629</v>
      </c>
      <c r="K6" s="1240"/>
      <c r="M6" s="1248">
        <v>4.8</v>
      </c>
      <c r="N6" s="1242" t="s">
        <v>618</v>
      </c>
    </row>
    <row r="7" spans="2:36" ht="14.25" customHeight="1" x14ac:dyDescent="0.15">
      <c r="C7" s="1237"/>
      <c r="D7" s="1237"/>
      <c r="E7" s="1237"/>
      <c r="F7" s="1237"/>
      <c r="G7" s="1249"/>
      <c r="H7" s="1250"/>
      <c r="I7" s="1251"/>
      <c r="J7" s="1251" t="s">
        <v>630</v>
      </c>
      <c r="K7" s="1251"/>
      <c r="L7" s="1252"/>
      <c r="M7" s="1253" t="s">
        <v>524</v>
      </c>
      <c r="N7" s="1254" t="s">
        <v>618</v>
      </c>
    </row>
    <row r="9" spans="2:36" ht="17.25" customHeight="1" x14ac:dyDescent="0.15">
      <c r="B9" s="1226" t="s">
        <v>631</v>
      </c>
      <c r="H9" s="1255"/>
      <c r="I9" s="1255"/>
      <c r="J9" s="1255" t="s">
        <v>632</v>
      </c>
      <c r="K9" s="1255"/>
      <c r="M9" s="1226" t="s">
        <v>633</v>
      </c>
      <c r="N9" s="1256"/>
      <c r="O9" s="1256"/>
      <c r="P9" s="1256"/>
      <c r="Q9" s="1255"/>
      <c r="R9" s="1255"/>
      <c r="S9" s="1255" t="s">
        <v>632</v>
      </c>
    </row>
    <row r="10" spans="2:36" ht="14.25" customHeight="1" x14ac:dyDescent="0.15">
      <c r="F10" s="1257" t="s">
        <v>634</v>
      </c>
      <c r="G10" s="1257" t="s">
        <v>635</v>
      </c>
      <c r="H10" s="1257" t="s">
        <v>636</v>
      </c>
      <c r="I10" s="1257" t="s">
        <v>637</v>
      </c>
      <c r="J10" s="1257" t="s">
        <v>638</v>
      </c>
      <c r="K10" s="1258"/>
      <c r="O10" s="1257" t="s">
        <v>634</v>
      </c>
      <c r="P10" s="1257" t="s">
        <v>635</v>
      </c>
      <c r="Q10" s="1257" t="s">
        <v>636</v>
      </c>
      <c r="R10" s="1257" t="s">
        <v>637</v>
      </c>
      <c r="S10" s="1257" t="s">
        <v>638</v>
      </c>
      <c r="U10" s="166"/>
      <c r="V10" s="1259" t="s">
        <v>639</v>
      </c>
      <c r="W10" s="1260"/>
      <c r="X10" s="1261"/>
      <c r="Y10" s="1262" t="s">
        <v>640</v>
      </c>
      <c r="Z10" s="1263"/>
      <c r="AA10" s="1264"/>
      <c r="AB10" s="1262" t="s">
        <v>641</v>
      </c>
      <c r="AC10" s="1263"/>
      <c r="AD10" s="1264"/>
      <c r="AE10" s="1265" t="s">
        <v>642</v>
      </c>
      <c r="AF10" s="1266"/>
      <c r="AG10" s="1267"/>
      <c r="AH10" s="1265" t="s">
        <v>643</v>
      </c>
      <c r="AI10" s="1266"/>
      <c r="AJ10" s="1267"/>
    </row>
    <row r="11" spans="2:36" ht="14.25" customHeight="1" x14ac:dyDescent="0.15">
      <c r="B11" s="1268" t="s">
        <v>644</v>
      </c>
      <c r="C11" s="1268"/>
      <c r="D11" s="1268"/>
      <c r="E11" s="1269" t="s">
        <v>645</v>
      </c>
      <c r="F11" s="1270">
        <v>40303</v>
      </c>
      <c r="G11" s="1270">
        <v>43875</v>
      </c>
      <c r="H11" s="1270">
        <v>48677</v>
      </c>
      <c r="I11" s="1270">
        <v>51720</v>
      </c>
      <c r="J11" s="1270">
        <v>53196</v>
      </c>
      <c r="M11" s="1271" t="s">
        <v>644</v>
      </c>
      <c r="N11" s="1269" t="s">
        <v>646</v>
      </c>
      <c r="O11" s="1270">
        <v>4137</v>
      </c>
      <c r="P11" s="1270">
        <v>4466</v>
      </c>
      <c r="Q11" s="1270">
        <v>4985</v>
      </c>
      <c r="R11" s="1270">
        <v>6927</v>
      </c>
      <c r="S11" s="1270">
        <v>6111</v>
      </c>
      <c r="U11" s="1272"/>
      <c r="V11" s="1273" t="s">
        <v>644</v>
      </c>
      <c r="W11" s="1274" t="s">
        <v>647</v>
      </c>
      <c r="X11" s="1274" t="s">
        <v>648</v>
      </c>
      <c r="Y11" s="1274" t="s">
        <v>644</v>
      </c>
      <c r="Z11" s="1274" t="s">
        <v>647</v>
      </c>
      <c r="AA11" s="1274" t="s">
        <v>648</v>
      </c>
      <c r="AB11" s="1274" t="s">
        <v>644</v>
      </c>
      <c r="AC11" s="1274" t="s">
        <v>647</v>
      </c>
      <c r="AD11" s="1274" t="s">
        <v>648</v>
      </c>
      <c r="AE11" s="1274" t="s">
        <v>644</v>
      </c>
      <c r="AF11" s="1274" t="s">
        <v>647</v>
      </c>
      <c r="AG11" s="1274" t="s">
        <v>648</v>
      </c>
      <c r="AH11" s="1274" t="s">
        <v>644</v>
      </c>
      <c r="AI11" s="1274" t="s">
        <v>647</v>
      </c>
      <c r="AJ11" s="1274" t="s">
        <v>648</v>
      </c>
    </row>
    <row r="12" spans="2:36" ht="14.25" customHeight="1" x14ac:dyDescent="0.15">
      <c r="B12" s="1268"/>
      <c r="C12" s="1268"/>
      <c r="D12" s="1268"/>
      <c r="E12" s="1269" t="s">
        <v>649</v>
      </c>
      <c r="F12" s="1270">
        <v>4039</v>
      </c>
      <c r="G12" s="1270">
        <v>4508</v>
      </c>
      <c r="H12" s="1270">
        <v>5763</v>
      </c>
      <c r="I12" s="1270">
        <v>5849</v>
      </c>
      <c r="J12" s="1270">
        <v>5517</v>
      </c>
      <c r="M12" s="1275"/>
      <c r="N12" s="1269" t="s">
        <v>650</v>
      </c>
      <c r="O12" s="1270">
        <v>4176</v>
      </c>
      <c r="P12" s="1270">
        <v>4484</v>
      </c>
      <c r="Q12" s="1270">
        <v>6313</v>
      </c>
      <c r="R12" s="1270">
        <v>6958</v>
      </c>
      <c r="S12" s="1270">
        <v>6109</v>
      </c>
      <c r="U12" s="1276" t="s">
        <v>645</v>
      </c>
      <c r="V12" s="1277">
        <f>F11</f>
        <v>40303</v>
      </c>
      <c r="W12" s="1277">
        <f>F13</f>
        <v>50772</v>
      </c>
      <c r="X12" s="1277">
        <f>F15</f>
        <v>52750</v>
      </c>
      <c r="Y12" s="1277">
        <f>G11</f>
        <v>43875</v>
      </c>
      <c r="Z12" s="1277">
        <f>G13</f>
        <v>54332</v>
      </c>
      <c r="AA12" s="1277">
        <f>G15</f>
        <v>56163</v>
      </c>
      <c r="AB12" s="1277">
        <f>H11</f>
        <v>48677</v>
      </c>
      <c r="AC12" s="1277">
        <f>H13</f>
        <v>59704</v>
      </c>
      <c r="AD12" s="1277">
        <f>H15</f>
        <v>61708</v>
      </c>
      <c r="AE12" s="1277">
        <f>I11</f>
        <v>51720</v>
      </c>
      <c r="AF12" s="1277">
        <f>I13</f>
        <v>63346</v>
      </c>
      <c r="AG12" s="1277">
        <f>I15</f>
        <v>65369</v>
      </c>
      <c r="AH12" s="1277">
        <f>J11</f>
        <v>53196</v>
      </c>
      <c r="AI12" s="1277">
        <f>J13</f>
        <v>65665</v>
      </c>
      <c r="AJ12" s="1277">
        <f>J15</f>
        <v>67631</v>
      </c>
    </row>
    <row r="13" spans="2:36" ht="14.25" customHeight="1" x14ac:dyDescent="0.15">
      <c r="B13" s="1268" t="s">
        <v>647</v>
      </c>
      <c r="C13" s="1268"/>
      <c r="D13" s="1268"/>
      <c r="E13" s="1269" t="s">
        <v>645</v>
      </c>
      <c r="F13" s="1270">
        <v>50772</v>
      </c>
      <c r="G13" s="1270">
        <v>54332</v>
      </c>
      <c r="H13" s="1270">
        <v>59704</v>
      </c>
      <c r="I13" s="1270">
        <v>63346</v>
      </c>
      <c r="J13" s="1270">
        <v>65665</v>
      </c>
      <c r="M13" s="1268" t="s">
        <v>647</v>
      </c>
      <c r="N13" s="1269" t="s">
        <v>646</v>
      </c>
      <c r="O13" s="1270">
        <v>5931</v>
      </c>
      <c r="P13" s="1270">
        <v>5781</v>
      </c>
      <c r="Q13" s="1270">
        <v>6310</v>
      </c>
      <c r="R13" s="1270">
        <v>8398</v>
      </c>
      <c r="S13" s="1270">
        <v>7654</v>
      </c>
      <c r="U13" s="1278" t="s">
        <v>649</v>
      </c>
      <c r="V13" s="1277">
        <f>F12</f>
        <v>4039</v>
      </c>
      <c r="W13" s="1277">
        <f>F14</f>
        <v>6850</v>
      </c>
      <c r="X13" s="1277">
        <f>F16</f>
        <v>7739</v>
      </c>
      <c r="Y13" s="1277">
        <f>G12</f>
        <v>4508</v>
      </c>
      <c r="Z13" s="1277">
        <f>G14</f>
        <v>7278</v>
      </c>
      <c r="AA13" s="1277">
        <f>G16</f>
        <v>8099</v>
      </c>
      <c r="AB13" s="1277">
        <f>H12</f>
        <v>5763</v>
      </c>
      <c r="AC13" s="1277">
        <f>H14</f>
        <v>8691</v>
      </c>
      <c r="AD13" s="1277">
        <f>H16</f>
        <v>9646</v>
      </c>
      <c r="AE13" s="1277">
        <f>I12</f>
        <v>5849</v>
      </c>
      <c r="AF13" s="1277">
        <f>I14</f>
        <v>8976</v>
      </c>
      <c r="AG13" s="1277">
        <f>I16</f>
        <v>9926</v>
      </c>
      <c r="AH13" s="1277">
        <f>J12</f>
        <v>5517</v>
      </c>
      <c r="AI13" s="1277">
        <f>J14</f>
        <v>8934</v>
      </c>
      <c r="AJ13" s="1277">
        <f>J16</f>
        <v>9835</v>
      </c>
    </row>
    <row r="14" spans="2:36" ht="14.25" customHeight="1" x14ac:dyDescent="0.15">
      <c r="B14" s="1268"/>
      <c r="C14" s="1268"/>
      <c r="D14" s="1268"/>
      <c r="E14" s="1269" t="s">
        <v>649</v>
      </c>
      <c r="F14" s="1270">
        <v>6850</v>
      </c>
      <c r="G14" s="1270">
        <v>7278</v>
      </c>
      <c r="H14" s="1270">
        <v>8691</v>
      </c>
      <c r="I14" s="1270">
        <v>8976</v>
      </c>
      <c r="J14" s="1270">
        <v>8934</v>
      </c>
      <c r="M14" s="1268"/>
      <c r="N14" s="1269" t="s">
        <v>650</v>
      </c>
      <c r="O14" s="1270">
        <v>5947</v>
      </c>
      <c r="P14" s="1270">
        <v>5798</v>
      </c>
      <c r="Q14" s="1270">
        <v>7638</v>
      </c>
      <c r="R14" s="1270">
        <v>8433</v>
      </c>
      <c r="S14" s="1270">
        <v>7661</v>
      </c>
    </row>
    <row r="15" spans="2:36" ht="14.25" customHeight="1" x14ac:dyDescent="0.15">
      <c r="B15" s="1268" t="s">
        <v>648</v>
      </c>
      <c r="C15" s="1268"/>
      <c r="D15" s="1268"/>
      <c r="E15" s="1269" t="s">
        <v>645</v>
      </c>
      <c r="F15" s="1270">
        <v>52750</v>
      </c>
      <c r="G15" s="1270">
        <v>56163</v>
      </c>
      <c r="H15" s="1270">
        <v>61708</v>
      </c>
      <c r="I15" s="1270">
        <v>65369</v>
      </c>
      <c r="J15" s="1270">
        <v>67631</v>
      </c>
      <c r="M15" s="1271" t="s">
        <v>648</v>
      </c>
      <c r="N15" s="1269" t="s">
        <v>646</v>
      </c>
      <c r="O15" s="1270">
        <v>8034</v>
      </c>
      <c r="P15" s="1270">
        <v>7928</v>
      </c>
      <c r="Q15" s="1270">
        <v>8281</v>
      </c>
      <c r="R15" s="1270">
        <v>10290</v>
      </c>
      <c r="S15" s="1270">
        <v>9603</v>
      </c>
    </row>
    <row r="16" spans="2:36" ht="14.25" customHeight="1" x14ac:dyDescent="0.15">
      <c r="B16" s="1268"/>
      <c r="C16" s="1268"/>
      <c r="D16" s="1268"/>
      <c r="E16" s="1269" t="s">
        <v>649</v>
      </c>
      <c r="F16" s="1270">
        <v>7739</v>
      </c>
      <c r="G16" s="1270">
        <v>8099</v>
      </c>
      <c r="H16" s="1270">
        <v>9646</v>
      </c>
      <c r="I16" s="1270">
        <v>9926</v>
      </c>
      <c r="J16" s="1270">
        <v>9835</v>
      </c>
      <c r="M16" s="1275"/>
      <c r="N16" s="1269" t="s">
        <v>650</v>
      </c>
      <c r="O16" s="1270">
        <v>8031</v>
      </c>
      <c r="P16" s="1270">
        <v>7946</v>
      </c>
      <c r="Q16" s="1270">
        <v>9610</v>
      </c>
      <c r="R16" s="1270">
        <v>10325</v>
      </c>
      <c r="S16" s="1270">
        <v>9610</v>
      </c>
    </row>
    <row r="17" spans="2:20" ht="12.75" customHeight="1" x14ac:dyDescent="0.15">
      <c r="M17" s="1230"/>
    </row>
    <row r="18" spans="2:20" ht="12.75" customHeight="1" x14ac:dyDescent="0.15">
      <c r="O18" s="1226"/>
    </row>
    <row r="19" spans="2:20" ht="12.75" customHeight="1" x14ac:dyDescent="0.15">
      <c r="E19" s="1279"/>
      <c r="F19" s="1279"/>
      <c r="G19" s="1279"/>
      <c r="H19" s="1279"/>
      <c r="I19" s="1279"/>
      <c r="J19" s="1279"/>
      <c r="K19" s="1279"/>
      <c r="M19" s="1280"/>
      <c r="O19" s="1281"/>
      <c r="P19" s="1281"/>
      <c r="Q19" s="1281"/>
      <c r="R19" s="1281"/>
      <c r="S19" s="1281"/>
      <c r="T19" s="1226"/>
    </row>
    <row r="20" spans="2:20" ht="12.75" customHeight="1" x14ac:dyDescent="0.15">
      <c r="E20" s="1282"/>
      <c r="F20" s="1282"/>
      <c r="G20" s="1283"/>
      <c r="H20" s="1284"/>
      <c r="I20" s="1284"/>
      <c r="J20" s="1284"/>
      <c r="K20" s="1284"/>
      <c r="M20" s="1279"/>
      <c r="O20" s="1284"/>
      <c r="P20" s="1284"/>
      <c r="Q20" s="1285"/>
      <c r="R20" s="1285"/>
      <c r="S20" s="1285"/>
    </row>
    <row r="21" spans="2:20" ht="12.75" customHeight="1" x14ac:dyDescent="0.15">
      <c r="E21" s="1282"/>
      <c r="F21" s="1282"/>
      <c r="G21" s="1283"/>
      <c r="H21" s="1284"/>
      <c r="I21" s="1284"/>
      <c r="J21" s="1284"/>
      <c r="K21" s="1284"/>
      <c r="M21" s="1286"/>
      <c r="O21" s="1287"/>
      <c r="P21" s="1287"/>
      <c r="Q21" s="1288"/>
      <c r="R21" s="1288"/>
      <c r="S21" s="1288"/>
    </row>
    <row r="22" spans="2:20" ht="12.75" customHeight="1" x14ac:dyDescent="0.15">
      <c r="B22" s="1279"/>
      <c r="C22" s="1279"/>
      <c r="D22" s="1279"/>
      <c r="E22" s="1282"/>
      <c r="F22" s="1282"/>
      <c r="G22" s="1283"/>
      <c r="I22" s="1284"/>
      <c r="J22" s="1284"/>
      <c r="K22" s="1284"/>
      <c r="L22" s="1279"/>
      <c r="M22" s="1286"/>
      <c r="O22" s="1289"/>
      <c r="P22" s="1287"/>
      <c r="Q22" s="1289"/>
      <c r="R22" s="1289"/>
      <c r="S22" s="1289"/>
    </row>
    <row r="23" spans="2:20" ht="12.75" customHeight="1" x14ac:dyDescent="0.15">
      <c r="B23" s="1282"/>
      <c r="C23" s="1282"/>
      <c r="D23" s="1282"/>
      <c r="E23" s="1282"/>
      <c r="F23" s="1282"/>
      <c r="G23" s="1283"/>
      <c r="I23" s="1284"/>
      <c r="J23" s="1284"/>
      <c r="K23" s="1284"/>
      <c r="L23" s="1284"/>
      <c r="M23" s="1286"/>
      <c r="O23" s="1284"/>
      <c r="P23" s="1290"/>
      <c r="Q23" s="1290"/>
      <c r="R23" s="1290"/>
      <c r="S23" s="1290"/>
    </row>
    <row r="24" spans="2:20" ht="12.75" customHeight="1" x14ac:dyDescent="0.15">
      <c r="B24" s="1282"/>
      <c r="C24" s="1282"/>
      <c r="D24" s="1282"/>
      <c r="E24" s="1282"/>
      <c r="F24" s="1282"/>
      <c r="G24" s="1283"/>
      <c r="H24" s="1284"/>
      <c r="I24" s="1284"/>
      <c r="L24" s="1284"/>
      <c r="M24" s="1286"/>
      <c r="O24" s="1291"/>
      <c r="P24" s="1291"/>
      <c r="Q24" s="1291"/>
      <c r="R24" s="1291"/>
      <c r="S24" s="1291"/>
    </row>
    <row r="25" spans="2:20" ht="12.75" customHeight="1" x14ac:dyDescent="0.15">
      <c r="B25" s="1282"/>
      <c r="C25" s="1282"/>
      <c r="D25" s="1282"/>
      <c r="E25" s="1282"/>
      <c r="F25" s="1282"/>
      <c r="G25" s="1283"/>
      <c r="H25" s="1284"/>
      <c r="I25" s="1284"/>
      <c r="J25" s="1284"/>
      <c r="K25" s="1284"/>
      <c r="L25" s="1284"/>
      <c r="M25" s="1292"/>
      <c r="O25" s="1284"/>
      <c r="P25" s="1290"/>
      <c r="Q25" s="1290"/>
      <c r="R25" s="1290"/>
      <c r="S25" s="1289"/>
    </row>
    <row r="26" spans="2:20" ht="12.75" customHeight="1" x14ac:dyDescent="0.15">
      <c r="B26" s="1282"/>
      <c r="C26" s="1282"/>
      <c r="D26" s="1282"/>
      <c r="E26" s="1282"/>
      <c r="F26" s="1282"/>
      <c r="G26" s="1283"/>
      <c r="I26" s="1284"/>
      <c r="L26" s="1284"/>
      <c r="M26" s="1286"/>
      <c r="O26" s="1284"/>
      <c r="P26" s="1290"/>
      <c r="Q26" s="1290"/>
      <c r="R26" s="1289"/>
      <c r="S26" s="1289"/>
    </row>
    <row r="27" spans="2:20" ht="12.75" customHeight="1" x14ac:dyDescent="0.15">
      <c r="B27" s="1282"/>
      <c r="C27" s="1282"/>
      <c r="D27" s="1282"/>
      <c r="E27" s="1293"/>
      <c r="F27" s="1293"/>
      <c r="G27" s="1283"/>
      <c r="I27" s="1284"/>
      <c r="M27" s="1292"/>
      <c r="O27" s="1291"/>
      <c r="P27" s="1291"/>
      <c r="Q27" s="1291"/>
      <c r="R27" s="1291"/>
      <c r="S27" s="1291"/>
    </row>
    <row r="28" spans="2:20" ht="12.75" customHeight="1" x14ac:dyDescent="0.15">
      <c r="B28" s="1282"/>
      <c r="C28" s="1282"/>
      <c r="D28" s="1282"/>
      <c r="E28" s="1293"/>
      <c r="F28" s="1293"/>
      <c r="G28" s="1283"/>
      <c r="H28" s="1294"/>
      <c r="I28" s="1284"/>
      <c r="J28" s="1294"/>
      <c r="K28" s="1294"/>
      <c r="L28" s="1284"/>
      <c r="M28" s="1292"/>
      <c r="O28" s="1281"/>
      <c r="P28" s="1281"/>
      <c r="Q28" s="1281"/>
      <c r="R28" s="1281"/>
      <c r="S28" s="1281"/>
    </row>
    <row r="29" spans="2:20" ht="12.75" customHeight="1" x14ac:dyDescent="0.15">
      <c r="B29" s="1282"/>
      <c r="C29" s="1282"/>
      <c r="D29" s="1282"/>
      <c r="E29" s="1282"/>
      <c r="F29" s="1282"/>
      <c r="G29" s="1283"/>
      <c r="H29" s="1294"/>
      <c r="I29" s="1294"/>
      <c r="J29" s="1294"/>
      <c r="K29" s="1294"/>
      <c r="M29" s="1286"/>
    </row>
    <row r="30" spans="2:20" ht="12.75" customHeight="1" x14ac:dyDescent="0.15">
      <c r="B30" s="1282"/>
      <c r="C30" s="1282"/>
      <c r="D30" s="1282"/>
      <c r="E30" s="1282"/>
      <c r="F30" s="1282"/>
      <c r="G30" s="1283"/>
      <c r="H30" s="1294"/>
      <c r="I30" s="1294"/>
      <c r="J30" s="1294"/>
      <c r="K30" s="1294"/>
      <c r="M30" s="1286"/>
      <c r="N30" s="1295"/>
    </row>
    <row r="31" spans="2:20" ht="12.75" customHeight="1" x14ac:dyDescent="0.15">
      <c r="B31" s="1282"/>
      <c r="C31" s="1282"/>
      <c r="D31" s="1282"/>
      <c r="E31" s="1282"/>
      <c r="F31" s="1282"/>
      <c r="G31" s="1283"/>
      <c r="H31" s="1294"/>
      <c r="I31" s="1294"/>
      <c r="J31" s="1294"/>
      <c r="K31" s="1294"/>
      <c r="L31" s="1294"/>
      <c r="M31" s="1286"/>
      <c r="N31" s="1287"/>
      <c r="P31" s="1284"/>
      <c r="Q31" s="1284"/>
      <c r="R31" s="1287"/>
      <c r="S31" s="1284"/>
    </row>
    <row r="32" spans="2:20" ht="12.75" customHeight="1" x14ac:dyDescent="0.15">
      <c r="B32" s="1282"/>
      <c r="C32" s="1282"/>
      <c r="D32" s="1282"/>
      <c r="E32" s="1282"/>
      <c r="F32" s="1282"/>
      <c r="G32" s="1283"/>
      <c r="H32" s="1284"/>
      <c r="I32" s="1284"/>
      <c r="J32" s="1284"/>
      <c r="K32" s="1284"/>
      <c r="L32" s="1294"/>
      <c r="M32" s="1294"/>
      <c r="O32" s="1226"/>
      <c r="P32" s="1284"/>
      <c r="Q32" s="1284"/>
      <c r="R32" s="1287"/>
      <c r="S32" s="1284"/>
    </row>
    <row r="33" spans="2:20" ht="12.75" customHeight="1" x14ac:dyDescent="0.15">
      <c r="B33" s="1282"/>
      <c r="C33" s="1282"/>
      <c r="D33" s="1282"/>
      <c r="E33" s="1282"/>
      <c r="F33" s="1282"/>
      <c r="G33" s="1283"/>
      <c r="H33" s="1287"/>
      <c r="I33" s="1287"/>
      <c r="J33" s="1287"/>
      <c r="K33" s="1287"/>
      <c r="L33" s="1294"/>
      <c r="M33" s="1286"/>
      <c r="O33" s="1290"/>
      <c r="P33" s="1290"/>
      <c r="Q33" s="1289"/>
      <c r="R33" s="1289"/>
    </row>
    <row r="34" spans="2:20" ht="12.75" customHeight="1" x14ac:dyDescent="0.15">
      <c r="B34" s="1282"/>
      <c r="C34" s="1282"/>
      <c r="D34" s="1282"/>
      <c r="E34" s="1282"/>
      <c r="F34" s="1282"/>
      <c r="G34" s="1283"/>
      <c r="H34" s="1284"/>
      <c r="I34" s="1284"/>
      <c r="J34" s="1284"/>
      <c r="K34" s="1284"/>
      <c r="L34" s="1294"/>
      <c r="M34" s="1296"/>
      <c r="O34" s="1290"/>
      <c r="P34" s="1290"/>
      <c r="Q34" s="1289"/>
      <c r="R34" s="1289"/>
    </row>
    <row r="35" spans="2:20" ht="12.75" customHeight="1" x14ac:dyDescent="0.15">
      <c r="B35" s="1282"/>
      <c r="C35" s="1282"/>
      <c r="D35" s="1282"/>
      <c r="E35" s="1282"/>
      <c r="F35" s="1282"/>
      <c r="G35" s="1283"/>
      <c r="H35" s="1284"/>
      <c r="I35" s="1284"/>
      <c r="J35" s="1284"/>
      <c r="K35" s="1284"/>
      <c r="L35" s="1284"/>
      <c r="M35" s="1286"/>
      <c r="O35" s="1290"/>
      <c r="P35" s="1290"/>
      <c r="Q35" s="1289"/>
      <c r="R35" s="1289"/>
    </row>
    <row r="36" spans="2:20" ht="12.75" customHeight="1" x14ac:dyDescent="0.15">
      <c r="B36" s="1282"/>
      <c r="C36" s="1282"/>
      <c r="D36" s="1282"/>
      <c r="E36" s="1293"/>
      <c r="F36" s="1285"/>
      <c r="G36" s="1283"/>
      <c r="H36" s="1284"/>
      <c r="I36" s="1284"/>
      <c r="J36" s="1284"/>
      <c r="K36" s="1284"/>
      <c r="L36" s="1287"/>
      <c r="M36" s="1286"/>
      <c r="O36" s="1290"/>
      <c r="P36" s="1290"/>
      <c r="Q36" s="1289"/>
      <c r="R36" s="1289"/>
      <c r="T36" s="1284"/>
    </row>
    <row r="37" spans="2:20" ht="12.75" customHeight="1" x14ac:dyDescent="0.15">
      <c r="B37" s="1287"/>
      <c r="C37" s="1282"/>
      <c r="E37" s="1293"/>
      <c r="F37" s="1285"/>
      <c r="G37" s="1283"/>
      <c r="H37" s="1284"/>
      <c r="I37" s="1284"/>
      <c r="J37" s="1284"/>
      <c r="K37" s="1284"/>
      <c r="L37" s="1284"/>
      <c r="M37" s="1286"/>
      <c r="O37" s="1287"/>
      <c r="P37" s="1287"/>
      <c r="Q37" s="1297"/>
      <c r="R37" s="1287"/>
    </row>
    <row r="38" spans="2:20" ht="12.75" customHeight="1" x14ac:dyDescent="0.15">
      <c r="B38" s="1282"/>
      <c r="C38" s="1282"/>
      <c r="E38" s="1293"/>
      <c r="F38" s="1285"/>
      <c r="G38" s="1283"/>
      <c r="H38" s="1294"/>
      <c r="I38" s="1294"/>
      <c r="J38" s="1294"/>
      <c r="K38" s="1294"/>
      <c r="L38" s="1284"/>
      <c r="M38" s="1286"/>
      <c r="O38" s="1298"/>
      <c r="P38" s="1297"/>
      <c r="Q38" s="1298"/>
      <c r="R38" s="1298"/>
    </row>
    <row r="39" spans="2:20" ht="12.75" customHeight="1" x14ac:dyDescent="0.15">
      <c r="B39" s="1299" t="s">
        <v>651</v>
      </c>
      <c r="C39" s="1300"/>
      <c r="D39" s="1300"/>
      <c r="E39" s="1300"/>
      <c r="F39" s="1300"/>
      <c r="G39" s="1300"/>
      <c r="H39" s="1300"/>
      <c r="I39" s="1300"/>
      <c r="J39" s="1301"/>
      <c r="K39" s="1302"/>
      <c r="L39" s="1284"/>
      <c r="M39" s="1299" t="s">
        <v>651</v>
      </c>
      <c r="N39" s="1300"/>
      <c r="O39" s="1300"/>
      <c r="P39" s="1300"/>
      <c r="Q39" s="1300"/>
      <c r="R39" s="1300"/>
      <c r="S39" s="1301"/>
    </row>
    <row r="40" spans="2:20" ht="12.75" customHeight="1" x14ac:dyDescent="0.15">
      <c r="B40" s="1303" t="s">
        <v>652</v>
      </c>
      <c r="C40" s="1304"/>
      <c r="D40" s="1304"/>
      <c r="E40" s="1304"/>
      <c r="F40" s="1304"/>
      <c r="G40" s="1304"/>
      <c r="H40" s="1304"/>
      <c r="I40" s="1304"/>
      <c r="J40" s="1305"/>
      <c r="K40" s="1302"/>
      <c r="L40" s="1284"/>
      <c r="M40" s="1303" t="s">
        <v>653</v>
      </c>
      <c r="N40" s="1304"/>
      <c r="O40" s="1304"/>
      <c r="P40" s="1304"/>
      <c r="Q40" s="1304"/>
      <c r="R40" s="1304"/>
      <c r="S40" s="1305"/>
    </row>
    <row r="41" spans="2:20" ht="12.75" customHeight="1" x14ac:dyDescent="0.15">
      <c r="B41" s="1303"/>
      <c r="C41" s="1304"/>
      <c r="D41" s="1304"/>
      <c r="E41" s="1304"/>
      <c r="F41" s="1304"/>
      <c r="G41" s="1304"/>
      <c r="H41" s="1304"/>
      <c r="I41" s="1304"/>
      <c r="J41" s="1305"/>
      <c r="K41" s="1302"/>
      <c r="L41" s="1284"/>
      <c r="M41" s="1303"/>
      <c r="N41" s="1304"/>
      <c r="O41" s="1304"/>
      <c r="P41" s="1304"/>
      <c r="Q41" s="1304"/>
      <c r="R41" s="1304"/>
      <c r="S41" s="1305"/>
    </row>
    <row r="42" spans="2:20" ht="12.75" customHeight="1" x14ac:dyDescent="0.15">
      <c r="B42" s="1303"/>
      <c r="C42" s="1304"/>
      <c r="D42" s="1304"/>
      <c r="E42" s="1304"/>
      <c r="F42" s="1304"/>
      <c r="G42" s="1304"/>
      <c r="H42" s="1304"/>
      <c r="I42" s="1304"/>
      <c r="J42" s="1305"/>
      <c r="K42" s="1302"/>
      <c r="L42" s="1284"/>
      <c r="M42" s="1303"/>
      <c r="N42" s="1304"/>
      <c r="O42" s="1304"/>
      <c r="P42" s="1304"/>
      <c r="Q42" s="1304"/>
      <c r="R42" s="1304"/>
      <c r="S42" s="1305"/>
    </row>
    <row r="43" spans="2:20" ht="12.75" customHeight="1" x14ac:dyDescent="0.15">
      <c r="B43" s="1303"/>
      <c r="C43" s="1304"/>
      <c r="D43" s="1304"/>
      <c r="E43" s="1304"/>
      <c r="F43" s="1304"/>
      <c r="G43" s="1304"/>
      <c r="H43" s="1304"/>
      <c r="I43" s="1304"/>
      <c r="J43" s="1305"/>
      <c r="K43" s="1302"/>
      <c r="L43" s="1284"/>
      <c r="M43" s="1303"/>
      <c r="N43" s="1304"/>
      <c r="O43" s="1304"/>
      <c r="P43" s="1304"/>
      <c r="Q43" s="1304"/>
      <c r="R43" s="1304"/>
      <c r="S43" s="1305"/>
    </row>
    <row r="44" spans="2:20" ht="12.75" customHeight="1" x14ac:dyDescent="0.15">
      <c r="B44" s="1303"/>
      <c r="C44" s="1304"/>
      <c r="D44" s="1304"/>
      <c r="E44" s="1304"/>
      <c r="F44" s="1304"/>
      <c r="G44" s="1304"/>
      <c r="H44" s="1304"/>
      <c r="I44" s="1304"/>
      <c r="J44" s="1305"/>
      <c r="K44" s="1302"/>
      <c r="L44" s="1284"/>
      <c r="M44" s="1303"/>
      <c r="N44" s="1304"/>
      <c r="O44" s="1304"/>
      <c r="P44" s="1304"/>
      <c r="Q44" s="1304"/>
      <c r="R44" s="1304"/>
      <c r="S44" s="1305"/>
    </row>
    <row r="45" spans="2:20" ht="12.75" customHeight="1" x14ac:dyDescent="0.15">
      <c r="B45" s="1303"/>
      <c r="C45" s="1304"/>
      <c r="D45" s="1304"/>
      <c r="E45" s="1304"/>
      <c r="F45" s="1304"/>
      <c r="G45" s="1304"/>
      <c r="H45" s="1304"/>
      <c r="I45" s="1304"/>
      <c r="J45" s="1305"/>
      <c r="K45" s="1302"/>
      <c r="L45" s="1284"/>
      <c r="M45" s="1303"/>
      <c r="N45" s="1304"/>
      <c r="O45" s="1304"/>
      <c r="P45" s="1304"/>
      <c r="Q45" s="1304"/>
      <c r="R45" s="1304"/>
      <c r="S45" s="1305"/>
    </row>
    <row r="46" spans="2:20" ht="12.75" customHeight="1" x14ac:dyDescent="0.15">
      <c r="B46" s="1303"/>
      <c r="C46" s="1304"/>
      <c r="D46" s="1304"/>
      <c r="E46" s="1304"/>
      <c r="F46" s="1304"/>
      <c r="G46" s="1304"/>
      <c r="H46" s="1304"/>
      <c r="I46" s="1304"/>
      <c r="J46" s="1305"/>
      <c r="K46" s="1302"/>
      <c r="L46" s="1284"/>
      <c r="M46" s="1303"/>
      <c r="N46" s="1304"/>
      <c r="O46" s="1304"/>
      <c r="P46" s="1304"/>
      <c r="Q46" s="1304"/>
      <c r="R46" s="1304"/>
      <c r="S46" s="1305"/>
    </row>
    <row r="47" spans="2:20" ht="12.75" customHeight="1" x14ac:dyDescent="0.15">
      <c r="B47" s="1303"/>
      <c r="C47" s="1304"/>
      <c r="D47" s="1304"/>
      <c r="E47" s="1304"/>
      <c r="F47" s="1304"/>
      <c r="G47" s="1304"/>
      <c r="H47" s="1304"/>
      <c r="I47" s="1304"/>
      <c r="J47" s="1305"/>
      <c r="K47" s="1302"/>
      <c r="L47" s="1284"/>
      <c r="M47" s="1303"/>
      <c r="N47" s="1304"/>
      <c r="O47" s="1304"/>
      <c r="P47" s="1304"/>
      <c r="Q47" s="1304"/>
      <c r="R47" s="1304"/>
      <c r="S47" s="1305"/>
    </row>
    <row r="48" spans="2:20" ht="12.75" customHeight="1" x14ac:dyDescent="0.15">
      <c r="B48" s="1303"/>
      <c r="C48" s="1304"/>
      <c r="D48" s="1304"/>
      <c r="E48" s="1304"/>
      <c r="F48" s="1304"/>
      <c r="G48" s="1304"/>
      <c r="H48" s="1304"/>
      <c r="I48" s="1304"/>
      <c r="J48" s="1305"/>
      <c r="K48" s="1302"/>
      <c r="L48" s="1284"/>
      <c r="M48" s="1303"/>
      <c r="N48" s="1304"/>
      <c r="O48" s="1304"/>
      <c r="P48" s="1304"/>
      <c r="Q48" s="1304"/>
      <c r="R48" s="1304"/>
      <c r="S48" s="1305"/>
    </row>
    <row r="49" spans="2:20" ht="12.75" customHeight="1" x14ac:dyDescent="0.15">
      <c r="B49" s="1306"/>
      <c r="C49" s="1307"/>
      <c r="D49" s="1307"/>
      <c r="E49" s="1307"/>
      <c r="F49" s="1307"/>
      <c r="G49" s="1307"/>
      <c r="H49" s="1307"/>
      <c r="I49" s="1307"/>
      <c r="J49" s="1308"/>
      <c r="K49" s="1302"/>
      <c r="L49" s="1284"/>
      <c r="M49" s="1306"/>
      <c r="N49" s="1307"/>
      <c r="O49" s="1307"/>
      <c r="P49" s="1307"/>
      <c r="Q49" s="1307"/>
      <c r="R49" s="1307"/>
      <c r="S49" s="1308"/>
    </row>
    <row r="50" spans="2:20" ht="12.75" customHeight="1" x14ac:dyDescent="0.15">
      <c r="B50" s="1287"/>
      <c r="C50" s="1282"/>
      <c r="D50" s="1282"/>
      <c r="E50" s="1279"/>
      <c r="F50" s="1279"/>
      <c r="G50" s="1292"/>
      <c r="H50" s="1279"/>
      <c r="I50" s="1279"/>
      <c r="J50" s="1279"/>
      <c r="K50" s="1279"/>
      <c r="L50" s="1284"/>
      <c r="M50" s="1286"/>
      <c r="O50" s="1298"/>
      <c r="P50" s="1298"/>
      <c r="Q50" s="1297"/>
      <c r="R50" s="1298"/>
    </row>
    <row r="51" spans="2:20" ht="17.25" customHeight="1" x14ac:dyDescent="0.15">
      <c r="B51" s="1226" t="s">
        <v>654</v>
      </c>
      <c r="C51" s="1282"/>
      <c r="D51" s="1282"/>
      <c r="I51" s="1255"/>
      <c r="J51" s="1255" t="s">
        <v>632</v>
      </c>
      <c r="K51" s="1255"/>
      <c r="L51" s="1284"/>
      <c r="M51" s="1226" t="s">
        <v>655</v>
      </c>
      <c r="R51" s="1255"/>
      <c r="S51" s="1255" t="s">
        <v>632</v>
      </c>
    </row>
    <row r="52" spans="2:20" ht="14.25" customHeight="1" x14ac:dyDescent="0.15">
      <c r="B52" s="1282"/>
      <c r="C52" s="1282"/>
      <c r="D52" s="1282"/>
      <c r="F52" s="1257" t="s">
        <v>634</v>
      </c>
      <c r="G52" s="1257" t="s">
        <v>635</v>
      </c>
      <c r="H52" s="1257" t="s">
        <v>636</v>
      </c>
      <c r="I52" s="1257" t="s">
        <v>637</v>
      </c>
      <c r="J52" s="1257" t="s">
        <v>638</v>
      </c>
      <c r="K52" s="1258"/>
      <c r="L52" s="1294"/>
      <c r="M52" s="1282"/>
      <c r="N52" s="1282"/>
      <c r="O52" s="1257" t="s">
        <v>634</v>
      </c>
      <c r="P52" s="1257" t="s">
        <v>635</v>
      </c>
      <c r="Q52" s="1257" t="s">
        <v>636</v>
      </c>
      <c r="R52" s="1257" t="s">
        <v>637</v>
      </c>
      <c r="S52" s="1257" t="s">
        <v>638</v>
      </c>
    </row>
    <row r="53" spans="2:20" ht="14.25" customHeight="1" x14ac:dyDescent="0.15">
      <c r="B53" s="1309" t="s">
        <v>644</v>
      </c>
      <c r="C53" s="1309"/>
      <c r="D53" s="1310" t="s">
        <v>656</v>
      </c>
      <c r="E53" s="1310"/>
      <c r="F53" s="1270">
        <v>2339</v>
      </c>
      <c r="G53" s="1270">
        <v>3069</v>
      </c>
      <c r="H53" s="1270">
        <v>1797</v>
      </c>
      <c r="I53" s="1270">
        <v>3031</v>
      </c>
      <c r="J53" s="1270">
        <v>1391</v>
      </c>
      <c r="L53" s="1279"/>
      <c r="M53" s="1311" t="s">
        <v>644</v>
      </c>
      <c r="N53" s="1312" t="s">
        <v>657</v>
      </c>
      <c r="O53" s="1270">
        <v>1250</v>
      </c>
      <c r="P53" s="1270">
        <v>1615</v>
      </c>
      <c r="Q53" s="1270">
        <v>1415</v>
      </c>
      <c r="R53" s="1270">
        <v>596</v>
      </c>
      <c r="S53" s="1270">
        <v>1286</v>
      </c>
    </row>
    <row r="54" spans="2:20" ht="14.25" customHeight="1" x14ac:dyDescent="0.15">
      <c r="B54" s="1309"/>
      <c r="C54" s="1309"/>
      <c r="D54" s="1310" t="s">
        <v>658</v>
      </c>
      <c r="E54" s="1310"/>
      <c r="F54" s="1270">
        <v>2415</v>
      </c>
      <c r="G54" s="1270">
        <v>3104</v>
      </c>
      <c r="H54" s="1270">
        <v>3547</v>
      </c>
      <c r="I54" s="1270">
        <v>2958</v>
      </c>
      <c r="J54" s="1270">
        <v>1808</v>
      </c>
      <c r="M54" s="1313"/>
      <c r="N54" s="1312" t="s">
        <v>659</v>
      </c>
      <c r="O54" s="1270">
        <v>-573</v>
      </c>
      <c r="P54" s="1270">
        <v>-2413</v>
      </c>
      <c r="Q54" s="1270">
        <v>-2683</v>
      </c>
      <c r="R54" s="1270">
        <v>-375</v>
      </c>
      <c r="S54" s="1270">
        <v>-957</v>
      </c>
    </row>
    <row r="55" spans="2:20" ht="14.25" customHeight="1" x14ac:dyDescent="0.15">
      <c r="B55" s="1309"/>
      <c r="C55" s="1309"/>
      <c r="D55" s="1310" t="s">
        <v>660</v>
      </c>
      <c r="E55" s="1310"/>
      <c r="F55" s="1270">
        <v>36263</v>
      </c>
      <c r="G55" s="1270">
        <v>39367</v>
      </c>
      <c r="H55" s="1270">
        <v>42914</v>
      </c>
      <c r="I55" s="1270">
        <v>45871</v>
      </c>
      <c r="J55" s="1270">
        <v>47679</v>
      </c>
      <c r="M55" s="1314"/>
      <c r="N55" s="1312" t="s">
        <v>661</v>
      </c>
      <c r="O55" s="1270">
        <v>-125</v>
      </c>
      <c r="P55" s="1270">
        <v>439</v>
      </c>
      <c r="Q55" s="1270">
        <v>1220</v>
      </c>
      <c r="R55" s="1270">
        <v>-68</v>
      </c>
      <c r="S55" s="1270">
        <v>-238</v>
      </c>
    </row>
    <row r="56" spans="2:20" ht="14.25" customHeight="1" x14ac:dyDescent="0.15">
      <c r="B56" s="1268" t="s">
        <v>647</v>
      </c>
      <c r="C56" s="1268"/>
      <c r="D56" s="1310" t="s">
        <v>656</v>
      </c>
      <c r="E56" s="1310"/>
      <c r="F56" s="1270">
        <v>2631</v>
      </c>
      <c r="G56" s="1270">
        <v>3098</v>
      </c>
      <c r="H56" s="1270">
        <v>2208</v>
      </c>
      <c r="I56" s="1270">
        <v>3430</v>
      </c>
      <c r="J56" s="1270">
        <v>1946</v>
      </c>
      <c r="M56" s="1271" t="s">
        <v>647</v>
      </c>
      <c r="N56" s="1312" t="s">
        <v>657</v>
      </c>
      <c r="O56" s="1270">
        <v>1495</v>
      </c>
      <c r="P56" s="1270">
        <v>1773</v>
      </c>
      <c r="Q56" s="1270">
        <v>1727</v>
      </c>
      <c r="R56" s="1270">
        <v>743</v>
      </c>
      <c r="S56" s="1270">
        <v>1515</v>
      </c>
    </row>
    <row r="57" spans="2:20" ht="14.25" customHeight="1" x14ac:dyDescent="0.15">
      <c r="B57" s="1268"/>
      <c r="C57" s="1268"/>
      <c r="D57" s="1310" t="s">
        <v>658</v>
      </c>
      <c r="E57" s="1310"/>
      <c r="F57" s="1270">
        <v>2678</v>
      </c>
      <c r="G57" s="1270">
        <v>3132</v>
      </c>
      <c r="H57" s="1270">
        <v>3958</v>
      </c>
      <c r="I57" s="1270">
        <v>3357</v>
      </c>
      <c r="J57" s="1270">
        <v>2362</v>
      </c>
      <c r="M57" s="1275"/>
      <c r="N57" s="1312" t="s">
        <v>659</v>
      </c>
      <c r="O57" s="1270">
        <v>-690</v>
      </c>
      <c r="P57" s="1270">
        <v>-2553</v>
      </c>
      <c r="Q57" s="1270">
        <v>-2993</v>
      </c>
      <c r="R57" s="1270">
        <v>-703</v>
      </c>
      <c r="S57" s="1270">
        <v>-1414</v>
      </c>
    </row>
    <row r="58" spans="2:20" ht="14.25" customHeight="1" x14ac:dyDescent="0.15">
      <c r="B58" s="1268"/>
      <c r="C58" s="1268"/>
      <c r="D58" s="1310" t="s">
        <v>660</v>
      </c>
      <c r="E58" s="1310"/>
      <c r="F58" s="1270">
        <v>43922</v>
      </c>
      <c r="G58" s="1270">
        <v>47054</v>
      </c>
      <c r="H58" s="1270">
        <v>51012</v>
      </c>
      <c r="I58" s="1270">
        <v>54369</v>
      </c>
      <c r="J58" s="1270">
        <v>56731</v>
      </c>
      <c r="L58" s="1284"/>
      <c r="M58" s="1315"/>
      <c r="N58" s="1312" t="s">
        <v>661</v>
      </c>
      <c r="O58" s="1270">
        <v>-150</v>
      </c>
      <c r="P58" s="1270">
        <v>380</v>
      </c>
      <c r="Q58" s="1270">
        <v>1298</v>
      </c>
      <c r="R58" s="1270">
        <v>57</v>
      </c>
      <c r="S58" s="1270">
        <v>-88</v>
      </c>
      <c r="T58" s="1287"/>
    </row>
    <row r="59" spans="2:20" ht="14.25" customHeight="1" x14ac:dyDescent="0.15">
      <c r="B59" s="1268" t="s">
        <v>648</v>
      </c>
      <c r="C59" s="1268"/>
      <c r="D59" s="1310" t="s">
        <v>656</v>
      </c>
      <c r="E59" s="1310"/>
      <c r="F59" s="1270">
        <v>2731</v>
      </c>
      <c r="G59" s="1270">
        <v>3035</v>
      </c>
      <c r="H59" s="1270">
        <v>2184</v>
      </c>
      <c r="I59" s="1270">
        <v>3482</v>
      </c>
      <c r="J59" s="1270">
        <v>1941</v>
      </c>
      <c r="L59" s="1316"/>
      <c r="M59" s="1271" t="s">
        <v>648</v>
      </c>
      <c r="N59" s="1312" t="s">
        <v>657</v>
      </c>
      <c r="O59" s="1270">
        <v>1651</v>
      </c>
      <c r="P59" s="1270">
        <v>1846</v>
      </c>
      <c r="Q59" s="1270">
        <v>1860</v>
      </c>
      <c r="R59" s="1270">
        <v>893</v>
      </c>
      <c r="S59" s="1270">
        <v>1599</v>
      </c>
      <c r="T59" s="1287"/>
    </row>
    <row r="60" spans="2:20" ht="14.25" customHeight="1" x14ac:dyDescent="0.15">
      <c r="B60" s="1268"/>
      <c r="C60" s="1268"/>
      <c r="D60" s="1310" t="s">
        <v>658</v>
      </c>
      <c r="E60" s="1310"/>
      <c r="F60" s="1270">
        <v>2800</v>
      </c>
      <c r="G60" s="1270">
        <v>3054</v>
      </c>
      <c r="H60" s="1270">
        <v>3998</v>
      </c>
      <c r="I60" s="1270">
        <v>3381</v>
      </c>
      <c r="J60" s="1270">
        <v>2354</v>
      </c>
      <c r="L60" s="1316"/>
      <c r="M60" s="1275"/>
      <c r="N60" s="1312" t="s">
        <v>659</v>
      </c>
      <c r="O60" s="1270">
        <v>-816</v>
      </c>
      <c r="P60" s="1270">
        <v>-2593</v>
      </c>
      <c r="Q60" s="1270">
        <v>-3131</v>
      </c>
      <c r="R60" s="1270">
        <v>-788</v>
      </c>
      <c r="S60" s="1270">
        <v>-1481</v>
      </c>
      <c r="T60" s="1287"/>
    </row>
    <row r="61" spans="2:20" ht="14.25" customHeight="1" x14ac:dyDescent="0.15">
      <c r="B61" s="1268"/>
      <c r="C61" s="1268"/>
      <c r="D61" s="1310" t="s">
        <v>660</v>
      </c>
      <c r="E61" s="1310"/>
      <c r="F61" s="1270">
        <v>45011</v>
      </c>
      <c r="G61" s="1270">
        <v>48064</v>
      </c>
      <c r="H61" s="1270">
        <v>52062</v>
      </c>
      <c r="I61" s="1270">
        <v>55443</v>
      </c>
      <c r="J61" s="1270">
        <v>57797</v>
      </c>
      <c r="L61" s="1316"/>
      <c r="M61" s="1315"/>
      <c r="N61" s="1312" t="s">
        <v>661</v>
      </c>
      <c r="O61" s="1270">
        <v>-202</v>
      </c>
      <c r="P61" s="1270">
        <v>373</v>
      </c>
      <c r="Q61" s="1270">
        <v>1271</v>
      </c>
      <c r="R61" s="1270">
        <v>41</v>
      </c>
      <c r="S61" s="1270">
        <v>-124</v>
      </c>
      <c r="T61" s="1287"/>
    </row>
    <row r="62" spans="2:20" ht="12.75" customHeight="1" x14ac:dyDescent="0.15">
      <c r="B62" s="1284"/>
      <c r="E62" s="1284"/>
      <c r="F62" s="1284"/>
      <c r="G62" s="1296"/>
      <c r="H62" s="1289"/>
      <c r="I62" s="1287"/>
      <c r="J62" s="1287"/>
      <c r="K62" s="1287"/>
      <c r="L62" s="1287"/>
      <c r="M62" s="1287"/>
      <c r="T62" s="1287"/>
    </row>
    <row r="63" spans="2:20" ht="12.75" customHeight="1" x14ac:dyDescent="0.15">
      <c r="B63" s="1284"/>
      <c r="C63" s="1284"/>
      <c r="D63" s="1284"/>
      <c r="E63" s="1287"/>
      <c r="F63" s="1287"/>
      <c r="G63" s="1292"/>
      <c r="H63" s="1289"/>
      <c r="I63" s="1287"/>
      <c r="J63" s="1287"/>
      <c r="K63" s="1287"/>
      <c r="L63" s="1290"/>
      <c r="M63" s="1287"/>
      <c r="O63" s="1287"/>
      <c r="P63" s="1284"/>
      <c r="Q63" s="1298"/>
      <c r="S63" s="1298"/>
      <c r="T63" s="1287"/>
    </row>
    <row r="64" spans="2:20" ht="12.75" customHeight="1" x14ac:dyDescent="0.15">
      <c r="B64" s="1284"/>
      <c r="C64" s="1297"/>
      <c r="D64" s="1284"/>
      <c r="E64" s="1287"/>
      <c r="F64" s="1287"/>
      <c r="G64" s="1292"/>
      <c r="H64" s="1289"/>
      <c r="I64" s="1287"/>
      <c r="J64" s="1287"/>
      <c r="K64" s="1287"/>
      <c r="L64" s="1287"/>
      <c r="M64" s="1287"/>
      <c r="N64" s="1287"/>
      <c r="O64" s="1287"/>
      <c r="P64" s="1284"/>
      <c r="Q64" s="1298"/>
      <c r="S64" s="1298"/>
      <c r="T64" s="1287"/>
    </row>
    <row r="65" spans="2:20" ht="12.75" customHeight="1" x14ac:dyDescent="0.15">
      <c r="B65" s="1284"/>
      <c r="C65" s="1284"/>
      <c r="D65" s="1284"/>
      <c r="E65" s="1284"/>
      <c r="F65" s="1284"/>
      <c r="G65" s="1292"/>
      <c r="H65" s="1289"/>
      <c r="I65" s="1287"/>
      <c r="J65" s="1287"/>
      <c r="K65" s="1287"/>
      <c r="L65" s="1287"/>
      <c r="M65" s="1287"/>
      <c r="N65" s="1287"/>
      <c r="O65" s="1287"/>
      <c r="P65" s="1284"/>
      <c r="Q65" s="1298"/>
      <c r="S65" s="1298"/>
      <c r="T65" s="1287"/>
    </row>
    <row r="66" spans="2:20" ht="12.75" customHeight="1" x14ac:dyDescent="0.15">
      <c r="B66" s="1284"/>
      <c r="C66" s="1284"/>
      <c r="D66" s="1284"/>
      <c r="E66" s="1284"/>
      <c r="F66" s="1284"/>
      <c r="G66" s="1292"/>
      <c r="H66" s="1317"/>
      <c r="I66" s="1288"/>
      <c r="J66" s="1287"/>
      <c r="K66" s="1287"/>
      <c r="L66" s="1287"/>
      <c r="M66" s="1287"/>
      <c r="N66" s="1287"/>
      <c r="O66" s="1287"/>
      <c r="P66" s="1284"/>
      <c r="Q66" s="1298"/>
      <c r="S66" s="1298"/>
      <c r="T66" s="1287"/>
    </row>
    <row r="67" spans="2:20" ht="12.75" customHeight="1" x14ac:dyDescent="0.15">
      <c r="B67" s="1284"/>
      <c r="C67" s="1284"/>
      <c r="D67" s="1284"/>
      <c r="E67" s="1294"/>
      <c r="F67" s="1294"/>
      <c r="G67" s="1286"/>
      <c r="H67" s="1317"/>
      <c r="I67" s="1288"/>
      <c r="J67" s="1287"/>
      <c r="K67" s="1287"/>
      <c r="L67" s="1287"/>
      <c r="M67" s="1287"/>
      <c r="N67" s="1290"/>
      <c r="O67" s="1318"/>
      <c r="P67" s="1318"/>
      <c r="Q67" s="1318"/>
      <c r="R67" s="1318"/>
      <c r="S67" s="1318"/>
      <c r="T67" s="1287"/>
    </row>
    <row r="68" spans="2:20" ht="12.75" customHeight="1" x14ac:dyDescent="0.15">
      <c r="B68" s="1284"/>
      <c r="C68" s="1284"/>
      <c r="D68" s="1284"/>
      <c r="E68" s="1284"/>
      <c r="F68" s="1284"/>
      <c r="G68" s="1292"/>
      <c r="H68" s="1317"/>
      <c r="I68" s="1288"/>
      <c r="J68" s="1287"/>
      <c r="K68" s="1287"/>
      <c r="L68" s="1287"/>
      <c r="M68" s="1287"/>
      <c r="N68" s="1287"/>
      <c r="O68" s="1287"/>
      <c r="Q68" s="1284"/>
      <c r="R68" s="1298"/>
      <c r="S68" s="1298"/>
      <c r="T68" s="1287"/>
    </row>
    <row r="69" spans="2:20" ht="12.75" customHeight="1" x14ac:dyDescent="0.15">
      <c r="B69" s="1284"/>
      <c r="C69" s="1284"/>
      <c r="D69" s="1287"/>
      <c r="E69" s="1284"/>
      <c r="F69" s="1284"/>
      <c r="G69" s="1292"/>
      <c r="I69" s="1290"/>
      <c r="J69" s="1290"/>
      <c r="K69" s="1290"/>
      <c r="L69" s="1287"/>
      <c r="M69" s="1287"/>
      <c r="N69" s="1287"/>
      <c r="O69" s="1287"/>
      <c r="P69" s="1284"/>
      <c r="R69" s="1298"/>
      <c r="S69" s="1298"/>
      <c r="T69" s="1287"/>
    </row>
    <row r="70" spans="2:20" ht="12.75" customHeight="1" x14ac:dyDescent="0.15">
      <c r="B70" s="1294"/>
      <c r="C70" s="1294"/>
      <c r="D70" s="1294"/>
      <c r="E70" s="1294"/>
      <c r="F70" s="1294"/>
      <c r="G70" s="1292"/>
      <c r="I70" s="1284"/>
      <c r="J70" s="1284"/>
      <c r="K70" s="1284"/>
      <c r="L70" s="1287"/>
      <c r="M70" s="1290"/>
      <c r="N70" s="1287"/>
      <c r="O70" s="1287"/>
      <c r="P70" s="1284"/>
      <c r="R70" s="1298"/>
      <c r="S70" s="1298"/>
      <c r="T70" s="1287"/>
    </row>
    <row r="71" spans="2:20" ht="12.75" customHeight="1" x14ac:dyDescent="0.15">
      <c r="B71" s="1284"/>
      <c r="C71" s="1284"/>
      <c r="D71" s="1287"/>
      <c r="L71" s="1287"/>
      <c r="M71" s="1284"/>
      <c r="N71" s="1287"/>
      <c r="O71" s="1287"/>
      <c r="P71" s="1284"/>
      <c r="R71" s="1298"/>
      <c r="S71" s="1298"/>
      <c r="T71" s="1287"/>
    </row>
    <row r="72" spans="2:20" ht="12.75" customHeight="1" x14ac:dyDescent="0.15">
      <c r="B72" s="1284"/>
      <c r="C72" s="1287"/>
      <c r="D72" s="1287"/>
      <c r="L72" s="1290"/>
      <c r="N72" s="1287"/>
      <c r="O72" s="1318"/>
      <c r="P72" s="1318"/>
      <c r="Q72" s="1318"/>
      <c r="R72" s="1318"/>
      <c r="S72" s="1318"/>
      <c r="T72" s="1287"/>
    </row>
    <row r="73" spans="2:20" ht="12.75" customHeight="1" x14ac:dyDescent="0.15">
      <c r="B73" s="1294"/>
      <c r="C73" s="1294"/>
      <c r="D73" s="1294"/>
      <c r="L73" s="1284"/>
      <c r="N73" s="1287"/>
      <c r="O73" s="1319"/>
      <c r="P73" s="1319"/>
      <c r="Q73" s="1319"/>
      <c r="R73" s="1319"/>
      <c r="S73" s="1319"/>
      <c r="T73" s="1287"/>
    </row>
    <row r="74" spans="2:20" ht="12.75" customHeight="1" x14ac:dyDescent="0.15">
      <c r="N74" s="1287"/>
      <c r="O74" s="1319"/>
      <c r="P74" s="1319"/>
      <c r="Q74" s="1319"/>
      <c r="R74" s="1319"/>
      <c r="S74" s="1319"/>
      <c r="T74" s="1287"/>
    </row>
    <row r="75" spans="2:20" ht="12.75" customHeight="1" x14ac:dyDescent="0.15">
      <c r="N75" s="1287"/>
      <c r="O75" s="1319"/>
      <c r="P75" s="1319"/>
      <c r="Q75" s="1319"/>
      <c r="R75" s="1319"/>
      <c r="S75" s="1319"/>
      <c r="T75" s="1287"/>
    </row>
    <row r="76" spans="2:20" ht="12.75" customHeight="1" x14ac:dyDescent="0.15">
      <c r="N76" s="1290"/>
      <c r="T76" s="1287"/>
    </row>
    <row r="77" spans="2:20" ht="12.75" customHeight="1" x14ac:dyDescent="0.15">
      <c r="N77" s="1284"/>
      <c r="T77" s="1287"/>
    </row>
    <row r="78" spans="2:20" ht="12.75" customHeight="1" x14ac:dyDescent="0.15">
      <c r="T78" s="1287"/>
    </row>
    <row r="79" spans="2:20" ht="12.75" customHeight="1" x14ac:dyDescent="0.15">
      <c r="T79" s="1287"/>
    </row>
    <row r="80" spans="2:20" ht="12.75" customHeight="1" x14ac:dyDescent="0.15">
      <c r="T80" s="1287"/>
    </row>
    <row r="81" spans="2:20" ht="12.75" customHeight="1" x14ac:dyDescent="0.15">
      <c r="T81" s="1287"/>
    </row>
    <row r="82" spans="2:20" ht="14.25" customHeight="1" x14ac:dyDescent="0.15">
      <c r="T82" s="1287"/>
    </row>
    <row r="83" spans="2:20" ht="13.5" customHeight="1" x14ac:dyDescent="0.15">
      <c r="B83" s="1299" t="s">
        <v>651</v>
      </c>
      <c r="C83" s="1300"/>
      <c r="D83" s="1300"/>
      <c r="E83" s="1300"/>
      <c r="F83" s="1300"/>
      <c r="G83" s="1300"/>
      <c r="H83" s="1300"/>
      <c r="I83" s="1300"/>
      <c r="J83" s="1301"/>
      <c r="K83" s="1302"/>
      <c r="M83" s="1299" t="s">
        <v>651</v>
      </c>
      <c r="N83" s="1300"/>
      <c r="O83" s="1300"/>
      <c r="P83" s="1300"/>
      <c r="Q83" s="1300"/>
      <c r="R83" s="1300"/>
      <c r="S83" s="1301"/>
      <c r="T83" s="1287"/>
    </row>
    <row r="84" spans="2:20" ht="13.5" customHeight="1" x14ac:dyDescent="0.15">
      <c r="B84" s="1303" t="s">
        <v>662</v>
      </c>
      <c r="C84" s="1304"/>
      <c r="D84" s="1304"/>
      <c r="E84" s="1304"/>
      <c r="F84" s="1304"/>
      <c r="G84" s="1304"/>
      <c r="H84" s="1304"/>
      <c r="I84" s="1304"/>
      <c r="J84" s="1305"/>
      <c r="K84" s="1302"/>
      <c r="M84" s="1303" t="s">
        <v>663</v>
      </c>
      <c r="N84" s="1304"/>
      <c r="O84" s="1304"/>
      <c r="P84" s="1304"/>
      <c r="Q84" s="1304"/>
      <c r="R84" s="1304"/>
      <c r="S84" s="1305"/>
      <c r="T84" s="1287"/>
    </row>
    <row r="85" spans="2:20" ht="13.5" customHeight="1" x14ac:dyDescent="0.15">
      <c r="B85" s="1303"/>
      <c r="C85" s="1304"/>
      <c r="D85" s="1304"/>
      <c r="E85" s="1304"/>
      <c r="F85" s="1304"/>
      <c r="G85" s="1304"/>
      <c r="H85" s="1304"/>
      <c r="I85" s="1304"/>
      <c r="J85" s="1305"/>
      <c r="K85" s="1302"/>
      <c r="M85" s="1303"/>
      <c r="N85" s="1304"/>
      <c r="O85" s="1304"/>
      <c r="P85" s="1304"/>
      <c r="Q85" s="1304"/>
      <c r="R85" s="1304"/>
      <c r="S85" s="1305"/>
      <c r="T85" s="1287"/>
    </row>
    <row r="86" spans="2:20" ht="13.5" customHeight="1" x14ac:dyDescent="0.15">
      <c r="B86" s="1303"/>
      <c r="C86" s="1304"/>
      <c r="D86" s="1304"/>
      <c r="E86" s="1304"/>
      <c r="F86" s="1304"/>
      <c r="G86" s="1304"/>
      <c r="H86" s="1304"/>
      <c r="I86" s="1304"/>
      <c r="J86" s="1305"/>
      <c r="K86" s="1302"/>
      <c r="M86" s="1303"/>
      <c r="N86" s="1304"/>
      <c r="O86" s="1304"/>
      <c r="P86" s="1304"/>
      <c r="Q86" s="1304"/>
      <c r="R86" s="1304"/>
      <c r="S86" s="1305"/>
      <c r="T86" s="1287"/>
    </row>
    <row r="87" spans="2:20" ht="13.5" customHeight="1" x14ac:dyDescent="0.15">
      <c r="B87" s="1303"/>
      <c r="C87" s="1304"/>
      <c r="D87" s="1304"/>
      <c r="E87" s="1304"/>
      <c r="F87" s="1304"/>
      <c r="G87" s="1304"/>
      <c r="H87" s="1304"/>
      <c r="I87" s="1304"/>
      <c r="J87" s="1305"/>
      <c r="K87" s="1302"/>
      <c r="M87" s="1303"/>
      <c r="N87" s="1304"/>
      <c r="O87" s="1304"/>
      <c r="P87" s="1304"/>
      <c r="Q87" s="1304"/>
      <c r="R87" s="1304"/>
      <c r="S87" s="1305"/>
      <c r="T87" s="1287"/>
    </row>
    <row r="88" spans="2:20" ht="13.5" customHeight="1" x14ac:dyDescent="0.15">
      <c r="B88" s="1303"/>
      <c r="C88" s="1304"/>
      <c r="D88" s="1304"/>
      <c r="E88" s="1304"/>
      <c r="F88" s="1304"/>
      <c r="G88" s="1304"/>
      <c r="H88" s="1304"/>
      <c r="I88" s="1304"/>
      <c r="J88" s="1305"/>
      <c r="K88" s="1302"/>
      <c r="M88" s="1303"/>
      <c r="N88" s="1304"/>
      <c r="O88" s="1304"/>
      <c r="P88" s="1304"/>
      <c r="Q88" s="1304"/>
      <c r="R88" s="1304"/>
      <c r="S88" s="1305"/>
      <c r="T88" s="1287"/>
    </row>
    <row r="89" spans="2:20" ht="13.5" customHeight="1" x14ac:dyDescent="0.15">
      <c r="B89" s="1303"/>
      <c r="C89" s="1304"/>
      <c r="D89" s="1304"/>
      <c r="E89" s="1304"/>
      <c r="F89" s="1304"/>
      <c r="G89" s="1304"/>
      <c r="H89" s="1304"/>
      <c r="I89" s="1304"/>
      <c r="J89" s="1305"/>
      <c r="K89" s="1302"/>
      <c r="M89" s="1303"/>
      <c r="N89" s="1304"/>
      <c r="O89" s="1304"/>
      <c r="P89" s="1304"/>
      <c r="Q89" s="1304"/>
      <c r="R89" s="1304"/>
      <c r="S89" s="1305"/>
      <c r="T89" s="1287"/>
    </row>
    <row r="90" spans="2:20" ht="13.5" customHeight="1" x14ac:dyDescent="0.15">
      <c r="B90" s="1303"/>
      <c r="C90" s="1304"/>
      <c r="D90" s="1304"/>
      <c r="E90" s="1304"/>
      <c r="F90" s="1304"/>
      <c r="G90" s="1304"/>
      <c r="H90" s="1304"/>
      <c r="I90" s="1304"/>
      <c r="J90" s="1305"/>
      <c r="K90" s="1302"/>
      <c r="M90" s="1303"/>
      <c r="N90" s="1304"/>
      <c r="O90" s="1304"/>
      <c r="P90" s="1304"/>
      <c r="Q90" s="1304"/>
      <c r="R90" s="1304"/>
      <c r="S90" s="1305"/>
      <c r="T90" s="1287"/>
    </row>
    <row r="91" spans="2:20" ht="13.5" customHeight="1" x14ac:dyDescent="0.15">
      <c r="B91" s="1303"/>
      <c r="C91" s="1304"/>
      <c r="D91" s="1304"/>
      <c r="E91" s="1304"/>
      <c r="F91" s="1304"/>
      <c r="G91" s="1304"/>
      <c r="H91" s="1304"/>
      <c r="I91" s="1304"/>
      <c r="J91" s="1305"/>
      <c r="K91" s="1302"/>
      <c r="M91" s="1303"/>
      <c r="N91" s="1304"/>
      <c r="O91" s="1304"/>
      <c r="P91" s="1304"/>
      <c r="Q91" s="1304"/>
      <c r="R91" s="1304"/>
      <c r="S91" s="1305"/>
      <c r="T91" s="1287"/>
    </row>
    <row r="92" spans="2:20" ht="13.5" customHeight="1" x14ac:dyDescent="0.15">
      <c r="B92" s="1303"/>
      <c r="C92" s="1304"/>
      <c r="D92" s="1304"/>
      <c r="E92" s="1304"/>
      <c r="F92" s="1304"/>
      <c r="G92" s="1304"/>
      <c r="H92" s="1304"/>
      <c r="I92" s="1304"/>
      <c r="J92" s="1305"/>
      <c r="K92" s="1302"/>
      <c r="M92" s="1303"/>
      <c r="N92" s="1304"/>
      <c r="O92" s="1304"/>
      <c r="P92" s="1304"/>
      <c r="Q92" s="1304"/>
      <c r="R92" s="1304"/>
      <c r="S92" s="1305"/>
      <c r="T92" s="1287"/>
    </row>
    <row r="93" spans="2:20" ht="13.5" customHeight="1" x14ac:dyDescent="0.15">
      <c r="B93" s="1306"/>
      <c r="C93" s="1307"/>
      <c r="D93" s="1307"/>
      <c r="E93" s="1307"/>
      <c r="F93" s="1307"/>
      <c r="G93" s="1307"/>
      <c r="H93" s="1307"/>
      <c r="I93" s="1307"/>
      <c r="J93" s="1308"/>
      <c r="K93" s="1302"/>
      <c r="M93" s="1306"/>
      <c r="N93" s="1307"/>
      <c r="O93" s="1307"/>
      <c r="P93" s="1307"/>
      <c r="Q93" s="1307"/>
      <c r="R93" s="1307"/>
      <c r="S93" s="1308"/>
      <c r="T93" s="1287"/>
    </row>
    <row r="94" spans="2:20" ht="14.25" customHeight="1" x14ac:dyDescent="0.15">
      <c r="T94" s="1287"/>
    </row>
    <row r="95" spans="2:20" ht="14.25" customHeight="1" x14ac:dyDescent="0.15">
      <c r="T95" s="1297"/>
    </row>
    <row r="96" spans="2:20" ht="14.25" customHeight="1" x14ac:dyDescent="0.15">
      <c r="T96" s="1297"/>
    </row>
    <row r="97" spans="20:20" ht="14.25" customHeight="1" x14ac:dyDescent="0.15">
      <c r="T97" s="1297"/>
    </row>
  </sheetData>
  <mergeCells count="41">
    <mergeCell ref="B84:J93"/>
    <mergeCell ref="M84:S93"/>
    <mergeCell ref="O67:S67"/>
    <mergeCell ref="O72:S72"/>
    <mergeCell ref="O73:S73"/>
    <mergeCell ref="O74:S74"/>
    <mergeCell ref="O75:S75"/>
    <mergeCell ref="B83:J83"/>
    <mergeCell ref="M83:S83"/>
    <mergeCell ref="B56:C58"/>
    <mergeCell ref="D56:E56"/>
    <mergeCell ref="M56:M58"/>
    <mergeCell ref="D57:E57"/>
    <mergeCell ref="D58:E58"/>
    <mergeCell ref="B59:C61"/>
    <mergeCell ref="D59:E59"/>
    <mergeCell ref="M59:M61"/>
    <mergeCell ref="D60:E60"/>
    <mergeCell ref="D61:E61"/>
    <mergeCell ref="B39:J39"/>
    <mergeCell ref="M39:S39"/>
    <mergeCell ref="B40:J49"/>
    <mergeCell ref="M40:S49"/>
    <mergeCell ref="B53:C55"/>
    <mergeCell ref="D53:E53"/>
    <mergeCell ref="M53:M55"/>
    <mergeCell ref="D54:E54"/>
    <mergeCell ref="D55:E55"/>
    <mergeCell ref="B15:D16"/>
    <mergeCell ref="M15:M16"/>
    <mergeCell ref="O19:S19"/>
    <mergeCell ref="O24:S24"/>
    <mergeCell ref="O27:S27"/>
    <mergeCell ref="O28:S28"/>
    <mergeCell ref="P3:R3"/>
    <mergeCell ref="AE10:AG10"/>
    <mergeCell ref="AH10:AJ10"/>
    <mergeCell ref="B11:D12"/>
    <mergeCell ref="M11:M12"/>
    <mergeCell ref="B13:D14"/>
    <mergeCell ref="M13:M14"/>
  </mergeCells>
  <phoneticPr fontId="2"/>
  <conditionalFormatting sqref="F11:J16">
    <cfRule type="cellIs" dxfId="12" priority="1" operator="lessThan">
      <formula>0</formula>
    </cfRule>
  </conditionalFormatting>
  <conditionalFormatting sqref="F53:J61">
    <cfRule type="cellIs" dxfId="11" priority="3" operator="lessThan">
      <formula>0</formula>
    </cfRule>
  </conditionalFormatting>
  <conditionalFormatting sqref="O11:S16">
    <cfRule type="cellIs" dxfId="10" priority="2" operator="lessThan">
      <formula>0</formula>
    </cfRule>
  </conditionalFormatting>
  <conditionalFormatting sqref="O53:S61">
    <cfRule type="cellIs" dxfId="9" priority="4" operator="lessThan">
      <formula>0</formula>
    </cfRule>
  </conditionalFormatting>
  <dataValidations count="1">
    <dataValidation type="list" operator="equal" allowBlank="1" showInputMessage="1" showErrorMessage="1" sqref="P5:R5" xr:uid="{98871584-B12B-4B02-B654-4C7E9D1F0CF2}">
      <formula1>"○,△,×"</formula1>
    </dataValidation>
  </dataValidation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topLeftCell="A79" workbookViewId="0"/>
  </sheetViews>
  <sheetFormatPr defaultColWidth="0" defaultRowHeight="13.5" customHeight="1" zeroHeight="1" x14ac:dyDescent="0.15"/>
  <cols>
    <col min="1" max="125" width="2.425781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565</v>
      </c>
    </row>
  </sheetData>
  <sheetProtection algorithmName="SHA-512" hashValue="DkuTL1WPEywmDKAG8ifKB9OXazu3qZVx8jm/i74dNdUf21mnZ0Ar/Su1i34FuUnnxvCeJtdirF5dIwfgUvhuGw==" saltValue="nrLl+DmH+xx+BRZmHQJl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topLeftCell="A19" workbookViewId="0">
      <selection activeCell="J48" sqref="J48"/>
    </sheetView>
  </sheetViews>
  <sheetFormatPr defaultColWidth="0" defaultRowHeight="13.5" customHeight="1" zeroHeight="1" x14ac:dyDescent="0.15"/>
  <cols>
    <col min="1" max="1" width="8.28515625" style="1" customWidth="1"/>
    <col min="2" max="16" width="14.710937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54" t="s">
        <v>3</v>
      </c>
      <c r="D47" s="1154"/>
      <c r="E47" s="1155"/>
      <c r="F47" s="11">
        <v>58.73</v>
      </c>
      <c r="G47" s="12">
        <v>58.48</v>
      </c>
      <c r="H47" s="12">
        <v>54.68</v>
      </c>
      <c r="I47" s="12">
        <v>43.71</v>
      </c>
      <c r="J47" s="13">
        <v>29.05</v>
      </c>
    </row>
    <row r="48" spans="2:10" ht="57.75" customHeight="1" x14ac:dyDescent="0.15">
      <c r="B48" s="14"/>
      <c r="C48" s="1156" t="s">
        <v>4</v>
      </c>
      <c r="D48" s="1156"/>
      <c r="E48" s="1157"/>
      <c r="F48" s="15">
        <v>20.68</v>
      </c>
      <c r="G48" s="16">
        <v>10.84</v>
      </c>
      <c r="H48" s="16">
        <v>4.8</v>
      </c>
      <c r="I48" s="16">
        <v>8.7200000000000006</v>
      </c>
      <c r="J48" s="17">
        <v>14.18</v>
      </c>
    </row>
    <row r="49" spans="2:10" ht="57.75" customHeight="1" thickBot="1" x14ac:dyDescent="0.2">
      <c r="B49" s="18"/>
      <c r="C49" s="1158" t="s">
        <v>5</v>
      </c>
      <c r="D49" s="1158"/>
      <c r="E49" s="1159"/>
      <c r="F49" s="19">
        <v>13</v>
      </c>
      <c r="G49" s="20" t="s">
        <v>571</v>
      </c>
      <c r="H49" s="20" t="s">
        <v>572</v>
      </c>
      <c r="I49" s="20" t="s">
        <v>573</v>
      </c>
      <c r="J49" s="21" t="s">
        <v>574</v>
      </c>
    </row>
    <row r="50" spans="2:10" x14ac:dyDescent="0.15"/>
  </sheetData>
  <sheetProtection algorithmName="SHA-512" hashValue="zfmTYCgWZIpkRqd/956KpDryUOf9StZzcBPU4TkdwA+kIdO+dkNKJS/1La3qRux1ag24dwt/IlEcjcRu7GSfzA==" saltValue="e404lspe/mg2z05bEBIw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topLeftCell="A21" workbookViewId="0"/>
  </sheetViews>
  <sheetFormatPr defaultColWidth="0" defaultRowHeight="13.5" customHeight="1" zeroHeight="1" x14ac:dyDescent="0.15"/>
  <cols>
    <col min="1" max="1" width="6.7109375" style="23" customWidth="1"/>
    <col min="2" max="2" width="11" style="23" customWidth="1"/>
    <col min="3" max="3" width="17" style="23" customWidth="1"/>
    <col min="4" max="5" width="16.710937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64" t="s">
        <v>575</v>
      </c>
      <c r="D34" s="1164"/>
      <c r="E34" s="1165"/>
      <c r="F34" s="32">
        <v>18.96</v>
      </c>
      <c r="G34" s="33">
        <v>19.63</v>
      </c>
      <c r="H34" s="33">
        <v>21.67</v>
      </c>
      <c r="I34" s="33">
        <v>18.5</v>
      </c>
      <c r="J34" s="34">
        <v>15.32</v>
      </c>
      <c r="K34" s="22"/>
      <c r="L34" s="22"/>
      <c r="M34" s="22"/>
      <c r="N34" s="22"/>
      <c r="O34" s="22"/>
      <c r="P34" s="22"/>
    </row>
    <row r="35" spans="1:16" ht="39" customHeight="1" x14ac:dyDescent="0.15">
      <c r="A35" s="22"/>
      <c r="B35" s="35"/>
      <c r="C35" s="1160" t="s">
        <v>576</v>
      </c>
      <c r="D35" s="1160"/>
      <c r="E35" s="1161"/>
      <c r="F35" s="36">
        <v>20.68</v>
      </c>
      <c r="G35" s="37">
        <v>10.84</v>
      </c>
      <c r="H35" s="37">
        <v>4.8</v>
      </c>
      <c r="I35" s="37">
        <v>8.7100000000000009</v>
      </c>
      <c r="J35" s="38">
        <v>14.17</v>
      </c>
      <c r="K35" s="22"/>
      <c r="L35" s="22"/>
      <c r="M35" s="22"/>
      <c r="N35" s="22"/>
      <c r="O35" s="22"/>
      <c r="P35" s="22"/>
    </row>
    <row r="36" spans="1:16" ht="39" customHeight="1" x14ac:dyDescent="0.15">
      <c r="A36" s="22"/>
      <c r="B36" s="35"/>
      <c r="C36" s="1160" t="s">
        <v>577</v>
      </c>
      <c r="D36" s="1160"/>
      <c r="E36" s="1161"/>
      <c r="F36" s="36">
        <v>3.66</v>
      </c>
      <c r="G36" s="37">
        <v>1.46</v>
      </c>
      <c r="H36" s="37">
        <v>1.02</v>
      </c>
      <c r="I36" s="37">
        <v>0.61</v>
      </c>
      <c r="J36" s="38">
        <v>1.1299999999999999</v>
      </c>
      <c r="K36" s="22"/>
      <c r="L36" s="22"/>
      <c r="M36" s="22"/>
      <c r="N36" s="22"/>
      <c r="O36" s="22"/>
      <c r="P36" s="22"/>
    </row>
    <row r="37" spans="1:16" ht="39" customHeight="1" x14ac:dyDescent="0.15">
      <c r="A37" s="22"/>
      <c r="B37" s="35"/>
      <c r="C37" s="1160" t="s">
        <v>578</v>
      </c>
      <c r="D37" s="1160"/>
      <c r="E37" s="1161"/>
      <c r="F37" s="36">
        <v>0.18</v>
      </c>
      <c r="G37" s="37">
        <v>0.23</v>
      </c>
      <c r="H37" s="37">
        <v>0.36</v>
      </c>
      <c r="I37" s="37">
        <v>0.25</v>
      </c>
      <c r="J37" s="38">
        <v>0.16</v>
      </c>
      <c r="K37" s="22"/>
      <c r="L37" s="22"/>
      <c r="M37" s="22"/>
      <c r="N37" s="22"/>
      <c r="O37" s="22"/>
      <c r="P37" s="22"/>
    </row>
    <row r="38" spans="1:16" ht="39" customHeight="1" x14ac:dyDescent="0.15">
      <c r="A38" s="22"/>
      <c r="B38" s="35"/>
      <c r="C38" s="1160" t="s">
        <v>579</v>
      </c>
      <c r="D38" s="1160"/>
      <c r="E38" s="1161"/>
      <c r="F38" s="36">
        <v>0</v>
      </c>
      <c r="G38" s="37">
        <v>0</v>
      </c>
      <c r="H38" s="37">
        <v>0</v>
      </c>
      <c r="I38" s="37">
        <v>0.01</v>
      </c>
      <c r="J38" s="38">
        <v>0.02</v>
      </c>
      <c r="K38" s="22"/>
      <c r="L38" s="22"/>
      <c r="M38" s="22"/>
      <c r="N38" s="22"/>
      <c r="O38" s="22"/>
      <c r="P38" s="22"/>
    </row>
    <row r="39" spans="1:16" ht="39" customHeight="1" x14ac:dyDescent="0.15">
      <c r="A39" s="22"/>
      <c r="B39" s="35"/>
      <c r="C39" s="1160"/>
      <c r="D39" s="1160"/>
      <c r="E39" s="1161"/>
      <c r="F39" s="36"/>
      <c r="G39" s="37"/>
      <c r="H39" s="37"/>
      <c r="I39" s="37"/>
      <c r="J39" s="38"/>
      <c r="K39" s="22"/>
      <c r="L39" s="22"/>
      <c r="M39" s="22"/>
      <c r="N39" s="22"/>
      <c r="O39" s="22"/>
      <c r="P39" s="22"/>
    </row>
    <row r="40" spans="1:16" ht="39" customHeight="1" x14ac:dyDescent="0.15">
      <c r="A40" s="22"/>
      <c r="B40" s="35"/>
      <c r="C40" s="1160"/>
      <c r="D40" s="1160"/>
      <c r="E40" s="1161"/>
      <c r="F40" s="36"/>
      <c r="G40" s="37"/>
      <c r="H40" s="37"/>
      <c r="I40" s="37"/>
      <c r="J40" s="38"/>
      <c r="K40" s="22"/>
      <c r="L40" s="22"/>
      <c r="M40" s="22"/>
      <c r="N40" s="22"/>
      <c r="O40" s="22"/>
      <c r="P40" s="22"/>
    </row>
    <row r="41" spans="1:16" ht="39" customHeight="1" x14ac:dyDescent="0.15">
      <c r="A41" s="22"/>
      <c r="B41" s="35"/>
      <c r="C41" s="1160"/>
      <c r="D41" s="1160"/>
      <c r="E41" s="1161"/>
      <c r="F41" s="36"/>
      <c r="G41" s="37"/>
      <c r="H41" s="37"/>
      <c r="I41" s="37"/>
      <c r="J41" s="38"/>
      <c r="K41" s="22"/>
      <c r="L41" s="22"/>
      <c r="M41" s="22"/>
      <c r="N41" s="22"/>
      <c r="O41" s="22"/>
      <c r="P41" s="22"/>
    </row>
    <row r="42" spans="1:16" ht="39" customHeight="1" x14ac:dyDescent="0.15">
      <c r="A42" s="22"/>
      <c r="B42" s="39"/>
      <c r="C42" s="1160" t="s">
        <v>580</v>
      </c>
      <c r="D42" s="1160"/>
      <c r="E42" s="1161"/>
      <c r="F42" s="36" t="s">
        <v>524</v>
      </c>
      <c r="G42" s="37" t="s">
        <v>524</v>
      </c>
      <c r="H42" s="37" t="s">
        <v>524</v>
      </c>
      <c r="I42" s="37" t="s">
        <v>524</v>
      </c>
      <c r="J42" s="38" t="s">
        <v>524</v>
      </c>
      <c r="K42" s="22"/>
      <c r="L42" s="22"/>
      <c r="M42" s="22"/>
      <c r="N42" s="22"/>
      <c r="O42" s="22"/>
      <c r="P42" s="22"/>
    </row>
    <row r="43" spans="1:16" ht="39" customHeight="1" thickBot="1" x14ac:dyDescent="0.2">
      <c r="A43" s="22"/>
      <c r="B43" s="40"/>
      <c r="C43" s="1162" t="s">
        <v>581</v>
      </c>
      <c r="D43" s="1162"/>
      <c r="E43" s="1163"/>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6aGg2AWK3w2jDKWH+k/V0v4hKNIacqzMd+m91ZcJJ7ofgiiq7A5Yrp1cnevz5S97tGcL+3Qc7UPFbo3+8XrHw==" saltValue="qTOuBnUkdkRkVFuOVLHi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topLeftCell="A52" workbookViewId="0"/>
  </sheetViews>
  <sheetFormatPr defaultColWidth="0" defaultRowHeight="12.6" customHeight="1" zeroHeight="1" x14ac:dyDescent="0.15"/>
  <cols>
    <col min="1" max="1" width="6.7109375" style="47" customWidth="1"/>
    <col min="2" max="3" width="10.85546875" style="47" customWidth="1"/>
    <col min="4" max="4" width="10" style="47" customWidth="1"/>
    <col min="5" max="10" width="11" style="47" customWidth="1"/>
    <col min="11" max="15" width="13.140625" style="47" customWidth="1"/>
    <col min="16" max="21" width="11.4257812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84" t="s">
        <v>11</v>
      </c>
      <c r="C45" s="1185"/>
      <c r="D45" s="56"/>
      <c r="E45" s="1190" t="s">
        <v>12</v>
      </c>
      <c r="F45" s="1190"/>
      <c r="G45" s="1190"/>
      <c r="H45" s="1190"/>
      <c r="I45" s="1190"/>
      <c r="J45" s="1191"/>
      <c r="K45" s="57">
        <v>432</v>
      </c>
      <c r="L45" s="58">
        <v>414</v>
      </c>
      <c r="M45" s="58">
        <v>407</v>
      </c>
      <c r="N45" s="58">
        <v>403</v>
      </c>
      <c r="O45" s="59">
        <v>396</v>
      </c>
      <c r="P45" s="46"/>
      <c r="Q45" s="46"/>
      <c r="R45" s="46"/>
      <c r="S45" s="46"/>
      <c r="T45" s="46"/>
      <c r="U45" s="46"/>
    </row>
    <row r="46" spans="1:21" ht="30.75" customHeight="1" x14ac:dyDescent="0.15">
      <c r="A46" s="46"/>
      <c r="B46" s="1186"/>
      <c r="C46" s="1187"/>
      <c r="D46" s="60"/>
      <c r="E46" s="1168" t="s">
        <v>13</v>
      </c>
      <c r="F46" s="1168"/>
      <c r="G46" s="1168"/>
      <c r="H46" s="1168"/>
      <c r="I46" s="1168"/>
      <c r="J46" s="1169"/>
      <c r="K46" s="61" t="s">
        <v>524</v>
      </c>
      <c r="L46" s="62" t="s">
        <v>524</v>
      </c>
      <c r="M46" s="62" t="s">
        <v>524</v>
      </c>
      <c r="N46" s="62" t="s">
        <v>524</v>
      </c>
      <c r="O46" s="63" t="s">
        <v>524</v>
      </c>
      <c r="P46" s="46"/>
      <c r="Q46" s="46"/>
      <c r="R46" s="46"/>
      <c r="S46" s="46"/>
      <c r="T46" s="46"/>
      <c r="U46" s="46"/>
    </row>
    <row r="47" spans="1:21" ht="30.75" customHeight="1" x14ac:dyDescent="0.15">
      <c r="A47" s="46"/>
      <c r="B47" s="1186"/>
      <c r="C47" s="1187"/>
      <c r="D47" s="60"/>
      <c r="E47" s="1168" t="s">
        <v>14</v>
      </c>
      <c r="F47" s="1168"/>
      <c r="G47" s="1168"/>
      <c r="H47" s="1168"/>
      <c r="I47" s="1168"/>
      <c r="J47" s="1169"/>
      <c r="K47" s="61" t="s">
        <v>524</v>
      </c>
      <c r="L47" s="62" t="s">
        <v>524</v>
      </c>
      <c r="M47" s="62" t="s">
        <v>524</v>
      </c>
      <c r="N47" s="62" t="s">
        <v>524</v>
      </c>
      <c r="O47" s="63" t="s">
        <v>524</v>
      </c>
      <c r="P47" s="46"/>
      <c r="Q47" s="46"/>
      <c r="R47" s="46"/>
      <c r="S47" s="46"/>
      <c r="T47" s="46"/>
      <c r="U47" s="46"/>
    </row>
    <row r="48" spans="1:21" ht="30.75" customHeight="1" x14ac:dyDescent="0.15">
      <c r="A48" s="46"/>
      <c r="B48" s="1186"/>
      <c r="C48" s="1187"/>
      <c r="D48" s="60"/>
      <c r="E48" s="1168" t="s">
        <v>15</v>
      </c>
      <c r="F48" s="1168"/>
      <c r="G48" s="1168"/>
      <c r="H48" s="1168"/>
      <c r="I48" s="1168"/>
      <c r="J48" s="1169"/>
      <c r="K48" s="61">
        <v>27</v>
      </c>
      <c r="L48" s="62">
        <v>35</v>
      </c>
      <c r="M48" s="62">
        <v>41</v>
      </c>
      <c r="N48" s="62">
        <v>45</v>
      </c>
      <c r="O48" s="63">
        <v>47</v>
      </c>
      <c r="P48" s="46"/>
      <c r="Q48" s="46"/>
      <c r="R48" s="46"/>
      <c r="S48" s="46"/>
      <c r="T48" s="46"/>
      <c r="U48" s="46"/>
    </row>
    <row r="49" spans="1:21" ht="30.75" customHeight="1" x14ac:dyDescent="0.15">
      <c r="A49" s="46"/>
      <c r="B49" s="1186"/>
      <c r="C49" s="1187"/>
      <c r="D49" s="60"/>
      <c r="E49" s="1168" t="s">
        <v>16</v>
      </c>
      <c r="F49" s="1168"/>
      <c r="G49" s="1168"/>
      <c r="H49" s="1168"/>
      <c r="I49" s="1168"/>
      <c r="J49" s="1169"/>
      <c r="K49" s="61">
        <v>56</v>
      </c>
      <c r="L49" s="62">
        <v>22</v>
      </c>
      <c r="M49" s="62">
        <v>27</v>
      </c>
      <c r="N49" s="62">
        <v>26</v>
      </c>
      <c r="O49" s="63">
        <v>29</v>
      </c>
      <c r="P49" s="46"/>
      <c r="Q49" s="46"/>
      <c r="R49" s="46"/>
      <c r="S49" s="46"/>
      <c r="T49" s="46"/>
      <c r="U49" s="46"/>
    </row>
    <row r="50" spans="1:21" ht="30.75" customHeight="1" x14ac:dyDescent="0.15">
      <c r="A50" s="46"/>
      <c r="B50" s="1186"/>
      <c r="C50" s="1187"/>
      <c r="D50" s="60"/>
      <c r="E50" s="1168" t="s">
        <v>17</v>
      </c>
      <c r="F50" s="1168"/>
      <c r="G50" s="1168"/>
      <c r="H50" s="1168"/>
      <c r="I50" s="1168"/>
      <c r="J50" s="1169"/>
      <c r="K50" s="61" t="s">
        <v>524</v>
      </c>
      <c r="L50" s="62" t="s">
        <v>524</v>
      </c>
      <c r="M50" s="62" t="s">
        <v>524</v>
      </c>
      <c r="N50" s="62" t="s">
        <v>524</v>
      </c>
      <c r="O50" s="63" t="s">
        <v>524</v>
      </c>
      <c r="P50" s="46"/>
      <c r="Q50" s="46"/>
      <c r="R50" s="46"/>
      <c r="S50" s="46"/>
      <c r="T50" s="46"/>
      <c r="U50" s="46"/>
    </row>
    <row r="51" spans="1:21" ht="30.75" customHeight="1" x14ac:dyDescent="0.15">
      <c r="A51" s="46"/>
      <c r="B51" s="1188"/>
      <c r="C51" s="1189"/>
      <c r="D51" s="64"/>
      <c r="E51" s="1168" t="s">
        <v>18</v>
      </c>
      <c r="F51" s="1168"/>
      <c r="G51" s="1168"/>
      <c r="H51" s="1168"/>
      <c r="I51" s="1168"/>
      <c r="J51" s="1169"/>
      <c r="K51" s="61" t="s">
        <v>524</v>
      </c>
      <c r="L51" s="62" t="s">
        <v>524</v>
      </c>
      <c r="M51" s="62" t="s">
        <v>524</v>
      </c>
      <c r="N51" s="62" t="s">
        <v>524</v>
      </c>
      <c r="O51" s="63" t="s">
        <v>524</v>
      </c>
      <c r="P51" s="46"/>
      <c r="Q51" s="46"/>
      <c r="R51" s="46"/>
      <c r="S51" s="46"/>
      <c r="T51" s="46"/>
      <c r="U51" s="46"/>
    </row>
    <row r="52" spans="1:21" ht="30.75" customHeight="1" x14ac:dyDescent="0.15">
      <c r="A52" s="46"/>
      <c r="B52" s="1166" t="s">
        <v>19</v>
      </c>
      <c r="C52" s="1167"/>
      <c r="D52" s="64"/>
      <c r="E52" s="1168" t="s">
        <v>20</v>
      </c>
      <c r="F52" s="1168"/>
      <c r="G52" s="1168"/>
      <c r="H52" s="1168"/>
      <c r="I52" s="1168"/>
      <c r="J52" s="1169"/>
      <c r="K52" s="61">
        <v>332</v>
      </c>
      <c r="L52" s="62">
        <v>334</v>
      </c>
      <c r="M52" s="62">
        <v>319</v>
      </c>
      <c r="N52" s="62">
        <v>317</v>
      </c>
      <c r="O52" s="63">
        <v>314</v>
      </c>
      <c r="P52" s="46"/>
      <c r="Q52" s="46"/>
      <c r="R52" s="46"/>
      <c r="S52" s="46"/>
      <c r="T52" s="46"/>
      <c r="U52" s="46"/>
    </row>
    <row r="53" spans="1:21" ht="30.75" customHeight="1" thickBot="1" x14ac:dyDescent="0.2">
      <c r="A53" s="46"/>
      <c r="B53" s="1170" t="s">
        <v>21</v>
      </c>
      <c r="C53" s="1171"/>
      <c r="D53" s="65"/>
      <c r="E53" s="1172" t="s">
        <v>22</v>
      </c>
      <c r="F53" s="1172"/>
      <c r="G53" s="1172"/>
      <c r="H53" s="1172"/>
      <c r="I53" s="1172"/>
      <c r="J53" s="1173"/>
      <c r="K53" s="66">
        <v>183</v>
      </c>
      <c r="L53" s="67">
        <v>137</v>
      </c>
      <c r="M53" s="67">
        <v>156</v>
      </c>
      <c r="N53" s="67">
        <v>157</v>
      </c>
      <c r="O53" s="68">
        <v>158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582</v>
      </c>
      <c r="P55" s="46"/>
      <c r="Q55" s="46"/>
      <c r="R55" s="46"/>
      <c r="S55" s="46"/>
      <c r="T55" s="46"/>
      <c r="U55" s="46"/>
    </row>
    <row r="56" spans="1:21" ht="31.5" customHeight="1" thickBot="1" x14ac:dyDescent="0.2">
      <c r="A56" s="46"/>
      <c r="B56" s="74"/>
      <c r="C56" s="75"/>
      <c r="D56" s="75"/>
      <c r="E56" s="76"/>
      <c r="F56" s="76"/>
      <c r="G56" s="76"/>
      <c r="H56" s="76"/>
      <c r="I56" s="76"/>
      <c r="J56" s="77" t="s">
        <v>2</v>
      </c>
      <c r="K56" s="78" t="s">
        <v>583</v>
      </c>
      <c r="L56" s="79" t="s">
        <v>584</v>
      </c>
      <c r="M56" s="79" t="s">
        <v>585</v>
      </c>
      <c r="N56" s="79" t="s">
        <v>586</v>
      </c>
      <c r="O56" s="80" t="s">
        <v>587</v>
      </c>
      <c r="P56" s="46"/>
      <c r="Q56" s="46"/>
      <c r="R56" s="46"/>
      <c r="S56" s="46"/>
      <c r="T56" s="46"/>
      <c r="U56" s="46"/>
    </row>
    <row r="57" spans="1:21" ht="31.5" customHeight="1" x14ac:dyDescent="0.15">
      <c r="B57" s="1174" t="s">
        <v>25</v>
      </c>
      <c r="C57" s="1175"/>
      <c r="D57" s="1178" t="s">
        <v>26</v>
      </c>
      <c r="E57" s="1179"/>
      <c r="F57" s="1179"/>
      <c r="G57" s="1179"/>
      <c r="H57" s="1179"/>
      <c r="I57" s="1179"/>
      <c r="J57" s="1180"/>
      <c r="K57" s="81"/>
      <c r="L57" s="82"/>
      <c r="M57" s="82"/>
      <c r="N57" s="82"/>
      <c r="O57" s="83"/>
    </row>
    <row r="58" spans="1:21" ht="31.5" customHeight="1" thickBot="1" x14ac:dyDescent="0.2">
      <c r="B58" s="1176"/>
      <c r="C58" s="1177"/>
      <c r="D58" s="1181" t="s">
        <v>27</v>
      </c>
      <c r="E58" s="1182"/>
      <c r="F58" s="1182"/>
      <c r="G58" s="1182"/>
      <c r="H58" s="1182"/>
      <c r="I58" s="1182"/>
      <c r="J58" s="1183"/>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dGRH8r86suMX3XCILChHDIrJecy/BHjohZwq+nzHCGfpPLpiyZ+1206lrNaldWq9gCA3UjG85ybY9yEuXFmsug==" saltValue="mWqsUljmwY7yS5OGWl/7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topLeftCell="A4" workbookViewId="0"/>
  </sheetViews>
  <sheetFormatPr defaultColWidth="0" defaultRowHeight="13.5" customHeight="1" zeroHeight="1" x14ac:dyDescent="0.15"/>
  <cols>
    <col min="1" max="1" width="6.7109375" style="91" customWidth="1"/>
    <col min="2" max="3" width="12.7109375" style="91" customWidth="1"/>
    <col min="4" max="4" width="11.7109375" style="91" customWidth="1"/>
    <col min="5" max="8" width="10.28515625" style="91" customWidth="1"/>
    <col min="9" max="13" width="16.28515625" style="91" customWidth="1"/>
    <col min="14" max="19" width="12.710937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566</v>
      </c>
      <c r="J40" s="98" t="s">
        <v>567</v>
      </c>
      <c r="K40" s="98" t="s">
        <v>568</v>
      </c>
      <c r="L40" s="98" t="s">
        <v>569</v>
      </c>
      <c r="M40" s="99" t="s">
        <v>570</v>
      </c>
    </row>
    <row r="41" spans="2:13" ht="27.75" customHeight="1" x14ac:dyDescent="0.15">
      <c r="B41" s="1204" t="s">
        <v>30</v>
      </c>
      <c r="C41" s="1205"/>
      <c r="D41" s="100"/>
      <c r="E41" s="1206" t="s">
        <v>31</v>
      </c>
      <c r="F41" s="1206"/>
      <c r="G41" s="1206"/>
      <c r="H41" s="1207"/>
      <c r="I41" s="332">
        <v>3661</v>
      </c>
      <c r="J41" s="333">
        <v>4102</v>
      </c>
      <c r="K41" s="333">
        <v>5324</v>
      </c>
      <c r="L41" s="333">
        <v>5284</v>
      </c>
      <c r="M41" s="334">
        <v>5078</v>
      </c>
    </row>
    <row r="42" spans="2:13" ht="27.75" customHeight="1" x14ac:dyDescent="0.15">
      <c r="B42" s="1194"/>
      <c r="C42" s="1195"/>
      <c r="D42" s="101"/>
      <c r="E42" s="1198" t="s">
        <v>32</v>
      </c>
      <c r="F42" s="1198"/>
      <c r="G42" s="1198"/>
      <c r="H42" s="1199"/>
      <c r="I42" s="335" t="s">
        <v>524</v>
      </c>
      <c r="J42" s="336" t="s">
        <v>524</v>
      </c>
      <c r="K42" s="336" t="s">
        <v>524</v>
      </c>
      <c r="L42" s="336" t="s">
        <v>524</v>
      </c>
      <c r="M42" s="337" t="s">
        <v>524</v>
      </c>
    </row>
    <row r="43" spans="2:13" ht="27.75" customHeight="1" x14ac:dyDescent="0.15">
      <c r="B43" s="1194"/>
      <c r="C43" s="1195"/>
      <c r="D43" s="101"/>
      <c r="E43" s="1198" t="s">
        <v>33</v>
      </c>
      <c r="F43" s="1198"/>
      <c r="G43" s="1198"/>
      <c r="H43" s="1199"/>
      <c r="I43" s="335">
        <v>770</v>
      </c>
      <c r="J43" s="336">
        <v>767</v>
      </c>
      <c r="K43" s="336">
        <v>796</v>
      </c>
      <c r="L43" s="336">
        <v>833</v>
      </c>
      <c r="M43" s="337">
        <v>894</v>
      </c>
    </row>
    <row r="44" spans="2:13" ht="27.75" customHeight="1" x14ac:dyDescent="0.15">
      <c r="B44" s="1194"/>
      <c r="C44" s="1195"/>
      <c r="D44" s="101"/>
      <c r="E44" s="1198" t="s">
        <v>34</v>
      </c>
      <c r="F44" s="1198"/>
      <c r="G44" s="1198"/>
      <c r="H44" s="1199"/>
      <c r="I44" s="335">
        <v>201</v>
      </c>
      <c r="J44" s="336">
        <v>194</v>
      </c>
      <c r="K44" s="336">
        <v>167</v>
      </c>
      <c r="L44" s="336">
        <v>152</v>
      </c>
      <c r="M44" s="337">
        <v>119</v>
      </c>
    </row>
    <row r="45" spans="2:13" ht="27.75" customHeight="1" x14ac:dyDescent="0.15">
      <c r="B45" s="1194"/>
      <c r="C45" s="1195"/>
      <c r="D45" s="101"/>
      <c r="E45" s="1198" t="s">
        <v>35</v>
      </c>
      <c r="F45" s="1198"/>
      <c r="G45" s="1198"/>
      <c r="H45" s="1199"/>
      <c r="I45" s="335">
        <v>256</v>
      </c>
      <c r="J45" s="336">
        <v>268</v>
      </c>
      <c r="K45" s="336">
        <v>242</v>
      </c>
      <c r="L45" s="336">
        <v>280</v>
      </c>
      <c r="M45" s="337">
        <v>212</v>
      </c>
    </row>
    <row r="46" spans="2:13" ht="27.75" customHeight="1" x14ac:dyDescent="0.15">
      <c r="B46" s="1194"/>
      <c r="C46" s="1195"/>
      <c r="D46" s="102"/>
      <c r="E46" s="1198" t="s">
        <v>36</v>
      </c>
      <c r="F46" s="1198"/>
      <c r="G46" s="1198"/>
      <c r="H46" s="1199"/>
      <c r="I46" s="335" t="s">
        <v>524</v>
      </c>
      <c r="J46" s="336" t="s">
        <v>524</v>
      </c>
      <c r="K46" s="336" t="s">
        <v>524</v>
      </c>
      <c r="L46" s="336" t="s">
        <v>524</v>
      </c>
      <c r="M46" s="337" t="s">
        <v>524</v>
      </c>
    </row>
    <row r="47" spans="2:13" ht="27.75" customHeight="1" x14ac:dyDescent="0.15">
      <c r="B47" s="1194"/>
      <c r="C47" s="1195"/>
      <c r="D47" s="103"/>
      <c r="E47" s="1208" t="s">
        <v>37</v>
      </c>
      <c r="F47" s="1209"/>
      <c r="G47" s="1209"/>
      <c r="H47" s="1210"/>
      <c r="I47" s="335" t="s">
        <v>524</v>
      </c>
      <c r="J47" s="336" t="s">
        <v>524</v>
      </c>
      <c r="K47" s="336" t="s">
        <v>524</v>
      </c>
      <c r="L47" s="336" t="s">
        <v>524</v>
      </c>
      <c r="M47" s="337" t="s">
        <v>524</v>
      </c>
    </row>
    <row r="48" spans="2:13" ht="27.75" customHeight="1" x14ac:dyDescent="0.15">
      <c r="B48" s="1194"/>
      <c r="C48" s="1195"/>
      <c r="D48" s="101"/>
      <c r="E48" s="1198" t="s">
        <v>38</v>
      </c>
      <c r="F48" s="1198"/>
      <c r="G48" s="1198"/>
      <c r="H48" s="1199"/>
      <c r="I48" s="335" t="s">
        <v>524</v>
      </c>
      <c r="J48" s="336" t="s">
        <v>524</v>
      </c>
      <c r="K48" s="336" t="s">
        <v>524</v>
      </c>
      <c r="L48" s="336" t="s">
        <v>524</v>
      </c>
      <c r="M48" s="337" t="s">
        <v>524</v>
      </c>
    </row>
    <row r="49" spans="2:13" ht="27.75" customHeight="1" x14ac:dyDescent="0.15">
      <c r="B49" s="1196"/>
      <c r="C49" s="1197"/>
      <c r="D49" s="101"/>
      <c r="E49" s="1198" t="s">
        <v>39</v>
      </c>
      <c r="F49" s="1198"/>
      <c r="G49" s="1198"/>
      <c r="H49" s="1199"/>
      <c r="I49" s="335" t="s">
        <v>524</v>
      </c>
      <c r="J49" s="336" t="s">
        <v>524</v>
      </c>
      <c r="K49" s="336" t="s">
        <v>524</v>
      </c>
      <c r="L49" s="336" t="s">
        <v>524</v>
      </c>
      <c r="M49" s="337" t="s">
        <v>524</v>
      </c>
    </row>
    <row r="50" spans="2:13" ht="27.75" customHeight="1" x14ac:dyDescent="0.15">
      <c r="B50" s="1192" t="s">
        <v>40</v>
      </c>
      <c r="C50" s="1193"/>
      <c r="D50" s="104"/>
      <c r="E50" s="1198" t="s">
        <v>41</v>
      </c>
      <c r="F50" s="1198"/>
      <c r="G50" s="1198"/>
      <c r="H50" s="1199"/>
      <c r="I50" s="335">
        <v>4688</v>
      </c>
      <c r="J50" s="336">
        <v>4802</v>
      </c>
      <c r="K50" s="336">
        <v>4346</v>
      </c>
      <c r="L50" s="336">
        <v>3760</v>
      </c>
      <c r="M50" s="337">
        <v>4566</v>
      </c>
    </row>
    <row r="51" spans="2:13" ht="27.75" customHeight="1" x14ac:dyDescent="0.15">
      <c r="B51" s="1194"/>
      <c r="C51" s="1195"/>
      <c r="D51" s="101"/>
      <c r="E51" s="1198" t="s">
        <v>42</v>
      </c>
      <c r="F51" s="1198"/>
      <c r="G51" s="1198"/>
      <c r="H51" s="1199"/>
      <c r="I51" s="335">
        <v>69</v>
      </c>
      <c r="J51" s="336">
        <v>58</v>
      </c>
      <c r="K51" s="336">
        <v>42</v>
      </c>
      <c r="L51" s="336">
        <v>37</v>
      </c>
      <c r="M51" s="337">
        <v>37</v>
      </c>
    </row>
    <row r="52" spans="2:13" ht="27.75" customHeight="1" x14ac:dyDescent="0.15">
      <c r="B52" s="1196"/>
      <c r="C52" s="1197"/>
      <c r="D52" s="101"/>
      <c r="E52" s="1198" t="s">
        <v>43</v>
      </c>
      <c r="F52" s="1198"/>
      <c r="G52" s="1198"/>
      <c r="H52" s="1199"/>
      <c r="I52" s="335">
        <v>3418</v>
      </c>
      <c r="J52" s="336">
        <v>3372</v>
      </c>
      <c r="K52" s="336">
        <v>3763</v>
      </c>
      <c r="L52" s="336">
        <v>3660</v>
      </c>
      <c r="M52" s="337">
        <v>3575</v>
      </c>
    </row>
    <row r="53" spans="2:13" ht="27.75" customHeight="1" thickBot="1" x14ac:dyDescent="0.2">
      <c r="B53" s="1200" t="s">
        <v>44</v>
      </c>
      <c r="C53" s="1201"/>
      <c r="D53" s="105"/>
      <c r="E53" s="1202" t="s">
        <v>45</v>
      </c>
      <c r="F53" s="1202"/>
      <c r="G53" s="1202"/>
      <c r="H53" s="1203"/>
      <c r="I53" s="338">
        <v>-3288</v>
      </c>
      <c r="J53" s="339">
        <v>-2901</v>
      </c>
      <c r="K53" s="339">
        <v>-1623</v>
      </c>
      <c r="L53" s="339">
        <v>-907</v>
      </c>
      <c r="M53" s="340">
        <v>-1876</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56yQ34pKKE7Wn1w3wXkVkOKccPtJlhwN4STbJ63/PQYZGhCoj3a5MWITj/WMacC2DflU6QKA23zQ0hYtVQUpHQ==" saltValue="v+LurKG413swUzm09E8h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topLeftCell="A58" workbookViewId="0"/>
  </sheetViews>
  <sheetFormatPr defaultColWidth="0" defaultRowHeight="13.5" customHeight="1" zeroHeight="1" x14ac:dyDescent="0.15"/>
  <cols>
    <col min="1" max="1" width="8.28515625" style="1" customWidth="1"/>
    <col min="2" max="2" width="16.285156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568</v>
      </c>
      <c r="G54" s="114" t="s">
        <v>569</v>
      </c>
      <c r="H54" s="115" t="s">
        <v>570</v>
      </c>
    </row>
    <row r="55" spans="2:8" ht="52.5" customHeight="1" x14ac:dyDescent="0.15">
      <c r="B55" s="116"/>
      <c r="C55" s="1219" t="s">
        <v>48</v>
      </c>
      <c r="D55" s="1219"/>
      <c r="E55" s="1220"/>
      <c r="F55" s="117">
        <v>1828</v>
      </c>
      <c r="G55" s="117">
        <v>1569</v>
      </c>
      <c r="H55" s="118">
        <v>1109</v>
      </c>
    </row>
    <row r="56" spans="2:8" ht="52.5" customHeight="1" x14ac:dyDescent="0.15">
      <c r="B56" s="119"/>
      <c r="C56" s="1221" t="s">
        <v>49</v>
      </c>
      <c r="D56" s="1221"/>
      <c r="E56" s="1222"/>
      <c r="F56" s="120">
        <v>484</v>
      </c>
      <c r="G56" s="120">
        <v>484</v>
      </c>
      <c r="H56" s="121">
        <v>484</v>
      </c>
    </row>
    <row r="57" spans="2:8" ht="53.25" customHeight="1" x14ac:dyDescent="0.15">
      <c r="B57" s="119"/>
      <c r="C57" s="1223" t="s">
        <v>50</v>
      </c>
      <c r="D57" s="1223"/>
      <c r="E57" s="1224"/>
      <c r="F57" s="122">
        <v>2398</v>
      </c>
      <c r="G57" s="122">
        <v>2353</v>
      </c>
      <c r="H57" s="123">
        <v>3967</v>
      </c>
    </row>
    <row r="58" spans="2:8" ht="45.75" customHeight="1" x14ac:dyDescent="0.15">
      <c r="B58" s="124"/>
      <c r="C58" s="1211" t="s">
        <v>601</v>
      </c>
      <c r="D58" s="1212"/>
      <c r="E58" s="1213"/>
      <c r="F58" s="125">
        <v>1388</v>
      </c>
      <c r="G58" s="125">
        <v>1189</v>
      </c>
      <c r="H58" s="126">
        <v>2461</v>
      </c>
    </row>
    <row r="59" spans="2:8" ht="45.75" customHeight="1" x14ac:dyDescent="0.15">
      <c r="B59" s="124"/>
      <c r="C59" s="1211" t="s">
        <v>602</v>
      </c>
      <c r="D59" s="1212"/>
      <c r="E59" s="1213"/>
      <c r="F59" s="125">
        <v>445</v>
      </c>
      <c r="G59" s="125">
        <v>528</v>
      </c>
      <c r="H59" s="126">
        <v>798</v>
      </c>
    </row>
    <row r="60" spans="2:8" ht="45.75" customHeight="1" x14ac:dyDescent="0.15">
      <c r="B60" s="124"/>
      <c r="C60" s="1211" t="s">
        <v>603</v>
      </c>
      <c r="D60" s="1212"/>
      <c r="E60" s="1213"/>
      <c r="F60" s="125">
        <v>76</v>
      </c>
      <c r="G60" s="125">
        <v>136</v>
      </c>
      <c r="H60" s="126">
        <v>186</v>
      </c>
    </row>
    <row r="61" spans="2:8" ht="45.75" customHeight="1" x14ac:dyDescent="0.15">
      <c r="B61" s="124"/>
      <c r="C61" s="1211" t="s">
        <v>604</v>
      </c>
      <c r="D61" s="1212"/>
      <c r="E61" s="1213"/>
      <c r="F61" s="125">
        <v>154</v>
      </c>
      <c r="G61" s="125">
        <v>154</v>
      </c>
      <c r="H61" s="126">
        <v>154</v>
      </c>
    </row>
    <row r="62" spans="2:8" ht="45.75" customHeight="1" thickBot="1" x14ac:dyDescent="0.2">
      <c r="B62" s="127"/>
      <c r="C62" s="1214" t="s">
        <v>605</v>
      </c>
      <c r="D62" s="1215"/>
      <c r="E62" s="1216"/>
      <c r="F62" s="128">
        <v>112</v>
      </c>
      <c r="G62" s="128">
        <v>111</v>
      </c>
      <c r="H62" s="129">
        <v>110</v>
      </c>
    </row>
    <row r="63" spans="2:8" ht="52.5" customHeight="1" thickBot="1" x14ac:dyDescent="0.2">
      <c r="B63" s="130"/>
      <c r="C63" s="1217" t="s">
        <v>51</v>
      </c>
      <c r="D63" s="1217"/>
      <c r="E63" s="1218"/>
      <c r="F63" s="131">
        <v>4711</v>
      </c>
      <c r="G63" s="131">
        <v>4405</v>
      </c>
      <c r="H63" s="132">
        <v>5561</v>
      </c>
    </row>
    <row r="64" spans="2:8" x14ac:dyDescent="0.15"/>
  </sheetData>
  <sheetProtection algorithmName="SHA-512" hashValue="rCGgnsMCJAF1vJUUlckEqoVnGOTm2e4zt9go8q/KOtgavwIHV5ERd9+pJ2RfIz5TSv90Mj8pfafKaum/zFyTHg==" saltValue="ubnmu2yXnWH3y8fU9Ir7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x14ac:dyDescent="0.15"/>
  <cols>
    <col min="1" max="1" width="45.85546875" style="139" customWidth="1"/>
    <col min="2" max="8" width="13.28515625" style="139" customWidth="1"/>
    <col min="9" max="16384" width="11.140625" style="139"/>
  </cols>
  <sheetData>
    <row r="1" spans="1:8" x14ac:dyDescent="0.15">
      <c r="A1" s="133"/>
      <c r="B1" s="134"/>
      <c r="C1" s="135"/>
      <c r="D1" s="136"/>
      <c r="E1" s="137"/>
      <c r="F1" s="137"/>
      <c r="G1" s="137"/>
      <c r="H1" s="138"/>
    </row>
    <row r="2" spans="1:8" x14ac:dyDescent="0.15">
      <c r="A2" s="140"/>
      <c r="B2" s="141"/>
      <c r="C2" s="142"/>
      <c r="D2" s="143" t="s">
        <v>52</v>
      </c>
      <c r="E2" s="144"/>
      <c r="F2" s="145" t="s">
        <v>563</v>
      </c>
      <c r="G2" s="146"/>
      <c r="H2" s="147"/>
    </row>
    <row r="3" spans="1:8" x14ac:dyDescent="0.15">
      <c r="A3" s="143" t="s">
        <v>556</v>
      </c>
      <c r="B3" s="148"/>
      <c r="C3" s="149"/>
      <c r="D3" s="150">
        <v>263566</v>
      </c>
      <c r="E3" s="151"/>
      <c r="F3" s="152">
        <v>90072</v>
      </c>
      <c r="G3" s="153"/>
      <c r="H3" s="154"/>
    </row>
    <row r="4" spans="1:8" x14ac:dyDescent="0.15">
      <c r="A4" s="155"/>
      <c r="B4" s="156"/>
      <c r="C4" s="157"/>
      <c r="D4" s="158">
        <v>98679</v>
      </c>
      <c r="E4" s="159"/>
      <c r="F4" s="160">
        <v>46083</v>
      </c>
      <c r="G4" s="161"/>
      <c r="H4" s="162"/>
    </row>
    <row r="5" spans="1:8" x14ac:dyDescent="0.15">
      <c r="A5" s="143" t="s">
        <v>558</v>
      </c>
      <c r="B5" s="148"/>
      <c r="C5" s="149"/>
      <c r="D5" s="150">
        <v>414231</v>
      </c>
      <c r="E5" s="151"/>
      <c r="F5" s="152">
        <v>88328</v>
      </c>
      <c r="G5" s="153"/>
      <c r="H5" s="154"/>
    </row>
    <row r="6" spans="1:8" x14ac:dyDescent="0.15">
      <c r="A6" s="155"/>
      <c r="B6" s="156"/>
      <c r="C6" s="157"/>
      <c r="D6" s="158">
        <v>117585</v>
      </c>
      <c r="E6" s="159"/>
      <c r="F6" s="160">
        <v>49013</v>
      </c>
      <c r="G6" s="161"/>
      <c r="H6" s="162"/>
    </row>
    <row r="7" spans="1:8" x14ac:dyDescent="0.15">
      <c r="A7" s="143" t="s">
        <v>559</v>
      </c>
      <c r="B7" s="148"/>
      <c r="C7" s="149"/>
      <c r="D7" s="150">
        <v>498622</v>
      </c>
      <c r="E7" s="151"/>
      <c r="F7" s="152">
        <v>103390</v>
      </c>
      <c r="G7" s="153"/>
      <c r="H7" s="154"/>
    </row>
    <row r="8" spans="1:8" x14ac:dyDescent="0.15">
      <c r="A8" s="155"/>
      <c r="B8" s="156"/>
      <c r="C8" s="157"/>
      <c r="D8" s="158">
        <v>61020</v>
      </c>
      <c r="E8" s="159"/>
      <c r="F8" s="160">
        <v>51269</v>
      </c>
      <c r="G8" s="161"/>
      <c r="H8" s="162"/>
    </row>
    <row r="9" spans="1:8" x14ac:dyDescent="0.15">
      <c r="A9" s="143" t="s">
        <v>560</v>
      </c>
      <c r="B9" s="148"/>
      <c r="C9" s="149"/>
      <c r="D9" s="150">
        <v>372195</v>
      </c>
      <c r="E9" s="151"/>
      <c r="F9" s="152">
        <v>117234</v>
      </c>
      <c r="G9" s="153"/>
      <c r="H9" s="154"/>
    </row>
    <row r="10" spans="1:8" x14ac:dyDescent="0.15">
      <c r="A10" s="155"/>
      <c r="B10" s="156"/>
      <c r="C10" s="157"/>
      <c r="D10" s="158">
        <v>28738</v>
      </c>
      <c r="E10" s="159"/>
      <c r="F10" s="160">
        <v>59796</v>
      </c>
      <c r="G10" s="161"/>
      <c r="H10" s="162"/>
    </row>
    <row r="11" spans="1:8" x14ac:dyDescent="0.15">
      <c r="A11" s="143" t="s">
        <v>561</v>
      </c>
      <c r="B11" s="148"/>
      <c r="C11" s="149"/>
      <c r="D11" s="150">
        <v>120523</v>
      </c>
      <c r="E11" s="151"/>
      <c r="F11" s="152">
        <v>97758</v>
      </c>
      <c r="G11" s="153"/>
      <c r="H11" s="154"/>
    </row>
    <row r="12" spans="1:8" x14ac:dyDescent="0.15">
      <c r="A12" s="155"/>
      <c r="B12" s="156"/>
      <c r="C12" s="163"/>
      <c r="D12" s="158">
        <v>44459</v>
      </c>
      <c r="E12" s="159"/>
      <c r="F12" s="160">
        <v>45946</v>
      </c>
      <c r="G12" s="161"/>
      <c r="H12" s="162"/>
    </row>
    <row r="13" spans="1:8" x14ac:dyDescent="0.15">
      <c r="A13" s="143"/>
      <c r="B13" s="148"/>
      <c r="C13" s="149"/>
      <c r="D13" s="150">
        <v>333827</v>
      </c>
      <c r="E13" s="151"/>
      <c r="F13" s="152">
        <v>99356</v>
      </c>
      <c r="G13" s="164"/>
      <c r="H13" s="154"/>
    </row>
    <row r="14" spans="1:8" x14ac:dyDescent="0.15">
      <c r="A14" s="155"/>
      <c r="B14" s="156"/>
      <c r="C14" s="157"/>
      <c r="D14" s="158">
        <v>70096</v>
      </c>
      <c r="E14" s="159"/>
      <c r="F14" s="160">
        <v>50421</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20.68</v>
      </c>
      <c r="C19" s="165">
        <f>ROUND(VALUE(SUBSTITUTE(実質収支比率等に係る経年分析!G$48,"▲","-")),2)</f>
        <v>10.84</v>
      </c>
      <c r="D19" s="165">
        <f>ROUND(VALUE(SUBSTITUTE(実質収支比率等に係る経年分析!H$48,"▲","-")),2)</f>
        <v>4.8</v>
      </c>
      <c r="E19" s="165">
        <f>ROUND(VALUE(SUBSTITUTE(実質収支比率等に係る経年分析!I$48,"▲","-")),2)</f>
        <v>8.7200000000000006</v>
      </c>
      <c r="F19" s="165">
        <f>ROUND(VALUE(SUBSTITUTE(実質収支比率等に係る経年分析!J$48,"▲","-")),2)</f>
        <v>14.18</v>
      </c>
    </row>
    <row r="20" spans="1:11" x14ac:dyDescent="0.15">
      <c r="A20" s="165" t="s">
        <v>55</v>
      </c>
      <c r="B20" s="165">
        <f>ROUND(VALUE(SUBSTITUTE(実質収支比率等に係る経年分析!F$47,"▲","-")),2)</f>
        <v>58.73</v>
      </c>
      <c r="C20" s="165">
        <f>ROUND(VALUE(SUBSTITUTE(実質収支比率等に係る経年分析!G$47,"▲","-")),2)</f>
        <v>58.48</v>
      </c>
      <c r="D20" s="165">
        <f>ROUND(VALUE(SUBSTITUTE(実質収支比率等に係る経年分析!H$47,"▲","-")),2)</f>
        <v>54.68</v>
      </c>
      <c r="E20" s="165">
        <f>ROUND(VALUE(SUBSTITUTE(実質収支比率等に係る経年分析!I$47,"▲","-")),2)</f>
        <v>43.71</v>
      </c>
      <c r="F20" s="165">
        <f>ROUND(VALUE(SUBSTITUTE(実質収支比率等に係る経年分析!J$47,"▲","-")),2)</f>
        <v>29.05</v>
      </c>
    </row>
    <row r="21" spans="1:11" x14ac:dyDescent="0.15">
      <c r="A21" s="165" t="s">
        <v>56</v>
      </c>
      <c r="B21" s="165">
        <f>IF(ISNUMBER(VALUE(SUBSTITUTE(実質収支比率等に係る経年分析!F$49,"▲","-"))),ROUND(VALUE(SUBSTITUTE(実質収支比率等に係る経年分析!F$49,"▲","-")),2),NA())</f>
        <v>13</v>
      </c>
      <c r="C21" s="165">
        <f>IF(ISNUMBER(VALUE(SUBSTITUTE(実質収支比率等に係る経年分析!G$49,"▲","-"))),ROUND(VALUE(SUBSTITUTE(実質収支比率等に係る経年分析!G$49,"▲","-")),2),NA())</f>
        <v>-9.1</v>
      </c>
      <c r="D21" s="165">
        <f>IF(ISNUMBER(VALUE(SUBSTITUTE(実質収支比率等に係る経年分析!H$49,"▲","-"))),ROUND(VALUE(SUBSTITUTE(実質収支比率等に係る経年分析!H$49,"▲","-")),2),NA())</f>
        <v>-8.99</v>
      </c>
      <c r="E21" s="165">
        <f>IF(ISNUMBER(VALUE(SUBSTITUTE(実質収支比率等に係る経年分析!I$49,"▲","-"))),ROUND(VALUE(SUBSTITUTE(実質収支比率等に係る経年分析!I$49,"▲","-")),2),NA())</f>
        <v>-3</v>
      </c>
      <c r="F21" s="165">
        <f>IF(ISNUMBER(VALUE(SUBSTITUTE(実質収支比率等に係る経年分析!J$49,"▲","-"))),ROUND(VALUE(SUBSTITUTE(実質収支比率等に係る経年分析!J$49,"▲","-")),2),NA())</f>
        <v>-6.05</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15">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15">
      <c r="A33" s="166" t="str">
        <f>IF(連結実質赤字比率に係る赤字・黒字の構成分析!C$37="",NA(),連結実質赤字比率に係る赤字・黒字の構成分析!C$37)</f>
        <v>下水道事業特別会計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0.36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0.16</v>
      </c>
    </row>
    <row r="34" spans="1:16" x14ac:dyDescent="0.15">
      <c r="A34" s="166" t="str">
        <f>IF(連結実質赤字比率に係る赤字・黒字の構成分析!C$36="",NA(),連結実質赤字比率に係る赤字・黒字の構成分析!C$36)</f>
        <v>恩納村国民健康保険特別会計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3.66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1.46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1.02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0.61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1.1299999999999999</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20.68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10.84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8.7100000000000009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14.17</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18.96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19.63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21.67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18.5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15.32</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332</v>
      </c>
      <c r="E42" s="167"/>
      <c r="F42" s="167"/>
      <c r="G42" s="167">
        <f>'実質公債費比率（分子）の構造'!L$52</f>
        <v>334</v>
      </c>
      <c r="H42" s="167"/>
      <c r="I42" s="167"/>
      <c r="J42" s="167">
        <f>'実質公債費比率（分子）の構造'!M$52</f>
        <v>319</v>
      </c>
      <c r="K42" s="167"/>
      <c r="L42" s="167"/>
      <c r="M42" s="167">
        <f>'実質公債費比率（分子）の構造'!N$52</f>
        <v>317</v>
      </c>
      <c r="N42" s="167"/>
      <c r="O42" s="167"/>
      <c r="P42" s="167">
        <f>'実質公債費比率（分子）の構造'!O$52</f>
        <v>314</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56</v>
      </c>
      <c r="C45" s="167"/>
      <c r="D45" s="167"/>
      <c r="E45" s="167">
        <f>'実質公債費比率（分子）の構造'!L$49</f>
        <v>22</v>
      </c>
      <c r="F45" s="167"/>
      <c r="G45" s="167"/>
      <c r="H45" s="167">
        <f>'実質公債費比率（分子）の構造'!M$49</f>
        <v>27</v>
      </c>
      <c r="I45" s="167"/>
      <c r="J45" s="167"/>
      <c r="K45" s="167">
        <f>'実質公債費比率（分子）の構造'!N$49</f>
        <v>26</v>
      </c>
      <c r="L45" s="167"/>
      <c r="M45" s="167"/>
      <c r="N45" s="167">
        <f>'実質公債費比率（分子）の構造'!O$49</f>
        <v>29</v>
      </c>
      <c r="O45" s="167"/>
      <c r="P45" s="167"/>
    </row>
    <row r="46" spans="1:16" x14ac:dyDescent="0.15">
      <c r="A46" s="167" t="s">
        <v>67</v>
      </c>
      <c r="B46" s="167">
        <f>'実質公債費比率（分子）の構造'!K$48</f>
        <v>27</v>
      </c>
      <c r="C46" s="167"/>
      <c r="D46" s="167"/>
      <c r="E46" s="167">
        <f>'実質公債費比率（分子）の構造'!L$48</f>
        <v>35</v>
      </c>
      <c r="F46" s="167"/>
      <c r="G46" s="167"/>
      <c r="H46" s="167">
        <f>'実質公債費比率（分子）の構造'!M$48</f>
        <v>41</v>
      </c>
      <c r="I46" s="167"/>
      <c r="J46" s="167"/>
      <c r="K46" s="167">
        <f>'実質公債費比率（分子）の構造'!N$48</f>
        <v>45</v>
      </c>
      <c r="L46" s="167"/>
      <c r="M46" s="167"/>
      <c r="N46" s="167">
        <f>'実質公債費比率（分子）の構造'!O$48</f>
        <v>47</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432</v>
      </c>
      <c r="C49" s="167"/>
      <c r="D49" s="167"/>
      <c r="E49" s="167">
        <f>'実質公債費比率（分子）の構造'!L$45</f>
        <v>414</v>
      </c>
      <c r="F49" s="167"/>
      <c r="G49" s="167"/>
      <c r="H49" s="167">
        <f>'実質公債費比率（分子）の構造'!M$45</f>
        <v>407</v>
      </c>
      <c r="I49" s="167"/>
      <c r="J49" s="167"/>
      <c r="K49" s="167">
        <f>'実質公債費比率（分子）の構造'!N$45</f>
        <v>403</v>
      </c>
      <c r="L49" s="167"/>
      <c r="M49" s="167"/>
      <c r="N49" s="167">
        <f>'実質公債費比率（分子）の構造'!O$45</f>
        <v>396</v>
      </c>
      <c r="O49" s="167"/>
      <c r="P49" s="167"/>
    </row>
    <row r="50" spans="1:16" x14ac:dyDescent="0.15">
      <c r="A50" s="167" t="s">
        <v>71</v>
      </c>
      <c r="B50" s="167" t="e">
        <f>NA()</f>
        <v>#N/A</v>
      </c>
      <c r="C50" s="167">
        <f>IF(ISNUMBER('実質公債費比率（分子）の構造'!K$53),'実質公債費比率（分子）の構造'!K$53,NA())</f>
        <v>183</v>
      </c>
      <c r="D50" s="167" t="e">
        <f>NA()</f>
        <v>#N/A</v>
      </c>
      <c r="E50" s="167" t="e">
        <f>NA()</f>
        <v>#N/A</v>
      </c>
      <c r="F50" s="167">
        <f>IF(ISNUMBER('実質公債費比率（分子）の構造'!L$53),'実質公債費比率（分子）の構造'!L$53,NA())</f>
        <v>137</v>
      </c>
      <c r="G50" s="167" t="e">
        <f>NA()</f>
        <v>#N/A</v>
      </c>
      <c r="H50" s="167" t="e">
        <f>NA()</f>
        <v>#N/A</v>
      </c>
      <c r="I50" s="167">
        <f>IF(ISNUMBER('実質公債費比率（分子）の構造'!M$53),'実質公債費比率（分子）の構造'!M$53,NA())</f>
        <v>156</v>
      </c>
      <c r="J50" s="167" t="e">
        <f>NA()</f>
        <v>#N/A</v>
      </c>
      <c r="K50" s="167" t="e">
        <f>NA()</f>
        <v>#N/A</v>
      </c>
      <c r="L50" s="167">
        <f>IF(ISNUMBER('実質公債費比率（分子）の構造'!N$53),'実質公債費比率（分子）の構造'!N$53,NA())</f>
        <v>157</v>
      </c>
      <c r="M50" s="167" t="e">
        <f>NA()</f>
        <v>#N/A</v>
      </c>
      <c r="N50" s="167" t="e">
        <f>NA()</f>
        <v>#N/A</v>
      </c>
      <c r="O50" s="167">
        <f>IF(ISNUMBER('実質公債費比率（分子）の構造'!O$53),'実質公債費比率（分子）の構造'!O$53,NA())</f>
        <v>158</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3418</v>
      </c>
      <c r="E56" s="166"/>
      <c r="F56" s="166"/>
      <c r="G56" s="166">
        <f>'将来負担比率（分子）の構造'!J$52</f>
        <v>3372</v>
      </c>
      <c r="H56" s="166"/>
      <c r="I56" s="166"/>
      <c r="J56" s="166">
        <f>'将来負担比率（分子）の構造'!K$52</f>
        <v>3763</v>
      </c>
      <c r="K56" s="166"/>
      <c r="L56" s="166"/>
      <c r="M56" s="166">
        <f>'将来負担比率（分子）の構造'!L$52</f>
        <v>3660</v>
      </c>
      <c r="N56" s="166"/>
      <c r="O56" s="166"/>
      <c r="P56" s="166">
        <f>'将来負担比率（分子）の構造'!M$52</f>
        <v>3575</v>
      </c>
    </row>
    <row r="57" spans="1:16" x14ac:dyDescent="0.15">
      <c r="A57" s="166" t="s">
        <v>42</v>
      </c>
      <c r="B57" s="166"/>
      <c r="C57" s="166"/>
      <c r="D57" s="166">
        <f>'将来負担比率（分子）の構造'!I$51</f>
        <v>69</v>
      </c>
      <c r="E57" s="166"/>
      <c r="F57" s="166"/>
      <c r="G57" s="166">
        <f>'将来負担比率（分子）の構造'!J$51</f>
        <v>58</v>
      </c>
      <c r="H57" s="166"/>
      <c r="I57" s="166"/>
      <c r="J57" s="166">
        <f>'将来負担比率（分子）の構造'!K$51</f>
        <v>42</v>
      </c>
      <c r="K57" s="166"/>
      <c r="L57" s="166"/>
      <c r="M57" s="166">
        <f>'将来負担比率（分子）の構造'!L$51</f>
        <v>37</v>
      </c>
      <c r="N57" s="166"/>
      <c r="O57" s="166"/>
      <c r="P57" s="166">
        <f>'将来負担比率（分子）の構造'!M$51</f>
        <v>37</v>
      </c>
    </row>
    <row r="58" spans="1:16" x14ac:dyDescent="0.15">
      <c r="A58" s="166" t="s">
        <v>41</v>
      </c>
      <c r="B58" s="166"/>
      <c r="C58" s="166"/>
      <c r="D58" s="166">
        <f>'将来負担比率（分子）の構造'!I$50</f>
        <v>4688</v>
      </c>
      <c r="E58" s="166"/>
      <c r="F58" s="166"/>
      <c r="G58" s="166">
        <f>'将来負担比率（分子）の構造'!J$50</f>
        <v>4802</v>
      </c>
      <c r="H58" s="166"/>
      <c r="I58" s="166"/>
      <c r="J58" s="166">
        <f>'将来負担比率（分子）の構造'!K$50</f>
        <v>4346</v>
      </c>
      <c r="K58" s="166"/>
      <c r="L58" s="166"/>
      <c r="M58" s="166">
        <f>'将来負担比率（分子）の構造'!L$50</f>
        <v>3760</v>
      </c>
      <c r="N58" s="166"/>
      <c r="O58" s="166"/>
      <c r="P58" s="166">
        <f>'将来負担比率（分子）の構造'!M$50</f>
        <v>4566</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256</v>
      </c>
      <c r="C62" s="166"/>
      <c r="D62" s="166"/>
      <c r="E62" s="166">
        <f>'将来負担比率（分子）の構造'!J$45</f>
        <v>268</v>
      </c>
      <c r="F62" s="166"/>
      <c r="G62" s="166"/>
      <c r="H62" s="166">
        <f>'将来負担比率（分子）の構造'!K$45</f>
        <v>242</v>
      </c>
      <c r="I62" s="166"/>
      <c r="J62" s="166"/>
      <c r="K62" s="166">
        <f>'将来負担比率（分子）の構造'!L$45</f>
        <v>280</v>
      </c>
      <c r="L62" s="166"/>
      <c r="M62" s="166"/>
      <c r="N62" s="166">
        <f>'将来負担比率（分子）の構造'!M$45</f>
        <v>212</v>
      </c>
      <c r="O62" s="166"/>
      <c r="P62" s="166"/>
    </row>
    <row r="63" spans="1:16" x14ac:dyDescent="0.15">
      <c r="A63" s="166" t="s">
        <v>34</v>
      </c>
      <c r="B63" s="166">
        <f>'将来負担比率（分子）の構造'!I$44</f>
        <v>201</v>
      </c>
      <c r="C63" s="166"/>
      <c r="D63" s="166"/>
      <c r="E63" s="166">
        <f>'将来負担比率（分子）の構造'!J$44</f>
        <v>194</v>
      </c>
      <c r="F63" s="166"/>
      <c r="G63" s="166"/>
      <c r="H63" s="166">
        <f>'将来負担比率（分子）の構造'!K$44</f>
        <v>167</v>
      </c>
      <c r="I63" s="166"/>
      <c r="J63" s="166"/>
      <c r="K63" s="166">
        <f>'将来負担比率（分子）の構造'!L$44</f>
        <v>152</v>
      </c>
      <c r="L63" s="166"/>
      <c r="M63" s="166"/>
      <c r="N63" s="166">
        <f>'将来負担比率（分子）の構造'!M$44</f>
        <v>119</v>
      </c>
      <c r="O63" s="166"/>
      <c r="P63" s="166"/>
    </row>
    <row r="64" spans="1:16" x14ac:dyDescent="0.15">
      <c r="A64" s="166" t="s">
        <v>33</v>
      </c>
      <c r="B64" s="166">
        <f>'将来負担比率（分子）の構造'!I$43</f>
        <v>770</v>
      </c>
      <c r="C64" s="166"/>
      <c r="D64" s="166"/>
      <c r="E64" s="166">
        <f>'将来負担比率（分子）の構造'!J$43</f>
        <v>767</v>
      </c>
      <c r="F64" s="166"/>
      <c r="G64" s="166"/>
      <c r="H64" s="166">
        <f>'将来負担比率（分子）の構造'!K$43</f>
        <v>796</v>
      </c>
      <c r="I64" s="166"/>
      <c r="J64" s="166"/>
      <c r="K64" s="166">
        <f>'将来負担比率（分子）の構造'!L$43</f>
        <v>833</v>
      </c>
      <c r="L64" s="166"/>
      <c r="M64" s="166"/>
      <c r="N64" s="166">
        <f>'将来負担比率（分子）の構造'!M$43</f>
        <v>894</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3661</v>
      </c>
      <c r="C66" s="166"/>
      <c r="D66" s="166"/>
      <c r="E66" s="166">
        <f>'将来負担比率（分子）の構造'!J$41</f>
        <v>4102</v>
      </c>
      <c r="F66" s="166"/>
      <c r="G66" s="166"/>
      <c r="H66" s="166">
        <f>'将来負担比率（分子）の構造'!K$41</f>
        <v>5324</v>
      </c>
      <c r="I66" s="166"/>
      <c r="J66" s="166"/>
      <c r="K66" s="166">
        <f>'将来負担比率（分子）の構造'!L$41</f>
        <v>5284</v>
      </c>
      <c r="L66" s="166"/>
      <c r="M66" s="166"/>
      <c r="N66" s="166">
        <f>'将来負担比率（分子）の構造'!M$41</f>
        <v>5078</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1828</v>
      </c>
      <c r="C72" s="170">
        <f>基金残高に係る経年分析!G55</f>
        <v>1569</v>
      </c>
      <c r="D72" s="170">
        <f>基金残高に係る経年分析!H55</f>
        <v>1109</v>
      </c>
    </row>
    <row r="73" spans="1:16" x14ac:dyDescent="0.15">
      <c r="A73" s="169" t="s">
        <v>78</v>
      </c>
      <c r="B73" s="170">
        <f>基金残高に係る経年分析!F56</f>
        <v>484</v>
      </c>
      <c r="C73" s="170">
        <f>基金残高に係る経年分析!G56</f>
        <v>484</v>
      </c>
      <c r="D73" s="170">
        <f>基金残高に係る経年分析!H56</f>
        <v>484</v>
      </c>
    </row>
    <row r="74" spans="1:16" x14ac:dyDescent="0.15">
      <c r="A74" s="169" t="s">
        <v>79</v>
      </c>
      <c r="B74" s="170">
        <f>基金残高に係る経年分析!F57</f>
        <v>2398</v>
      </c>
      <c r="C74" s="170">
        <f>基金残高に係る経年分析!G57</f>
        <v>2353</v>
      </c>
      <c r="D74" s="170">
        <f>基金残高に係る経年分析!H57</f>
        <v>3967</v>
      </c>
    </row>
  </sheetData>
  <sheetProtection algorithmName="SHA-512" hashValue="pSFqjfe/dlGw2wtHOqbDiOkH9RMMFcfY5E5EyfR3Q5VBa8XdbypSi/d0w4hHbpdJXtXlPsODH2Jdgt8/Heg5/w==" saltValue="XYaW/DNcZm4g/VIScQBH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FA1A7-460E-4A08-84D4-3AF1B09FCF66}">
  <dimension ref="A1:AF84"/>
  <sheetViews>
    <sheetView tabSelected="1" workbookViewId="0">
      <selection activeCell="F4" sqref="F4"/>
    </sheetView>
  </sheetViews>
  <sheetFormatPr defaultRowHeight="18" customHeight="1" x14ac:dyDescent="0.15"/>
  <cols>
    <col min="1" max="1" width="3.5703125" style="1225" customWidth="1"/>
    <col min="2" max="3" width="7.140625" style="1225" customWidth="1"/>
    <col min="4" max="8" width="13.5703125" style="1225" customWidth="1"/>
    <col min="9" max="9" width="4.85546875" style="1225" customWidth="1"/>
    <col min="10" max="10" width="11.28515625" style="1225" customWidth="1"/>
    <col min="11" max="11" width="7.140625" style="1225" customWidth="1"/>
    <col min="12" max="16" width="13.5703125" style="1225" customWidth="1"/>
    <col min="17" max="17" width="5.140625" style="1225" customWidth="1"/>
    <col min="18" max="18" width="10" style="1225" customWidth="1"/>
    <col min="19" max="19" width="7.140625" style="1225" customWidth="1"/>
    <col min="20" max="24" width="13.5703125" style="1225" customWidth="1"/>
    <col min="25" max="25" width="2.85546875" style="1225" customWidth="1"/>
    <col min="26" max="30" width="9.42578125" style="1225" customWidth="1"/>
    <col min="31" max="31" width="8.5703125" style="1225" customWidth="1"/>
    <col min="32" max="16384" width="9.140625" style="1225"/>
  </cols>
  <sheetData>
    <row r="1" spans="1:32" ht="13.5" customHeight="1" x14ac:dyDescent="0.15"/>
    <row r="2" spans="1:32" ht="18" customHeight="1" x14ac:dyDescent="0.15">
      <c r="B2" s="1226" t="s">
        <v>664</v>
      </c>
      <c r="E2" s="1226"/>
    </row>
    <row r="3" spans="1:32" ht="14.25" customHeight="1" x14ac:dyDescent="0.15">
      <c r="A3" s="1240"/>
      <c r="J3" s="1256"/>
      <c r="K3" s="1256"/>
      <c r="L3" s="1256"/>
      <c r="M3" s="1256"/>
      <c r="N3" s="1320"/>
      <c r="O3" s="1320"/>
      <c r="P3" s="1320"/>
      <c r="Q3" s="1320"/>
      <c r="R3" s="1320"/>
    </row>
    <row r="4" spans="1:32" ht="24" customHeight="1" x14ac:dyDescent="0.15">
      <c r="A4" s="1226" t="s">
        <v>665</v>
      </c>
      <c r="H4" s="1255"/>
      <c r="J4" s="1256"/>
      <c r="K4" s="1256"/>
      <c r="L4" s="1256"/>
      <c r="M4" s="1256"/>
      <c r="N4" s="1320"/>
      <c r="O4" s="1320"/>
      <c r="P4" s="1320"/>
      <c r="Q4" s="1320"/>
      <c r="R4" s="1320"/>
      <c r="Z4" s="1321" t="s">
        <v>666</v>
      </c>
      <c r="AA4" s="1322"/>
      <c r="AB4" s="1322"/>
      <c r="AC4" s="1322"/>
      <c r="AD4" s="1322"/>
      <c r="AE4" s="1323"/>
    </row>
    <row r="5" spans="1:32" ht="26.25" customHeight="1" x14ac:dyDescent="0.15">
      <c r="A5" s="1226" t="s">
        <v>667</v>
      </c>
      <c r="B5" s="1226"/>
      <c r="H5" s="1255"/>
      <c r="J5" s="1226" t="s">
        <v>668</v>
      </c>
      <c r="K5" s="1256"/>
      <c r="L5" s="1256"/>
      <c r="M5" s="1256"/>
      <c r="N5" s="1320"/>
      <c r="O5" s="1320"/>
      <c r="P5" s="1320"/>
      <c r="Q5" s="1320"/>
      <c r="R5" s="1226" t="s">
        <v>669</v>
      </c>
      <c r="Z5" s="1324" t="s">
        <v>670</v>
      </c>
      <c r="AA5" s="1325"/>
      <c r="AB5" s="1325"/>
      <c r="AC5" s="1325"/>
      <c r="AD5" s="1325"/>
      <c r="AE5" s="1326"/>
    </row>
    <row r="6" spans="1:32" ht="14.25" customHeight="1" x14ac:dyDescent="0.15">
      <c r="C6" s="1258"/>
      <c r="D6" s="1257" t="s">
        <v>634</v>
      </c>
      <c r="E6" s="1257" t="s">
        <v>671</v>
      </c>
      <c r="F6" s="1257" t="s">
        <v>672</v>
      </c>
      <c r="G6" s="1257" t="s">
        <v>673</v>
      </c>
      <c r="H6" s="1257" t="s">
        <v>674</v>
      </c>
      <c r="J6" s="1327"/>
      <c r="K6" s="1328"/>
      <c r="L6" s="1257" t="s">
        <v>634</v>
      </c>
      <c r="M6" s="1257" t="s">
        <v>671</v>
      </c>
      <c r="N6" s="1257" t="s">
        <v>672</v>
      </c>
      <c r="O6" s="1257" t="s">
        <v>673</v>
      </c>
      <c r="P6" s="1257" t="s">
        <v>674</v>
      </c>
      <c r="S6" s="1258"/>
      <c r="T6" s="1257" t="s">
        <v>634</v>
      </c>
      <c r="U6" s="1257" t="s">
        <v>671</v>
      </c>
      <c r="V6" s="1257" t="s">
        <v>672</v>
      </c>
      <c r="W6" s="1257" t="s">
        <v>673</v>
      </c>
      <c r="X6" s="1257" t="s">
        <v>674</v>
      </c>
      <c r="Y6" s="1258"/>
      <c r="Z6" s="1329" t="s">
        <v>675</v>
      </c>
      <c r="AA6" s="1330"/>
      <c r="AB6" s="1330"/>
      <c r="AC6" s="1330"/>
      <c r="AD6" s="1330"/>
      <c r="AE6" s="1331"/>
      <c r="AF6" s="1332"/>
    </row>
    <row r="7" spans="1:32" ht="14.25" customHeight="1" x14ac:dyDescent="0.15">
      <c r="A7" s="1333" t="s">
        <v>676</v>
      </c>
      <c r="B7" s="1333"/>
      <c r="C7" s="1333"/>
      <c r="D7" s="1270">
        <v>4030263</v>
      </c>
      <c r="E7" s="1270">
        <v>4387480</v>
      </c>
      <c r="F7" s="1270">
        <v>4867697</v>
      </c>
      <c r="G7" s="1270">
        <v>5172027</v>
      </c>
      <c r="H7" s="1270">
        <v>5319600</v>
      </c>
      <c r="J7" s="1333" t="s">
        <v>676</v>
      </c>
      <c r="K7" s="1333"/>
      <c r="L7" s="1270">
        <v>40303</v>
      </c>
      <c r="M7" s="1270">
        <v>43875</v>
      </c>
      <c r="N7" s="1270">
        <v>48677</v>
      </c>
      <c r="O7" s="1270">
        <v>51720</v>
      </c>
      <c r="P7" s="1270">
        <v>53196</v>
      </c>
      <c r="R7" s="1333" t="s">
        <v>677</v>
      </c>
      <c r="S7" s="1334"/>
      <c r="T7" s="1270">
        <v>11900</v>
      </c>
      <c r="U7" s="1270">
        <v>12638</v>
      </c>
      <c r="V7" s="1270">
        <v>13156</v>
      </c>
      <c r="W7" s="1270">
        <v>14071</v>
      </c>
      <c r="X7" s="1270">
        <v>15120</v>
      </c>
      <c r="Y7" s="1258"/>
      <c r="Z7" s="1329"/>
      <c r="AA7" s="1330"/>
      <c r="AB7" s="1330"/>
      <c r="AC7" s="1330"/>
      <c r="AD7" s="1330"/>
      <c r="AE7" s="1331"/>
      <c r="AF7" s="1258"/>
    </row>
    <row r="8" spans="1:32" ht="14.25" customHeight="1" thickBot="1" x14ac:dyDescent="0.2">
      <c r="A8" s="1335" t="s">
        <v>608</v>
      </c>
      <c r="B8" s="1335"/>
      <c r="C8" s="1335"/>
      <c r="D8" s="1270">
        <v>10937</v>
      </c>
      <c r="E8" s="1270">
        <v>11038</v>
      </c>
      <c r="F8" s="1270">
        <v>11064</v>
      </c>
      <c r="G8" s="1270">
        <v>11050</v>
      </c>
      <c r="H8" s="1270">
        <v>11082</v>
      </c>
      <c r="J8" s="1335" t="s">
        <v>678</v>
      </c>
      <c r="K8" s="1335"/>
      <c r="L8" s="1270">
        <v>10581</v>
      </c>
      <c r="M8" s="1270">
        <v>12356</v>
      </c>
      <c r="N8" s="1270">
        <v>13357</v>
      </c>
      <c r="O8" s="1270">
        <v>13861</v>
      </c>
      <c r="P8" s="1270">
        <v>11795</v>
      </c>
      <c r="R8" s="1335" t="s">
        <v>679</v>
      </c>
      <c r="S8" s="1336"/>
      <c r="T8" s="1270">
        <v>30222</v>
      </c>
      <c r="U8" s="1270">
        <v>31546</v>
      </c>
      <c r="V8" s="1270">
        <v>36361</v>
      </c>
      <c r="W8" s="1270">
        <v>39850</v>
      </c>
      <c r="X8" s="1270">
        <v>40476</v>
      </c>
      <c r="Y8" s="1258"/>
      <c r="Z8" s="1329"/>
      <c r="AA8" s="1330"/>
      <c r="AB8" s="1330"/>
      <c r="AC8" s="1330"/>
      <c r="AD8" s="1330"/>
      <c r="AE8" s="1331"/>
      <c r="AF8" s="1258"/>
    </row>
    <row r="9" spans="1:32" ht="14.25" customHeight="1" x14ac:dyDescent="0.15">
      <c r="A9" s="1337" t="s">
        <v>680</v>
      </c>
      <c r="B9" s="1338"/>
      <c r="C9" s="1338"/>
      <c r="D9" s="1339">
        <v>368.5</v>
      </c>
      <c r="E9" s="1339">
        <v>397.5</v>
      </c>
      <c r="F9" s="1339">
        <v>440</v>
      </c>
      <c r="G9" s="1339">
        <v>468.1</v>
      </c>
      <c r="H9" s="1340">
        <v>480</v>
      </c>
      <c r="J9" s="1337" t="s">
        <v>680</v>
      </c>
      <c r="K9" s="1338"/>
      <c r="L9" s="1341">
        <v>3.81</v>
      </c>
      <c r="M9" s="1341">
        <v>3.55</v>
      </c>
      <c r="N9" s="1341">
        <v>3.64</v>
      </c>
      <c r="O9" s="1341">
        <v>3.73</v>
      </c>
      <c r="P9" s="1342">
        <v>4.51</v>
      </c>
      <c r="R9" s="1337" t="s">
        <v>680</v>
      </c>
      <c r="S9" s="1343"/>
      <c r="T9" s="1344">
        <v>39.4</v>
      </c>
      <c r="U9" s="1344">
        <v>40.1</v>
      </c>
      <c r="V9" s="1344">
        <v>36.200000000000003</v>
      </c>
      <c r="W9" s="1344">
        <v>35.299999999999997</v>
      </c>
      <c r="X9" s="1345">
        <v>37.4</v>
      </c>
      <c r="Z9" s="1329"/>
      <c r="AA9" s="1330"/>
      <c r="AB9" s="1330"/>
      <c r="AC9" s="1330"/>
      <c r="AD9" s="1330"/>
      <c r="AE9" s="1331"/>
      <c r="AF9" s="1258"/>
    </row>
    <row r="10" spans="1:32" ht="14.25" customHeight="1" thickBot="1" x14ac:dyDescent="0.2">
      <c r="A10" s="1346" t="s">
        <v>681</v>
      </c>
      <c r="B10" s="1347"/>
      <c r="C10" s="1347"/>
      <c r="D10" s="1348">
        <v>255</v>
      </c>
      <c r="E10" s="1348">
        <v>258.89999999999998</v>
      </c>
      <c r="F10" s="1348">
        <v>256.60000000000002</v>
      </c>
      <c r="G10" s="1348">
        <v>258.10000000000002</v>
      </c>
      <c r="H10" s="1349">
        <v>261.3</v>
      </c>
      <c r="J10" s="1346" t="s">
        <v>681</v>
      </c>
      <c r="K10" s="1347"/>
      <c r="L10" s="1350">
        <v>4.29</v>
      </c>
      <c r="M10" s="1350">
        <v>4.22</v>
      </c>
      <c r="N10" s="1350">
        <v>4.01</v>
      </c>
      <c r="O10" s="1350">
        <v>3.23</v>
      </c>
      <c r="P10" s="1351">
        <v>3.56</v>
      </c>
      <c r="R10" s="1346" t="s">
        <v>681</v>
      </c>
      <c r="S10" s="1352"/>
      <c r="T10" s="1348">
        <v>59.7</v>
      </c>
      <c r="U10" s="1348">
        <v>60.4</v>
      </c>
      <c r="V10" s="1348">
        <v>61.4</v>
      </c>
      <c r="W10" s="1348">
        <v>62.7</v>
      </c>
      <c r="X10" s="1349">
        <v>63.4</v>
      </c>
      <c r="Z10" s="1329"/>
      <c r="AA10" s="1330"/>
      <c r="AB10" s="1330"/>
      <c r="AC10" s="1330"/>
      <c r="AD10" s="1330"/>
      <c r="AE10" s="1331"/>
    </row>
    <row r="11" spans="1:32" ht="18" customHeight="1" x14ac:dyDescent="0.15">
      <c r="A11" s="1353"/>
      <c r="J11" s="1353"/>
      <c r="R11" s="1353" t="s">
        <v>682</v>
      </c>
      <c r="Z11" s="1329"/>
      <c r="AA11" s="1330"/>
      <c r="AB11" s="1330"/>
      <c r="AC11" s="1330"/>
      <c r="AD11" s="1330"/>
      <c r="AE11" s="1331"/>
    </row>
    <row r="12" spans="1:32" ht="12.75" customHeight="1" x14ac:dyDescent="0.15">
      <c r="Z12" s="1329"/>
      <c r="AA12" s="1330"/>
      <c r="AB12" s="1330"/>
      <c r="AC12" s="1330"/>
      <c r="AD12" s="1330"/>
      <c r="AE12" s="1331"/>
    </row>
    <row r="13" spans="1:32" ht="12.75" customHeight="1" x14ac:dyDescent="0.15">
      <c r="K13" s="1226"/>
      <c r="Z13" s="1329"/>
      <c r="AA13" s="1330"/>
      <c r="AB13" s="1330"/>
      <c r="AC13" s="1330"/>
      <c r="AD13" s="1330"/>
      <c r="AE13" s="1331"/>
      <c r="AF13" s="1290"/>
    </row>
    <row r="14" spans="1:32" ht="12.75" customHeight="1" x14ac:dyDescent="0.15">
      <c r="A14" s="1354"/>
      <c r="B14" s="1354"/>
      <c r="C14" s="1279"/>
      <c r="D14" s="1279"/>
      <c r="E14" s="1279"/>
      <c r="F14" s="1279"/>
      <c r="G14" s="1279"/>
      <c r="H14" s="1279"/>
      <c r="K14" s="1281"/>
      <c r="L14" s="1281"/>
      <c r="M14" s="1281"/>
      <c r="N14" s="1281"/>
      <c r="O14" s="1281"/>
      <c r="P14" s="1281"/>
      <c r="S14" s="1226"/>
      <c r="Z14" s="1329"/>
      <c r="AA14" s="1330"/>
      <c r="AB14" s="1330"/>
      <c r="AC14" s="1330"/>
      <c r="AD14" s="1330"/>
      <c r="AE14" s="1331"/>
    </row>
    <row r="15" spans="1:32" ht="12.75" customHeight="1" x14ac:dyDescent="0.15">
      <c r="A15" s="1354"/>
      <c r="B15" s="1354"/>
      <c r="C15" s="1282"/>
      <c r="D15" s="1283"/>
      <c r="E15" s="1284"/>
      <c r="F15" s="1284"/>
      <c r="G15" s="1284"/>
      <c r="H15" s="1284"/>
      <c r="K15" s="1284"/>
      <c r="L15" s="1284"/>
      <c r="M15" s="1285"/>
      <c r="N15" s="1285"/>
      <c r="O15" s="1285"/>
      <c r="P15" s="1285"/>
      <c r="Z15" s="1329"/>
      <c r="AA15" s="1330"/>
      <c r="AB15" s="1330"/>
      <c r="AC15" s="1330"/>
      <c r="AD15" s="1330"/>
      <c r="AE15" s="1331"/>
    </row>
    <row r="16" spans="1:32" ht="12.75" customHeight="1" x14ac:dyDescent="0.15">
      <c r="C16" s="1282"/>
      <c r="D16" s="1283"/>
      <c r="E16" s="1284"/>
      <c r="F16" s="1284"/>
      <c r="G16" s="1284"/>
      <c r="H16" s="1284"/>
      <c r="K16" s="1287"/>
      <c r="L16" s="1287"/>
      <c r="M16" s="1288"/>
      <c r="N16" s="1288"/>
      <c r="O16" s="1288"/>
      <c r="P16" s="1288"/>
      <c r="Q16" s="1280"/>
      <c r="Z16" s="1329"/>
      <c r="AA16" s="1330"/>
      <c r="AB16" s="1330"/>
      <c r="AC16" s="1330"/>
      <c r="AD16" s="1330"/>
      <c r="AE16" s="1331"/>
    </row>
    <row r="17" spans="1:31" ht="12.75" customHeight="1" x14ac:dyDescent="0.15">
      <c r="B17" s="1279"/>
      <c r="C17" s="1282"/>
      <c r="D17" s="1283"/>
      <c r="F17" s="1284"/>
      <c r="G17" s="1284"/>
      <c r="H17" s="1284"/>
      <c r="I17" s="1279"/>
      <c r="K17" s="1289"/>
      <c r="L17" s="1287"/>
      <c r="M17" s="1289"/>
      <c r="N17" s="1289"/>
      <c r="O17" s="1289"/>
      <c r="P17" s="1289"/>
      <c r="Q17" s="1286"/>
      <c r="Z17" s="1329"/>
      <c r="AA17" s="1330"/>
      <c r="AB17" s="1330"/>
      <c r="AC17" s="1330"/>
      <c r="AD17" s="1330"/>
      <c r="AE17" s="1331"/>
    </row>
    <row r="18" spans="1:31" ht="12.75" customHeight="1" x14ac:dyDescent="0.15">
      <c r="B18" s="1282"/>
      <c r="C18" s="1282"/>
      <c r="D18" s="1283"/>
      <c r="F18" s="1284"/>
      <c r="G18" s="1284"/>
      <c r="H18" s="1284"/>
      <c r="I18" s="1284"/>
      <c r="K18" s="1284"/>
      <c r="L18" s="1290"/>
      <c r="M18" s="1290"/>
      <c r="N18" s="1290"/>
      <c r="O18" s="1290"/>
      <c r="P18" s="1290"/>
      <c r="Q18" s="1283"/>
      <c r="Z18" s="1329"/>
      <c r="AA18" s="1330"/>
      <c r="AB18" s="1330"/>
      <c r="AC18" s="1330"/>
      <c r="AD18" s="1330"/>
      <c r="AE18" s="1331"/>
    </row>
    <row r="19" spans="1:31" ht="12.75" customHeight="1" x14ac:dyDescent="0.15">
      <c r="B19" s="1282"/>
      <c r="C19" s="1282"/>
      <c r="D19" s="1283"/>
      <c r="E19" s="1284"/>
      <c r="F19" s="1284"/>
      <c r="G19" s="1284"/>
      <c r="I19" s="1284"/>
      <c r="K19" s="1291"/>
      <c r="L19" s="1291"/>
      <c r="M19" s="1291"/>
      <c r="N19" s="1291"/>
      <c r="O19" s="1291"/>
      <c r="P19" s="1291"/>
      <c r="Q19" s="1296"/>
      <c r="Z19" s="1329"/>
      <c r="AA19" s="1330"/>
      <c r="AB19" s="1330"/>
      <c r="AC19" s="1330"/>
      <c r="AD19" s="1330"/>
      <c r="AE19" s="1331"/>
    </row>
    <row r="20" spans="1:31" ht="12.75" customHeight="1" x14ac:dyDescent="0.15">
      <c r="B20" s="1282"/>
      <c r="C20" s="1282"/>
      <c r="D20" s="1283"/>
      <c r="E20" s="1284"/>
      <c r="F20" s="1284"/>
      <c r="G20" s="1284"/>
      <c r="H20" s="1284"/>
      <c r="I20" s="1284"/>
      <c r="K20" s="1284"/>
      <c r="L20" s="1290"/>
      <c r="M20" s="1290"/>
      <c r="N20" s="1290"/>
      <c r="O20" s="1290"/>
      <c r="P20" s="1289"/>
      <c r="Q20" s="1355"/>
      <c r="Z20" s="1329"/>
      <c r="AA20" s="1330"/>
      <c r="AB20" s="1330"/>
      <c r="AC20" s="1330"/>
      <c r="AD20" s="1330"/>
      <c r="AE20" s="1331"/>
    </row>
    <row r="21" spans="1:31" ht="12.75" customHeight="1" x14ac:dyDescent="0.15">
      <c r="B21" s="1282"/>
      <c r="C21" s="1282"/>
      <c r="D21" s="1283"/>
      <c r="F21" s="1284"/>
      <c r="G21" s="1284"/>
      <c r="I21" s="1284"/>
      <c r="K21" s="1284"/>
      <c r="L21" s="1290"/>
      <c r="M21" s="1290"/>
      <c r="N21" s="1289"/>
      <c r="O21" s="1289"/>
      <c r="P21" s="1289"/>
      <c r="Q21" s="1355"/>
      <c r="Z21" s="1329"/>
      <c r="AA21" s="1330"/>
      <c r="AB21" s="1330"/>
      <c r="AC21" s="1330"/>
      <c r="AD21" s="1330"/>
      <c r="AE21" s="1331"/>
    </row>
    <row r="22" spans="1:31" ht="12.75" customHeight="1" x14ac:dyDescent="0.15">
      <c r="B22" s="1282"/>
      <c r="C22" s="1293"/>
      <c r="D22" s="1283"/>
      <c r="F22" s="1284"/>
      <c r="G22" s="1284"/>
      <c r="K22" s="1291"/>
      <c r="L22" s="1291"/>
      <c r="M22" s="1291"/>
      <c r="N22" s="1291"/>
      <c r="O22" s="1291"/>
      <c r="P22" s="1291"/>
      <c r="Q22" s="1355"/>
      <c r="Z22" s="1356"/>
      <c r="AA22" s="1357"/>
      <c r="AB22" s="1357"/>
      <c r="AC22" s="1357"/>
      <c r="AD22" s="1357"/>
      <c r="AE22" s="1358"/>
    </row>
    <row r="23" spans="1:31" ht="12.75" customHeight="1" x14ac:dyDescent="0.15">
      <c r="B23" s="1282"/>
      <c r="C23" s="1293"/>
      <c r="D23" s="1283"/>
      <c r="E23" s="1294"/>
      <c r="F23" s="1284"/>
      <c r="G23" s="1284"/>
      <c r="H23" s="1294"/>
      <c r="I23" s="1284"/>
      <c r="K23" s="1281"/>
      <c r="L23" s="1281"/>
      <c r="M23" s="1281"/>
      <c r="N23" s="1281"/>
      <c r="O23" s="1281"/>
      <c r="P23" s="1281"/>
      <c r="Q23" s="1355"/>
      <c r="Z23" s="1321" t="s">
        <v>683</v>
      </c>
      <c r="AA23" s="1322"/>
      <c r="AB23" s="1322"/>
      <c r="AC23" s="1322"/>
      <c r="AD23" s="1322"/>
      <c r="AE23" s="1323"/>
    </row>
    <row r="24" spans="1:31" ht="12.75" customHeight="1" x14ac:dyDescent="0.15">
      <c r="B24" s="1282"/>
      <c r="C24" s="1282"/>
      <c r="D24" s="1283"/>
      <c r="E24" s="1294"/>
      <c r="F24" s="1294"/>
      <c r="G24" s="1294"/>
      <c r="H24" s="1294"/>
      <c r="Q24" s="1355"/>
      <c r="Z24" s="1324"/>
      <c r="AA24" s="1325"/>
      <c r="AB24" s="1325"/>
      <c r="AC24" s="1325"/>
      <c r="AD24" s="1325"/>
      <c r="AE24" s="1326"/>
    </row>
    <row r="25" spans="1:31" ht="12.75" customHeight="1" x14ac:dyDescent="0.15">
      <c r="B25" s="1282"/>
      <c r="C25" s="1282"/>
      <c r="D25" s="1283"/>
      <c r="E25" s="1294"/>
      <c r="F25" s="1294"/>
      <c r="G25" s="1294"/>
      <c r="H25" s="1294"/>
      <c r="J25" s="1295"/>
      <c r="Q25" s="1355"/>
      <c r="Z25" s="1329" t="s">
        <v>684</v>
      </c>
      <c r="AA25" s="1330"/>
      <c r="AB25" s="1330"/>
      <c r="AC25" s="1330"/>
      <c r="AD25" s="1330"/>
      <c r="AE25" s="1331"/>
    </row>
    <row r="26" spans="1:31" ht="12.75" customHeight="1" x14ac:dyDescent="0.15">
      <c r="B26" s="1282"/>
      <c r="C26" s="1282"/>
      <c r="D26" s="1283"/>
      <c r="E26" s="1294"/>
      <c r="F26" s="1294"/>
      <c r="G26" s="1294"/>
      <c r="H26" s="1294"/>
      <c r="I26" s="1294"/>
      <c r="J26" s="1287"/>
      <c r="L26" s="1284"/>
      <c r="M26" s="1284"/>
      <c r="N26" s="1287"/>
      <c r="O26" s="1287"/>
      <c r="P26" s="1284"/>
      <c r="Q26" s="1355"/>
      <c r="Z26" s="1329"/>
      <c r="AA26" s="1330"/>
      <c r="AB26" s="1330"/>
      <c r="AC26" s="1330"/>
      <c r="AD26" s="1330"/>
      <c r="AE26" s="1331"/>
    </row>
    <row r="27" spans="1:31" ht="12.75" customHeight="1" x14ac:dyDescent="0.15">
      <c r="B27" s="1282"/>
      <c r="C27" s="1282"/>
      <c r="D27" s="1283"/>
      <c r="E27" s="1284"/>
      <c r="F27" s="1284"/>
      <c r="G27" s="1284"/>
      <c r="H27" s="1284"/>
      <c r="I27" s="1294"/>
      <c r="K27" s="1226"/>
      <c r="L27" s="1284"/>
      <c r="M27" s="1284"/>
      <c r="N27" s="1287"/>
      <c r="O27" s="1287"/>
      <c r="P27" s="1284"/>
      <c r="T27" s="1284"/>
      <c r="U27" s="1284"/>
      <c r="V27" s="1284"/>
      <c r="W27" s="1284"/>
      <c r="X27" s="1284"/>
      <c r="Y27" s="1284"/>
      <c r="Z27" s="1329"/>
      <c r="AA27" s="1330"/>
      <c r="AB27" s="1330"/>
      <c r="AC27" s="1330"/>
      <c r="AD27" s="1330"/>
      <c r="AE27" s="1331"/>
    </row>
    <row r="28" spans="1:31" ht="12.75" customHeight="1" x14ac:dyDescent="0.15">
      <c r="B28" s="1282"/>
      <c r="C28" s="1282"/>
      <c r="D28" s="1283"/>
      <c r="E28" s="1287"/>
      <c r="F28" s="1287"/>
      <c r="G28" s="1287"/>
      <c r="H28" s="1287"/>
      <c r="I28" s="1294"/>
      <c r="K28" s="1290"/>
      <c r="L28" s="1290"/>
      <c r="M28" s="1289"/>
      <c r="N28" s="1289"/>
      <c r="O28" s="1289"/>
      <c r="Z28" s="1329"/>
      <c r="AA28" s="1330"/>
      <c r="AB28" s="1330"/>
      <c r="AC28" s="1330"/>
      <c r="AD28" s="1330"/>
      <c r="AE28" s="1331"/>
    </row>
    <row r="29" spans="1:31" ht="12.75" customHeight="1" x14ac:dyDescent="0.15">
      <c r="B29" s="1282"/>
      <c r="C29" s="1282"/>
      <c r="D29" s="1283"/>
      <c r="E29" s="1284"/>
      <c r="F29" s="1284"/>
      <c r="G29" s="1284"/>
      <c r="H29" s="1284"/>
      <c r="I29" s="1294"/>
      <c r="K29" s="1290"/>
      <c r="L29" s="1290"/>
      <c r="M29" s="1289"/>
      <c r="N29" s="1289"/>
      <c r="O29" s="1289"/>
      <c r="Z29" s="1329"/>
      <c r="AA29" s="1330"/>
      <c r="AB29" s="1330"/>
      <c r="AC29" s="1330"/>
      <c r="AD29" s="1330"/>
      <c r="AE29" s="1331"/>
    </row>
    <row r="30" spans="1:31" ht="18" customHeight="1" x14ac:dyDescent="0.15">
      <c r="B30" s="1287"/>
      <c r="C30" s="1279"/>
      <c r="D30" s="1292"/>
      <c r="E30" s="1279"/>
      <c r="F30" s="1279"/>
      <c r="G30" s="1279"/>
      <c r="H30" s="1279"/>
      <c r="I30" s="1284"/>
      <c r="K30" s="1298"/>
      <c r="L30" s="1298"/>
      <c r="M30" s="1297"/>
      <c r="N30" s="1298"/>
      <c r="O30" s="1298"/>
      <c r="Q30" s="1355"/>
      <c r="Z30" s="1329"/>
      <c r="AA30" s="1330"/>
      <c r="AB30" s="1330"/>
      <c r="AC30" s="1330"/>
      <c r="AD30" s="1330"/>
      <c r="AE30" s="1331"/>
    </row>
    <row r="31" spans="1:31" ht="24" customHeight="1" x14ac:dyDescent="0.15">
      <c r="A31" s="1226" t="s">
        <v>683</v>
      </c>
      <c r="H31" s="1255"/>
      <c r="I31" s="1284"/>
      <c r="P31" s="1255"/>
      <c r="R31" s="1226" t="s">
        <v>685</v>
      </c>
      <c r="Z31" s="1329"/>
      <c r="AA31" s="1330"/>
      <c r="AB31" s="1330"/>
      <c r="AC31" s="1330"/>
      <c r="AD31" s="1330"/>
      <c r="AE31" s="1331"/>
    </row>
    <row r="32" spans="1:31" ht="26.25" customHeight="1" x14ac:dyDescent="0.15">
      <c r="A32" s="1226" t="s">
        <v>686</v>
      </c>
      <c r="B32" s="1226"/>
      <c r="H32" s="1255"/>
      <c r="I32" s="1284"/>
      <c r="J32" s="1226" t="s">
        <v>687</v>
      </c>
      <c r="P32" s="1255"/>
      <c r="R32" s="1226" t="s">
        <v>688</v>
      </c>
      <c r="Z32" s="1329"/>
      <c r="AA32" s="1330"/>
      <c r="AB32" s="1330"/>
      <c r="AC32" s="1330"/>
      <c r="AD32" s="1330"/>
      <c r="AE32" s="1331"/>
    </row>
    <row r="33" spans="1:31" ht="14.25" customHeight="1" x14ac:dyDescent="0.15">
      <c r="B33" s="1282"/>
      <c r="C33" s="1258"/>
      <c r="D33" s="1257" t="s">
        <v>634</v>
      </c>
      <c r="E33" s="1257" t="s">
        <v>671</v>
      </c>
      <c r="F33" s="1257" t="s">
        <v>672</v>
      </c>
      <c r="G33" s="1257" t="s">
        <v>673</v>
      </c>
      <c r="H33" s="1257" t="s">
        <v>674</v>
      </c>
      <c r="I33" s="1294"/>
      <c r="J33" s="1282"/>
      <c r="K33" s="1258"/>
      <c r="L33" s="1257" t="s">
        <v>634</v>
      </c>
      <c r="M33" s="1257" t="s">
        <v>671</v>
      </c>
      <c r="N33" s="1257" t="s">
        <v>672</v>
      </c>
      <c r="O33" s="1257" t="s">
        <v>673</v>
      </c>
      <c r="P33" s="1257" t="s">
        <v>674</v>
      </c>
      <c r="R33" s="1282"/>
      <c r="S33" s="1258"/>
      <c r="T33" s="1257" t="s">
        <v>634</v>
      </c>
      <c r="U33" s="1257" t="s">
        <v>671</v>
      </c>
      <c r="V33" s="1257" t="s">
        <v>672</v>
      </c>
      <c r="W33" s="1257" t="s">
        <v>673</v>
      </c>
      <c r="X33" s="1257" t="s">
        <v>674</v>
      </c>
      <c r="Y33" s="1258"/>
      <c r="Z33" s="1329"/>
      <c r="AA33" s="1330"/>
      <c r="AB33" s="1330"/>
      <c r="AC33" s="1330"/>
      <c r="AD33" s="1330"/>
      <c r="AE33" s="1331"/>
    </row>
    <row r="34" spans="1:31" ht="14.25" customHeight="1" x14ac:dyDescent="0.15">
      <c r="A34" s="1333" t="s">
        <v>689</v>
      </c>
      <c r="B34" s="1333"/>
      <c r="C34" s="1333"/>
      <c r="D34" s="1270">
        <v>36263</v>
      </c>
      <c r="E34" s="1270">
        <v>39367</v>
      </c>
      <c r="F34" s="1270">
        <v>42914</v>
      </c>
      <c r="G34" s="1270">
        <v>45871</v>
      </c>
      <c r="H34" s="1270">
        <v>47679</v>
      </c>
      <c r="I34" s="1294"/>
      <c r="J34" s="1359" t="s">
        <v>690</v>
      </c>
      <c r="K34" s="1359"/>
      <c r="L34" s="1270">
        <v>1741.559</v>
      </c>
      <c r="M34" s="1270">
        <v>2176.0650000000001</v>
      </c>
      <c r="N34" s="1270">
        <v>3407.587</v>
      </c>
      <c r="O34" s="1270">
        <v>3414.27</v>
      </c>
      <c r="P34" s="1270">
        <v>3266.3110000000001</v>
      </c>
      <c r="R34" s="1359" t="s">
        <v>650</v>
      </c>
      <c r="S34" s="1359"/>
      <c r="T34" s="1270">
        <v>417583</v>
      </c>
      <c r="U34" s="1270">
        <v>448415</v>
      </c>
      <c r="V34" s="1270">
        <v>631306</v>
      </c>
      <c r="W34" s="1270">
        <v>695797</v>
      </c>
      <c r="X34" s="1270">
        <v>610862</v>
      </c>
      <c r="Y34" s="1258"/>
      <c r="Z34" s="1329"/>
      <c r="AA34" s="1330"/>
      <c r="AB34" s="1330"/>
      <c r="AC34" s="1330"/>
      <c r="AD34" s="1330"/>
      <c r="AE34" s="1331"/>
    </row>
    <row r="35" spans="1:31" ht="14.25" customHeight="1" thickBot="1" x14ac:dyDescent="0.2">
      <c r="A35" s="1335" t="s">
        <v>676</v>
      </c>
      <c r="B35" s="1335"/>
      <c r="C35" s="1335"/>
      <c r="D35" s="1270">
        <v>40303</v>
      </c>
      <c r="E35" s="1270">
        <v>43875</v>
      </c>
      <c r="F35" s="1360">
        <v>48677</v>
      </c>
      <c r="G35" s="1360">
        <v>51720</v>
      </c>
      <c r="H35" s="1270">
        <v>53196</v>
      </c>
      <c r="I35" s="1294"/>
      <c r="J35" s="1361" t="s">
        <v>691</v>
      </c>
      <c r="K35" s="1361"/>
      <c r="L35" s="1270">
        <v>34265</v>
      </c>
      <c r="M35" s="1270">
        <v>37964</v>
      </c>
      <c r="N35" s="1360">
        <v>43075</v>
      </c>
      <c r="O35" s="1360">
        <v>46068</v>
      </c>
      <c r="P35" s="1270">
        <v>46569</v>
      </c>
      <c r="R35" s="1361" t="s">
        <v>692</v>
      </c>
      <c r="S35" s="1361"/>
      <c r="T35" s="1270">
        <v>10937</v>
      </c>
      <c r="U35" s="1270">
        <v>11038</v>
      </c>
      <c r="V35" s="1360">
        <v>11064</v>
      </c>
      <c r="W35" s="1360">
        <v>11050</v>
      </c>
      <c r="X35" s="1270">
        <v>11082</v>
      </c>
      <c r="Y35" s="1258"/>
      <c r="Z35" s="1329"/>
      <c r="AA35" s="1330"/>
      <c r="AB35" s="1330"/>
      <c r="AC35" s="1330"/>
      <c r="AD35" s="1330"/>
      <c r="AE35" s="1331"/>
    </row>
    <row r="36" spans="1:31" ht="14.25" customHeight="1" x14ac:dyDescent="0.15">
      <c r="A36" s="1337" t="s">
        <v>680</v>
      </c>
      <c r="B36" s="1338"/>
      <c r="C36" s="1338"/>
      <c r="D36" s="1339">
        <v>90</v>
      </c>
      <c r="E36" s="1339">
        <v>89.7</v>
      </c>
      <c r="F36" s="1339">
        <v>88.2</v>
      </c>
      <c r="G36" s="1339">
        <v>88.7</v>
      </c>
      <c r="H36" s="1340">
        <v>89.6</v>
      </c>
      <c r="I36" s="1279"/>
      <c r="J36" s="1337" t="s">
        <v>680</v>
      </c>
      <c r="K36" s="1338"/>
      <c r="L36" s="1339">
        <v>5.0999999999999996</v>
      </c>
      <c r="M36" s="1339">
        <v>5.7</v>
      </c>
      <c r="N36" s="1339">
        <v>7.9</v>
      </c>
      <c r="O36" s="1339">
        <v>7.4</v>
      </c>
      <c r="P36" s="1340">
        <v>7</v>
      </c>
      <c r="R36" s="1337" t="s">
        <v>680</v>
      </c>
      <c r="S36" s="1338"/>
      <c r="T36" s="1339">
        <v>38.200000000000003</v>
      </c>
      <c r="U36" s="1339">
        <v>40.6</v>
      </c>
      <c r="V36" s="1339">
        <v>57.1</v>
      </c>
      <c r="W36" s="1339">
        <v>63</v>
      </c>
      <c r="X36" s="1340">
        <v>55.1</v>
      </c>
      <c r="Z36" s="1329"/>
      <c r="AA36" s="1330"/>
      <c r="AB36" s="1330"/>
      <c r="AC36" s="1330"/>
      <c r="AD36" s="1330"/>
      <c r="AE36" s="1331"/>
    </row>
    <row r="37" spans="1:31" ht="14.25" customHeight="1" thickBot="1" x14ac:dyDescent="0.2">
      <c r="A37" s="1346" t="s">
        <v>681</v>
      </c>
      <c r="B37" s="1347"/>
      <c r="C37" s="1347"/>
      <c r="D37" s="1348">
        <v>76.900000000000006</v>
      </c>
      <c r="E37" s="1348">
        <v>76.2</v>
      </c>
      <c r="F37" s="1348">
        <v>74.900000000000006</v>
      </c>
      <c r="G37" s="1348">
        <v>73</v>
      </c>
      <c r="H37" s="1349">
        <v>73.099999999999994</v>
      </c>
      <c r="J37" s="1346" t="s">
        <v>681</v>
      </c>
      <c r="K37" s="1347"/>
      <c r="L37" s="1348">
        <v>13.9</v>
      </c>
      <c r="M37" s="1348">
        <v>14.8</v>
      </c>
      <c r="N37" s="1348">
        <v>16.100000000000001</v>
      </c>
      <c r="O37" s="1348">
        <v>18.399999999999999</v>
      </c>
      <c r="P37" s="1349">
        <v>18.7</v>
      </c>
      <c r="R37" s="1346" t="s">
        <v>681</v>
      </c>
      <c r="S37" s="1347"/>
      <c r="T37" s="1348">
        <v>48.3</v>
      </c>
      <c r="U37" s="1348">
        <v>48.1</v>
      </c>
      <c r="V37" s="1348">
        <v>48.3</v>
      </c>
      <c r="W37" s="1348">
        <v>64</v>
      </c>
      <c r="X37" s="1349">
        <v>57.3</v>
      </c>
      <c r="Z37" s="1329"/>
      <c r="AA37" s="1330"/>
      <c r="AB37" s="1330"/>
      <c r="AC37" s="1330"/>
      <c r="AD37" s="1330"/>
      <c r="AE37" s="1331"/>
    </row>
    <row r="38" spans="1:31" ht="18" customHeight="1" x14ac:dyDescent="0.15">
      <c r="A38" s="1353"/>
      <c r="B38" s="1284"/>
      <c r="C38" s="1284"/>
      <c r="D38" s="1296"/>
      <c r="E38" s="1289"/>
      <c r="F38" s="1287"/>
      <c r="G38" s="1287"/>
      <c r="H38" s="1287"/>
      <c r="I38" s="1287"/>
      <c r="J38" s="1353" t="s">
        <v>693</v>
      </c>
      <c r="R38" s="1353"/>
      <c r="S38" s="1287"/>
      <c r="T38" s="1287"/>
      <c r="U38" s="1287"/>
      <c r="V38" s="1287"/>
      <c r="W38" s="1287"/>
      <c r="X38" s="1287"/>
      <c r="Y38" s="1287"/>
      <c r="Z38" s="1356"/>
      <c r="AA38" s="1357"/>
      <c r="AB38" s="1357"/>
      <c r="AC38" s="1357"/>
      <c r="AD38" s="1357"/>
      <c r="AE38" s="1358"/>
    </row>
    <row r="39" spans="1:31" ht="12.75" customHeight="1" x14ac:dyDescent="0.15">
      <c r="B39" s="1284"/>
      <c r="C39" s="1287"/>
      <c r="D39" s="1292"/>
      <c r="E39" s="1289"/>
      <c r="F39" s="1287"/>
      <c r="G39" s="1287"/>
      <c r="H39" s="1287"/>
      <c r="I39" s="1290"/>
      <c r="K39" s="1287"/>
      <c r="L39" s="1284"/>
      <c r="M39" s="1298"/>
      <c r="P39" s="1298"/>
      <c r="Q39" s="1296"/>
      <c r="S39" s="1287"/>
      <c r="T39" s="1287"/>
      <c r="U39" s="1287"/>
      <c r="V39" s="1287"/>
      <c r="W39" s="1287"/>
      <c r="X39" s="1287"/>
      <c r="Y39" s="1287"/>
      <c r="Z39" s="1362" t="s">
        <v>685</v>
      </c>
      <c r="AA39" s="1363"/>
      <c r="AB39" s="1363"/>
      <c r="AC39" s="1363"/>
      <c r="AD39" s="1363"/>
      <c r="AE39" s="1364"/>
    </row>
    <row r="40" spans="1:31" ht="12.75" customHeight="1" x14ac:dyDescent="0.15">
      <c r="B40" s="1284"/>
      <c r="C40" s="1287"/>
      <c r="D40" s="1292"/>
      <c r="E40" s="1289"/>
      <c r="F40" s="1287"/>
      <c r="G40" s="1287"/>
      <c r="H40" s="1287"/>
      <c r="I40" s="1287"/>
      <c r="J40" s="1287"/>
      <c r="K40" s="1287"/>
      <c r="L40" s="1284"/>
      <c r="M40" s="1298"/>
      <c r="P40" s="1298"/>
      <c r="Q40" s="1365"/>
      <c r="R40" s="1289"/>
      <c r="S40" s="1287"/>
      <c r="T40" s="1287"/>
      <c r="U40" s="1287"/>
      <c r="V40" s="1287"/>
      <c r="W40" s="1287"/>
      <c r="X40" s="1287"/>
      <c r="Y40" s="1287"/>
      <c r="Z40" s="1366"/>
      <c r="AA40" s="1367"/>
      <c r="AB40" s="1367"/>
      <c r="AC40" s="1367"/>
      <c r="AD40" s="1367"/>
      <c r="AE40" s="1368"/>
    </row>
    <row r="41" spans="1:31" ht="12.75" customHeight="1" x14ac:dyDescent="0.15">
      <c r="B41" s="1284"/>
      <c r="C41" s="1284"/>
      <c r="D41" s="1292"/>
      <c r="E41" s="1289"/>
      <c r="F41" s="1287"/>
      <c r="G41" s="1287"/>
      <c r="H41" s="1287"/>
      <c r="I41" s="1287"/>
      <c r="J41" s="1287"/>
      <c r="K41" s="1287"/>
      <c r="L41" s="1284"/>
      <c r="M41" s="1298"/>
      <c r="P41" s="1298"/>
      <c r="Q41" s="1365"/>
      <c r="R41" s="1289"/>
      <c r="S41" s="1287"/>
      <c r="T41" s="1287"/>
      <c r="U41" s="1287"/>
      <c r="V41" s="1287"/>
      <c r="W41" s="1287"/>
      <c r="X41" s="1287"/>
      <c r="Y41" s="1287"/>
      <c r="Z41" s="1369" t="s">
        <v>694</v>
      </c>
      <c r="AA41" s="1370"/>
      <c r="AB41" s="1370"/>
      <c r="AC41" s="1370"/>
      <c r="AD41" s="1370"/>
      <c r="AE41" s="1371"/>
    </row>
    <row r="42" spans="1:31" ht="12.75" customHeight="1" x14ac:dyDescent="0.15">
      <c r="B42" s="1284"/>
      <c r="C42" s="1284"/>
      <c r="D42" s="1292"/>
      <c r="E42" s="1317"/>
      <c r="F42" s="1288"/>
      <c r="G42" s="1288"/>
      <c r="H42" s="1287"/>
      <c r="I42" s="1287"/>
      <c r="J42" s="1287"/>
      <c r="K42" s="1287"/>
      <c r="L42" s="1284"/>
      <c r="M42" s="1298"/>
      <c r="P42" s="1298"/>
      <c r="Q42" s="1365"/>
      <c r="R42" s="1289"/>
      <c r="S42" s="1287"/>
      <c r="T42" s="1287"/>
      <c r="U42" s="1287"/>
      <c r="V42" s="1287"/>
      <c r="W42" s="1287"/>
      <c r="X42" s="1287"/>
      <c r="Y42" s="1287"/>
      <c r="Z42" s="1369"/>
      <c r="AA42" s="1370"/>
      <c r="AB42" s="1370"/>
      <c r="AC42" s="1370"/>
      <c r="AD42" s="1370"/>
      <c r="AE42" s="1371"/>
    </row>
    <row r="43" spans="1:31" ht="12.75" customHeight="1" x14ac:dyDescent="0.15">
      <c r="B43" s="1284"/>
      <c r="C43" s="1294"/>
      <c r="D43" s="1286"/>
      <c r="E43" s="1317"/>
      <c r="F43" s="1288"/>
      <c r="G43" s="1288"/>
      <c r="H43" s="1287"/>
      <c r="I43" s="1287"/>
      <c r="J43" s="1290"/>
      <c r="K43" s="1318"/>
      <c r="L43" s="1318"/>
      <c r="M43" s="1318"/>
      <c r="N43" s="1318"/>
      <c r="O43" s="1318"/>
      <c r="P43" s="1318"/>
      <c r="Q43" s="1365"/>
      <c r="R43" s="1289"/>
      <c r="S43" s="1287"/>
      <c r="T43" s="1287"/>
      <c r="U43" s="1287"/>
      <c r="V43" s="1287"/>
      <c r="W43" s="1287"/>
      <c r="X43" s="1287"/>
      <c r="Y43" s="1287"/>
      <c r="Z43" s="1369"/>
      <c r="AA43" s="1370"/>
      <c r="AB43" s="1370"/>
      <c r="AC43" s="1370"/>
      <c r="AD43" s="1370"/>
      <c r="AE43" s="1371"/>
    </row>
    <row r="44" spans="1:31" ht="12.75" customHeight="1" x14ac:dyDescent="0.15">
      <c r="B44" s="1284"/>
      <c r="C44" s="1284"/>
      <c r="D44" s="1292"/>
      <c r="E44" s="1317"/>
      <c r="F44" s="1288"/>
      <c r="G44" s="1288"/>
      <c r="H44" s="1287"/>
      <c r="I44" s="1287"/>
      <c r="J44" s="1287"/>
      <c r="K44" s="1287"/>
      <c r="M44" s="1284"/>
      <c r="N44" s="1298"/>
      <c r="O44" s="1298"/>
      <c r="P44" s="1298"/>
      <c r="Q44" s="1365"/>
      <c r="R44" s="1287"/>
      <c r="S44" s="1287"/>
      <c r="T44" s="1287"/>
      <c r="U44" s="1287"/>
      <c r="V44" s="1287"/>
      <c r="W44" s="1287"/>
      <c r="X44" s="1287"/>
      <c r="Y44" s="1287"/>
      <c r="Z44" s="1369"/>
      <c r="AA44" s="1370"/>
      <c r="AB44" s="1370"/>
      <c r="AC44" s="1370"/>
      <c r="AD44" s="1370"/>
      <c r="AE44" s="1371"/>
    </row>
    <row r="45" spans="1:31" ht="12.75" customHeight="1" x14ac:dyDescent="0.15">
      <c r="B45" s="1284"/>
      <c r="C45" s="1284"/>
      <c r="D45" s="1292"/>
      <c r="F45" s="1290"/>
      <c r="G45" s="1290"/>
      <c r="H45" s="1290"/>
      <c r="I45" s="1287"/>
      <c r="J45" s="1287"/>
      <c r="K45" s="1287"/>
      <c r="L45" s="1284"/>
      <c r="N45" s="1298"/>
      <c r="O45" s="1298"/>
      <c r="P45" s="1298"/>
      <c r="Q45" s="1365"/>
      <c r="R45" s="1298"/>
      <c r="S45" s="1287"/>
      <c r="T45" s="1287"/>
      <c r="U45" s="1287"/>
      <c r="V45" s="1287"/>
      <c r="W45" s="1287"/>
      <c r="X45" s="1287"/>
      <c r="Y45" s="1287"/>
      <c r="Z45" s="1369"/>
      <c r="AA45" s="1370"/>
      <c r="AB45" s="1370"/>
      <c r="AC45" s="1370"/>
      <c r="AD45" s="1370"/>
      <c r="AE45" s="1371"/>
    </row>
    <row r="46" spans="1:31" ht="12.75" customHeight="1" x14ac:dyDescent="0.15">
      <c r="B46" s="1294"/>
      <c r="C46" s="1294"/>
      <c r="D46" s="1292"/>
      <c r="F46" s="1284"/>
      <c r="G46" s="1284"/>
      <c r="H46" s="1284"/>
      <c r="I46" s="1287"/>
      <c r="J46" s="1287"/>
      <c r="K46" s="1287"/>
      <c r="L46" s="1284"/>
      <c r="N46" s="1298"/>
      <c r="O46" s="1298"/>
      <c r="P46" s="1298"/>
      <c r="Q46" s="1296"/>
      <c r="R46" s="1298"/>
      <c r="S46" s="1287"/>
      <c r="T46" s="1287"/>
      <c r="U46" s="1287"/>
      <c r="V46" s="1287"/>
      <c r="W46" s="1287"/>
      <c r="X46" s="1287"/>
      <c r="Y46" s="1287"/>
      <c r="Z46" s="1369"/>
      <c r="AA46" s="1370"/>
      <c r="AB46" s="1370"/>
      <c r="AC46" s="1370"/>
      <c r="AD46" s="1370"/>
      <c r="AE46" s="1371"/>
    </row>
    <row r="47" spans="1:31" ht="12.75" customHeight="1" x14ac:dyDescent="0.15">
      <c r="B47" s="1284"/>
      <c r="I47" s="1287"/>
      <c r="J47" s="1287"/>
      <c r="K47" s="1287"/>
      <c r="L47" s="1284"/>
      <c r="N47" s="1298"/>
      <c r="O47" s="1298"/>
      <c r="P47" s="1298"/>
      <c r="Q47" s="1365"/>
      <c r="R47" s="1298"/>
      <c r="S47" s="1287"/>
      <c r="T47" s="1287"/>
      <c r="U47" s="1287"/>
      <c r="V47" s="1287"/>
      <c r="W47" s="1287"/>
      <c r="X47" s="1287"/>
      <c r="Y47" s="1287"/>
      <c r="Z47" s="1369"/>
      <c r="AA47" s="1370"/>
      <c r="AB47" s="1370"/>
      <c r="AC47" s="1370"/>
      <c r="AD47" s="1370"/>
      <c r="AE47" s="1371"/>
    </row>
    <row r="48" spans="1:31" ht="12.75" customHeight="1" x14ac:dyDescent="0.15">
      <c r="B48" s="1284"/>
      <c r="I48" s="1290"/>
      <c r="J48" s="1287"/>
      <c r="K48" s="1318"/>
      <c r="L48" s="1318"/>
      <c r="M48" s="1318"/>
      <c r="N48" s="1318"/>
      <c r="O48" s="1318"/>
      <c r="P48" s="1318"/>
      <c r="Q48" s="1365"/>
      <c r="R48" s="1298"/>
      <c r="S48" s="1287"/>
      <c r="T48" s="1287"/>
      <c r="U48" s="1287"/>
      <c r="V48" s="1287"/>
      <c r="W48" s="1287"/>
      <c r="X48" s="1287"/>
      <c r="Y48" s="1287"/>
      <c r="Z48" s="1369"/>
      <c r="AA48" s="1370"/>
      <c r="AB48" s="1370"/>
      <c r="AC48" s="1370"/>
      <c r="AD48" s="1370"/>
      <c r="AE48" s="1371"/>
    </row>
    <row r="49" spans="1:31" ht="12.75" customHeight="1" x14ac:dyDescent="0.15">
      <c r="B49" s="1294"/>
      <c r="I49" s="1284"/>
      <c r="J49" s="1287"/>
      <c r="K49" s="1319"/>
      <c r="L49" s="1319"/>
      <c r="M49" s="1319"/>
      <c r="N49" s="1319"/>
      <c r="O49" s="1319"/>
      <c r="P49" s="1319"/>
      <c r="Q49" s="1365"/>
      <c r="R49" s="1298"/>
      <c r="S49" s="1287"/>
      <c r="T49" s="1287"/>
      <c r="U49" s="1287"/>
      <c r="V49" s="1287"/>
      <c r="W49" s="1287"/>
      <c r="X49" s="1287"/>
      <c r="Y49" s="1287"/>
      <c r="Z49" s="1369"/>
      <c r="AA49" s="1370"/>
      <c r="AB49" s="1370"/>
      <c r="AC49" s="1370"/>
      <c r="AD49" s="1370"/>
      <c r="AE49" s="1371"/>
    </row>
    <row r="50" spans="1:31" ht="12.75" customHeight="1" x14ac:dyDescent="0.15">
      <c r="J50" s="1287"/>
      <c r="K50" s="1319"/>
      <c r="L50" s="1319"/>
      <c r="M50" s="1319"/>
      <c r="N50" s="1319"/>
      <c r="O50" s="1319"/>
      <c r="P50" s="1319"/>
      <c r="Q50" s="1365"/>
      <c r="R50" s="1298"/>
      <c r="S50" s="1287"/>
      <c r="T50" s="1287"/>
      <c r="U50" s="1287"/>
      <c r="V50" s="1287"/>
      <c r="W50" s="1287"/>
      <c r="X50" s="1287"/>
      <c r="Y50" s="1287"/>
      <c r="Z50" s="1369"/>
      <c r="AA50" s="1370"/>
      <c r="AB50" s="1370"/>
      <c r="AC50" s="1370"/>
      <c r="AD50" s="1370"/>
      <c r="AE50" s="1371"/>
    </row>
    <row r="51" spans="1:31" ht="12.75" customHeight="1" x14ac:dyDescent="0.15">
      <c r="J51" s="1287"/>
      <c r="K51" s="1319"/>
      <c r="L51" s="1319"/>
      <c r="M51" s="1319"/>
      <c r="N51" s="1319"/>
      <c r="O51" s="1319"/>
      <c r="P51" s="1319"/>
      <c r="Q51" s="1296"/>
      <c r="R51" s="1298"/>
      <c r="S51" s="1287"/>
      <c r="T51" s="1287"/>
      <c r="U51" s="1287"/>
      <c r="V51" s="1287"/>
      <c r="W51" s="1287"/>
      <c r="X51" s="1287"/>
      <c r="Y51" s="1287"/>
      <c r="Z51" s="1369"/>
      <c r="AA51" s="1370"/>
      <c r="AB51" s="1370"/>
      <c r="AC51" s="1370"/>
      <c r="AD51" s="1370"/>
      <c r="AE51" s="1371"/>
    </row>
    <row r="52" spans="1:31" ht="12.75" customHeight="1" x14ac:dyDescent="0.15">
      <c r="J52" s="1290"/>
      <c r="Q52" s="1372"/>
      <c r="R52" s="1298"/>
      <c r="S52" s="1287"/>
      <c r="T52" s="1287"/>
      <c r="U52" s="1287"/>
      <c r="V52" s="1287"/>
      <c r="W52" s="1287"/>
      <c r="X52" s="1287"/>
      <c r="Y52" s="1287"/>
      <c r="Z52" s="1369"/>
      <c r="AA52" s="1370"/>
      <c r="AB52" s="1370"/>
      <c r="AC52" s="1370"/>
      <c r="AD52" s="1370"/>
      <c r="AE52" s="1371"/>
    </row>
    <row r="53" spans="1:31" ht="12.75" customHeight="1" x14ac:dyDescent="0.15">
      <c r="J53" s="1284"/>
      <c r="Q53" s="1372"/>
      <c r="R53" s="1284"/>
      <c r="S53" s="1287"/>
      <c r="T53" s="1287"/>
      <c r="U53" s="1287"/>
      <c r="V53" s="1287"/>
      <c r="W53" s="1287"/>
      <c r="X53" s="1287"/>
      <c r="Y53" s="1287"/>
      <c r="Z53" s="1373"/>
      <c r="AA53" s="1374"/>
      <c r="AB53" s="1374"/>
      <c r="AC53" s="1374"/>
      <c r="AD53" s="1374"/>
      <c r="AE53" s="1375"/>
    </row>
    <row r="54" spans="1:31" ht="12.75" customHeight="1" x14ac:dyDescent="0.15">
      <c r="Q54" s="1372"/>
      <c r="R54" s="1298"/>
      <c r="S54" s="1287"/>
      <c r="T54" s="1287"/>
      <c r="U54" s="1287"/>
      <c r="V54" s="1287"/>
      <c r="W54" s="1287"/>
      <c r="X54" s="1287"/>
      <c r="Y54" s="1287"/>
      <c r="Z54" s="1376" t="s">
        <v>695</v>
      </c>
      <c r="AA54" s="1377"/>
      <c r="AB54" s="1377"/>
      <c r="AC54" s="1377"/>
      <c r="AD54" s="1377"/>
      <c r="AE54" s="1378"/>
    </row>
    <row r="55" spans="1:31" ht="12.75" customHeight="1" x14ac:dyDescent="0.15">
      <c r="R55" s="1298"/>
      <c r="S55" s="1287"/>
      <c r="T55" s="1287"/>
      <c r="U55" s="1287"/>
      <c r="V55" s="1287"/>
      <c r="W55" s="1287"/>
      <c r="X55" s="1287"/>
      <c r="Y55" s="1287"/>
      <c r="Z55" s="1379"/>
      <c r="AA55" s="1380"/>
      <c r="AB55" s="1380"/>
      <c r="AC55" s="1380"/>
      <c r="AD55" s="1380"/>
      <c r="AE55" s="1381"/>
    </row>
    <row r="56" spans="1:31" ht="12.75" customHeight="1" x14ac:dyDescent="0.15">
      <c r="R56" s="1287"/>
      <c r="S56" s="1287"/>
      <c r="T56" s="1287"/>
      <c r="U56" s="1287"/>
      <c r="V56" s="1287"/>
      <c r="W56" s="1287"/>
      <c r="X56" s="1287"/>
      <c r="Y56" s="1287"/>
      <c r="Z56" s="1369" t="s">
        <v>696</v>
      </c>
      <c r="AA56" s="1370"/>
      <c r="AB56" s="1370"/>
      <c r="AC56" s="1370"/>
      <c r="AD56" s="1370"/>
      <c r="AE56" s="1371"/>
    </row>
    <row r="57" spans="1:31" ht="18" customHeight="1" x14ac:dyDescent="0.15">
      <c r="R57" s="1298"/>
      <c r="S57" s="1287"/>
      <c r="T57" s="1287"/>
      <c r="U57" s="1287"/>
      <c r="V57" s="1287"/>
      <c r="W57" s="1287"/>
      <c r="X57" s="1287"/>
      <c r="Y57" s="1287"/>
      <c r="Z57" s="1369"/>
      <c r="AA57" s="1370"/>
      <c r="AB57" s="1370"/>
      <c r="AC57" s="1370"/>
      <c r="AD57" s="1370"/>
      <c r="AE57" s="1371"/>
    </row>
    <row r="58" spans="1:31" ht="24" customHeight="1" x14ac:dyDescent="0.15">
      <c r="A58" s="1226" t="s">
        <v>697</v>
      </c>
      <c r="R58" s="1226" t="s">
        <v>698</v>
      </c>
      <c r="S58" s="1287"/>
      <c r="T58" s="1287"/>
      <c r="U58" s="1287"/>
      <c r="V58" s="1287"/>
      <c r="W58" s="1287"/>
      <c r="X58" s="1287"/>
      <c r="Z58" s="1369"/>
      <c r="AA58" s="1370"/>
      <c r="AB58" s="1370"/>
      <c r="AC58" s="1370"/>
      <c r="AD58" s="1370"/>
      <c r="AE58" s="1371"/>
    </row>
    <row r="59" spans="1:31" ht="26.25" customHeight="1" x14ac:dyDescent="0.15">
      <c r="A59" s="1226" t="s">
        <v>699</v>
      </c>
      <c r="B59" s="1226"/>
      <c r="H59" s="1255"/>
      <c r="J59" s="1226" t="s">
        <v>700</v>
      </c>
      <c r="R59" s="1226" t="s">
        <v>701</v>
      </c>
      <c r="Z59" s="1369"/>
      <c r="AA59" s="1370"/>
      <c r="AB59" s="1370"/>
      <c r="AC59" s="1370"/>
      <c r="AD59" s="1370"/>
      <c r="AE59" s="1371"/>
    </row>
    <row r="60" spans="1:31" ht="14.25" customHeight="1" thickBot="1" x14ac:dyDescent="0.2">
      <c r="B60" s="1282"/>
      <c r="C60" s="1258"/>
      <c r="D60" s="1257" t="s">
        <v>634</v>
      </c>
      <c r="E60" s="1257" t="s">
        <v>671</v>
      </c>
      <c r="F60" s="1257" t="s">
        <v>672</v>
      </c>
      <c r="G60" s="1257" t="s">
        <v>673</v>
      </c>
      <c r="H60" s="1257" t="s">
        <v>674</v>
      </c>
      <c r="J60" s="1282"/>
      <c r="K60" s="1258"/>
      <c r="L60" s="1257" t="s">
        <v>634</v>
      </c>
      <c r="M60" s="1257" t="s">
        <v>671</v>
      </c>
      <c r="N60" s="1257" t="s">
        <v>672</v>
      </c>
      <c r="O60" s="1257" t="s">
        <v>673</v>
      </c>
      <c r="P60" s="1257" t="s">
        <v>674</v>
      </c>
      <c r="R60" s="1282"/>
      <c r="S60" s="1258"/>
      <c r="T60" s="1257" t="s">
        <v>634</v>
      </c>
      <c r="U60" s="1257" t="s">
        <v>671</v>
      </c>
      <c r="V60" s="1257" t="s">
        <v>672</v>
      </c>
      <c r="W60" s="1257" t="s">
        <v>673</v>
      </c>
      <c r="X60" s="1257" t="s">
        <v>674</v>
      </c>
      <c r="Z60" s="1369"/>
      <c r="AA60" s="1370"/>
      <c r="AB60" s="1370"/>
      <c r="AC60" s="1370"/>
      <c r="AD60" s="1370"/>
      <c r="AE60" s="1371"/>
    </row>
    <row r="61" spans="1:31" ht="14.25" customHeight="1" x14ac:dyDescent="0.15">
      <c r="A61" s="1333" t="s">
        <v>702</v>
      </c>
      <c r="B61" s="1333"/>
      <c r="C61" s="1333"/>
      <c r="D61" s="1270">
        <v>403926</v>
      </c>
      <c r="E61" s="1270">
        <v>450789</v>
      </c>
      <c r="F61" s="1270">
        <v>576343</v>
      </c>
      <c r="G61" s="1270">
        <v>584903</v>
      </c>
      <c r="H61" s="1270">
        <v>551710</v>
      </c>
      <c r="J61" s="1382" t="s">
        <v>703</v>
      </c>
      <c r="K61" s="1383"/>
      <c r="L61" s="1384">
        <v>1292</v>
      </c>
      <c r="M61" s="1384">
        <v>1651</v>
      </c>
      <c r="N61" s="1384">
        <v>1448</v>
      </c>
      <c r="O61" s="1384">
        <v>633</v>
      </c>
      <c r="P61" s="1385">
        <v>1318</v>
      </c>
      <c r="R61" s="1386" t="s">
        <v>704</v>
      </c>
      <c r="S61" s="1386"/>
      <c r="T61" s="1270">
        <v>2265</v>
      </c>
      <c r="U61" s="1270">
        <v>2192</v>
      </c>
      <c r="V61" s="1387">
        <v>2248</v>
      </c>
      <c r="W61" s="1387">
        <v>2153</v>
      </c>
      <c r="X61" s="1270">
        <v>2225</v>
      </c>
      <c r="Z61" s="1369"/>
      <c r="AA61" s="1370"/>
      <c r="AB61" s="1370"/>
      <c r="AC61" s="1370"/>
      <c r="AD61" s="1370"/>
      <c r="AE61" s="1371"/>
    </row>
    <row r="62" spans="1:31" ht="14.25" customHeight="1" thickBot="1" x14ac:dyDescent="0.2">
      <c r="A62" s="1335" t="s">
        <v>608</v>
      </c>
      <c r="B62" s="1335"/>
      <c r="C62" s="1335"/>
      <c r="D62" s="1270">
        <v>10937</v>
      </c>
      <c r="E62" s="1270">
        <v>11038</v>
      </c>
      <c r="F62" s="1360">
        <v>11064</v>
      </c>
      <c r="G62" s="1360">
        <v>11050</v>
      </c>
      <c r="H62" s="1270">
        <v>11082</v>
      </c>
      <c r="J62" s="1388" t="s">
        <v>705</v>
      </c>
      <c r="K62" s="1386"/>
      <c r="L62" s="1270">
        <v>-1106</v>
      </c>
      <c r="M62" s="1270">
        <v>-2185</v>
      </c>
      <c r="N62" s="1270">
        <v>-2935</v>
      </c>
      <c r="O62" s="1270">
        <v>-680</v>
      </c>
      <c r="P62" s="1389">
        <v>199</v>
      </c>
      <c r="R62" s="1390" t="s">
        <v>706</v>
      </c>
      <c r="S62" s="1390"/>
      <c r="T62" s="1270">
        <v>6403</v>
      </c>
      <c r="U62" s="1270">
        <v>6658</v>
      </c>
      <c r="V62" s="1391">
        <v>7234</v>
      </c>
      <c r="W62" s="1391">
        <v>9080</v>
      </c>
      <c r="X62" s="1270">
        <v>8336</v>
      </c>
      <c r="Z62" s="1369"/>
      <c r="AA62" s="1370"/>
      <c r="AB62" s="1370"/>
      <c r="AC62" s="1370"/>
      <c r="AD62" s="1370"/>
      <c r="AE62" s="1371"/>
    </row>
    <row r="63" spans="1:31" ht="14.25" customHeight="1" x14ac:dyDescent="0.15">
      <c r="A63" s="1337" t="s">
        <v>680</v>
      </c>
      <c r="B63" s="1338"/>
      <c r="C63" s="1338"/>
      <c r="D63" s="1339">
        <v>36.9</v>
      </c>
      <c r="E63" s="1339">
        <v>40.799999999999997</v>
      </c>
      <c r="F63" s="1339">
        <v>52.1</v>
      </c>
      <c r="G63" s="1339">
        <v>52.9</v>
      </c>
      <c r="H63" s="1340">
        <v>49.8</v>
      </c>
      <c r="J63" s="1392" t="s">
        <v>680</v>
      </c>
      <c r="K63" s="1393"/>
      <c r="L63" s="1270">
        <v>186</v>
      </c>
      <c r="M63" s="1270">
        <v>-534</v>
      </c>
      <c r="N63" s="1270">
        <v>-1487</v>
      </c>
      <c r="O63" s="1270">
        <v>-47</v>
      </c>
      <c r="P63" s="1389">
        <v>1517</v>
      </c>
      <c r="R63" s="1337" t="s">
        <v>680</v>
      </c>
      <c r="S63" s="1338"/>
      <c r="T63" s="1339">
        <v>35.4</v>
      </c>
      <c r="U63" s="1339">
        <v>32.9</v>
      </c>
      <c r="V63" s="1394">
        <v>31.1</v>
      </c>
      <c r="W63" s="1394">
        <v>23.7</v>
      </c>
      <c r="X63" s="1340">
        <v>26.7</v>
      </c>
      <c r="Z63" s="1369"/>
      <c r="AA63" s="1370"/>
      <c r="AB63" s="1370"/>
      <c r="AC63" s="1370"/>
      <c r="AD63" s="1370"/>
      <c r="AE63" s="1371"/>
    </row>
    <row r="64" spans="1:31" ht="14.25" customHeight="1" thickBot="1" x14ac:dyDescent="0.2">
      <c r="A64" s="1346" t="s">
        <v>681</v>
      </c>
      <c r="B64" s="1347"/>
      <c r="C64" s="1347"/>
      <c r="D64" s="1348">
        <v>58.8</v>
      </c>
      <c r="E64" s="1348">
        <v>61.6</v>
      </c>
      <c r="F64" s="1348">
        <v>64.3</v>
      </c>
      <c r="G64" s="1348">
        <v>69.8</v>
      </c>
      <c r="H64" s="1349">
        <v>70.400000000000006</v>
      </c>
      <c r="J64" s="1346" t="s">
        <v>681</v>
      </c>
      <c r="K64" s="1347"/>
      <c r="L64" s="1348">
        <v>101.8</v>
      </c>
      <c r="M64" s="1348">
        <v>71.3</v>
      </c>
      <c r="N64" s="1348">
        <v>-18.399999999999999</v>
      </c>
      <c r="O64" s="1348">
        <v>-157.69999999999999</v>
      </c>
      <c r="P64" s="1349">
        <v>448.1</v>
      </c>
      <c r="R64" s="1346" t="s">
        <v>681</v>
      </c>
      <c r="S64" s="1347"/>
      <c r="T64" s="1348">
        <v>6</v>
      </c>
      <c r="U64" s="1348">
        <v>6.6</v>
      </c>
      <c r="V64" s="1395">
        <v>6.9</v>
      </c>
      <c r="W64" s="1395">
        <v>5</v>
      </c>
      <c r="X64" s="1349">
        <v>5.5</v>
      </c>
      <c r="Z64" s="1369"/>
      <c r="AA64" s="1370"/>
      <c r="AB64" s="1370"/>
      <c r="AC64" s="1370"/>
      <c r="AD64" s="1370"/>
      <c r="AE64" s="1371"/>
    </row>
    <row r="65" spans="1:31" ht="18" customHeight="1" x14ac:dyDescent="0.15">
      <c r="A65" s="1353"/>
      <c r="J65" s="1396" t="s">
        <v>707</v>
      </c>
      <c r="R65" s="1397"/>
      <c r="Z65" s="1369"/>
      <c r="AA65" s="1370"/>
      <c r="AB65" s="1370"/>
      <c r="AC65" s="1370"/>
      <c r="AD65" s="1370"/>
      <c r="AE65" s="1371"/>
    </row>
    <row r="66" spans="1:31" ht="12.75" customHeight="1" x14ac:dyDescent="0.15">
      <c r="Z66" s="1369"/>
      <c r="AA66" s="1370"/>
      <c r="AB66" s="1370"/>
      <c r="AC66" s="1370"/>
      <c r="AD66" s="1370"/>
      <c r="AE66" s="1371"/>
    </row>
    <row r="67" spans="1:31" ht="12.75" customHeight="1" x14ac:dyDescent="0.15">
      <c r="Z67" s="1369"/>
      <c r="AA67" s="1370"/>
      <c r="AB67" s="1370"/>
      <c r="AC67" s="1370"/>
      <c r="AD67" s="1370"/>
      <c r="AE67" s="1371"/>
    </row>
    <row r="68" spans="1:31" ht="12.75" customHeight="1" x14ac:dyDescent="0.15">
      <c r="Z68" s="1373"/>
      <c r="AA68" s="1374"/>
      <c r="AB68" s="1374"/>
      <c r="AC68" s="1374"/>
      <c r="AD68" s="1374"/>
      <c r="AE68" s="1375"/>
    </row>
    <row r="69" spans="1:31" ht="12.75" customHeight="1" x14ac:dyDescent="0.15">
      <c r="Z69" s="1376" t="s">
        <v>698</v>
      </c>
      <c r="AA69" s="1377"/>
      <c r="AB69" s="1377"/>
      <c r="AC69" s="1377"/>
      <c r="AD69" s="1377"/>
      <c r="AE69" s="1378"/>
    </row>
    <row r="70" spans="1:31" ht="12.75" customHeight="1" x14ac:dyDescent="0.15">
      <c r="Z70" s="1379"/>
      <c r="AA70" s="1380"/>
      <c r="AB70" s="1380"/>
      <c r="AC70" s="1380"/>
      <c r="AD70" s="1380"/>
      <c r="AE70" s="1381"/>
    </row>
    <row r="71" spans="1:31" ht="12.75" customHeight="1" x14ac:dyDescent="0.15">
      <c r="Z71" s="1369" t="s">
        <v>708</v>
      </c>
      <c r="AA71" s="1370"/>
      <c r="AB71" s="1370"/>
      <c r="AC71" s="1370"/>
      <c r="AD71" s="1370"/>
      <c r="AE71" s="1371"/>
    </row>
    <row r="72" spans="1:31" ht="12.75" customHeight="1" x14ac:dyDescent="0.15">
      <c r="Z72" s="1369"/>
      <c r="AA72" s="1370"/>
      <c r="AB72" s="1370"/>
      <c r="AC72" s="1370"/>
      <c r="AD72" s="1370"/>
      <c r="AE72" s="1371"/>
    </row>
    <row r="73" spans="1:31" ht="12.75" customHeight="1" x14ac:dyDescent="0.15">
      <c r="Z73" s="1369"/>
      <c r="AA73" s="1370"/>
      <c r="AB73" s="1370"/>
      <c r="AC73" s="1370"/>
      <c r="AD73" s="1370"/>
      <c r="AE73" s="1371"/>
    </row>
    <row r="74" spans="1:31" ht="12.75" customHeight="1" x14ac:dyDescent="0.15">
      <c r="Z74" s="1369"/>
      <c r="AA74" s="1370"/>
      <c r="AB74" s="1370"/>
      <c r="AC74" s="1370"/>
      <c r="AD74" s="1370"/>
      <c r="AE74" s="1371"/>
    </row>
    <row r="75" spans="1:31" ht="12.75" customHeight="1" x14ac:dyDescent="0.15">
      <c r="Z75" s="1369"/>
      <c r="AA75" s="1370"/>
      <c r="AB75" s="1370"/>
      <c r="AC75" s="1370"/>
      <c r="AD75" s="1370"/>
      <c r="AE75" s="1371"/>
    </row>
    <row r="76" spans="1:31" ht="12.75" customHeight="1" x14ac:dyDescent="0.15">
      <c r="Z76" s="1369"/>
      <c r="AA76" s="1370"/>
      <c r="AB76" s="1370"/>
      <c r="AC76" s="1370"/>
      <c r="AD76" s="1370"/>
      <c r="AE76" s="1371"/>
    </row>
    <row r="77" spans="1:31" ht="12.75" customHeight="1" x14ac:dyDescent="0.15">
      <c r="Z77" s="1369"/>
      <c r="AA77" s="1370"/>
      <c r="AB77" s="1370"/>
      <c r="AC77" s="1370"/>
      <c r="AD77" s="1370"/>
      <c r="AE77" s="1371"/>
    </row>
    <row r="78" spans="1:31" ht="12.75" customHeight="1" x14ac:dyDescent="0.15">
      <c r="Z78" s="1369"/>
      <c r="AA78" s="1370"/>
      <c r="AB78" s="1370"/>
      <c r="AC78" s="1370"/>
      <c r="AD78" s="1370"/>
      <c r="AE78" s="1371"/>
    </row>
    <row r="79" spans="1:31" ht="12.75" customHeight="1" x14ac:dyDescent="0.15">
      <c r="Z79" s="1369"/>
      <c r="AA79" s="1370"/>
      <c r="AB79" s="1370"/>
      <c r="AC79" s="1370"/>
      <c r="AD79" s="1370"/>
      <c r="AE79" s="1371"/>
    </row>
    <row r="80" spans="1:31" ht="12.75" customHeight="1" x14ac:dyDescent="0.15">
      <c r="Z80" s="1369"/>
      <c r="AA80" s="1370"/>
      <c r="AB80" s="1370"/>
      <c r="AC80" s="1370"/>
      <c r="AD80" s="1370"/>
      <c r="AE80" s="1371"/>
    </row>
    <row r="81" spans="1:31" ht="12.75" customHeight="1" x14ac:dyDescent="0.15">
      <c r="Z81" s="1369"/>
      <c r="AA81" s="1370"/>
      <c r="AB81" s="1370"/>
      <c r="AC81" s="1370"/>
      <c r="AD81" s="1370"/>
      <c r="AE81" s="1371"/>
    </row>
    <row r="82" spans="1:31" ht="12.75" customHeight="1" x14ac:dyDescent="0.15">
      <c r="Z82" s="1373"/>
      <c r="AA82" s="1374"/>
      <c r="AB82" s="1374"/>
      <c r="AC82" s="1374"/>
      <c r="AD82" s="1374"/>
      <c r="AE82" s="1375"/>
    </row>
    <row r="84" spans="1:31" ht="18" customHeight="1" x14ac:dyDescent="0.15">
      <c r="A84" s="1398" t="s">
        <v>709</v>
      </c>
    </row>
  </sheetData>
  <mergeCells count="58">
    <mergeCell ref="R63:S63"/>
    <mergeCell ref="A64:C64"/>
    <mergeCell ref="J64:K64"/>
    <mergeCell ref="R64:S64"/>
    <mergeCell ref="Z69:AE70"/>
    <mergeCell ref="Z71:AE82"/>
    <mergeCell ref="Z54:AE55"/>
    <mergeCell ref="Z56:AE68"/>
    <mergeCell ref="A61:C61"/>
    <mergeCell ref="J61:K61"/>
    <mergeCell ref="R61:S61"/>
    <mergeCell ref="A62:C62"/>
    <mergeCell ref="J62:K62"/>
    <mergeCell ref="R62:S62"/>
    <mergeCell ref="A63:C63"/>
    <mergeCell ref="J63:K63"/>
    <mergeCell ref="Z39:AE40"/>
    <mergeCell ref="Z41:AE53"/>
    <mergeCell ref="K43:P43"/>
    <mergeCell ref="K48:P48"/>
    <mergeCell ref="K49:P49"/>
    <mergeCell ref="K50:P50"/>
    <mergeCell ref="K51:P51"/>
    <mergeCell ref="J35:K35"/>
    <mergeCell ref="R35:S35"/>
    <mergeCell ref="A36:C36"/>
    <mergeCell ref="J36:K36"/>
    <mergeCell ref="R36:S36"/>
    <mergeCell ref="A37:C37"/>
    <mergeCell ref="J37:K37"/>
    <mergeCell ref="R37:S37"/>
    <mergeCell ref="A15:B15"/>
    <mergeCell ref="K19:P19"/>
    <mergeCell ref="K22:P22"/>
    <mergeCell ref="K23:P23"/>
    <mergeCell ref="Z23:AE24"/>
    <mergeCell ref="Z25:AE38"/>
    <mergeCell ref="A34:C34"/>
    <mergeCell ref="J34:K34"/>
    <mergeCell ref="R34:S34"/>
    <mergeCell ref="A35:C35"/>
    <mergeCell ref="J9:K9"/>
    <mergeCell ref="R9:S9"/>
    <mergeCell ref="A10:C10"/>
    <mergeCell ref="J10:K10"/>
    <mergeCell ref="R10:S10"/>
    <mergeCell ref="A14:B14"/>
    <mergeCell ref="K14:P14"/>
    <mergeCell ref="Z4:AE4"/>
    <mergeCell ref="Z5:AE5"/>
    <mergeCell ref="Z6:AE22"/>
    <mergeCell ref="A7:C7"/>
    <mergeCell ref="J7:K7"/>
    <mergeCell ref="R7:S7"/>
    <mergeCell ref="A8:C8"/>
    <mergeCell ref="J8:K8"/>
    <mergeCell ref="R8:S8"/>
    <mergeCell ref="A9:C9"/>
  </mergeCells>
  <phoneticPr fontId="2"/>
  <conditionalFormatting sqref="D7:H10">
    <cfRule type="cellIs" dxfId="8" priority="1" operator="lessThan">
      <formula>0</formula>
    </cfRule>
  </conditionalFormatting>
  <conditionalFormatting sqref="D34:H37">
    <cfRule type="cellIs" dxfId="7" priority="4" operator="lessThan">
      <formula>0</formula>
    </cfRule>
  </conditionalFormatting>
  <conditionalFormatting sqref="D61:H64">
    <cfRule type="cellIs" dxfId="6" priority="7" operator="lessThan">
      <formula>0</formula>
    </cfRule>
  </conditionalFormatting>
  <conditionalFormatting sqref="L7:P10">
    <cfRule type="cellIs" dxfId="5" priority="2" operator="lessThan">
      <formula>0</formula>
    </cfRule>
  </conditionalFormatting>
  <conditionalFormatting sqref="L34:P37">
    <cfRule type="cellIs" dxfId="4" priority="5" operator="lessThan">
      <formula>0</formula>
    </cfRule>
  </conditionalFormatting>
  <conditionalFormatting sqref="L61:P64">
    <cfRule type="cellIs" dxfId="3" priority="8" operator="lessThan">
      <formula>0</formula>
    </cfRule>
  </conditionalFormatting>
  <conditionalFormatting sqref="T7:X10">
    <cfRule type="cellIs" dxfId="2" priority="3" operator="lessThan">
      <formula>0</formula>
    </cfRule>
  </conditionalFormatting>
  <conditionalFormatting sqref="T34:X37">
    <cfRule type="cellIs" dxfId="1" priority="6" operator="lessThan">
      <formula>0</formula>
    </cfRule>
  </conditionalFormatting>
  <conditionalFormatting sqref="T61:X64">
    <cfRule type="cellIs" dxfId="0" priority="9" operator="less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topLeftCell="A25" workbookViewId="0">
      <selection activeCell="AO39" sqref="AO39:BC39"/>
    </sheetView>
  </sheetViews>
  <sheetFormatPr defaultColWidth="0" defaultRowHeight="11.25" zeroHeight="1" x14ac:dyDescent="0.15"/>
  <cols>
    <col min="1" max="11" width="2.140625" style="171" customWidth="1"/>
    <col min="12" max="17" width="2.28515625" style="171" customWidth="1"/>
    <col min="18" max="119" width="2.140625" style="171" customWidth="1"/>
    <col min="120" max="16384" width="0" style="171" hidden="1"/>
  </cols>
  <sheetData>
    <row r="1" spans="1:119" ht="33" customHeight="1" x14ac:dyDescent="0.15">
      <c r="B1" s="581" t="s">
        <v>80</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72"/>
      <c r="DK1" s="172"/>
      <c r="DL1" s="172"/>
      <c r="DM1" s="172"/>
      <c r="DN1" s="172"/>
      <c r="DO1" s="172"/>
    </row>
    <row r="2" spans="1:119" ht="24.75" thickBot="1" x14ac:dyDescent="0.2">
      <c r="B2" s="173" t="s">
        <v>81</v>
      </c>
      <c r="C2" s="173"/>
      <c r="D2" s="174"/>
    </row>
    <row r="3" spans="1:119" ht="18.75" customHeight="1" thickBot="1" x14ac:dyDescent="0.2">
      <c r="A3" s="172"/>
      <c r="B3" s="582" t="s">
        <v>82</v>
      </c>
      <c r="C3" s="583"/>
      <c r="D3" s="583"/>
      <c r="E3" s="584"/>
      <c r="F3" s="584"/>
      <c r="G3" s="584"/>
      <c r="H3" s="584"/>
      <c r="I3" s="584"/>
      <c r="J3" s="584"/>
      <c r="K3" s="584"/>
      <c r="L3" s="584" t="s">
        <v>83</v>
      </c>
      <c r="M3" s="584"/>
      <c r="N3" s="584"/>
      <c r="O3" s="584"/>
      <c r="P3" s="584"/>
      <c r="Q3" s="584"/>
      <c r="R3" s="587"/>
      <c r="S3" s="587"/>
      <c r="T3" s="587"/>
      <c r="U3" s="587"/>
      <c r="V3" s="588"/>
      <c r="W3" s="478" t="s">
        <v>84</v>
      </c>
      <c r="X3" s="479"/>
      <c r="Y3" s="479"/>
      <c r="Z3" s="479"/>
      <c r="AA3" s="479"/>
      <c r="AB3" s="583"/>
      <c r="AC3" s="587" t="s">
        <v>85</v>
      </c>
      <c r="AD3" s="479"/>
      <c r="AE3" s="479"/>
      <c r="AF3" s="479"/>
      <c r="AG3" s="479"/>
      <c r="AH3" s="479"/>
      <c r="AI3" s="479"/>
      <c r="AJ3" s="479"/>
      <c r="AK3" s="479"/>
      <c r="AL3" s="549"/>
      <c r="AM3" s="478" t="s">
        <v>86</v>
      </c>
      <c r="AN3" s="479"/>
      <c r="AO3" s="479"/>
      <c r="AP3" s="479"/>
      <c r="AQ3" s="479"/>
      <c r="AR3" s="479"/>
      <c r="AS3" s="479"/>
      <c r="AT3" s="479"/>
      <c r="AU3" s="479"/>
      <c r="AV3" s="479"/>
      <c r="AW3" s="479"/>
      <c r="AX3" s="549"/>
      <c r="AY3" s="541" t="s">
        <v>1</v>
      </c>
      <c r="AZ3" s="542"/>
      <c r="BA3" s="542"/>
      <c r="BB3" s="542"/>
      <c r="BC3" s="542"/>
      <c r="BD3" s="542"/>
      <c r="BE3" s="542"/>
      <c r="BF3" s="542"/>
      <c r="BG3" s="542"/>
      <c r="BH3" s="542"/>
      <c r="BI3" s="542"/>
      <c r="BJ3" s="542"/>
      <c r="BK3" s="542"/>
      <c r="BL3" s="542"/>
      <c r="BM3" s="591"/>
      <c r="BN3" s="478" t="s">
        <v>87</v>
      </c>
      <c r="BO3" s="479"/>
      <c r="BP3" s="479"/>
      <c r="BQ3" s="479"/>
      <c r="BR3" s="479"/>
      <c r="BS3" s="479"/>
      <c r="BT3" s="479"/>
      <c r="BU3" s="549"/>
      <c r="BV3" s="478" t="s">
        <v>88</v>
      </c>
      <c r="BW3" s="479"/>
      <c r="BX3" s="479"/>
      <c r="BY3" s="479"/>
      <c r="BZ3" s="479"/>
      <c r="CA3" s="479"/>
      <c r="CB3" s="479"/>
      <c r="CC3" s="549"/>
      <c r="CD3" s="541" t="s">
        <v>1</v>
      </c>
      <c r="CE3" s="542"/>
      <c r="CF3" s="542"/>
      <c r="CG3" s="542"/>
      <c r="CH3" s="542"/>
      <c r="CI3" s="542"/>
      <c r="CJ3" s="542"/>
      <c r="CK3" s="542"/>
      <c r="CL3" s="542"/>
      <c r="CM3" s="542"/>
      <c r="CN3" s="542"/>
      <c r="CO3" s="542"/>
      <c r="CP3" s="542"/>
      <c r="CQ3" s="542"/>
      <c r="CR3" s="542"/>
      <c r="CS3" s="591"/>
      <c r="CT3" s="478" t="s">
        <v>89</v>
      </c>
      <c r="CU3" s="479"/>
      <c r="CV3" s="479"/>
      <c r="CW3" s="479"/>
      <c r="CX3" s="479"/>
      <c r="CY3" s="479"/>
      <c r="CZ3" s="479"/>
      <c r="DA3" s="549"/>
      <c r="DB3" s="478" t="s">
        <v>90</v>
      </c>
      <c r="DC3" s="479"/>
      <c r="DD3" s="479"/>
      <c r="DE3" s="479"/>
      <c r="DF3" s="479"/>
      <c r="DG3" s="479"/>
      <c r="DH3" s="479"/>
      <c r="DI3" s="549"/>
    </row>
    <row r="4" spans="1:119" ht="18.75" customHeight="1" x14ac:dyDescent="0.15">
      <c r="A4" s="172"/>
      <c r="B4" s="557"/>
      <c r="C4" s="558"/>
      <c r="D4" s="558"/>
      <c r="E4" s="559"/>
      <c r="F4" s="559"/>
      <c r="G4" s="559"/>
      <c r="H4" s="559"/>
      <c r="I4" s="559"/>
      <c r="J4" s="559"/>
      <c r="K4" s="559"/>
      <c r="L4" s="559"/>
      <c r="M4" s="559"/>
      <c r="N4" s="559"/>
      <c r="O4" s="559"/>
      <c r="P4" s="559"/>
      <c r="Q4" s="559"/>
      <c r="R4" s="563"/>
      <c r="S4" s="563"/>
      <c r="T4" s="563"/>
      <c r="U4" s="563"/>
      <c r="V4" s="564"/>
      <c r="W4" s="550"/>
      <c r="X4" s="360"/>
      <c r="Y4" s="360"/>
      <c r="Z4" s="360"/>
      <c r="AA4" s="360"/>
      <c r="AB4" s="558"/>
      <c r="AC4" s="563"/>
      <c r="AD4" s="360"/>
      <c r="AE4" s="360"/>
      <c r="AF4" s="360"/>
      <c r="AG4" s="360"/>
      <c r="AH4" s="360"/>
      <c r="AI4" s="360"/>
      <c r="AJ4" s="360"/>
      <c r="AK4" s="360"/>
      <c r="AL4" s="551"/>
      <c r="AM4" s="500"/>
      <c r="AN4" s="398"/>
      <c r="AO4" s="398"/>
      <c r="AP4" s="398"/>
      <c r="AQ4" s="398"/>
      <c r="AR4" s="398"/>
      <c r="AS4" s="398"/>
      <c r="AT4" s="398"/>
      <c r="AU4" s="398"/>
      <c r="AV4" s="398"/>
      <c r="AW4" s="398"/>
      <c r="AX4" s="590"/>
      <c r="AY4" s="435" t="s">
        <v>91</v>
      </c>
      <c r="AZ4" s="436"/>
      <c r="BA4" s="436"/>
      <c r="BB4" s="436"/>
      <c r="BC4" s="436"/>
      <c r="BD4" s="436"/>
      <c r="BE4" s="436"/>
      <c r="BF4" s="436"/>
      <c r="BG4" s="436"/>
      <c r="BH4" s="436"/>
      <c r="BI4" s="436"/>
      <c r="BJ4" s="436"/>
      <c r="BK4" s="436"/>
      <c r="BL4" s="436"/>
      <c r="BM4" s="437"/>
      <c r="BN4" s="438">
        <v>11794535</v>
      </c>
      <c r="BO4" s="439"/>
      <c r="BP4" s="439"/>
      <c r="BQ4" s="439"/>
      <c r="BR4" s="439"/>
      <c r="BS4" s="439"/>
      <c r="BT4" s="439"/>
      <c r="BU4" s="440"/>
      <c r="BV4" s="438">
        <v>13860614</v>
      </c>
      <c r="BW4" s="439"/>
      <c r="BX4" s="439"/>
      <c r="BY4" s="439"/>
      <c r="BZ4" s="439"/>
      <c r="CA4" s="439"/>
      <c r="CB4" s="439"/>
      <c r="CC4" s="440"/>
      <c r="CD4" s="575" t="s">
        <v>92</v>
      </c>
      <c r="CE4" s="576"/>
      <c r="CF4" s="576"/>
      <c r="CG4" s="576"/>
      <c r="CH4" s="576"/>
      <c r="CI4" s="576"/>
      <c r="CJ4" s="576"/>
      <c r="CK4" s="576"/>
      <c r="CL4" s="576"/>
      <c r="CM4" s="576"/>
      <c r="CN4" s="576"/>
      <c r="CO4" s="576"/>
      <c r="CP4" s="576"/>
      <c r="CQ4" s="576"/>
      <c r="CR4" s="576"/>
      <c r="CS4" s="577"/>
      <c r="CT4" s="578">
        <v>14.2</v>
      </c>
      <c r="CU4" s="579"/>
      <c r="CV4" s="579"/>
      <c r="CW4" s="579"/>
      <c r="CX4" s="579"/>
      <c r="CY4" s="579"/>
      <c r="CZ4" s="579"/>
      <c r="DA4" s="580"/>
      <c r="DB4" s="578">
        <v>8.6999999999999993</v>
      </c>
      <c r="DC4" s="579"/>
      <c r="DD4" s="579"/>
      <c r="DE4" s="579"/>
      <c r="DF4" s="579"/>
      <c r="DG4" s="579"/>
      <c r="DH4" s="579"/>
      <c r="DI4" s="580"/>
    </row>
    <row r="5" spans="1:119" ht="18.75" customHeight="1" x14ac:dyDescent="0.15">
      <c r="A5" s="172"/>
      <c r="B5" s="585"/>
      <c r="C5" s="399"/>
      <c r="D5" s="399"/>
      <c r="E5" s="586"/>
      <c r="F5" s="586"/>
      <c r="G5" s="586"/>
      <c r="H5" s="586"/>
      <c r="I5" s="586"/>
      <c r="J5" s="586"/>
      <c r="K5" s="586"/>
      <c r="L5" s="586"/>
      <c r="M5" s="586"/>
      <c r="N5" s="586"/>
      <c r="O5" s="586"/>
      <c r="P5" s="586"/>
      <c r="Q5" s="586"/>
      <c r="R5" s="397"/>
      <c r="S5" s="397"/>
      <c r="T5" s="397"/>
      <c r="U5" s="397"/>
      <c r="V5" s="589"/>
      <c r="W5" s="500"/>
      <c r="X5" s="398"/>
      <c r="Y5" s="398"/>
      <c r="Z5" s="398"/>
      <c r="AA5" s="398"/>
      <c r="AB5" s="399"/>
      <c r="AC5" s="397"/>
      <c r="AD5" s="398"/>
      <c r="AE5" s="398"/>
      <c r="AF5" s="398"/>
      <c r="AG5" s="398"/>
      <c r="AH5" s="398"/>
      <c r="AI5" s="398"/>
      <c r="AJ5" s="398"/>
      <c r="AK5" s="398"/>
      <c r="AL5" s="590"/>
      <c r="AM5" s="466" t="s">
        <v>93</v>
      </c>
      <c r="AN5" s="366"/>
      <c r="AO5" s="366"/>
      <c r="AP5" s="366"/>
      <c r="AQ5" s="366"/>
      <c r="AR5" s="366"/>
      <c r="AS5" s="366"/>
      <c r="AT5" s="367"/>
      <c r="AU5" s="467" t="s">
        <v>94</v>
      </c>
      <c r="AV5" s="468"/>
      <c r="AW5" s="468"/>
      <c r="AX5" s="468"/>
      <c r="AY5" s="423" t="s">
        <v>95</v>
      </c>
      <c r="AZ5" s="424"/>
      <c r="BA5" s="424"/>
      <c r="BB5" s="424"/>
      <c r="BC5" s="424"/>
      <c r="BD5" s="424"/>
      <c r="BE5" s="424"/>
      <c r="BF5" s="424"/>
      <c r="BG5" s="424"/>
      <c r="BH5" s="424"/>
      <c r="BI5" s="424"/>
      <c r="BJ5" s="424"/>
      <c r="BK5" s="424"/>
      <c r="BL5" s="424"/>
      <c r="BM5" s="425"/>
      <c r="BN5" s="409">
        <v>11113691</v>
      </c>
      <c r="BO5" s="410"/>
      <c r="BP5" s="410"/>
      <c r="BQ5" s="410"/>
      <c r="BR5" s="410"/>
      <c r="BS5" s="410"/>
      <c r="BT5" s="410"/>
      <c r="BU5" s="411"/>
      <c r="BV5" s="409">
        <v>13270395</v>
      </c>
      <c r="BW5" s="410"/>
      <c r="BX5" s="410"/>
      <c r="BY5" s="410"/>
      <c r="BZ5" s="410"/>
      <c r="CA5" s="410"/>
      <c r="CB5" s="410"/>
      <c r="CC5" s="411"/>
      <c r="CD5" s="449" t="s">
        <v>96</v>
      </c>
      <c r="CE5" s="369"/>
      <c r="CF5" s="369"/>
      <c r="CG5" s="369"/>
      <c r="CH5" s="369"/>
      <c r="CI5" s="369"/>
      <c r="CJ5" s="369"/>
      <c r="CK5" s="369"/>
      <c r="CL5" s="369"/>
      <c r="CM5" s="369"/>
      <c r="CN5" s="369"/>
      <c r="CO5" s="369"/>
      <c r="CP5" s="369"/>
      <c r="CQ5" s="369"/>
      <c r="CR5" s="369"/>
      <c r="CS5" s="450"/>
      <c r="CT5" s="406">
        <v>68.8</v>
      </c>
      <c r="CU5" s="407"/>
      <c r="CV5" s="407"/>
      <c r="CW5" s="407"/>
      <c r="CX5" s="407"/>
      <c r="CY5" s="407"/>
      <c r="CZ5" s="407"/>
      <c r="DA5" s="408"/>
      <c r="DB5" s="406">
        <v>78.3</v>
      </c>
      <c r="DC5" s="407"/>
      <c r="DD5" s="407"/>
      <c r="DE5" s="407"/>
      <c r="DF5" s="407"/>
      <c r="DG5" s="407"/>
      <c r="DH5" s="407"/>
      <c r="DI5" s="408"/>
    </row>
    <row r="6" spans="1:119" ht="18.75" customHeight="1" x14ac:dyDescent="0.15">
      <c r="A6" s="172"/>
      <c r="B6" s="555" t="s">
        <v>97</v>
      </c>
      <c r="C6" s="396"/>
      <c r="D6" s="396"/>
      <c r="E6" s="556"/>
      <c r="F6" s="556"/>
      <c r="G6" s="556"/>
      <c r="H6" s="556"/>
      <c r="I6" s="556"/>
      <c r="J6" s="556"/>
      <c r="K6" s="556"/>
      <c r="L6" s="556" t="s">
        <v>98</v>
      </c>
      <c r="M6" s="556"/>
      <c r="N6" s="556"/>
      <c r="O6" s="556"/>
      <c r="P6" s="556"/>
      <c r="Q6" s="556"/>
      <c r="R6" s="394"/>
      <c r="S6" s="394"/>
      <c r="T6" s="394"/>
      <c r="U6" s="394"/>
      <c r="V6" s="562"/>
      <c r="W6" s="499" t="s">
        <v>99</v>
      </c>
      <c r="X6" s="395"/>
      <c r="Y6" s="395"/>
      <c r="Z6" s="395"/>
      <c r="AA6" s="395"/>
      <c r="AB6" s="396"/>
      <c r="AC6" s="567" t="s">
        <v>100</v>
      </c>
      <c r="AD6" s="568"/>
      <c r="AE6" s="568"/>
      <c r="AF6" s="568"/>
      <c r="AG6" s="568"/>
      <c r="AH6" s="568"/>
      <c r="AI6" s="568"/>
      <c r="AJ6" s="568"/>
      <c r="AK6" s="568"/>
      <c r="AL6" s="569"/>
      <c r="AM6" s="466" t="s">
        <v>101</v>
      </c>
      <c r="AN6" s="366"/>
      <c r="AO6" s="366"/>
      <c r="AP6" s="366"/>
      <c r="AQ6" s="366"/>
      <c r="AR6" s="366"/>
      <c r="AS6" s="366"/>
      <c r="AT6" s="367"/>
      <c r="AU6" s="467" t="s">
        <v>94</v>
      </c>
      <c r="AV6" s="468"/>
      <c r="AW6" s="468"/>
      <c r="AX6" s="468"/>
      <c r="AY6" s="423" t="s">
        <v>102</v>
      </c>
      <c r="AZ6" s="424"/>
      <c r="BA6" s="424"/>
      <c r="BB6" s="424"/>
      <c r="BC6" s="424"/>
      <c r="BD6" s="424"/>
      <c r="BE6" s="424"/>
      <c r="BF6" s="424"/>
      <c r="BG6" s="424"/>
      <c r="BH6" s="424"/>
      <c r="BI6" s="424"/>
      <c r="BJ6" s="424"/>
      <c r="BK6" s="424"/>
      <c r="BL6" s="424"/>
      <c r="BM6" s="425"/>
      <c r="BN6" s="409">
        <v>680844</v>
      </c>
      <c r="BO6" s="410"/>
      <c r="BP6" s="410"/>
      <c r="BQ6" s="410"/>
      <c r="BR6" s="410"/>
      <c r="BS6" s="410"/>
      <c r="BT6" s="410"/>
      <c r="BU6" s="411"/>
      <c r="BV6" s="409">
        <v>590219</v>
      </c>
      <c r="BW6" s="410"/>
      <c r="BX6" s="410"/>
      <c r="BY6" s="410"/>
      <c r="BZ6" s="410"/>
      <c r="CA6" s="410"/>
      <c r="CB6" s="410"/>
      <c r="CC6" s="411"/>
      <c r="CD6" s="449" t="s">
        <v>103</v>
      </c>
      <c r="CE6" s="369"/>
      <c r="CF6" s="369"/>
      <c r="CG6" s="369"/>
      <c r="CH6" s="369"/>
      <c r="CI6" s="369"/>
      <c r="CJ6" s="369"/>
      <c r="CK6" s="369"/>
      <c r="CL6" s="369"/>
      <c r="CM6" s="369"/>
      <c r="CN6" s="369"/>
      <c r="CO6" s="369"/>
      <c r="CP6" s="369"/>
      <c r="CQ6" s="369"/>
      <c r="CR6" s="369"/>
      <c r="CS6" s="450"/>
      <c r="CT6" s="552">
        <v>70.3</v>
      </c>
      <c r="CU6" s="553"/>
      <c r="CV6" s="553"/>
      <c r="CW6" s="553"/>
      <c r="CX6" s="553"/>
      <c r="CY6" s="553"/>
      <c r="CZ6" s="553"/>
      <c r="DA6" s="554"/>
      <c r="DB6" s="552">
        <v>80.2</v>
      </c>
      <c r="DC6" s="553"/>
      <c r="DD6" s="553"/>
      <c r="DE6" s="553"/>
      <c r="DF6" s="553"/>
      <c r="DG6" s="553"/>
      <c r="DH6" s="553"/>
      <c r="DI6" s="554"/>
    </row>
    <row r="7" spans="1:119" ht="18.75" customHeight="1" x14ac:dyDescent="0.15">
      <c r="A7" s="172"/>
      <c r="B7" s="557"/>
      <c r="C7" s="558"/>
      <c r="D7" s="558"/>
      <c r="E7" s="559"/>
      <c r="F7" s="559"/>
      <c r="G7" s="559"/>
      <c r="H7" s="559"/>
      <c r="I7" s="559"/>
      <c r="J7" s="559"/>
      <c r="K7" s="559"/>
      <c r="L7" s="559"/>
      <c r="M7" s="559"/>
      <c r="N7" s="559"/>
      <c r="O7" s="559"/>
      <c r="P7" s="559"/>
      <c r="Q7" s="559"/>
      <c r="R7" s="563"/>
      <c r="S7" s="563"/>
      <c r="T7" s="563"/>
      <c r="U7" s="563"/>
      <c r="V7" s="564"/>
      <c r="W7" s="550"/>
      <c r="X7" s="360"/>
      <c r="Y7" s="360"/>
      <c r="Z7" s="360"/>
      <c r="AA7" s="360"/>
      <c r="AB7" s="558"/>
      <c r="AC7" s="570"/>
      <c r="AD7" s="361"/>
      <c r="AE7" s="361"/>
      <c r="AF7" s="361"/>
      <c r="AG7" s="361"/>
      <c r="AH7" s="361"/>
      <c r="AI7" s="361"/>
      <c r="AJ7" s="361"/>
      <c r="AK7" s="361"/>
      <c r="AL7" s="571"/>
      <c r="AM7" s="466" t="s">
        <v>104</v>
      </c>
      <c r="AN7" s="366"/>
      <c r="AO7" s="366"/>
      <c r="AP7" s="366"/>
      <c r="AQ7" s="366"/>
      <c r="AR7" s="366"/>
      <c r="AS7" s="366"/>
      <c r="AT7" s="367"/>
      <c r="AU7" s="467" t="s">
        <v>105</v>
      </c>
      <c r="AV7" s="468"/>
      <c r="AW7" s="468"/>
      <c r="AX7" s="468"/>
      <c r="AY7" s="423" t="s">
        <v>106</v>
      </c>
      <c r="AZ7" s="424"/>
      <c r="BA7" s="424"/>
      <c r="BB7" s="424"/>
      <c r="BC7" s="424"/>
      <c r="BD7" s="424"/>
      <c r="BE7" s="424"/>
      <c r="BF7" s="424"/>
      <c r="BG7" s="424"/>
      <c r="BH7" s="424"/>
      <c r="BI7" s="424"/>
      <c r="BJ7" s="424"/>
      <c r="BK7" s="424"/>
      <c r="BL7" s="424"/>
      <c r="BM7" s="425"/>
      <c r="BN7" s="409">
        <v>139476</v>
      </c>
      <c r="BO7" s="410"/>
      <c r="BP7" s="410"/>
      <c r="BQ7" s="410"/>
      <c r="BR7" s="410"/>
      <c r="BS7" s="410"/>
      <c r="BT7" s="410"/>
      <c r="BU7" s="411"/>
      <c r="BV7" s="409">
        <v>277376</v>
      </c>
      <c r="BW7" s="410"/>
      <c r="BX7" s="410"/>
      <c r="BY7" s="410"/>
      <c r="BZ7" s="410"/>
      <c r="CA7" s="410"/>
      <c r="CB7" s="410"/>
      <c r="CC7" s="411"/>
      <c r="CD7" s="449" t="s">
        <v>107</v>
      </c>
      <c r="CE7" s="369"/>
      <c r="CF7" s="369"/>
      <c r="CG7" s="369"/>
      <c r="CH7" s="369"/>
      <c r="CI7" s="369"/>
      <c r="CJ7" s="369"/>
      <c r="CK7" s="369"/>
      <c r="CL7" s="369"/>
      <c r="CM7" s="369"/>
      <c r="CN7" s="369"/>
      <c r="CO7" s="369"/>
      <c r="CP7" s="369"/>
      <c r="CQ7" s="369"/>
      <c r="CR7" s="369"/>
      <c r="CS7" s="450"/>
      <c r="CT7" s="409">
        <v>3818259</v>
      </c>
      <c r="CU7" s="410"/>
      <c r="CV7" s="410"/>
      <c r="CW7" s="410"/>
      <c r="CX7" s="410"/>
      <c r="CY7" s="410"/>
      <c r="CZ7" s="410"/>
      <c r="DA7" s="411"/>
      <c r="DB7" s="409">
        <v>3588928</v>
      </c>
      <c r="DC7" s="410"/>
      <c r="DD7" s="410"/>
      <c r="DE7" s="410"/>
      <c r="DF7" s="410"/>
      <c r="DG7" s="410"/>
      <c r="DH7" s="410"/>
      <c r="DI7" s="411"/>
    </row>
    <row r="8" spans="1:119" ht="18.75" customHeight="1" thickBot="1" x14ac:dyDescent="0.2">
      <c r="A8" s="172"/>
      <c r="B8" s="560"/>
      <c r="C8" s="505"/>
      <c r="D8" s="505"/>
      <c r="E8" s="561"/>
      <c r="F8" s="561"/>
      <c r="G8" s="561"/>
      <c r="H8" s="561"/>
      <c r="I8" s="561"/>
      <c r="J8" s="561"/>
      <c r="K8" s="561"/>
      <c r="L8" s="561"/>
      <c r="M8" s="561"/>
      <c r="N8" s="561"/>
      <c r="O8" s="561"/>
      <c r="P8" s="561"/>
      <c r="Q8" s="561"/>
      <c r="R8" s="565"/>
      <c r="S8" s="565"/>
      <c r="T8" s="565"/>
      <c r="U8" s="565"/>
      <c r="V8" s="566"/>
      <c r="W8" s="480"/>
      <c r="X8" s="481"/>
      <c r="Y8" s="481"/>
      <c r="Z8" s="481"/>
      <c r="AA8" s="481"/>
      <c r="AB8" s="505"/>
      <c r="AC8" s="572"/>
      <c r="AD8" s="573"/>
      <c r="AE8" s="573"/>
      <c r="AF8" s="573"/>
      <c r="AG8" s="573"/>
      <c r="AH8" s="573"/>
      <c r="AI8" s="573"/>
      <c r="AJ8" s="573"/>
      <c r="AK8" s="573"/>
      <c r="AL8" s="574"/>
      <c r="AM8" s="466" t="s">
        <v>108</v>
      </c>
      <c r="AN8" s="366"/>
      <c r="AO8" s="366"/>
      <c r="AP8" s="366"/>
      <c r="AQ8" s="366"/>
      <c r="AR8" s="366"/>
      <c r="AS8" s="366"/>
      <c r="AT8" s="367"/>
      <c r="AU8" s="467" t="s">
        <v>94</v>
      </c>
      <c r="AV8" s="468"/>
      <c r="AW8" s="468"/>
      <c r="AX8" s="468"/>
      <c r="AY8" s="423" t="s">
        <v>109</v>
      </c>
      <c r="AZ8" s="424"/>
      <c r="BA8" s="424"/>
      <c r="BB8" s="424"/>
      <c r="BC8" s="424"/>
      <c r="BD8" s="424"/>
      <c r="BE8" s="424"/>
      <c r="BF8" s="424"/>
      <c r="BG8" s="424"/>
      <c r="BH8" s="424"/>
      <c r="BI8" s="424"/>
      <c r="BJ8" s="424"/>
      <c r="BK8" s="424"/>
      <c r="BL8" s="424"/>
      <c r="BM8" s="425"/>
      <c r="BN8" s="409">
        <v>541368</v>
      </c>
      <c r="BO8" s="410"/>
      <c r="BP8" s="410"/>
      <c r="BQ8" s="410"/>
      <c r="BR8" s="410"/>
      <c r="BS8" s="410"/>
      <c r="BT8" s="410"/>
      <c r="BU8" s="411"/>
      <c r="BV8" s="409">
        <v>312843</v>
      </c>
      <c r="BW8" s="410"/>
      <c r="BX8" s="410"/>
      <c r="BY8" s="410"/>
      <c r="BZ8" s="410"/>
      <c r="CA8" s="410"/>
      <c r="CB8" s="410"/>
      <c r="CC8" s="411"/>
      <c r="CD8" s="449" t="s">
        <v>110</v>
      </c>
      <c r="CE8" s="369"/>
      <c r="CF8" s="369"/>
      <c r="CG8" s="369"/>
      <c r="CH8" s="369"/>
      <c r="CI8" s="369"/>
      <c r="CJ8" s="369"/>
      <c r="CK8" s="369"/>
      <c r="CL8" s="369"/>
      <c r="CM8" s="369"/>
      <c r="CN8" s="369"/>
      <c r="CO8" s="369"/>
      <c r="CP8" s="369"/>
      <c r="CQ8" s="369"/>
      <c r="CR8" s="369"/>
      <c r="CS8" s="450"/>
      <c r="CT8" s="512">
        <v>0.6</v>
      </c>
      <c r="CU8" s="513"/>
      <c r="CV8" s="513"/>
      <c r="CW8" s="513"/>
      <c r="CX8" s="513"/>
      <c r="CY8" s="513"/>
      <c r="CZ8" s="513"/>
      <c r="DA8" s="514"/>
      <c r="DB8" s="512">
        <v>0.59</v>
      </c>
      <c r="DC8" s="513"/>
      <c r="DD8" s="513"/>
      <c r="DE8" s="513"/>
      <c r="DF8" s="513"/>
      <c r="DG8" s="513"/>
      <c r="DH8" s="513"/>
      <c r="DI8" s="514"/>
    </row>
    <row r="9" spans="1:119" ht="18.75" customHeight="1" thickBot="1" x14ac:dyDescent="0.2">
      <c r="A9" s="172"/>
      <c r="B9" s="541" t="s">
        <v>111</v>
      </c>
      <c r="C9" s="542"/>
      <c r="D9" s="542"/>
      <c r="E9" s="542"/>
      <c r="F9" s="542"/>
      <c r="G9" s="542"/>
      <c r="H9" s="542"/>
      <c r="I9" s="542"/>
      <c r="J9" s="542"/>
      <c r="K9" s="460"/>
      <c r="L9" s="543" t="s">
        <v>112</v>
      </c>
      <c r="M9" s="544"/>
      <c r="N9" s="544"/>
      <c r="O9" s="544"/>
      <c r="P9" s="544"/>
      <c r="Q9" s="545"/>
      <c r="R9" s="546">
        <v>10869</v>
      </c>
      <c r="S9" s="547"/>
      <c r="T9" s="547"/>
      <c r="U9" s="547"/>
      <c r="V9" s="548"/>
      <c r="W9" s="478" t="s">
        <v>113</v>
      </c>
      <c r="X9" s="479"/>
      <c r="Y9" s="479"/>
      <c r="Z9" s="479"/>
      <c r="AA9" s="479"/>
      <c r="AB9" s="479"/>
      <c r="AC9" s="479"/>
      <c r="AD9" s="479"/>
      <c r="AE9" s="479"/>
      <c r="AF9" s="479"/>
      <c r="AG9" s="479"/>
      <c r="AH9" s="479"/>
      <c r="AI9" s="479"/>
      <c r="AJ9" s="479"/>
      <c r="AK9" s="479"/>
      <c r="AL9" s="549"/>
      <c r="AM9" s="466" t="s">
        <v>114</v>
      </c>
      <c r="AN9" s="366"/>
      <c r="AO9" s="366"/>
      <c r="AP9" s="366"/>
      <c r="AQ9" s="366"/>
      <c r="AR9" s="366"/>
      <c r="AS9" s="366"/>
      <c r="AT9" s="367"/>
      <c r="AU9" s="467" t="s">
        <v>94</v>
      </c>
      <c r="AV9" s="468"/>
      <c r="AW9" s="468"/>
      <c r="AX9" s="468"/>
      <c r="AY9" s="423" t="s">
        <v>115</v>
      </c>
      <c r="AZ9" s="424"/>
      <c r="BA9" s="424"/>
      <c r="BB9" s="424"/>
      <c r="BC9" s="424"/>
      <c r="BD9" s="424"/>
      <c r="BE9" s="424"/>
      <c r="BF9" s="424"/>
      <c r="BG9" s="424"/>
      <c r="BH9" s="424"/>
      <c r="BI9" s="424"/>
      <c r="BJ9" s="424"/>
      <c r="BK9" s="424"/>
      <c r="BL9" s="424"/>
      <c r="BM9" s="425"/>
      <c r="BN9" s="409">
        <v>228525</v>
      </c>
      <c r="BO9" s="410"/>
      <c r="BP9" s="410"/>
      <c r="BQ9" s="410"/>
      <c r="BR9" s="410"/>
      <c r="BS9" s="410"/>
      <c r="BT9" s="410"/>
      <c r="BU9" s="411"/>
      <c r="BV9" s="409">
        <v>152212</v>
      </c>
      <c r="BW9" s="410"/>
      <c r="BX9" s="410"/>
      <c r="BY9" s="410"/>
      <c r="BZ9" s="410"/>
      <c r="CA9" s="410"/>
      <c r="CB9" s="410"/>
      <c r="CC9" s="411"/>
      <c r="CD9" s="449" t="s">
        <v>116</v>
      </c>
      <c r="CE9" s="369"/>
      <c r="CF9" s="369"/>
      <c r="CG9" s="369"/>
      <c r="CH9" s="369"/>
      <c r="CI9" s="369"/>
      <c r="CJ9" s="369"/>
      <c r="CK9" s="369"/>
      <c r="CL9" s="369"/>
      <c r="CM9" s="369"/>
      <c r="CN9" s="369"/>
      <c r="CO9" s="369"/>
      <c r="CP9" s="369"/>
      <c r="CQ9" s="369"/>
      <c r="CR9" s="369"/>
      <c r="CS9" s="450"/>
      <c r="CT9" s="406">
        <v>5.4</v>
      </c>
      <c r="CU9" s="407"/>
      <c r="CV9" s="407"/>
      <c r="CW9" s="407"/>
      <c r="CX9" s="407"/>
      <c r="CY9" s="407"/>
      <c r="CZ9" s="407"/>
      <c r="DA9" s="408"/>
      <c r="DB9" s="406">
        <v>6.2</v>
      </c>
      <c r="DC9" s="407"/>
      <c r="DD9" s="407"/>
      <c r="DE9" s="407"/>
      <c r="DF9" s="407"/>
      <c r="DG9" s="407"/>
      <c r="DH9" s="407"/>
      <c r="DI9" s="408"/>
    </row>
    <row r="10" spans="1:119" ht="18.75" customHeight="1" thickBot="1" x14ac:dyDescent="0.2">
      <c r="A10" s="172"/>
      <c r="B10" s="541"/>
      <c r="C10" s="542"/>
      <c r="D10" s="542"/>
      <c r="E10" s="542"/>
      <c r="F10" s="542"/>
      <c r="G10" s="542"/>
      <c r="H10" s="542"/>
      <c r="I10" s="542"/>
      <c r="J10" s="542"/>
      <c r="K10" s="460"/>
      <c r="L10" s="365" t="s">
        <v>117</v>
      </c>
      <c r="M10" s="366"/>
      <c r="N10" s="366"/>
      <c r="O10" s="366"/>
      <c r="P10" s="366"/>
      <c r="Q10" s="367"/>
      <c r="R10" s="362">
        <v>10652</v>
      </c>
      <c r="S10" s="363"/>
      <c r="T10" s="363"/>
      <c r="U10" s="363"/>
      <c r="V10" s="422"/>
      <c r="W10" s="550"/>
      <c r="X10" s="360"/>
      <c r="Y10" s="360"/>
      <c r="Z10" s="360"/>
      <c r="AA10" s="360"/>
      <c r="AB10" s="360"/>
      <c r="AC10" s="360"/>
      <c r="AD10" s="360"/>
      <c r="AE10" s="360"/>
      <c r="AF10" s="360"/>
      <c r="AG10" s="360"/>
      <c r="AH10" s="360"/>
      <c r="AI10" s="360"/>
      <c r="AJ10" s="360"/>
      <c r="AK10" s="360"/>
      <c r="AL10" s="551"/>
      <c r="AM10" s="466" t="s">
        <v>118</v>
      </c>
      <c r="AN10" s="366"/>
      <c r="AO10" s="366"/>
      <c r="AP10" s="366"/>
      <c r="AQ10" s="366"/>
      <c r="AR10" s="366"/>
      <c r="AS10" s="366"/>
      <c r="AT10" s="367"/>
      <c r="AU10" s="467" t="s">
        <v>94</v>
      </c>
      <c r="AV10" s="468"/>
      <c r="AW10" s="468"/>
      <c r="AX10" s="468"/>
      <c r="AY10" s="423" t="s">
        <v>119</v>
      </c>
      <c r="AZ10" s="424"/>
      <c r="BA10" s="424"/>
      <c r="BB10" s="424"/>
      <c r="BC10" s="424"/>
      <c r="BD10" s="424"/>
      <c r="BE10" s="424"/>
      <c r="BF10" s="424"/>
      <c r="BG10" s="424"/>
      <c r="BH10" s="424"/>
      <c r="BI10" s="424"/>
      <c r="BJ10" s="424"/>
      <c r="BK10" s="424"/>
      <c r="BL10" s="424"/>
      <c r="BM10" s="425"/>
      <c r="BN10" s="409">
        <v>58</v>
      </c>
      <c r="BO10" s="410"/>
      <c r="BP10" s="410"/>
      <c r="BQ10" s="410"/>
      <c r="BR10" s="410"/>
      <c r="BS10" s="410"/>
      <c r="BT10" s="410"/>
      <c r="BU10" s="411"/>
      <c r="BV10" s="409">
        <v>454953</v>
      </c>
      <c r="BW10" s="410"/>
      <c r="BX10" s="410"/>
      <c r="BY10" s="410"/>
      <c r="BZ10" s="410"/>
      <c r="CA10" s="410"/>
      <c r="CB10" s="410"/>
      <c r="CC10" s="411"/>
      <c r="CD10" s="178" t="s">
        <v>120</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41"/>
      <c r="C11" s="542"/>
      <c r="D11" s="542"/>
      <c r="E11" s="542"/>
      <c r="F11" s="542"/>
      <c r="G11" s="542"/>
      <c r="H11" s="542"/>
      <c r="I11" s="542"/>
      <c r="J11" s="542"/>
      <c r="K11" s="460"/>
      <c r="L11" s="370" t="s">
        <v>121</v>
      </c>
      <c r="M11" s="371"/>
      <c r="N11" s="371"/>
      <c r="O11" s="371"/>
      <c r="P11" s="371"/>
      <c r="Q11" s="372"/>
      <c r="R11" s="538" t="s">
        <v>122</v>
      </c>
      <c r="S11" s="539"/>
      <c r="T11" s="539"/>
      <c r="U11" s="539"/>
      <c r="V11" s="540"/>
      <c r="W11" s="550"/>
      <c r="X11" s="360"/>
      <c r="Y11" s="360"/>
      <c r="Z11" s="360"/>
      <c r="AA11" s="360"/>
      <c r="AB11" s="360"/>
      <c r="AC11" s="360"/>
      <c r="AD11" s="360"/>
      <c r="AE11" s="360"/>
      <c r="AF11" s="360"/>
      <c r="AG11" s="360"/>
      <c r="AH11" s="360"/>
      <c r="AI11" s="360"/>
      <c r="AJ11" s="360"/>
      <c r="AK11" s="360"/>
      <c r="AL11" s="551"/>
      <c r="AM11" s="466" t="s">
        <v>123</v>
      </c>
      <c r="AN11" s="366"/>
      <c r="AO11" s="366"/>
      <c r="AP11" s="366"/>
      <c r="AQ11" s="366"/>
      <c r="AR11" s="366"/>
      <c r="AS11" s="366"/>
      <c r="AT11" s="367"/>
      <c r="AU11" s="467" t="s">
        <v>94</v>
      </c>
      <c r="AV11" s="468"/>
      <c r="AW11" s="468"/>
      <c r="AX11" s="468"/>
      <c r="AY11" s="423" t="s">
        <v>124</v>
      </c>
      <c r="AZ11" s="424"/>
      <c r="BA11" s="424"/>
      <c r="BB11" s="424"/>
      <c r="BC11" s="424"/>
      <c r="BD11" s="424"/>
      <c r="BE11" s="424"/>
      <c r="BF11" s="424"/>
      <c r="BG11" s="424"/>
      <c r="BH11" s="424"/>
      <c r="BI11" s="424"/>
      <c r="BJ11" s="424"/>
      <c r="BK11" s="424"/>
      <c r="BL11" s="424"/>
      <c r="BM11" s="425"/>
      <c r="BN11" s="409">
        <v>0</v>
      </c>
      <c r="BO11" s="410"/>
      <c r="BP11" s="410"/>
      <c r="BQ11" s="410"/>
      <c r="BR11" s="410"/>
      <c r="BS11" s="410"/>
      <c r="BT11" s="410"/>
      <c r="BU11" s="411"/>
      <c r="BV11" s="409">
        <v>0</v>
      </c>
      <c r="BW11" s="410"/>
      <c r="BX11" s="410"/>
      <c r="BY11" s="410"/>
      <c r="BZ11" s="410"/>
      <c r="CA11" s="410"/>
      <c r="CB11" s="410"/>
      <c r="CC11" s="411"/>
      <c r="CD11" s="449" t="s">
        <v>125</v>
      </c>
      <c r="CE11" s="369"/>
      <c r="CF11" s="369"/>
      <c r="CG11" s="369"/>
      <c r="CH11" s="369"/>
      <c r="CI11" s="369"/>
      <c r="CJ11" s="369"/>
      <c r="CK11" s="369"/>
      <c r="CL11" s="369"/>
      <c r="CM11" s="369"/>
      <c r="CN11" s="369"/>
      <c r="CO11" s="369"/>
      <c r="CP11" s="369"/>
      <c r="CQ11" s="369"/>
      <c r="CR11" s="369"/>
      <c r="CS11" s="450"/>
      <c r="CT11" s="512" t="s">
        <v>126</v>
      </c>
      <c r="CU11" s="513"/>
      <c r="CV11" s="513"/>
      <c r="CW11" s="513"/>
      <c r="CX11" s="513"/>
      <c r="CY11" s="513"/>
      <c r="CZ11" s="513"/>
      <c r="DA11" s="514"/>
      <c r="DB11" s="512" t="s">
        <v>127</v>
      </c>
      <c r="DC11" s="513"/>
      <c r="DD11" s="513"/>
      <c r="DE11" s="513"/>
      <c r="DF11" s="513"/>
      <c r="DG11" s="513"/>
      <c r="DH11" s="513"/>
      <c r="DI11" s="514"/>
    </row>
    <row r="12" spans="1:119" ht="18.75" customHeight="1" x14ac:dyDescent="0.15">
      <c r="A12" s="172"/>
      <c r="B12" s="515" t="s">
        <v>128</v>
      </c>
      <c r="C12" s="516"/>
      <c r="D12" s="516"/>
      <c r="E12" s="516"/>
      <c r="F12" s="516"/>
      <c r="G12" s="516"/>
      <c r="H12" s="516"/>
      <c r="I12" s="516"/>
      <c r="J12" s="516"/>
      <c r="K12" s="517"/>
      <c r="L12" s="524" t="s">
        <v>129</v>
      </c>
      <c r="M12" s="525"/>
      <c r="N12" s="525"/>
      <c r="O12" s="525"/>
      <c r="P12" s="525"/>
      <c r="Q12" s="526"/>
      <c r="R12" s="527">
        <v>11082</v>
      </c>
      <c r="S12" s="528"/>
      <c r="T12" s="528"/>
      <c r="U12" s="528"/>
      <c r="V12" s="529"/>
      <c r="W12" s="530" t="s">
        <v>1</v>
      </c>
      <c r="X12" s="468"/>
      <c r="Y12" s="468"/>
      <c r="Z12" s="468"/>
      <c r="AA12" s="468"/>
      <c r="AB12" s="531"/>
      <c r="AC12" s="532" t="s">
        <v>130</v>
      </c>
      <c r="AD12" s="533"/>
      <c r="AE12" s="533"/>
      <c r="AF12" s="533"/>
      <c r="AG12" s="534"/>
      <c r="AH12" s="532" t="s">
        <v>131</v>
      </c>
      <c r="AI12" s="533"/>
      <c r="AJ12" s="533"/>
      <c r="AK12" s="533"/>
      <c r="AL12" s="535"/>
      <c r="AM12" s="466" t="s">
        <v>132</v>
      </c>
      <c r="AN12" s="366"/>
      <c r="AO12" s="366"/>
      <c r="AP12" s="366"/>
      <c r="AQ12" s="366"/>
      <c r="AR12" s="366"/>
      <c r="AS12" s="366"/>
      <c r="AT12" s="367"/>
      <c r="AU12" s="467" t="s">
        <v>133</v>
      </c>
      <c r="AV12" s="468"/>
      <c r="AW12" s="468"/>
      <c r="AX12" s="468"/>
      <c r="AY12" s="423" t="s">
        <v>134</v>
      </c>
      <c r="AZ12" s="424"/>
      <c r="BA12" s="424"/>
      <c r="BB12" s="424"/>
      <c r="BC12" s="424"/>
      <c r="BD12" s="424"/>
      <c r="BE12" s="424"/>
      <c r="BF12" s="424"/>
      <c r="BG12" s="424"/>
      <c r="BH12" s="424"/>
      <c r="BI12" s="424"/>
      <c r="BJ12" s="424"/>
      <c r="BK12" s="424"/>
      <c r="BL12" s="424"/>
      <c r="BM12" s="425"/>
      <c r="BN12" s="409">
        <v>459547</v>
      </c>
      <c r="BO12" s="410"/>
      <c r="BP12" s="410"/>
      <c r="BQ12" s="410"/>
      <c r="BR12" s="410"/>
      <c r="BS12" s="410"/>
      <c r="BT12" s="410"/>
      <c r="BU12" s="411"/>
      <c r="BV12" s="409">
        <v>714751</v>
      </c>
      <c r="BW12" s="410"/>
      <c r="BX12" s="410"/>
      <c r="BY12" s="410"/>
      <c r="BZ12" s="410"/>
      <c r="CA12" s="410"/>
      <c r="CB12" s="410"/>
      <c r="CC12" s="411"/>
      <c r="CD12" s="449" t="s">
        <v>135</v>
      </c>
      <c r="CE12" s="369"/>
      <c r="CF12" s="369"/>
      <c r="CG12" s="369"/>
      <c r="CH12" s="369"/>
      <c r="CI12" s="369"/>
      <c r="CJ12" s="369"/>
      <c r="CK12" s="369"/>
      <c r="CL12" s="369"/>
      <c r="CM12" s="369"/>
      <c r="CN12" s="369"/>
      <c r="CO12" s="369"/>
      <c r="CP12" s="369"/>
      <c r="CQ12" s="369"/>
      <c r="CR12" s="369"/>
      <c r="CS12" s="450"/>
      <c r="CT12" s="512" t="s">
        <v>136</v>
      </c>
      <c r="CU12" s="513"/>
      <c r="CV12" s="513"/>
      <c r="CW12" s="513"/>
      <c r="CX12" s="513"/>
      <c r="CY12" s="513"/>
      <c r="CZ12" s="513"/>
      <c r="DA12" s="514"/>
      <c r="DB12" s="512" t="s">
        <v>137</v>
      </c>
      <c r="DC12" s="513"/>
      <c r="DD12" s="513"/>
      <c r="DE12" s="513"/>
      <c r="DF12" s="513"/>
      <c r="DG12" s="513"/>
      <c r="DH12" s="513"/>
      <c r="DI12" s="514"/>
    </row>
    <row r="13" spans="1:119" ht="18.75" customHeight="1" x14ac:dyDescent="0.15">
      <c r="A13" s="172"/>
      <c r="B13" s="518"/>
      <c r="C13" s="519"/>
      <c r="D13" s="519"/>
      <c r="E13" s="519"/>
      <c r="F13" s="519"/>
      <c r="G13" s="519"/>
      <c r="H13" s="519"/>
      <c r="I13" s="519"/>
      <c r="J13" s="519"/>
      <c r="K13" s="520"/>
      <c r="L13" s="187"/>
      <c r="M13" s="493" t="s">
        <v>138</v>
      </c>
      <c r="N13" s="494"/>
      <c r="O13" s="494"/>
      <c r="P13" s="494"/>
      <c r="Q13" s="495"/>
      <c r="R13" s="496">
        <v>10303</v>
      </c>
      <c r="S13" s="497"/>
      <c r="T13" s="497"/>
      <c r="U13" s="497"/>
      <c r="V13" s="498"/>
      <c r="W13" s="499" t="s">
        <v>139</v>
      </c>
      <c r="X13" s="395"/>
      <c r="Y13" s="395"/>
      <c r="Z13" s="395"/>
      <c r="AA13" s="395"/>
      <c r="AB13" s="396"/>
      <c r="AC13" s="362">
        <v>528</v>
      </c>
      <c r="AD13" s="363"/>
      <c r="AE13" s="363"/>
      <c r="AF13" s="363"/>
      <c r="AG13" s="364"/>
      <c r="AH13" s="362">
        <v>806</v>
      </c>
      <c r="AI13" s="363"/>
      <c r="AJ13" s="363"/>
      <c r="AK13" s="363"/>
      <c r="AL13" s="422"/>
      <c r="AM13" s="466" t="s">
        <v>140</v>
      </c>
      <c r="AN13" s="366"/>
      <c r="AO13" s="366"/>
      <c r="AP13" s="366"/>
      <c r="AQ13" s="366"/>
      <c r="AR13" s="366"/>
      <c r="AS13" s="366"/>
      <c r="AT13" s="367"/>
      <c r="AU13" s="467" t="s">
        <v>141</v>
      </c>
      <c r="AV13" s="468"/>
      <c r="AW13" s="468"/>
      <c r="AX13" s="468"/>
      <c r="AY13" s="423" t="s">
        <v>142</v>
      </c>
      <c r="AZ13" s="424"/>
      <c r="BA13" s="424"/>
      <c r="BB13" s="424"/>
      <c r="BC13" s="424"/>
      <c r="BD13" s="424"/>
      <c r="BE13" s="424"/>
      <c r="BF13" s="424"/>
      <c r="BG13" s="424"/>
      <c r="BH13" s="424"/>
      <c r="BI13" s="424"/>
      <c r="BJ13" s="424"/>
      <c r="BK13" s="424"/>
      <c r="BL13" s="424"/>
      <c r="BM13" s="425"/>
      <c r="BN13" s="409">
        <v>-230964</v>
      </c>
      <c r="BO13" s="410"/>
      <c r="BP13" s="410"/>
      <c r="BQ13" s="410"/>
      <c r="BR13" s="410"/>
      <c r="BS13" s="410"/>
      <c r="BT13" s="410"/>
      <c r="BU13" s="411"/>
      <c r="BV13" s="409">
        <v>-107586</v>
      </c>
      <c r="BW13" s="410"/>
      <c r="BX13" s="410"/>
      <c r="BY13" s="410"/>
      <c r="BZ13" s="410"/>
      <c r="CA13" s="410"/>
      <c r="CB13" s="410"/>
      <c r="CC13" s="411"/>
      <c r="CD13" s="449" t="s">
        <v>143</v>
      </c>
      <c r="CE13" s="369"/>
      <c r="CF13" s="369"/>
      <c r="CG13" s="369"/>
      <c r="CH13" s="369"/>
      <c r="CI13" s="369"/>
      <c r="CJ13" s="369"/>
      <c r="CK13" s="369"/>
      <c r="CL13" s="369"/>
      <c r="CM13" s="369"/>
      <c r="CN13" s="369"/>
      <c r="CO13" s="369"/>
      <c r="CP13" s="369"/>
      <c r="CQ13" s="369"/>
      <c r="CR13" s="369"/>
      <c r="CS13" s="450"/>
      <c r="CT13" s="406">
        <v>4.8</v>
      </c>
      <c r="CU13" s="407"/>
      <c r="CV13" s="407"/>
      <c r="CW13" s="407"/>
      <c r="CX13" s="407"/>
      <c r="CY13" s="407"/>
      <c r="CZ13" s="407"/>
      <c r="DA13" s="408"/>
      <c r="DB13" s="406">
        <v>4.8</v>
      </c>
      <c r="DC13" s="407"/>
      <c r="DD13" s="407"/>
      <c r="DE13" s="407"/>
      <c r="DF13" s="407"/>
      <c r="DG13" s="407"/>
      <c r="DH13" s="407"/>
      <c r="DI13" s="408"/>
    </row>
    <row r="14" spans="1:119" ht="18.75" customHeight="1" thickBot="1" x14ac:dyDescent="0.2">
      <c r="A14" s="172"/>
      <c r="B14" s="518"/>
      <c r="C14" s="519"/>
      <c r="D14" s="519"/>
      <c r="E14" s="519"/>
      <c r="F14" s="519"/>
      <c r="G14" s="519"/>
      <c r="H14" s="519"/>
      <c r="I14" s="519"/>
      <c r="J14" s="519"/>
      <c r="K14" s="520"/>
      <c r="L14" s="483" t="s">
        <v>144</v>
      </c>
      <c r="M14" s="536"/>
      <c r="N14" s="536"/>
      <c r="O14" s="536"/>
      <c r="P14" s="536"/>
      <c r="Q14" s="537"/>
      <c r="R14" s="496">
        <v>11050</v>
      </c>
      <c r="S14" s="497"/>
      <c r="T14" s="497"/>
      <c r="U14" s="497"/>
      <c r="V14" s="498"/>
      <c r="W14" s="500"/>
      <c r="X14" s="398"/>
      <c r="Y14" s="398"/>
      <c r="Z14" s="398"/>
      <c r="AA14" s="398"/>
      <c r="AB14" s="399"/>
      <c r="AC14" s="489">
        <v>11.4</v>
      </c>
      <c r="AD14" s="490"/>
      <c r="AE14" s="490"/>
      <c r="AF14" s="490"/>
      <c r="AG14" s="491"/>
      <c r="AH14" s="489">
        <v>15.4</v>
      </c>
      <c r="AI14" s="490"/>
      <c r="AJ14" s="490"/>
      <c r="AK14" s="490"/>
      <c r="AL14" s="492"/>
      <c r="AM14" s="466"/>
      <c r="AN14" s="366"/>
      <c r="AO14" s="366"/>
      <c r="AP14" s="366"/>
      <c r="AQ14" s="366"/>
      <c r="AR14" s="366"/>
      <c r="AS14" s="366"/>
      <c r="AT14" s="367"/>
      <c r="AU14" s="467"/>
      <c r="AV14" s="468"/>
      <c r="AW14" s="468"/>
      <c r="AX14" s="468"/>
      <c r="AY14" s="423"/>
      <c r="AZ14" s="424"/>
      <c r="BA14" s="424"/>
      <c r="BB14" s="424"/>
      <c r="BC14" s="424"/>
      <c r="BD14" s="424"/>
      <c r="BE14" s="424"/>
      <c r="BF14" s="424"/>
      <c r="BG14" s="424"/>
      <c r="BH14" s="424"/>
      <c r="BI14" s="424"/>
      <c r="BJ14" s="424"/>
      <c r="BK14" s="424"/>
      <c r="BL14" s="424"/>
      <c r="BM14" s="425"/>
      <c r="BN14" s="409"/>
      <c r="BO14" s="410"/>
      <c r="BP14" s="410"/>
      <c r="BQ14" s="410"/>
      <c r="BR14" s="410"/>
      <c r="BS14" s="410"/>
      <c r="BT14" s="410"/>
      <c r="BU14" s="411"/>
      <c r="BV14" s="409"/>
      <c r="BW14" s="410"/>
      <c r="BX14" s="410"/>
      <c r="BY14" s="410"/>
      <c r="BZ14" s="410"/>
      <c r="CA14" s="410"/>
      <c r="CB14" s="410"/>
      <c r="CC14" s="411"/>
      <c r="CD14" s="446" t="s">
        <v>145</v>
      </c>
      <c r="CE14" s="447"/>
      <c r="CF14" s="447"/>
      <c r="CG14" s="447"/>
      <c r="CH14" s="447"/>
      <c r="CI14" s="447"/>
      <c r="CJ14" s="447"/>
      <c r="CK14" s="447"/>
      <c r="CL14" s="447"/>
      <c r="CM14" s="447"/>
      <c r="CN14" s="447"/>
      <c r="CO14" s="447"/>
      <c r="CP14" s="447"/>
      <c r="CQ14" s="447"/>
      <c r="CR14" s="447"/>
      <c r="CS14" s="448"/>
      <c r="CT14" s="506" t="s">
        <v>146</v>
      </c>
      <c r="CU14" s="507"/>
      <c r="CV14" s="507"/>
      <c r="CW14" s="507"/>
      <c r="CX14" s="507"/>
      <c r="CY14" s="507"/>
      <c r="CZ14" s="507"/>
      <c r="DA14" s="508"/>
      <c r="DB14" s="506" t="s">
        <v>127</v>
      </c>
      <c r="DC14" s="507"/>
      <c r="DD14" s="507"/>
      <c r="DE14" s="507"/>
      <c r="DF14" s="507"/>
      <c r="DG14" s="507"/>
      <c r="DH14" s="507"/>
      <c r="DI14" s="508"/>
    </row>
    <row r="15" spans="1:119" ht="18.75" customHeight="1" x14ac:dyDescent="0.15">
      <c r="A15" s="172"/>
      <c r="B15" s="518"/>
      <c r="C15" s="519"/>
      <c r="D15" s="519"/>
      <c r="E15" s="519"/>
      <c r="F15" s="519"/>
      <c r="G15" s="519"/>
      <c r="H15" s="519"/>
      <c r="I15" s="519"/>
      <c r="J15" s="519"/>
      <c r="K15" s="520"/>
      <c r="L15" s="187"/>
      <c r="M15" s="493" t="s">
        <v>147</v>
      </c>
      <c r="N15" s="494"/>
      <c r="O15" s="494"/>
      <c r="P15" s="494"/>
      <c r="Q15" s="495"/>
      <c r="R15" s="496">
        <v>10275</v>
      </c>
      <c r="S15" s="497"/>
      <c r="T15" s="497"/>
      <c r="U15" s="497"/>
      <c r="V15" s="498"/>
      <c r="W15" s="499" t="s">
        <v>148</v>
      </c>
      <c r="X15" s="395"/>
      <c r="Y15" s="395"/>
      <c r="Z15" s="395"/>
      <c r="AA15" s="395"/>
      <c r="AB15" s="396"/>
      <c r="AC15" s="362">
        <v>462</v>
      </c>
      <c r="AD15" s="363"/>
      <c r="AE15" s="363"/>
      <c r="AF15" s="363"/>
      <c r="AG15" s="364"/>
      <c r="AH15" s="362">
        <v>482</v>
      </c>
      <c r="AI15" s="363"/>
      <c r="AJ15" s="363"/>
      <c r="AK15" s="363"/>
      <c r="AL15" s="422"/>
      <c r="AM15" s="466"/>
      <c r="AN15" s="366"/>
      <c r="AO15" s="366"/>
      <c r="AP15" s="366"/>
      <c r="AQ15" s="366"/>
      <c r="AR15" s="366"/>
      <c r="AS15" s="366"/>
      <c r="AT15" s="367"/>
      <c r="AU15" s="467"/>
      <c r="AV15" s="468"/>
      <c r="AW15" s="468"/>
      <c r="AX15" s="468"/>
      <c r="AY15" s="435" t="s">
        <v>149</v>
      </c>
      <c r="AZ15" s="436"/>
      <c r="BA15" s="436"/>
      <c r="BB15" s="436"/>
      <c r="BC15" s="436"/>
      <c r="BD15" s="436"/>
      <c r="BE15" s="436"/>
      <c r="BF15" s="436"/>
      <c r="BG15" s="436"/>
      <c r="BH15" s="436"/>
      <c r="BI15" s="436"/>
      <c r="BJ15" s="436"/>
      <c r="BK15" s="436"/>
      <c r="BL15" s="436"/>
      <c r="BM15" s="437"/>
      <c r="BN15" s="438">
        <v>1827866</v>
      </c>
      <c r="BO15" s="439"/>
      <c r="BP15" s="439"/>
      <c r="BQ15" s="439"/>
      <c r="BR15" s="439"/>
      <c r="BS15" s="439"/>
      <c r="BT15" s="439"/>
      <c r="BU15" s="440"/>
      <c r="BV15" s="438">
        <v>1764924</v>
      </c>
      <c r="BW15" s="439"/>
      <c r="BX15" s="439"/>
      <c r="BY15" s="439"/>
      <c r="BZ15" s="439"/>
      <c r="CA15" s="439"/>
      <c r="CB15" s="439"/>
      <c r="CC15" s="440"/>
      <c r="CD15" s="509" t="s">
        <v>150</v>
      </c>
      <c r="CE15" s="510"/>
      <c r="CF15" s="510"/>
      <c r="CG15" s="510"/>
      <c r="CH15" s="510"/>
      <c r="CI15" s="510"/>
      <c r="CJ15" s="510"/>
      <c r="CK15" s="510"/>
      <c r="CL15" s="510"/>
      <c r="CM15" s="510"/>
      <c r="CN15" s="510"/>
      <c r="CO15" s="510"/>
      <c r="CP15" s="510"/>
      <c r="CQ15" s="510"/>
      <c r="CR15" s="510"/>
      <c r="CS15" s="51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8"/>
      <c r="C16" s="519"/>
      <c r="D16" s="519"/>
      <c r="E16" s="519"/>
      <c r="F16" s="519"/>
      <c r="G16" s="519"/>
      <c r="H16" s="519"/>
      <c r="I16" s="519"/>
      <c r="J16" s="519"/>
      <c r="K16" s="520"/>
      <c r="L16" s="483" t="s">
        <v>151</v>
      </c>
      <c r="M16" s="484"/>
      <c r="N16" s="484"/>
      <c r="O16" s="484"/>
      <c r="P16" s="484"/>
      <c r="Q16" s="485"/>
      <c r="R16" s="486" t="s">
        <v>152</v>
      </c>
      <c r="S16" s="487"/>
      <c r="T16" s="487"/>
      <c r="U16" s="487"/>
      <c r="V16" s="488"/>
      <c r="W16" s="500"/>
      <c r="X16" s="398"/>
      <c r="Y16" s="398"/>
      <c r="Z16" s="398"/>
      <c r="AA16" s="398"/>
      <c r="AB16" s="399"/>
      <c r="AC16" s="489">
        <v>10</v>
      </c>
      <c r="AD16" s="490"/>
      <c r="AE16" s="490"/>
      <c r="AF16" s="490"/>
      <c r="AG16" s="491"/>
      <c r="AH16" s="489">
        <v>9.1999999999999993</v>
      </c>
      <c r="AI16" s="490"/>
      <c r="AJ16" s="490"/>
      <c r="AK16" s="490"/>
      <c r="AL16" s="492"/>
      <c r="AM16" s="466"/>
      <c r="AN16" s="366"/>
      <c r="AO16" s="366"/>
      <c r="AP16" s="366"/>
      <c r="AQ16" s="366"/>
      <c r="AR16" s="366"/>
      <c r="AS16" s="366"/>
      <c r="AT16" s="367"/>
      <c r="AU16" s="467"/>
      <c r="AV16" s="468"/>
      <c r="AW16" s="468"/>
      <c r="AX16" s="468"/>
      <c r="AY16" s="423" t="s">
        <v>153</v>
      </c>
      <c r="AZ16" s="424"/>
      <c r="BA16" s="424"/>
      <c r="BB16" s="424"/>
      <c r="BC16" s="424"/>
      <c r="BD16" s="424"/>
      <c r="BE16" s="424"/>
      <c r="BF16" s="424"/>
      <c r="BG16" s="424"/>
      <c r="BH16" s="424"/>
      <c r="BI16" s="424"/>
      <c r="BJ16" s="424"/>
      <c r="BK16" s="424"/>
      <c r="BL16" s="424"/>
      <c r="BM16" s="425"/>
      <c r="BN16" s="409">
        <v>3080095</v>
      </c>
      <c r="BO16" s="410"/>
      <c r="BP16" s="410"/>
      <c r="BQ16" s="410"/>
      <c r="BR16" s="410"/>
      <c r="BS16" s="410"/>
      <c r="BT16" s="410"/>
      <c r="BU16" s="411"/>
      <c r="BV16" s="409">
        <v>2917105</v>
      </c>
      <c r="BW16" s="410"/>
      <c r="BX16" s="410"/>
      <c r="BY16" s="410"/>
      <c r="BZ16" s="410"/>
      <c r="CA16" s="410"/>
      <c r="CB16" s="410"/>
      <c r="CC16" s="411"/>
      <c r="CD16" s="181"/>
      <c r="CE16" s="441"/>
      <c r="CF16" s="441"/>
      <c r="CG16" s="441"/>
      <c r="CH16" s="441"/>
      <c r="CI16" s="441"/>
      <c r="CJ16" s="441"/>
      <c r="CK16" s="441"/>
      <c r="CL16" s="441"/>
      <c r="CM16" s="441"/>
      <c r="CN16" s="441"/>
      <c r="CO16" s="441"/>
      <c r="CP16" s="441"/>
      <c r="CQ16" s="441"/>
      <c r="CR16" s="441"/>
      <c r="CS16" s="442"/>
      <c r="CT16" s="406"/>
      <c r="CU16" s="407"/>
      <c r="CV16" s="407"/>
      <c r="CW16" s="407"/>
      <c r="CX16" s="407"/>
      <c r="CY16" s="407"/>
      <c r="CZ16" s="407"/>
      <c r="DA16" s="408"/>
      <c r="DB16" s="406"/>
      <c r="DC16" s="407"/>
      <c r="DD16" s="407"/>
      <c r="DE16" s="407"/>
      <c r="DF16" s="407"/>
      <c r="DG16" s="407"/>
      <c r="DH16" s="407"/>
      <c r="DI16" s="408"/>
    </row>
    <row r="17" spans="1:113" ht="18.75" customHeight="1" thickBot="1" x14ac:dyDescent="0.2">
      <c r="A17" s="172"/>
      <c r="B17" s="521"/>
      <c r="C17" s="522"/>
      <c r="D17" s="522"/>
      <c r="E17" s="522"/>
      <c r="F17" s="522"/>
      <c r="G17" s="522"/>
      <c r="H17" s="522"/>
      <c r="I17" s="522"/>
      <c r="J17" s="522"/>
      <c r="K17" s="523"/>
      <c r="L17" s="191"/>
      <c r="M17" s="502" t="s">
        <v>154</v>
      </c>
      <c r="N17" s="503"/>
      <c r="O17" s="503"/>
      <c r="P17" s="503"/>
      <c r="Q17" s="504"/>
      <c r="R17" s="486" t="s">
        <v>155</v>
      </c>
      <c r="S17" s="487"/>
      <c r="T17" s="487"/>
      <c r="U17" s="487"/>
      <c r="V17" s="488"/>
      <c r="W17" s="499" t="s">
        <v>156</v>
      </c>
      <c r="X17" s="395"/>
      <c r="Y17" s="395"/>
      <c r="Z17" s="395"/>
      <c r="AA17" s="395"/>
      <c r="AB17" s="396"/>
      <c r="AC17" s="362">
        <v>3649</v>
      </c>
      <c r="AD17" s="363"/>
      <c r="AE17" s="363"/>
      <c r="AF17" s="363"/>
      <c r="AG17" s="364"/>
      <c r="AH17" s="362">
        <v>3938</v>
      </c>
      <c r="AI17" s="363"/>
      <c r="AJ17" s="363"/>
      <c r="AK17" s="363"/>
      <c r="AL17" s="422"/>
      <c r="AM17" s="466"/>
      <c r="AN17" s="366"/>
      <c r="AO17" s="366"/>
      <c r="AP17" s="366"/>
      <c r="AQ17" s="366"/>
      <c r="AR17" s="366"/>
      <c r="AS17" s="366"/>
      <c r="AT17" s="367"/>
      <c r="AU17" s="467"/>
      <c r="AV17" s="468"/>
      <c r="AW17" s="468"/>
      <c r="AX17" s="468"/>
      <c r="AY17" s="423" t="s">
        <v>157</v>
      </c>
      <c r="AZ17" s="424"/>
      <c r="BA17" s="424"/>
      <c r="BB17" s="424"/>
      <c r="BC17" s="424"/>
      <c r="BD17" s="424"/>
      <c r="BE17" s="424"/>
      <c r="BF17" s="424"/>
      <c r="BG17" s="424"/>
      <c r="BH17" s="424"/>
      <c r="BI17" s="424"/>
      <c r="BJ17" s="424"/>
      <c r="BK17" s="424"/>
      <c r="BL17" s="424"/>
      <c r="BM17" s="425"/>
      <c r="BN17" s="409">
        <v>2364114</v>
      </c>
      <c r="BO17" s="410"/>
      <c r="BP17" s="410"/>
      <c r="BQ17" s="410"/>
      <c r="BR17" s="410"/>
      <c r="BS17" s="410"/>
      <c r="BT17" s="410"/>
      <c r="BU17" s="411"/>
      <c r="BV17" s="409">
        <v>2286224</v>
      </c>
      <c r="BW17" s="410"/>
      <c r="BX17" s="410"/>
      <c r="BY17" s="410"/>
      <c r="BZ17" s="410"/>
      <c r="CA17" s="410"/>
      <c r="CB17" s="410"/>
      <c r="CC17" s="411"/>
      <c r="CD17" s="181"/>
      <c r="CE17" s="441"/>
      <c r="CF17" s="441"/>
      <c r="CG17" s="441"/>
      <c r="CH17" s="441"/>
      <c r="CI17" s="441"/>
      <c r="CJ17" s="441"/>
      <c r="CK17" s="441"/>
      <c r="CL17" s="441"/>
      <c r="CM17" s="441"/>
      <c r="CN17" s="441"/>
      <c r="CO17" s="441"/>
      <c r="CP17" s="441"/>
      <c r="CQ17" s="441"/>
      <c r="CR17" s="441"/>
      <c r="CS17" s="442"/>
      <c r="CT17" s="406"/>
      <c r="CU17" s="407"/>
      <c r="CV17" s="407"/>
      <c r="CW17" s="407"/>
      <c r="CX17" s="407"/>
      <c r="CY17" s="407"/>
      <c r="CZ17" s="407"/>
      <c r="DA17" s="408"/>
      <c r="DB17" s="406"/>
      <c r="DC17" s="407"/>
      <c r="DD17" s="407"/>
      <c r="DE17" s="407"/>
      <c r="DF17" s="407"/>
      <c r="DG17" s="407"/>
      <c r="DH17" s="407"/>
      <c r="DI17" s="408"/>
    </row>
    <row r="18" spans="1:113" ht="18.75" customHeight="1" thickBot="1" x14ac:dyDescent="0.2">
      <c r="A18" s="172"/>
      <c r="B18" s="459" t="s">
        <v>158</v>
      </c>
      <c r="C18" s="460"/>
      <c r="D18" s="460"/>
      <c r="E18" s="461"/>
      <c r="F18" s="461"/>
      <c r="G18" s="461"/>
      <c r="H18" s="461"/>
      <c r="I18" s="461"/>
      <c r="J18" s="461"/>
      <c r="K18" s="461"/>
      <c r="L18" s="462">
        <v>50.84</v>
      </c>
      <c r="M18" s="462"/>
      <c r="N18" s="462"/>
      <c r="O18" s="462"/>
      <c r="P18" s="462"/>
      <c r="Q18" s="462"/>
      <c r="R18" s="463"/>
      <c r="S18" s="463"/>
      <c r="T18" s="463"/>
      <c r="U18" s="463"/>
      <c r="V18" s="464"/>
      <c r="W18" s="480"/>
      <c r="X18" s="481"/>
      <c r="Y18" s="481"/>
      <c r="Z18" s="481"/>
      <c r="AA18" s="481"/>
      <c r="AB18" s="505"/>
      <c r="AC18" s="379">
        <v>78.7</v>
      </c>
      <c r="AD18" s="380"/>
      <c r="AE18" s="380"/>
      <c r="AF18" s="380"/>
      <c r="AG18" s="465"/>
      <c r="AH18" s="379">
        <v>75.400000000000006</v>
      </c>
      <c r="AI18" s="380"/>
      <c r="AJ18" s="380"/>
      <c r="AK18" s="380"/>
      <c r="AL18" s="381"/>
      <c r="AM18" s="466"/>
      <c r="AN18" s="366"/>
      <c r="AO18" s="366"/>
      <c r="AP18" s="366"/>
      <c r="AQ18" s="366"/>
      <c r="AR18" s="366"/>
      <c r="AS18" s="366"/>
      <c r="AT18" s="367"/>
      <c r="AU18" s="467"/>
      <c r="AV18" s="468"/>
      <c r="AW18" s="468"/>
      <c r="AX18" s="468"/>
      <c r="AY18" s="423" t="s">
        <v>159</v>
      </c>
      <c r="AZ18" s="424"/>
      <c r="BA18" s="424"/>
      <c r="BB18" s="424"/>
      <c r="BC18" s="424"/>
      <c r="BD18" s="424"/>
      <c r="BE18" s="424"/>
      <c r="BF18" s="424"/>
      <c r="BG18" s="424"/>
      <c r="BH18" s="424"/>
      <c r="BI18" s="424"/>
      <c r="BJ18" s="424"/>
      <c r="BK18" s="424"/>
      <c r="BL18" s="424"/>
      <c r="BM18" s="425"/>
      <c r="BN18" s="409">
        <v>3817918</v>
      </c>
      <c r="BO18" s="410"/>
      <c r="BP18" s="410"/>
      <c r="BQ18" s="410"/>
      <c r="BR18" s="410"/>
      <c r="BS18" s="410"/>
      <c r="BT18" s="410"/>
      <c r="BU18" s="411"/>
      <c r="BV18" s="409">
        <v>3703172</v>
      </c>
      <c r="BW18" s="410"/>
      <c r="BX18" s="410"/>
      <c r="BY18" s="410"/>
      <c r="BZ18" s="410"/>
      <c r="CA18" s="410"/>
      <c r="CB18" s="410"/>
      <c r="CC18" s="411"/>
      <c r="CD18" s="181"/>
      <c r="CE18" s="441"/>
      <c r="CF18" s="441"/>
      <c r="CG18" s="441"/>
      <c r="CH18" s="441"/>
      <c r="CI18" s="441"/>
      <c r="CJ18" s="441"/>
      <c r="CK18" s="441"/>
      <c r="CL18" s="441"/>
      <c r="CM18" s="441"/>
      <c r="CN18" s="441"/>
      <c r="CO18" s="441"/>
      <c r="CP18" s="441"/>
      <c r="CQ18" s="441"/>
      <c r="CR18" s="441"/>
      <c r="CS18" s="442"/>
      <c r="CT18" s="406"/>
      <c r="CU18" s="407"/>
      <c r="CV18" s="407"/>
      <c r="CW18" s="407"/>
      <c r="CX18" s="407"/>
      <c r="CY18" s="407"/>
      <c r="CZ18" s="407"/>
      <c r="DA18" s="408"/>
      <c r="DB18" s="406"/>
      <c r="DC18" s="407"/>
      <c r="DD18" s="407"/>
      <c r="DE18" s="407"/>
      <c r="DF18" s="407"/>
      <c r="DG18" s="407"/>
      <c r="DH18" s="407"/>
      <c r="DI18" s="408"/>
    </row>
    <row r="19" spans="1:113" ht="18.75" customHeight="1" thickBot="1" x14ac:dyDescent="0.2">
      <c r="A19" s="172"/>
      <c r="B19" s="459" t="s">
        <v>160</v>
      </c>
      <c r="C19" s="460"/>
      <c r="D19" s="460"/>
      <c r="E19" s="461"/>
      <c r="F19" s="461"/>
      <c r="G19" s="461"/>
      <c r="H19" s="461"/>
      <c r="I19" s="461"/>
      <c r="J19" s="461"/>
      <c r="K19" s="461"/>
      <c r="L19" s="469">
        <v>214</v>
      </c>
      <c r="M19" s="469"/>
      <c r="N19" s="469"/>
      <c r="O19" s="469"/>
      <c r="P19" s="469"/>
      <c r="Q19" s="469"/>
      <c r="R19" s="470"/>
      <c r="S19" s="470"/>
      <c r="T19" s="470"/>
      <c r="U19" s="470"/>
      <c r="V19" s="471"/>
      <c r="W19" s="478"/>
      <c r="X19" s="479"/>
      <c r="Y19" s="479"/>
      <c r="Z19" s="479"/>
      <c r="AA19" s="479"/>
      <c r="AB19" s="479"/>
      <c r="AC19" s="482"/>
      <c r="AD19" s="482"/>
      <c r="AE19" s="482"/>
      <c r="AF19" s="482"/>
      <c r="AG19" s="482"/>
      <c r="AH19" s="482"/>
      <c r="AI19" s="482"/>
      <c r="AJ19" s="482"/>
      <c r="AK19" s="482"/>
      <c r="AL19" s="501"/>
      <c r="AM19" s="466"/>
      <c r="AN19" s="366"/>
      <c r="AO19" s="366"/>
      <c r="AP19" s="366"/>
      <c r="AQ19" s="366"/>
      <c r="AR19" s="366"/>
      <c r="AS19" s="366"/>
      <c r="AT19" s="367"/>
      <c r="AU19" s="467"/>
      <c r="AV19" s="468"/>
      <c r="AW19" s="468"/>
      <c r="AX19" s="468"/>
      <c r="AY19" s="423" t="s">
        <v>161</v>
      </c>
      <c r="AZ19" s="424"/>
      <c r="BA19" s="424"/>
      <c r="BB19" s="424"/>
      <c r="BC19" s="424"/>
      <c r="BD19" s="424"/>
      <c r="BE19" s="424"/>
      <c r="BF19" s="424"/>
      <c r="BG19" s="424"/>
      <c r="BH19" s="424"/>
      <c r="BI19" s="424"/>
      <c r="BJ19" s="424"/>
      <c r="BK19" s="424"/>
      <c r="BL19" s="424"/>
      <c r="BM19" s="425"/>
      <c r="BN19" s="409">
        <v>7133618</v>
      </c>
      <c r="BO19" s="410"/>
      <c r="BP19" s="410"/>
      <c r="BQ19" s="410"/>
      <c r="BR19" s="410"/>
      <c r="BS19" s="410"/>
      <c r="BT19" s="410"/>
      <c r="BU19" s="411"/>
      <c r="BV19" s="409">
        <v>6348008</v>
      </c>
      <c r="BW19" s="410"/>
      <c r="BX19" s="410"/>
      <c r="BY19" s="410"/>
      <c r="BZ19" s="410"/>
      <c r="CA19" s="410"/>
      <c r="CB19" s="410"/>
      <c r="CC19" s="411"/>
      <c r="CD19" s="181"/>
      <c r="CE19" s="441"/>
      <c r="CF19" s="441"/>
      <c r="CG19" s="441"/>
      <c r="CH19" s="441"/>
      <c r="CI19" s="441"/>
      <c r="CJ19" s="441"/>
      <c r="CK19" s="441"/>
      <c r="CL19" s="441"/>
      <c r="CM19" s="441"/>
      <c r="CN19" s="441"/>
      <c r="CO19" s="441"/>
      <c r="CP19" s="441"/>
      <c r="CQ19" s="441"/>
      <c r="CR19" s="441"/>
      <c r="CS19" s="442"/>
      <c r="CT19" s="406"/>
      <c r="CU19" s="407"/>
      <c r="CV19" s="407"/>
      <c r="CW19" s="407"/>
      <c r="CX19" s="407"/>
      <c r="CY19" s="407"/>
      <c r="CZ19" s="407"/>
      <c r="DA19" s="408"/>
      <c r="DB19" s="406"/>
      <c r="DC19" s="407"/>
      <c r="DD19" s="407"/>
      <c r="DE19" s="407"/>
      <c r="DF19" s="407"/>
      <c r="DG19" s="407"/>
      <c r="DH19" s="407"/>
      <c r="DI19" s="408"/>
    </row>
    <row r="20" spans="1:113" ht="18.75" customHeight="1" thickBot="1" x14ac:dyDescent="0.2">
      <c r="A20" s="172"/>
      <c r="B20" s="459" t="s">
        <v>162</v>
      </c>
      <c r="C20" s="460"/>
      <c r="D20" s="460"/>
      <c r="E20" s="461"/>
      <c r="F20" s="461"/>
      <c r="G20" s="461"/>
      <c r="H20" s="461"/>
      <c r="I20" s="461"/>
      <c r="J20" s="461"/>
      <c r="K20" s="461"/>
      <c r="L20" s="469">
        <v>4735</v>
      </c>
      <c r="M20" s="469"/>
      <c r="N20" s="469"/>
      <c r="O20" s="469"/>
      <c r="P20" s="469"/>
      <c r="Q20" s="469"/>
      <c r="R20" s="470"/>
      <c r="S20" s="470"/>
      <c r="T20" s="470"/>
      <c r="U20" s="470"/>
      <c r="V20" s="471"/>
      <c r="W20" s="480"/>
      <c r="X20" s="481"/>
      <c r="Y20" s="481"/>
      <c r="Z20" s="481"/>
      <c r="AA20" s="481"/>
      <c r="AB20" s="481"/>
      <c r="AC20" s="472"/>
      <c r="AD20" s="472"/>
      <c r="AE20" s="472"/>
      <c r="AF20" s="472"/>
      <c r="AG20" s="472"/>
      <c r="AH20" s="472"/>
      <c r="AI20" s="472"/>
      <c r="AJ20" s="472"/>
      <c r="AK20" s="472"/>
      <c r="AL20" s="473"/>
      <c r="AM20" s="474"/>
      <c r="AN20" s="371"/>
      <c r="AO20" s="371"/>
      <c r="AP20" s="371"/>
      <c r="AQ20" s="371"/>
      <c r="AR20" s="371"/>
      <c r="AS20" s="371"/>
      <c r="AT20" s="372"/>
      <c r="AU20" s="475"/>
      <c r="AV20" s="476"/>
      <c r="AW20" s="476"/>
      <c r="AX20" s="477"/>
      <c r="AY20" s="423"/>
      <c r="AZ20" s="424"/>
      <c r="BA20" s="424"/>
      <c r="BB20" s="424"/>
      <c r="BC20" s="424"/>
      <c r="BD20" s="424"/>
      <c r="BE20" s="424"/>
      <c r="BF20" s="424"/>
      <c r="BG20" s="424"/>
      <c r="BH20" s="424"/>
      <c r="BI20" s="424"/>
      <c r="BJ20" s="424"/>
      <c r="BK20" s="424"/>
      <c r="BL20" s="424"/>
      <c r="BM20" s="425"/>
      <c r="BN20" s="409"/>
      <c r="BO20" s="410"/>
      <c r="BP20" s="410"/>
      <c r="BQ20" s="410"/>
      <c r="BR20" s="410"/>
      <c r="BS20" s="410"/>
      <c r="BT20" s="410"/>
      <c r="BU20" s="411"/>
      <c r="BV20" s="409"/>
      <c r="BW20" s="410"/>
      <c r="BX20" s="410"/>
      <c r="BY20" s="410"/>
      <c r="BZ20" s="410"/>
      <c r="CA20" s="410"/>
      <c r="CB20" s="410"/>
      <c r="CC20" s="411"/>
      <c r="CD20" s="181"/>
      <c r="CE20" s="441"/>
      <c r="CF20" s="441"/>
      <c r="CG20" s="441"/>
      <c r="CH20" s="441"/>
      <c r="CI20" s="441"/>
      <c r="CJ20" s="441"/>
      <c r="CK20" s="441"/>
      <c r="CL20" s="441"/>
      <c r="CM20" s="441"/>
      <c r="CN20" s="441"/>
      <c r="CO20" s="441"/>
      <c r="CP20" s="441"/>
      <c r="CQ20" s="441"/>
      <c r="CR20" s="441"/>
      <c r="CS20" s="442"/>
      <c r="CT20" s="406"/>
      <c r="CU20" s="407"/>
      <c r="CV20" s="407"/>
      <c r="CW20" s="407"/>
      <c r="CX20" s="407"/>
      <c r="CY20" s="407"/>
      <c r="CZ20" s="407"/>
      <c r="DA20" s="408"/>
      <c r="DB20" s="406"/>
      <c r="DC20" s="407"/>
      <c r="DD20" s="407"/>
      <c r="DE20" s="407"/>
      <c r="DF20" s="407"/>
      <c r="DG20" s="407"/>
      <c r="DH20" s="407"/>
      <c r="DI20" s="408"/>
    </row>
    <row r="21" spans="1:113" ht="18.75" customHeight="1" thickBot="1" x14ac:dyDescent="0.2">
      <c r="A21" s="172"/>
      <c r="B21" s="456" t="s">
        <v>163</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382"/>
      <c r="AZ21" s="383"/>
      <c r="BA21" s="383"/>
      <c r="BB21" s="383"/>
      <c r="BC21" s="383"/>
      <c r="BD21" s="383"/>
      <c r="BE21" s="383"/>
      <c r="BF21" s="383"/>
      <c r="BG21" s="383"/>
      <c r="BH21" s="383"/>
      <c r="BI21" s="383"/>
      <c r="BJ21" s="383"/>
      <c r="BK21" s="383"/>
      <c r="BL21" s="383"/>
      <c r="BM21" s="384"/>
      <c r="BN21" s="443"/>
      <c r="BO21" s="444"/>
      <c r="BP21" s="444"/>
      <c r="BQ21" s="444"/>
      <c r="BR21" s="444"/>
      <c r="BS21" s="444"/>
      <c r="BT21" s="444"/>
      <c r="BU21" s="445"/>
      <c r="BV21" s="443"/>
      <c r="BW21" s="444"/>
      <c r="BX21" s="444"/>
      <c r="BY21" s="444"/>
      <c r="BZ21" s="444"/>
      <c r="CA21" s="444"/>
      <c r="CB21" s="444"/>
      <c r="CC21" s="445"/>
      <c r="CD21" s="181"/>
      <c r="CE21" s="441"/>
      <c r="CF21" s="441"/>
      <c r="CG21" s="441"/>
      <c r="CH21" s="441"/>
      <c r="CI21" s="441"/>
      <c r="CJ21" s="441"/>
      <c r="CK21" s="441"/>
      <c r="CL21" s="441"/>
      <c r="CM21" s="441"/>
      <c r="CN21" s="441"/>
      <c r="CO21" s="441"/>
      <c r="CP21" s="441"/>
      <c r="CQ21" s="441"/>
      <c r="CR21" s="441"/>
      <c r="CS21" s="442"/>
      <c r="CT21" s="406"/>
      <c r="CU21" s="407"/>
      <c r="CV21" s="407"/>
      <c r="CW21" s="407"/>
      <c r="CX21" s="407"/>
      <c r="CY21" s="407"/>
      <c r="CZ21" s="407"/>
      <c r="DA21" s="408"/>
      <c r="DB21" s="406"/>
      <c r="DC21" s="407"/>
      <c r="DD21" s="407"/>
      <c r="DE21" s="407"/>
      <c r="DF21" s="407"/>
      <c r="DG21" s="407"/>
      <c r="DH21" s="407"/>
      <c r="DI21" s="408"/>
    </row>
    <row r="22" spans="1:113" ht="18.75" customHeight="1" x14ac:dyDescent="0.15">
      <c r="A22" s="172"/>
      <c r="B22" s="385" t="s">
        <v>164</v>
      </c>
      <c r="C22" s="386"/>
      <c r="D22" s="387"/>
      <c r="E22" s="394" t="s">
        <v>1</v>
      </c>
      <c r="F22" s="395"/>
      <c r="G22" s="395"/>
      <c r="H22" s="395"/>
      <c r="I22" s="395"/>
      <c r="J22" s="395"/>
      <c r="K22" s="396"/>
      <c r="L22" s="394" t="s">
        <v>165</v>
      </c>
      <c r="M22" s="395"/>
      <c r="N22" s="395"/>
      <c r="O22" s="395"/>
      <c r="P22" s="396"/>
      <c r="Q22" s="400" t="s">
        <v>166</v>
      </c>
      <c r="R22" s="401"/>
      <c r="S22" s="401"/>
      <c r="T22" s="401"/>
      <c r="U22" s="401"/>
      <c r="V22" s="402"/>
      <c r="W22" s="451" t="s">
        <v>167</v>
      </c>
      <c r="X22" s="386"/>
      <c r="Y22" s="387"/>
      <c r="Z22" s="394" t="s">
        <v>1</v>
      </c>
      <c r="AA22" s="395"/>
      <c r="AB22" s="395"/>
      <c r="AC22" s="395"/>
      <c r="AD22" s="395"/>
      <c r="AE22" s="395"/>
      <c r="AF22" s="395"/>
      <c r="AG22" s="396"/>
      <c r="AH22" s="412" t="s">
        <v>168</v>
      </c>
      <c r="AI22" s="395"/>
      <c r="AJ22" s="395"/>
      <c r="AK22" s="395"/>
      <c r="AL22" s="396"/>
      <c r="AM22" s="412" t="s">
        <v>169</v>
      </c>
      <c r="AN22" s="413"/>
      <c r="AO22" s="413"/>
      <c r="AP22" s="413"/>
      <c r="AQ22" s="413"/>
      <c r="AR22" s="414"/>
      <c r="AS22" s="400" t="s">
        <v>166</v>
      </c>
      <c r="AT22" s="401"/>
      <c r="AU22" s="401"/>
      <c r="AV22" s="401"/>
      <c r="AW22" s="401"/>
      <c r="AX22" s="418"/>
      <c r="AY22" s="435" t="s">
        <v>170</v>
      </c>
      <c r="AZ22" s="436"/>
      <c r="BA22" s="436"/>
      <c r="BB22" s="436"/>
      <c r="BC22" s="436"/>
      <c r="BD22" s="436"/>
      <c r="BE22" s="436"/>
      <c r="BF22" s="436"/>
      <c r="BG22" s="436"/>
      <c r="BH22" s="436"/>
      <c r="BI22" s="436"/>
      <c r="BJ22" s="436"/>
      <c r="BK22" s="436"/>
      <c r="BL22" s="436"/>
      <c r="BM22" s="437"/>
      <c r="BN22" s="438">
        <v>5078452</v>
      </c>
      <c r="BO22" s="439"/>
      <c r="BP22" s="439"/>
      <c r="BQ22" s="439"/>
      <c r="BR22" s="439"/>
      <c r="BS22" s="439"/>
      <c r="BT22" s="439"/>
      <c r="BU22" s="440"/>
      <c r="BV22" s="438">
        <v>5283644</v>
      </c>
      <c r="BW22" s="439"/>
      <c r="BX22" s="439"/>
      <c r="BY22" s="439"/>
      <c r="BZ22" s="439"/>
      <c r="CA22" s="439"/>
      <c r="CB22" s="439"/>
      <c r="CC22" s="440"/>
      <c r="CD22" s="181"/>
      <c r="CE22" s="441"/>
      <c r="CF22" s="441"/>
      <c r="CG22" s="441"/>
      <c r="CH22" s="441"/>
      <c r="CI22" s="441"/>
      <c r="CJ22" s="441"/>
      <c r="CK22" s="441"/>
      <c r="CL22" s="441"/>
      <c r="CM22" s="441"/>
      <c r="CN22" s="441"/>
      <c r="CO22" s="441"/>
      <c r="CP22" s="441"/>
      <c r="CQ22" s="441"/>
      <c r="CR22" s="441"/>
      <c r="CS22" s="442"/>
      <c r="CT22" s="406"/>
      <c r="CU22" s="407"/>
      <c r="CV22" s="407"/>
      <c r="CW22" s="407"/>
      <c r="CX22" s="407"/>
      <c r="CY22" s="407"/>
      <c r="CZ22" s="407"/>
      <c r="DA22" s="408"/>
      <c r="DB22" s="406"/>
      <c r="DC22" s="407"/>
      <c r="DD22" s="407"/>
      <c r="DE22" s="407"/>
      <c r="DF22" s="407"/>
      <c r="DG22" s="407"/>
      <c r="DH22" s="407"/>
      <c r="DI22" s="408"/>
    </row>
    <row r="23" spans="1:113" ht="18.75" customHeight="1" x14ac:dyDescent="0.15">
      <c r="A23" s="172"/>
      <c r="B23" s="388"/>
      <c r="C23" s="389"/>
      <c r="D23" s="390"/>
      <c r="E23" s="397"/>
      <c r="F23" s="398"/>
      <c r="G23" s="398"/>
      <c r="H23" s="398"/>
      <c r="I23" s="398"/>
      <c r="J23" s="398"/>
      <c r="K23" s="399"/>
      <c r="L23" s="397"/>
      <c r="M23" s="398"/>
      <c r="N23" s="398"/>
      <c r="O23" s="398"/>
      <c r="P23" s="399"/>
      <c r="Q23" s="403"/>
      <c r="R23" s="404"/>
      <c r="S23" s="404"/>
      <c r="T23" s="404"/>
      <c r="U23" s="404"/>
      <c r="V23" s="405"/>
      <c r="W23" s="452"/>
      <c r="X23" s="389"/>
      <c r="Y23" s="390"/>
      <c r="Z23" s="397"/>
      <c r="AA23" s="398"/>
      <c r="AB23" s="398"/>
      <c r="AC23" s="398"/>
      <c r="AD23" s="398"/>
      <c r="AE23" s="398"/>
      <c r="AF23" s="398"/>
      <c r="AG23" s="399"/>
      <c r="AH23" s="397"/>
      <c r="AI23" s="398"/>
      <c r="AJ23" s="398"/>
      <c r="AK23" s="398"/>
      <c r="AL23" s="399"/>
      <c r="AM23" s="415"/>
      <c r="AN23" s="416"/>
      <c r="AO23" s="416"/>
      <c r="AP23" s="416"/>
      <c r="AQ23" s="416"/>
      <c r="AR23" s="417"/>
      <c r="AS23" s="403"/>
      <c r="AT23" s="404"/>
      <c r="AU23" s="404"/>
      <c r="AV23" s="404"/>
      <c r="AW23" s="404"/>
      <c r="AX23" s="419"/>
      <c r="AY23" s="423" t="s">
        <v>171</v>
      </c>
      <c r="AZ23" s="424"/>
      <c r="BA23" s="424"/>
      <c r="BB23" s="424"/>
      <c r="BC23" s="424"/>
      <c r="BD23" s="424"/>
      <c r="BE23" s="424"/>
      <c r="BF23" s="424"/>
      <c r="BG23" s="424"/>
      <c r="BH23" s="424"/>
      <c r="BI23" s="424"/>
      <c r="BJ23" s="424"/>
      <c r="BK23" s="424"/>
      <c r="BL23" s="424"/>
      <c r="BM23" s="425"/>
      <c r="BN23" s="409">
        <v>3608561</v>
      </c>
      <c r="BO23" s="410"/>
      <c r="BP23" s="410"/>
      <c r="BQ23" s="410"/>
      <c r="BR23" s="410"/>
      <c r="BS23" s="410"/>
      <c r="BT23" s="410"/>
      <c r="BU23" s="411"/>
      <c r="BV23" s="409">
        <v>3788077</v>
      </c>
      <c r="BW23" s="410"/>
      <c r="BX23" s="410"/>
      <c r="BY23" s="410"/>
      <c r="BZ23" s="410"/>
      <c r="CA23" s="410"/>
      <c r="CB23" s="410"/>
      <c r="CC23" s="411"/>
      <c r="CD23" s="181"/>
      <c r="CE23" s="441"/>
      <c r="CF23" s="441"/>
      <c r="CG23" s="441"/>
      <c r="CH23" s="441"/>
      <c r="CI23" s="441"/>
      <c r="CJ23" s="441"/>
      <c r="CK23" s="441"/>
      <c r="CL23" s="441"/>
      <c r="CM23" s="441"/>
      <c r="CN23" s="441"/>
      <c r="CO23" s="441"/>
      <c r="CP23" s="441"/>
      <c r="CQ23" s="441"/>
      <c r="CR23" s="441"/>
      <c r="CS23" s="442"/>
      <c r="CT23" s="406"/>
      <c r="CU23" s="407"/>
      <c r="CV23" s="407"/>
      <c r="CW23" s="407"/>
      <c r="CX23" s="407"/>
      <c r="CY23" s="407"/>
      <c r="CZ23" s="407"/>
      <c r="DA23" s="408"/>
      <c r="DB23" s="406"/>
      <c r="DC23" s="407"/>
      <c r="DD23" s="407"/>
      <c r="DE23" s="407"/>
      <c r="DF23" s="407"/>
      <c r="DG23" s="407"/>
      <c r="DH23" s="407"/>
      <c r="DI23" s="408"/>
    </row>
    <row r="24" spans="1:113" ht="18.75" customHeight="1" thickBot="1" x14ac:dyDescent="0.2">
      <c r="A24" s="172"/>
      <c r="B24" s="388"/>
      <c r="C24" s="389"/>
      <c r="D24" s="390"/>
      <c r="E24" s="365" t="s">
        <v>172</v>
      </c>
      <c r="F24" s="366"/>
      <c r="G24" s="366"/>
      <c r="H24" s="366"/>
      <c r="I24" s="366"/>
      <c r="J24" s="366"/>
      <c r="K24" s="367"/>
      <c r="L24" s="362">
        <v>1</v>
      </c>
      <c r="M24" s="363"/>
      <c r="N24" s="363"/>
      <c r="O24" s="363"/>
      <c r="P24" s="364"/>
      <c r="Q24" s="362">
        <v>7520</v>
      </c>
      <c r="R24" s="363"/>
      <c r="S24" s="363"/>
      <c r="T24" s="363"/>
      <c r="U24" s="363"/>
      <c r="V24" s="364"/>
      <c r="W24" s="452"/>
      <c r="X24" s="389"/>
      <c r="Y24" s="390"/>
      <c r="Z24" s="365" t="s">
        <v>173</v>
      </c>
      <c r="AA24" s="366"/>
      <c r="AB24" s="366"/>
      <c r="AC24" s="366"/>
      <c r="AD24" s="366"/>
      <c r="AE24" s="366"/>
      <c r="AF24" s="366"/>
      <c r="AG24" s="367"/>
      <c r="AH24" s="362">
        <v>112</v>
      </c>
      <c r="AI24" s="363"/>
      <c r="AJ24" s="363"/>
      <c r="AK24" s="363"/>
      <c r="AL24" s="364"/>
      <c r="AM24" s="362">
        <v>349104</v>
      </c>
      <c r="AN24" s="363"/>
      <c r="AO24" s="363"/>
      <c r="AP24" s="363"/>
      <c r="AQ24" s="363"/>
      <c r="AR24" s="364"/>
      <c r="AS24" s="362">
        <v>3117</v>
      </c>
      <c r="AT24" s="363"/>
      <c r="AU24" s="363"/>
      <c r="AV24" s="363"/>
      <c r="AW24" s="363"/>
      <c r="AX24" s="422"/>
      <c r="AY24" s="382" t="s">
        <v>174</v>
      </c>
      <c r="AZ24" s="383"/>
      <c r="BA24" s="383"/>
      <c r="BB24" s="383"/>
      <c r="BC24" s="383"/>
      <c r="BD24" s="383"/>
      <c r="BE24" s="383"/>
      <c r="BF24" s="383"/>
      <c r="BG24" s="383"/>
      <c r="BH24" s="383"/>
      <c r="BI24" s="383"/>
      <c r="BJ24" s="383"/>
      <c r="BK24" s="383"/>
      <c r="BL24" s="383"/>
      <c r="BM24" s="384"/>
      <c r="BN24" s="409">
        <v>3271622</v>
      </c>
      <c r="BO24" s="410"/>
      <c r="BP24" s="410"/>
      <c r="BQ24" s="410"/>
      <c r="BR24" s="410"/>
      <c r="BS24" s="410"/>
      <c r="BT24" s="410"/>
      <c r="BU24" s="411"/>
      <c r="BV24" s="409">
        <v>3422224</v>
      </c>
      <c r="BW24" s="410"/>
      <c r="BX24" s="410"/>
      <c r="BY24" s="410"/>
      <c r="BZ24" s="410"/>
      <c r="CA24" s="410"/>
      <c r="CB24" s="410"/>
      <c r="CC24" s="411"/>
      <c r="CD24" s="181"/>
      <c r="CE24" s="441"/>
      <c r="CF24" s="441"/>
      <c r="CG24" s="441"/>
      <c r="CH24" s="441"/>
      <c r="CI24" s="441"/>
      <c r="CJ24" s="441"/>
      <c r="CK24" s="441"/>
      <c r="CL24" s="441"/>
      <c r="CM24" s="441"/>
      <c r="CN24" s="441"/>
      <c r="CO24" s="441"/>
      <c r="CP24" s="441"/>
      <c r="CQ24" s="441"/>
      <c r="CR24" s="441"/>
      <c r="CS24" s="442"/>
      <c r="CT24" s="406"/>
      <c r="CU24" s="407"/>
      <c r="CV24" s="407"/>
      <c r="CW24" s="407"/>
      <c r="CX24" s="407"/>
      <c r="CY24" s="407"/>
      <c r="CZ24" s="407"/>
      <c r="DA24" s="408"/>
      <c r="DB24" s="406"/>
      <c r="DC24" s="407"/>
      <c r="DD24" s="407"/>
      <c r="DE24" s="407"/>
      <c r="DF24" s="407"/>
      <c r="DG24" s="407"/>
      <c r="DH24" s="407"/>
      <c r="DI24" s="408"/>
    </row>
    <row r="25" spans="1:113" ht="18.75" customHeight="1" x14ac:dyDescent="0.15">
      <c r="A25" s="172"/>
      <c r="B25" s="388"/>
      <c r="C25" s="389"/>
      <c r="D25" s="390"/>
      <c r="E25" s="365" t="s">
        <v>175</v>
      </c>
      <c r="F25" s="366"/>
      <c r="G25" s="366"/>
      <c r="H25" s="366"/>
      <c r="I25" s="366"/>
      <c r="J25" s="366"/>
      <c r="K25" s="367"/>
      <c r="L25" s="362">
        <v>1</v>
      </c>
      <c r="M25" s="363"/>
      <c r="N25" s="363"/>
      <c r="O25" s="363"/>
      <c r="P25" s="364"/>
      <c r="Q25" s="362">
        <v>6080</v>
      </c>
      <c r="R25" s="363"/>
      <c r="S25" s="363"/>
      <c r="T25" s="363"/>
      <c r="U25" s="363"/>
      <c r="V25" s="364"/>
      <c r="W25" s="452"/>
      <c r="X25" s="389"/>
      <c r="Y25" s="390"/>
      <c r="Z25" s="365" t="s">
        <v>176</v>
      </c>
      <c r="AA25" s="366"/>
      <c r="AB25" s="366"/>
      <c r="AC25" s="366"/>
      <c r="AD25" s="366"/>
      <c r="AE25" s="366"/>
      <c r="AF25" s="366"/>
      <c r="AG25" s="367"/>
      <c r="AH25" s="362" t="s">
        <v>127</v>
      </c>
      <c r="AI25" s="363"/>
      <c r="AJ25" s="363"/>
      <c r="AK25" s="363"/>
      <c r="AL25" s="364"/>
      <c r="AM25" s="362" t="s">
        <v>136</v>
      </c>
      <c r="AN25" s="363"/>
      <c r="AO25" s="363"/>
      <c r="AP25" s="363"/>
      <c r="AQ25" s="363"/>
      <c r="AR25" s="364"/>
      <c r="AS25" s="362" t="s">
        <v>136</v>
      </c>
      <c r="AT25" s="363"/>
      <c r="AU25" s="363"/>
      <c r="AV25" s="363"/>
      <c r="AW25" s="363"/>
      <c r="AX25" s="422"/>
      <c r="AY25" s="435" t="s">
        <v>177</v>
      </c>
      <c r="AZ25" s="436"/>
      <c r="BA25" s="436"/>
      <c r="BB25" s="436"/>
      <c r="BC25" s="436"/>
      <c r="BD25" s="436"/>
      <c r="BE25" s="436"/>
      <c r="BF25" s="436"/>
      <c r="BG25" s="436"/>
      <c r="BH25" s="436"/>
      <c r="BI25" s="436"/>
      <c r="BJ25" s="436"/>
      <c r="BK25" s="436"/>
      <c r="BL25" s="436"/>
      <c r="BM25" s="437"/>
      <c r="BN25" s="438">
        <v>2093343</v>
      </c>
      <c r="BO25" s="439"/>
      <c r="BP25" s="439"/>
      <c r="BQ25" s="439"/>
      <c r="BR25" s="439"/>
      <c r="BS25" s="439"/>
      <c r="BT25" s="439"/>
      <c r="BU25" s="440"/>
      <c r="BV25" s="438">
        <v>1585782</v>
      </c>
      <c r="BW25" s="439"/>
      <c r="BX25" s="439"/>
      <c r="BY25" s="439"/>
      <c r="BZ25" s="439"/>
      <c r="CA25" s="439"/>
      <c r="CB25" s="439"/>
      <c r="CC25" s="440"/>
      <c r="CD25" s="181"/>
      <c r="CE25" s="441"/>
      <c r="CF25" s="441"/>
      <c r="CG25" s="441"/>
      <c r="CH25" s="441"/>
      <c r="CI25" s="441"/>
      <c r="CJ25" s="441"/>
      <c r="CK25" s="441"/>
      <c r="CL25" s="441"/>
      <c r="CM25" s="441"/>
      <c r="CN25" s="441"/>
      <c r="CO25" s="441"/>
      <c r="CP25" s="441"/>
      <c r="CQ25" s="441"/>
      <c r="CR25" s="441"/>
      <c r="CS25" s="442"/>
      <c r="CT25" s="406"/>
      <c r="CU25" s="407"/>
      <c r="CV25" s="407"/>
      <c r="CW25" s="407"/>
      <c r="CX25" s="407"/>
      <c r="CY25" s="407"/>
      <c r="CZ25" s="407"/>
      <c r="DA25" s="408"/>
      <c r="DB25" s="406"/>
      <c r="DC25" s="407"/>
      <c r="DD25" s="407"/>
      <c r="DE25" s="407"/>
      <c r="DF25" s="407"/>
      <c r="DG25" s="407"/>
      <c r="DH25" s="407"/>
      <c r="DI25" s="408"/>
    </row>
    <row r="26" spans="1:113" ht="18.75" customHeight="1" x14ac:dyDescent="0.15">
      <c r="A26" s="172"/>
      <c r="B26" s="388"/>
      <c r="C26" s="389"/>
      <c r="D26" s="390"/>
      <c r="E26" s="365" t="s">
        <v>178</v>
      </c>
      <c r="F26" s="366"/>
      <c r="G26" s="366"/>
      <c r="H26" s="366"/>
      <c r="I26" s="366"/>
      <c r="J26" s="366"/>
      <c r="K26" s="367"/>
      <c r="L26" s="362">
        <v>1</v>
      </c>
      <c r="M26" s="363"/>
      <c r="N26" s="363"/>
      <c r="O26" s="363"/>
      <c r="P26" s="364"/>
      <c r="Q26" s="362">
        <v>5710</v>
      </c>
      <c r="R26" s="363"/>
      <c r="S26" s="363"/>
      <c r="T26" s="363"/>
      <c r="U26" s="363"/>
      <c r="V26" s="364"/>
      <c r="W26" s="452"/>
      <c r="X26" s="389"/>
      <c r="Y26" s="390"/>
      <c r="Z26" s="365" t="s">
        <v>179</v>
      </c>
      <c r="AA26" s="420"/>
      <c r="AB26" s="420"/>
      <c r="AC26" s="420"/>
      <c r="AD26" s="420"/>
      <c r="AE26" s="420"/>
      <c r="AF26" s="420"/>
      <c r="AG26" s="421"/>
      <c r="AH26" s="362">
        <v>1</v>
      </c>
      <c r="AI26" s="363"/>
      <c r="AJ26" s="363"/>
      <c r="AK26" s="363"/>
      <c r="AL26" s="364"/>
      <c r="AM26" s="362" t="s">
        <v>180</v>
      </c>
      <c r="AN26" s="363"/>
      <c r="AO26" s="363"/>
      <c r="AP26" s="363"/>
      <c r="AQ26" s="363"/>
      <c r="AR26" s="364"/>
      <c r="AS26" s="362" t="s">
        <v>181</v>
      </c>
      <c r="AT26" s="363"/>
      <c r="AU26" s="363"/>
      <c r="AV26" s="363"/>
      <c r="AW26" s="363"/>
      <c r="AX26" s="422"/>
      <c r="AY26" s="449" t="s">
        <v>182</v>
      </c>
      <c r="AZ26" s="369"/>
      <c r="BA26" s="369"/>
      <c r="BB26" s="369"/>
      <c r="BC26" s="369"/>
      <c r="BD26" s="369"/>
      <c r="BE26" s="369"/>
      <c r="BF26" s="369"/>
      <c r="BG26" s="369"/>
      <c r="BH26" s="369"/>
      <c r="BI26" s="369"/>
      <c r="BJ26" s="369"/>
      <c r="BK26" s="369"/>
      <c r="BL26" s="369"/>
      <c r="BM26" s="450"/>
      <c r="BN26" s="409" t="s">
        <v>127</v>
      </c>
      <c r="BO26" s="410"/>
      <c r="BP26" s="410"/>
      <c r="BQ26" s="410"/>
      <c r="BR26" s="410"/>
      <c r="BS26" s="410"/>
      <c r="BT26" s="410"/>
      <c r="BU26" s="411"/>
      <c r="BV26" s="409" t="s">
        <v>146</v>
      </c>
      <c r="BW26" s="410"/>
      <c r="BX26" s="410"/>
      <c r="BY26" s="410"/>
      <c r="BZ26" s="410"/>
      <c r="CA26" s="410"/>
      <c r="CB26" s="410"/>
      <c r="CC26" s="411"/>
      <c r="CD26" s="181"/>
      <c r="CE26" s="441"/>
      <c r="CF26" s="441"/>
      <c r="CG26" s="441"/>
      <c r="CH26" s="441"/>
      <c r="CI26" s="441"/>
      <c r="CJ26" s="441"/>
      <c r="CK26" s="441"/>
      <c r="CL26" s="441"/>
      <c r="CM26" s="441"/>
      <c r="CN26" s="441"/>
      <c r="CO26" s="441"/>
      <c r="CP26" s="441"/>
      <c r="CQ26" s="441"/>
      <c r="CR26" s="441"/>
      <c r="CS26" s="442"/>
      <c r="CT26" s="406"/>
      <c r="CU26" s="407"/>
      <c r="CV26" s="407"/>
      <c r="CW26" s="407"/>
      <c r="CX26" s="407"/>
      <c r="CY26" s="407"/>
      <c r="CZ26" s="407"/>
      <c r="DA26" s="408"/>
      <c r="DB26" s="406"/>
      <c r="DC26" s="407"/>
      <c r="DD26" s="407"/>
      <c r="DE26" s="407"/>
      <c r="DF26" s="407"/>
      <c r="DG26" s="407"/>
      <c r="DH26" s="407"/>
      <c r="DI26" s="408"/>
    </row>
    <row r="27" spans="1:113" ht="18.75" customHeight="1" thickBot="1" x14ac:dyDescent="0.2">
      <c r="A27" s="172"/>
      <c r="B27" s="388"/>
      <c r="C27" s="389"/>
      <c r="D27" s="390"/>
      <c r="E27" s="365" t="s">
        <v>183</v>
      </c>
      <c r="F27" s="366"/>
      <c r="G27" s="366"/>
      <c r="H27" s="366"/>
      <c r="I27" s="366"/>
      <c r="J27" s="366"/>
      <c r="K27" s="367"/>
      <c r="L27" s="362">
        <v>1</v>
      </c>
      <c r="M27" s="363"/>
      <c r="N27" s="363"/>
      <c r="O27" s="363"/>
      <c r="P27" s="364"/>
      <c r="Q27" s="362">
        <v>2710</v>
      </c>
      <c r="R27" s="363"/>
      <c r="S27" s="363"/>
      <c r="T27" s="363"/>
      <c r="U27" s="363"/>
      <c r="V27" s="364"/>
      <c r="W27" s="452"/>
      <c r="X27" s="389"/>
      <c r="Y27" s="390"/>
      <c r="Z27" s="365" t="s">
        <v>184</v>
      </c>
      <c r="AA27" s="366"/>
      <c r="AB27" s="366"/>
      <c r="AC27" s="366"/>
      <c r="AD27" s="366"/>
      <c r="AE27" s="366"/>
      <c r="AF27" s="366"/>
      <c r="AG27" s="367"/>
      <c r="AH27" s="362">
        <v>8</v>
      </c>
      <c r="AI27" s="363"/>
      <c r="AJ27" s="363"/>
      <c r="AK27" s="363"/>
      <c r="AL27" s="364"/>
      <c r="AM27" s="362">
        <v>24754</v>
      </c>
      <c r="AN27" s="363"/>
      <c r="AO27" s="363"/>
      <c r="AP27" s="363"/>
      <c r="AQ27" s="363"/>
      <c r="AR27" s="364"/>
      <c r="AS27" s="362">
        <v>3094</v>
      </c>
      <c r="AT27" s="363"/>
      <c r="AU27" s="363"/>
      <c r="AV27" s="363"/>
      <c r="AW27" s="363"/>
      <c r="AX27" s="422"/>
      <c r="AY27" s="446" t="s">
        <v>185</v>
      </c>
      <c r="AZ27" s="447"/>
      <c r="BA27" s="447"/>
      <c r="BB27" s="447"/>
      <c r="BC27" s="447"/>
      <c r="BD27" s="447"/>
      <c r="BE27" s="447"/>
      <c r="BF27" s="447"/>
      <c r="BG27" s="447"/>
      <c r="BH27" s="447"/>
      <c r="BI27" s="447"/>
      <c r="BJ27" s="447"/>
      <c r="BK27" s="447"/>
      <c r="BL27" s="447"/>
      <c r="BM27" s="448"/>
      <c r="BN27" s="443">
        <v>86134</v>
      </c>
      <c r="BO27" s="444"/>
      <c r="BP27" s="444"/>
      <c r="BQ27" s="444"/>
      <c r="BR27" s="444"/>
      <c r="BS27" s="444"/>
      <c r="BT27" s="444"/>
      <c r="BU27" s="445"/>
      <c r="BV27" s="443">
        <v>86125</v>
      </c>
      <c r="BW27" s="444"/>
      <c r="BX27" s="444"/>
      <c r="BY27" s="444"/>
      <c r="BZ27" s="444"/>
      <c r="CA27" s="444"/>
      <c r="CB27" s="444"/>
      <c r="CC27" s="445"/>
      <c r="CD27" s="175"/>
      <c r="CE27" s="441"/>
      <c r="CF27" s="441"/>
      <c r="CG27" s="441"/>
      <c r="CH27" s="441"/>
      <c r="CI27" s="441"/>
      <c r="CJ27" s="441"/>
      <c r="CK27" s="441"/>
      <c r="CL27" s="441"/>
      <c r="CM27" s="441"/>
      <c r="CN27" s="441"/>
      <c r="CO27" s="441"/>
      <c r="CP27" s="441"/>
      <c r="CQ27" s="441"/>
      <c r="CR27" s="441"/>
      <c r="CS27" s="442"/>
      <c r="CT27" s="406"/>
      <c r="CU27" s="407"/>
      <c r="CV27" s="407"/>
      <c r="CW27" s="407"/>
      <c r="CX27" s="407"/>
      <c r="CY27" s="407"/>
      <c r="CZ27" s="407"/>
      <c r="DA27" s="408"/>
      <c r="DB27" s="406"/>
      <c r="DC27" s="407"/>
      <c r="DD27" s="407"/>
      <c r="DE27" s="407"/>
      <c r="DF27" s="407"/>
      <c r="DG27" s="407"/>
      <c r="DH27" s="407"/>
      <c r="DI27" s="408"/>
    </row>
    <row r="28" spans="1:113" ht="18.75" customHeight="1" x14ac:dyDescent="0.15">
      <c r="A28" s="172"/>
      <c r="B28" s="388"/>
      <c r="C28" s="389"/>
      <c r="D28" s="390"/>
      <c r="E28" s="365" t="s">
        <v>186</v>
      </c>
      <c r="F28" s="366"/>
      <c r="G28" s="366"/>
      <c r="H28" s="366"/>
      <c r="I28" s="366"/>
      <c r="J28" s="366"/>
      <c r="K28" s="367"/>
      <c r="L28" s="362">
        <v>1</v>
      </c>
      <c r="M28" s="363"/>
      <c r="N28" s="363"/>
      <c r="O28" s="363"/>
      <c r="P28" s="364"/>
      <c r="Q28" s="362">
        <v>2260</v>
      </c>
      <c r="R28" s="363"/>
      <c r="S28" s="363"/>
      <c r="T28" s="363"/>
      <c r="U28" s="363"/>
      <c r="V28" s="364"/>
      <c r="W28" s="452"/>
      <c r="X28" s="389"/>
      <c r="Y28" s="390"/>
      <c r="Z28" s="365" t="s">
        <v>187</v>
      </c>
      <c r="AA28" s="366"/>
      <c r="AB28" s="366"/>
      <c r="AC28" s="366"/>
      <c r="AD28" s="366"/>
      <c r="AE28" s="366"/>
      <c r="AF28" s="366"/>
      <c r="AG28" s="367"/>
      <c r="AH28" s="362" t="s">
        <v>127</v>
      </c>
      <c r="AI28" s="363"/>
      <c r="AJ28" s="363"/>
      <c r="AK28" s="363"/>
      <c r="AL28" s="364"/>
      <c r="AM28" s="362" t="s">
        <v>146</v>
      </c>
      <c r="AN28" s="363"/>
      <c r="AO28" s="363"/>
      <c r="AP28" s="363"/>
      <c r="AQ28" s="363"/>
      <c r="AR28" s="364"/>
      <c r="AS28" s="362" t="s">
        <v>136</v>
      </c>
      <c r="AT28" s="363"/>
      <c r="AU28" s="363"/>
      <c r="AV28" s="363"/>
      <c r="AW28" s="363"/>
      <c r="AX28" s="422"/>
      <c r="AY28" s="426" t="s">
        <v>188</v>
      </c>
      <c r="AZ28" s="427"/>
      <c r="BA28" s="427"/>
      <c r="BB28" s="428"/>
      <c r="BC28" s="435" t="s">
        <v>48</v>
      </c>
      <c r="BD28" s="436"/>
      <c r="BE28" s="436"/>
      <c r="BF28" s="436"/>
      <c r="BG28" s="436"/>
      <c r="BH28" s="436"/>
      <c r="BI28" s="436"/>
      <c r="BJ28" s="436"/>
      <c r="BK28" s="436"/>
      <c r="BL28" s="436"/>
      <c r="BM28" s="437"/>
      <c r="BN28" s="438">
        <v>1109210</v>
      </c>
      <c r="BO28" s="439"/>
      <c r="BP28" s="439"/>
      <c r="BQ28" s="439"/>
      <c r="BR28" s="439"/>
      <c r="BS28" s="439"/>
      <c r="BT28" s="439"/>
      <c r="BU28" s="440"/>
      <c r="BV28" s="438">
        <v>1568699</v>
      </c>
      <c r="BW28" s="439"/>
      <c r="BX28" s="439"/>
      <c r="BY28" s="439"/>
      <c r="BZ28" s="439"/>
      <c r="CA28" s="439"/>
      <c r="CB28" s="439"/>
      <c r="CC28" s="440"/>
      <c r="CD28" s="181"/>
      <c r="CE28" s="441"/>
      <c r="CF28" s="441"/>
      <c r="CG28" s="441"/>
      <c r="CH28" s="441"/>
      <c r="CI28" s="441"/>
      <c r="CJ28" s="441"/>
      <c r="CK28" s="441"/>
      <c r="CL28" s="441"/>
      <c r="CM28" s="441"/>
      <c r="CN28" s="441"/>
      <c r="CO28" s="441"/>
      <c r="CP28" s="441"/>
      <c r="CQ28" s="441"/>
      <c r="CR28" s="441"/>
      <c r="CS28" s="442"/>
      <c r="CT28" s="406"/>
      <c r="CU28" s="407"/>
      <c r="CV28" s="407"/>
      <c r="CW28" s="407"/>
      <c r="CX28" s="407"/>
      <c r="CY28" s="407"/>
      <c r="CZ28" s="407"/>
      <c r="DA28" s="408"/>
      <c r="DB28" s="406"/>
      <c r="DC28" s="407"/>
      <c r="DD28" s="407"/>
      <c r="DE28" s="407"/>
      <c r="DF28" s="407"/>
      <c r="DG28" s="407"/>
      <c r="DH28" s="407"/>
      <c r="DI28" s="408"/>
    </row>
    <row r="29" spans="1:113" ht="18.75" customHeight="1" x14ac:dyDescent="0.15">
      <c r="A29" s="172"/>
      <c r="B29" s="388"/>
      <c r="C29" s="389"/>
      <c r="D29" s="390"/>
      <c r="E29" s="365" t="s">
        <v>189</v>
      </c>
      <c r="F29" s="366"/>
      <c r="G29" s="366"/>
      <c r="H29" s="366"/>
      <c r="I29" s="366"/>
      <c r="J29" s="366"/>
      <c r="K29" s="367"/>
      <c r="L29" s="362">
        <v>14</v>
      </c>
      <c r="M29" s="363"/>
      <c r="N29" s="363"/>
      <c r="O29" s="363"/>
      <c r="P29" s="364"/>
      <c r="Q29" s="362">
        <v>2100</v>
      </c>
      <c r="R29" s="363"/>
      <c r="S29" s="363"/>
      <c r="T29" s="363"/>
      <c r="U29" s="363"/>
      <c r="V29" s="364"/>
      <c r="W29" s="453"/>
      <c r="X29" s="454"/>
      <c r="Y29" s="455"/>
      <c r="Z29" s="365" t="s">
        <v>190</v>
      </c>
      <c r="AA29" s="366"/>
      <c r="AB29" s="366"/>
      <c r="AC29" s="366"/>
      <c r="AD29" s="366"/>
      <c r="AE29" s="366"/>
      <c r="AF29" s="366"/>
      <c r="AG29" s="367"/>
      <c r="AH29" s="362">
        <v>120</v>
      </c>
      <c r="AI29" s="363"/>
      <c r="AJ29" s="363"/>
      <c r="AK29" s="363"/>
      <c r="AL29" s="364"/>
      <c r="AM29" s="362">
        <v>373858</v>
      </c>
      <c r="AN29" s="363"/>
      <c r="AO29" s="363"/>
      <c r="AP29" s="363"/>
      <c r="AQ29" s="363"/>
      <c r="AR29" s="364"/>
      <c r="AS29" s="362">
        <v>3115</v>
      </c>
      <c r="AT29" s="363"/>
      <c r="AU29" s="363"/>
      <c r="AV29" s="363"/>
      <c r="AW29" s="363"/>
      <c r="AX29" s="422"/>
      <c r="AY29" s="429"/>
      <c r="AZ29" s="430"/>
      <c r="BA29" s="430"/>
      <c r="BB29" s="431"/>
      <c r="BC29" s="423" t="s">
        <v>191</v>
      </c>
      <c r="BD29" s="424"/>
      <c r="BE29" s="424"/>
      <c r="BF29" s="424"/>
      <c r="BG29" s="424"/>
      <c r="BH29" s="424"/>
      <c r="BI29" s="424"/>
      <c r="BJ29" s="424"/>
      <c r="BK29" s="424"/>
      <c r="BL29" s="424"/>
      <c r="BM29" s="425"/>
      <c r="BN29" s="409">
        <v>484084</v>
      </c>
      <c r="BO29" s="410"/>
      <c r="BP29" s="410"/>
      <c r="BQ29" s="410"/>
      <c r="BR29" s="410"/>
      <c r="BS29" s="410"/>
      <c r="BT29" s="410"/>
      <c r="BU29" s="411"/>
      <c r="BV29" s="409">
        <v>484038</v>
      </c>
      <c r="BW29" s="410"/>
      <c r="BX29" s="410"/>
      <c r="BY29" s="410"/>
      <c r="BZ29" s="410"/>
      <c r="CA29" s="410"/>
      <c r="CB29" s="410"/>
      <c r="CC29" s="411"/>
      <c r="CD29" s="175"/>
      <c r="CE29" s="441"/>
      <c r="CF29" s="441"/>
      <c r="CG29" s="441"/>
      <c r="CH29" s="441"/>
      <c r="CI29" s="441"/>
      <c r="CJ29" s="441"/>
      <c r="CK29" s="441"/>
      <c r="CL29" s="441"/>
      <c r="CM29" s="441"/>
      <c r="CN29" s="441"/>
      <c r="CO29" s="441"/>
      <c r="CP29" s="441"/>
      <c r="CQ29" s="441"/>
      <c r="CR29" s="441"/>
      <c r="CS29" s="442"/>
      <c r="CT29" s="406"/>
      <c r="CU29" s="407"/>
      <c r="CV29" s="407"/>
      <c r="CW29" s="407"/>
      <c r="CX29" s="407"/>
      <c r="CY29" s="407"/>
      <c r="CZ29" s="407"/>
      <c r="DA29" s="408"/>
      <c r="DB29" s="406"/>
      <c r="DC29" s="407"/>
      <c r="DD29" s="407"/>
      <c r="DE29" s="407"/>
      <c r="DF29" s="407"/>
      <c r="DG29" s="407"/>
      <c r="DH29" s="407"/>
      <c r="DI29" s="408"/>
    </row>
    <row r="30" spans="1:113" ht="18.75" customHeight="1" thickBot="1" x14ac:dyDescent="0.2">
      <c r="A30" s="172"/>
      <c r="B30" s="391"/>
      <c r="C30" s="392"/>
      <c r="D30" s="393"/>
      <c r="E30" s="370"/>
      <c r="F30" s="371"/>
      <c r="G30" s="371"/>
      <c r="H30" s="371"/>
      <c r="I30" s="371"/>
      <c r="J30" s="371"/>
      <c r="K30" s="372"/>
      <c r="L30" s="373"/>
      <c r="M30" s="374"/>
      <c r="N30" s="374"/>
      <c r="O30" s="374"/>
      <c r="P30" s="375"/>
      <c r="Q30" s="373"/>
      <c r="R30" s="374"/>
      <c r="S30" s="374"/>
      <c r="T30" s="374"/>
      <c r="U30" s="374"/>
      <c r="V30" s="375"/>
      <c r="W30" s="376" t="s">
        <v>192</v>
      </c>
      <c r="X30" s="377"/>
      <c r="Y30" s="377"/>
      <c r="Z30" s="377"/>
      <c r="AA30" s="377"/>
      <c r="AB30" s="377"/>
      <c r="AC30" s="377"/>
      <c r="AD30" s="377"/>
      <c r="AE30" s="377"/>
      <c r="AF30" s="377"/>
      <c r="AG30" s="378"/>
      <c r="AH30" s="379">
        <v>97.2</v>
      </c>
      <c r="AI30" s="380"/>
      <c r="AJ30" s="380"/>
      <c r="AK30" s="380"/>
      <c r="AL30" s="380"/>
      <c r="AM30" s="380"/>
      <c r="AN30" s="380"/>
      <c r="AO30" s="380"/>
      <c r="AP30" s="380"/>
      <c r="AQ30" s="380"/>
      <c r="AR30" s="380"/>
      <c r="AS30" s="380"/>
      <c r="AT30" s="380"/>
      <c r="AU30" s="380"/>
      <c r="AV30" s="380"/>
      <c r="AW30" s="380"/>
      <c r="AX30" s="381"/>
      <c r="AY30" s="432"/>
      <c r="AZ30" s="433"/>
      <c r="BA30" s="433"/>
      <c r="BB30" s="434"/>
      <c r="BC30" s="382" t="s">
        <v>50</v>
      </c>
      <c r="BD30" s="383"/>
      <c r="BE30" s="383"/>
      <c r="BF30" s="383"/>
      <c r="BG30" s="383"/>
      <c r="BH30" s="383"/>
      <c r="BI30" s="383"/>
      <c r="BJ30" s="383"/>
      <c r="BK30" s="383"/>
      <c r="BL30" s="383"/>
      <c r="BM30" s="384"/>
      <c r="BN30" s="443">
        <v>3967366</v>
      </c>
      <c r="BO30" s="444"/>
      <c r="BP30" s="444"/>
      <c r="BQ30" s="444"/>
      <c r="BR30" s="444"/>
      <c r="BS30" s="444"/>
      <c r="BT30" s="444"/>
      <c r="BU30" s="445"/>
      <c r="BV30" s="443">
        <v>2352529</v>
      </c>
      <c r="BW30" s="444"/>
      <c r="BX30" s="444"/>
      <c r="BY30" s="444"/>
      <c r="BZ30" s="444"/>
      <c r="CA30" s="444"/>
      <c r="CB30" s="444"/>
      <c r="CC30" s="44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68" t="s">
        <v>193</v>
      </c>
      <c r="D32" s="368"/>
      <c r="E32" s="368"/>
      <c r="F32" s="368"/>
      <c r="G32" s="368"/>
      <c r="H32" s="368"/>
      <c r="I32" s="368"/>
      <c r="J32" s="368"/>
      <c r="K32" s="368"/>
      <c r="L32" s="368"/>
      <c r="M32" s="368"/>
      <c r="N32" s="368"/>
      <c r="O32" s="368"/>
      <c r="P32" s="368"/>
      <c r="Q32" s="368"/>
      <c r="R32" s="368"/>
      <c r="S32" s="368"/>
      <c r="U32" s="369" t="s">
        <v>194</v>
      </c>
      <c r="V32" s="369"/>
      <c r="W32" s="369"/>
      <c r="X32" s="369"/>
      <c r="Y32" s="369"/>
      <c r="Z32" s="369"/>
      <c r="AA32" s="369"/>
      <c r="AB32" s="369"/>
      <c r="AC32" s="369"/>
      <c r="AD32" s="369"/>
      <c r="AE32" s="369"/>
      <c r="AF32" s="369"/>
      <c r="AG32" s="369"/>
      <c r="AH32" s="369"/>
      <c r="AI32" s="369"/>
      <c r="AJ32" s="369"/>
      <c r="AK32" s="369"/>
      <c r="AM32" s="369" t="s">
        <v>195</v>
      </c>
      <c r="AN32" s="369"/>
      <c r="AO32" s="369"/>
      <c r="AP32" s="369"/>
      <c r="AQ32" s="369"/>
      <c r="AR32" s="369"/>
      <c r="AS32" s="369"/>
      <c r="AT32" s="369"/>
      <c r="AU32" s="369"/>
      <c r="AV32" s="369"/>
      <c r="AW32" s="369"/>
      <c r="AX32" s="369"/>
      <c r="AY32" s="369"/>
      <c r="AZ32" s="369"/>
      <c r="BA32" s="369"/>
      <c r="BB32" s="369"/>
      <c r="BC32" s="369"/>
      <c r="BE32" s="369" t="s">
        <v>196</v>
      </c>
      <c r="BF32" s="369"/>
      <c r="BG32" s="369"/>
      <c r="BH32" s="369"/>
      <c r="BI32" s="369"/>
      <c r="BJ32" s="369"/>
      <c r="BK32" s="369"/>
      <c r="BL32" s="369"/>
      <c r="BM32" s="369"/>
      <c r="BN32" s="369"/>
      <c r="BO32" s="369"/>
      <c r="BP32" s="369"/>
      <c r="BQ32" s="369"/>
      <c r="BR32" s="369"/>
      <c r="BS32" s="369"/>
      <c r="BT32" s="369"/>
      <c r="BU32" s="369"/>
      <c r="BW32" s="369" t="s">
        <v>197</v>
      </c>
      <c r="BX32" s="369"/>
      <c r="BY32" s="369"/>
      <c r="BZ32" s="369"/>
      <c r="CA32" s="369"/>
      <c r="CB32" s="369"/>
      <c r="CC32" s="369"/>
      <c r="CD32" s="369"/>
      <c r="CE32" s="369"/>
      <c r="CF32" s="369"/>
      <c r="CG32" s="369"/>
      <c r="CH32" s="369"/>
      <c r="CI32" s="369"/>
      <c r="CJ32" s="369"/>
      <c r="CK32" s="369"/>
      <c r="CL32" s="369"/>
      <c r="CM32" s="369"/>
      <c r="CO32" s="369" t="s">
        <v>198</v>
      </c>
      <c r="CP32" s="369"/>
      <c r="CQ32" s="369"/>
      <c r="CR32" s="369"/>
      <c r="CS32" s="369"/>
      <c r="CT32" s="369"/>
      <c r="CU32" s="369"/>
      <c r="CV32" s="369"/>
      <c r="CW32" s="369"/>
      <c r="CX32" s="369"/>
      <c r="CY32" s="369"/>
      <c r="CZ32" s="369"/>
      <c r="DA32" s="369"/>
      <c r="DB32" s="369"/>
      <c r="DC32" s="369"/>
      <c r="DD32" s="369"/>
      <c r="DE32" s="369"/>
      <c r="DI32" s="198"/>
    </row>
    <row r="33" spans="1:113" ht="13.5" customHeight="1" x14ac:dyDescent="0.15">
      <c r="A33" s="172"/>
      <c r="B33" s="199"/>
      <c r="C33" s="361" t="s">
        <v>199</v>
      </c>
      <c r="D33" s="361"/>
      <c r="E33" s="360" t="s">
        <v>200</v>
      </c>
      <c r="F33" s="360"/>
      <c r="G33" s="360"/>
      <c r="H33" s="360"/>
      <c r="I33" s="360"/>
      <c r="J33" s="360"/>
      <c r="K33" s="360"/>
      <c r="L33" s="360"/>
      <c r="M33" s="360"/>
      <c r="N33" s="360"/>
      <c r="O33" s="360"/>
      <c r="P33" s="360"/>
      <c r="Q33" s="360"/>
      <c r="R33" s="360"/>
      <c r="S33" s="360"/>
      <c r="T33" s="176"/>
      <c r="U33" s="361" t="s">
        <v>201</v>
      </c>
      <c r="V33" s="361"/>
      <c r="W33" s="360" t="s">
        <v>202</v>
      </c>
      <c r="X33" s="360"/>
      <c r="Y33" s="360"/>
      <c r="Z33" s="360"/>
      <c r="AA33" s="360"/>
      <c r="AB33" s="360"/>
      <c r="AC33" s="360"/>
      <c r="AD33" s="360"/>
      <c r="AE33" s="360"/>
      <c r="AF33" s="360"/>
      <c r="AG33" s="360"/>
      <c r="AH33" s="360"/>
      <c r="AI33" s="360"/>
      <c r="AJ33" s="360"/>
      <c r="AK33" s="360"/>
      <c r="AL33" s="176"/>
      <c r="AM33" s="361" t="s">
        <v>201</v>
      </c>
      <c r="AN33" s="361"/>
      <c r="AO33" s="360" t="s">
        <v>203</v>
      </c>
      <c r="AP33" s="360"/>
      <c r="AQ33" s="360"/>
      <c r="AR33" s="360"/>
      <c r="AS33" s="360"/>
      <c r="AT33" s="360"/>
      <c r="AU33" s="360"/>
      <c r="AV33" s="360"/>
      <c r="AW33" s="360"/>
      <c r="AX33" s="360"/>
      <c r="AY33" s="360"/>
      <c r="AZ33" s="360"/>
      <c r="BA33" s="360"/>
      <c r="BB33" s="360"/>
      <c r="BC33" s="360"/>
      <c r="BD33" s="182"/>
      <c r="BE33" s="360" t="s">
        <v>204</v>
      </c>
      <c r="BF33" s="360"/>
      <c r="BG33" s="360" t="s">
        <v>205</v>
      </c>
      <c r="BH33" s="360"/>
      <c r="BI33" s="360"/>
      <c r="BJ33" s="360"/>
      <c r="BK33" s="360"/>
      <c r="BL33" s="360"/>
      <c r="BM33" s="360"/>
      <c r="BN33" s="360"/>
      <c r="BO33" s="360"/>
      <c r="BP33" s="360"/>
      <c r="BQ33" s="360"/>
      <c r="BR33" s="360"/>
      <c r="BS33" s="360"/>
      <c r="BT33" s="360"/>
      <c r="BU33" s="360"/>
      <c r="BV33" s="182"/>
      <c r="BW33" s="361" t="s">
        <v>204</v>
      </c>
      <c r="BX33" s="361"/>
      <c r="BY33" s="360" t="s">
        <v>206</v>
      </c>
      <c r="BZ33" s="360"/>
      <c r="CA33" s="360"/>
      <c r="CB33" s="360"/>
      <c r="CC33" s="360"/>
      <c r="CD33" s="360"/>
      <c r="CE33" s="360"/>
      <c r="CF33" s="360"/>
      <c r="CG33" s="360"/>
      <c r="CH33" s="360"/>
      <c r="CI33" s="360"/>
      <c r="CJ33" s="360"/>
      <c r="CK33" s="360"/>
      <c r="CL33" s="360"/>
      <c r="CM33" s="360"/>
      <c r="CN33" s="176"/>
      <c r="CO33" s="361" t="s">
        <v>201</v>
      </c>
      <c r="CP33" s="361"/>
      <c r="CQ33" s="360" t="s">
        <v>207</v>
      </c>
      <c r="CR33" s="360"/>
      <c r="CS33" s="360"/>
      <c r="CT33" s="360"/>
      <c r="CU33" s="360"/>
      <c r="CV33" s="360"/>
      <c r="CW33" s="360"/>
      <c r="CX33" s="360"/>
      <c r="CY33" s="360"/>
      <c r="CZ33" s="360"/>
      <c r="DA33" s="360"/>
      <c r="DB33" s="360"/>
      <c r="DC33" s="360"/>
      <c r="DD33" s="360"/>
      <c r="DE33" s="360"/>
      <c r="DF33" s="176"/>
      <c r="DG33" s="359" t="s">
        <v>208</v>
      </c>
      <c r="DH33" s="359"/>
      <c r="DI33" s="177"/>
    </row>
    <row r="34" spans="1:113" ht="32.25" customHeight="1" x14ac:dyDescent="0.15">
      <c r="A34" s="172"/>
      <c r="B34" s="199"/>
      <c r="C34" s="357">
        <f>IF(E34="","",1)</f>
        <v>1</v>
      </c>
      <c r="D34" s="357"/>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72"/>
      <c r="U34" s="357">
        <f>IF(W34="","",MAX(C34:D43)+1)</f>
        <v>2</v>
      </c>
      <c r="V34" s="357"/>
      <c r="W34" s="358" t="str">
        <f>IF('各会計、関係団体の財政状況及び健全化判断比率'!B28="","",'各会計、関係団体の財政状況及び健全化判断比率'!B28)</f>
        <v>恩納村国民健康保険特別会計</v>
      </c>
      <c r="X34" s="358"/>
      <c r="Y34" s="358"/>
      <c r="Z34" s="358"/>
      <c r="AA34" s="358"/>
      <c r="AB34" s="358"/>
      <c r="AC34" s="358"/>
      <c r="AD34" s="358"/>
      <c r="AE34" s="358"/>
      <c r="AF34" s="358"/>
      <c r="AG34" s="358"/>
      <c r="AH34" s="358"/>
      <c r="AI34" s="358"/>
      <c r="AJ34" s="358"/>
      <c r="AK34" s="358"/>
      <c r="AL34" s="172"/>
      <c r="AM34" s="357">
        <f>IF(AO34="","",MAX(C34:D43,U34:V43)+1)</f>
        <v>4</v>
      </c>
      <c r="AN34" s="357"/>
      <c r="AO34" s="358" t="str">
        <f>IF('各会計、関係団体の財政状況及び健全化判断比率'!B30="","",'各会計、関係団体の財政状況及び健全化判断比率'!B30)</f>
        <v>水道事業会計</v>
      </c>
      <c r="AP34" s="358"/>
      <c r="AQ34" s="358"/>
      <c r="AR34" s="358"/>
      <c r="AS34" s="358"/>
      <c r="AT34" s="358"/>
      <c r="AU34" s="358"/>
      <c r="AV34" s="358"/>
      <c r="AW34" s="358"/>
      <c r="AX34" s="358"/>
      <c r="AY34" s="358"/>
      <c r="AZ34" s="358"/>
      <c r="BA34" s="358"/>
      <c r="BB34" s="358"/>
      <c r="BC34" s="358"/>
      <c r="BD34" s="172"/>
      <c r="BE34" s="357">
        <f>IF(BG34="","",MAX(C34:D43,U34:V43,AM34:AN43)+1)</f>
        <v>5</v>
      </c>
      <c r="BF34" s="357"/>
      <c r="BG34" s="358" t="str">
        <f>IF('各会計、関係団体の財政状況及び健全化判断比率'!B31="","",'各会計、関係団体の財政状況及び健全化判断比率'!B31)</f>
        <v>下水道事業特別会計</v>
      </c>
      <c r="BH34" s="358"/>
      <c r="BI34" s="358"/>
      <c r="BJ34" s="358"/>
      <c r="BK34" s="358"/>
      <c r="BL34" s="358"/>
      <c r="BM34" s="358"/>
      <c r="BN34" s="358"/>
      <c r="BO34" s="358"/>
      <c r="BP34" s="358"/>
      <c r="BQ34" s="358"/>
      <c r="BR34" s="358"/>
      <c r="BS34" s="358"/>
      <c r="BT34" s="358"/>
      <c r="BU34" s="358"/>
      <c r="BV34" s="172"/>
      <c r="BW34" s="357">
        <f>IF(BY34="","",MAX(C34:D43,U34:V43,AM34:AN43,BE34:BF43)+1)</f>
        <v>6</v>
      </c>
      <c r="BX34" s="357"/>
      <c r="BY34" s="358" t="str">
        <f>IF('各会計、関係団体の財政状況及び健全化判断比率'!B68="","",'各会計、関係団体の財政状況及び健全化判断比率'!B68)</f>
        <v>沖縄県市町村自治会館管理組合</v>
      </c>
      <c r="BZ34" s="358"/>
      <c r="CA34" s="358"/>
      <c r="CB34" s="358"/>
      <c r="CC34" s="358"/>
      <c r="CD34" s="358"/>
      <c r="CE34" s="358"/>
      <c r="CF34" s="358"/>
      <c r="CG34" s="358"/>
      <c r="CH34" s="358"/>
      <c r="CI34" s="358"/>
      <c r="CJ34" s="358"/>
      <c r="CK34" s="358"/>
      <c r="CL34" s="358"/>
      <c r="CM34" s="358"/>
      <c r="CN34" s="172"/>
      <c r="CO34" s="357" t="str">
        <f>IF(CQ34="","",MAX(C34:D43,U34:V43,AM34:AN43,BE34:BF43,BW34:BX43)+1)</f>
        <v/>
      </c>
      <c r="CP34" s="357"/>
      <c r="CQ34" s="358" t="str">
        <f>IF('各会計、関係団体の財政状況及び健全化判断比率'!BS7="","",'各会計、関係団体の財政状況及び健全化判断比率'!BS7)</f>
        <v/>
      </c>
      <c r="CR34" s="358"/>
      <c r="CS34" s="358"/>
      <c r="CT34" s="358"/>
      <c r="CU34" s="358"/>
      <c r="CV34" s="358"/>
      <c r="CW34" s="358"/>
      <c r="CX34" s="358"/>
      <c r="CY34" s="358"/>
      <c r="CZ34" s="358"/>
      <c r="DA34" s="358"/>
      <c r="DB34" s="358"/>
      <c r="DC34" s="358"/>
      <c r="DD34" s="358"/>
      <c r="DE34" s="358"/>
      <c r="DG34" s="355" t="str">
        <f>IF('各会計、関係団体の財政状況及び健全化判断比率'!BR7="","",'各会計、関係団体の財政状況及び健全化判断比率'!BR7)</f>
        <v/>
      </c>
      <c r="DH34" s="355"/>
      <c r="DI34" s="177"/>
    </row>
    <row r="35" spans="1:113" ht="32.25" customHeight="1" x14ac:dyDescent="0.15">
      <c r="A35" s="172"/>
      <c r="B35" s="199"/>
      <c r="C35" s="357" t="str">
        <f>IF(E35="","",C34+1)</f>
        <v/>
      </c>
      <c r="D35" s="357"/>
      <c r="E35" s="358" t="str">
        <f>IF('各会計、関係団体の財政状況及び健全化判断比率'!B8="","",'各会計、関係団体の財政状況及び健全化判断比率'!B8)</f>
        <v/>
      </c>
      <c r="F35" s="358"/>
      <c r="G35" s="358"/>
      <c r="H35" s="358"/>
      <c r="I35" s="358"/>
      <c r="J35" s="358"/>
      <c r="K35" s="358"/>
      <c r="L35" s="358"/>
      <c r="M35" s="358"/>
      <c r="N35" s="358"/>
      <c r="O35" s="358"/>
      <c r="P35" s="358"/>
      <c r="Q35" s="358"/>
      <c r="R35" s="358"/>
      <c r="S35" s="358"/>
      <c r="T35" s="172"/>
      <c r="U35" s="357">
        <f>IF(W35="","",U34+1)</f>
        <v>3</v>
      </c>
      <c r="V35" s="357"/>
      <c r="W35" s="358" t="str">
        <f>IF('各会計、関係団体の財政状況及び健全化判断比率'!B29="","",'各会計、関係団体の財政状況及び健全化判断比率'!B29)</f>
        <v>後期高齢者医療特別会計</v>
      </c>
      <c r="X35" s="358"/>
      <c r="Y35" s="358"/>
      <c r="Z35" s="358"/>
      <c r="AA35" s="358"/>
      <c r="AB35" s="358"/>
      <c r="AC35" s="358"/>
      <c r="AD35" s="358"/>
      <c r="AE35" s="358"/>
      <c r="AF35" s="358"/>
      <c r="AG35" s="358"/>
      <c r="AH35" s="358"/>
      <c r="AI35" s="358"/>
      <c r="AJ35" s="358"/>
      <c r="AK35" s="358"/>
      <c r="AL35" s="172"/>
      <c r="AM35" s="357" t="str">
        <f t="shared" ref="AM35:AM43" si="0">IF(AO35="","",AM34+1)</f>
        <v/>
      </c>
      <c r="AN35" s="357"/>
      <c r="AO35" s="358"/>
      <c r="AP35" s="358"/>
      <c r="AQ35" s="358"/>
      <c r="AR35" s="358"/>
      <c r="AS35" s="358"/>
      <c r="AT35" s="358"/>
      <c r="AU35" s="358"/>
      <c r="AV35" s="358"/>
      <c r="AW35" s="358"/>
      <c r="AX35" s="358"/>
      <c r="AY35" s="358"/>
      <c r="AZ35" s="358"/>
      <c r="BA35" s="358"/>
      <c r="BB35" s="358"/>
      <c r="BC35" s="358"/>
      <c r="BD35" s="172"/>
      <c r="BE35" s="357" t="str">
        <f t="shared" ref="BE35:BE43" si="1">IF(BG35="","",BE34+1)</f>
        <v/>
      </c>
      <c r="BF35" s="357"/>
      <c r="BG35" s="358"/>
      <c r="BH35" s="358"/>
      <c r="BI35" s="358"/>
      <c r="BJ35" s="358"/>
      <c r="BK35" s="358"/>
      <c r="BL35" s="358"/>
      <c r="BM35" s="358"/>
      <c r="BN35" s="358"/>
      <c r="BO35" s="358"/>
      <c r="BP35" s="358"/>
      <c r="BQ35" s="358"/>
      <c r="BR35" s="358"/>
      <c r="BS35" s="358"/>
      <c r="BT35" s="358"/>
      <c r="BU35" s="358"/>
      <c r="BV35" s="172"/>
      <c r="BW35" s="357">
        <f t="shared" ref="BW35:BW43" si="2">IF(BY35="","",BW34+1)</f>
        <v>7</v>
      </c>
      <c r="BX35" s="357"/>
      <c r="BY35" s="358" t="str">
        <f>IF('各会計、関係団体の財政状況及び健全化判断比率'!B69="","",'各会計、関係団体の財政状況及び健全化判断比率'!B69)</f>
        <v>沖縄県市町村総合事務組合</v>
      </c>
      <c r="BZ35" s="358"/>
      <c r="CA35" s="358"/>
      <c r="CB35" s="358"/>
      <c r="CC35" s="358"/>
      <c r="CD35" s="358"/>
      <c r="CE35" s="358"/>
      <c r="CF35" s="358"/>
      <c r="CG35" s="358"/>
      <c r="CH35" s="358"/>
      <c r="CI35" s="358"/>
      <c r="CJ35" s="358"/>
      <c r="CK35" s="358"/>
      <c r="CL35" s="358"/>
      <c r="CM35" s="358"/>
      <c r="CN35" s="172"/>
      <c r="CO35" s="357" t="str">
        <f t="shared" ref="CO35:CO43" si="3">IF(CQ35="","",CO34+1)</f>
        <v/>
      </c>
      <c r="CP35" s="357"/>
      <c r="CQ35" s="358" t="str">
        <f>IF('各会計、関係団体の財政状況及び健全化判断比率'!BS8="","",'各会計、関係団体の財政状況及び健全化判断比率'!BS8)</f>
        <v/>
      </c>
      <c r="CR35" s="358"/>
      <c r="CS35" s="358"/>
      <c r="CT35" s="358"/>
      <c r="CU35" s="358"/>
      <c r="CV35" s="358"/>
      <c r="CW35" s="358"/>
      <c r="CX35" s="358"/>
      <c r="CY35" s="358"/>
      <c r="CZ35" s="358"/>
      <c r="DA35" s="358"/>
      <c r="DB35" s="358"/>
      <c r="DC35" s="358"/>
      <c r="DD35" s="358"/>
      <c r="DE35" s="358"/>
      <c r="DG35" s="355" t="str">
        <f>IF('各会計、関係団体の財政状況及び健全化判断比率'!BR8="","",'各会計、関係団体の財政状況及び健全化判断比率'!BR8)</f>
        <v/>
      </c>
      <c r="DH35" s="355"/>
      <c r="DI35" s="177"/>
    </row>
    <row r="36" spans="1:113" ht="32.25" customHeight="1" x14ac:dyDescent="0.15">
      <c r="A36" s="172"/>
      <c r="B36" s="199"/>
      <c r="C36" s="357" t="str">
        <f>IF(E36="","",C35+1)</f>
        <v/>
      </c>
      <c r="D36" s="357"/>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72"/>
      <c r="U36" s="357" t="str">
        <f t="shared" ref="U36:U43" si="4">IF(W36="","",U35+1)</f>
        <v/>
      </c>
      <c r="V36" s="357"/>
      <c r="W36" s="358"/>
      <c r="X36" s="358"/>
      <c r="Y36" s="358"/>
      <c r="Z36" s="358"/>
      <c r="AA36" s="358"/>
      <c r="AB36" s="358"/>
      <c r="AC36" s="358"/>
      <c r="AD36" s="358"/>
      <c r="AE36" s="358"/>
      <c r="AF36" s="358"/>
      <c r="AG36" s="358"/>
      <c r="AH36" s="358"/>
      <c r="AI36" s="358"/>
      <c r="AJ36" s="358"/>
      <c r="AK36" s="358"/>
      <c r="AL36" s="172"/>
      <c r="AM36" s="357" t="str">
        <f t="shared" si="0"/>
        <v/>
      </c>
      <c r="AN36" s="357"/>
      <c r="AO36" s="358"/>
      <c r="AP36" s="358"/>
      <c r="AQ36" s="358"/>
      <c r="AR36" s="358"/>
      <c r="AS36" s="358"/>
      <c r="AT36" s="358"/>
      <c r="AU36" s="358"/>
      <c r="AV36" s="358"/>
      <c r="AW36" s="358"/>
      <c r="AX36" s="358"/>
      <c r="AY36" s="358"/>
      <c r="AZ36" s="358"/>
      <c r="BA36" s="358"/>
      <c r="BB36" s="358"/>
      <c r="BC36" s="358"/>
      <c r="BD36" s="172"/>
      <c r="BE36" s="357" t="str">
        <f t="shared" si="1"/>
        <v/>
      </c>
      <c r="BF36" s="357"/>
      <c r="BG36" s="358"/>
      <c r="BH36" s="358"/>
      <c r="BI36" s="358"/>
      <c r="BJ36" s="358"/>
      <c r="BK36" s="358"/>
      <c r="BL36" s="358"/>
      <c r="BM36" s="358"/>
      <c r="BN36" s="358"/>
      <c r="BO36" s="358"/>
      <c r="BP36" s="358"/>
      <c r="BQ36" s="358"/>
      <c r="BR36" s="358"/>
      <c r="BS36" s="358"/>
      <c r="BT36" s="358"/>
      <c r="BU36" s="358"/>
      <c r="BV36" s="172"/>
      <c r="BW36" s="357">
        <f t="shared" si="2"/>
        <v>8</v>
      </c>
      <c r="BX36" s="357"/>
      <c r="BY36" s="358" t="str">
        <f>IF('各会計、関係団体の財政状況及び健全化判断比率'!B70="","",'各会計、関係団体の財政状況及び健全化判断比率'!B70)</f>
        <v>金武地区消防衛生組合</v>
      </c>
      <c r="BZ36" s="358"/>
      <c r="CA36" s="358"/>
      <c r="CB36" s="358"/>
      <c r="CC36" s="358"/>
      <c r="CD36" s="358"/>
      <c r="CE36" s="358"/>
      <c r="CF36" s="358"/>
      <c r="CG36" s="358"/>
      <c r="CH36" s="358"/>
      <c r="CI36" s="358"/>
      <c r="CJ36" s="358"/>
      <c r="CK36" s="358"/>
      <c r="CL36" s="358"/>
      <c r="CM36" s="358"/>
      <c r="CN36" s="172"/>
      <c r="CO36" s="357" t="str">
        <f t="shared" si="3"/>
        <v/>
      </c>
      <c r="CP36" s="357"/>
      <c r="CQ36" s="358" t="str">
        <f>IF('各会計、関係団体の財政状況及び健全化判断比率'!BS9="","",'各会計、関係団体の財政状況及び健全化判断比率'!BS9)</f>
        <v/>
      </c>
      <c r="CR36" s="358"/>
      <c r="CS36" s="358"/>
      <c r="CT36" s="358"/>
      <c r="CU36" s="358"/>
      <c r="CV36" s="358"/>
      <c r="CW36" s="358"/>
      <c r="CX36" s="358"/>
      <c r="CY36" s="358"/>
      <c r="CZ36" s="358"/>
      <c r="DA36" s="358"/>
      <c r="DB36" s="358"/>
      <c r="DC36" s="358"/>
      <c r="DD36" s="358"/>
      <c r="DE36" s="358"/>
      <c r="DG36" s="355" t="str">
        <f>IF('各会計、関係団体の財政状況及び健全化判断比率'!BR9="","",'各会計、関係団体の財政状況及び健全化判断比率'!BR9)</f>
        <v/>
      </c>
      <c r="DH36" s="355"/>
      <c r="DI36" s="177"/>
    </row>
    <row r="37" spans="1:113" ht="32.25" customHeight="1" x14ac:dyDescent="0.15">
      <c r="A37" s="172"/>
      <c r="B37" s="199"/>
      <c r="C37" s="357" t="str">
        <f>IF(E37="","",C36+1)</f>
        <v/>
      </c>
      <c r="D37" s="357"/>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72"/>
      <c r="U37" s="357" t="str">
        <f t="shared" si="4"/>
        <v/>
      </c>
      <c r="V37" s="357"/>
      <c r="W37" s="358"/>
      <c r="X37" s="358"/>
      <c r="Y37" s="358"/>
      <c r="Z37" s="358"/>
      <c r="AA37" s="358"/>
      <c r="AB37" s="358"/>
      <c r="AC37" s="358"/>
      <c r="AD37" s="358"/>
      <c r="AE37" s="358"/>
      <c r="AF37" s="358"/>
      <c r="AG37" s="358"/>
      <c r="AH37" s="358"/>
      <c r="AI37" s="358"/>
      <c r="AJ37" s="358"/>
      <c r="AK37" s="358"/>
      <c r="AL37" s="172"/>
      <c r="AM37" s="357" t="str">
        <f t="shared" si="0"/>
        <v/>
      </c>
      <c r="AN37" s="357"/>
      <c r="AO37" s="358"/>
      <c r="AP37" s="358"/>
      <c r="AQ37" s="358"/>
      <c r="AR37" s="358"/>
      <c r="AS37" s="358"/>
      <c r="AT37" s="358"/>
      <c r="AU37" s="358"/>
      <c r="AV37" s="358"/>
      <c r="AW37" s="358"/>
      <c r="AX37" s="358"/>
      <c r="AY37" s="358"/>
      <c r="AZ37" s="358"/>
      <c r="BA37" s="358"/>
      <c r="BB37" s="358"/>
      <c r="BC37" s="358"/>
      <c r="BD37" s="172"/>
      <c r="BE37" s="357" t="str">
        <f t="shared" si="1"/>
        <v/>
      </c>
      <c r="BF37" s="357"/>
      <c r="BG37" s="358"/>
      <c r="BH37" s="358"/>
      <c r="BI37" s="358"/>
      <c r="BJ37" s="358"/>
      <c r="BK37" s="358"/>
      <c r="BL37" s="358"/>
      <c r="BM37" s="358"/>
      <c r="BN37" s="358"/>
      <c r="BO37" s="358"/>
      <c r="BP37" s="358"/>
      <c r="BQ37" s="358"/>
      <c r="BR37" s="358"/>
      <c r="BS37" s="358"/>
      <c r="BT37" s="358"/>
      <c r="BU37" s="358"/>
      <c r="BV37" s="172"/>
      <c r="BW37" s="357">
        <f t="shared" si="2"/>
        <v>9</v>
      </c>
      <c r="BX37" s="357"/>
      <c r="BY37" s="358" t="str">
        <f>IF('各会計、関係団体の財政状況及び健全化判断比率'!B71="","",'各会計、関係団体の財政状況及び健全化判断比率'!B71)</f>
        <v>沖縄県町村交通災害共済組合</v>
      </c>
      <c r="BZ37" s="358"/>
      <c r="CA37" s="358"/>
      <c r="CB37" s="358"/>
      <c r="CC37" s="358"/>
      <c r="CD37" s="358"/>
      <c r="CE37" s="358"/>
      <c r="CF37" s="358"/>
      <c r="CG37" s="358"/>
      <c r="CH37" s="358"/>
      <c r="CI37" s="358"/>
      <c r="CJ37" s="358"/>
      <c r="CK37" s="358"/>
      <c r="CL37" s="358"/>
      <c r="CM37" s="358"/>
      <c r="CN37" s="172"/>
      <c r="CO37" s="357" t="str">
        <f t="shared" si="3"/>
        <v/>
      </c>
      <c r="CP37" s="357"/>
      <c r="CQ37" s="358" t="str">
        <f>IF('各会計、関係団体の財政状況及び健全化判断比率'!BS10="","",'各会計、関係団体の財政状況及び健全化判断比率'!BS10)</f>
        <v/>
      </c>
      <c r="CR37" s="358"/>
      <c r="CS37" s="358"/>
      <c r="CT37" s="358"/>
      <c r="CU37" s="358"/>
      <c r="CV37" s="358"/>
      <c r="CW37" s="358"/>
      <c r="CX37" s="358"/>
      <c r="CY37" s="358"/>
      <c r="CZ37" s="358"/>
      <c r="DA37" s="358"/>
      <c r="DB37" s="358"/>
      <c r="DC37" s="358"/>
      <c r="DD37" s="358"/>
      <c r="DE37" s="358"/>
      <c r="DG37" s="355" t="str">
        <f>IF('各会計、関係団体の財政状況及び健全化判断比率'!BR10="","",'各会計、関係団体の財政状況及び健全化判断比率'!BR10)</f>
        <v/>
      </c>
      <c r="DH37" s="355"/>
      <c r="DI37" s="177"/>
    </row>
    <row r="38" spans="1:113" ht="32.25" customHeight="1" x14ac:dyDescent="0.15">
      <c r="A38" s="172"/>
      <c r="B38" s="199"/>
      <c r="C38" s="357" t="str">
        <f t="shared" ref="C38:C43" si="5">IF(E38="","",C37+1)</f>
        <v/>
      </c>
      <c r="D38" s="357"/>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72"/>
      <c r="U38" s="357" t="str">
        <f t="shared" si="4"/>
        <v/>
      </c>
      <c r="V38" s="357"/>
      <c r="W38" s="358"/>
      <c r="X38" s="358"/>
      <c r="Y38" s="358"/>
      <c r="Z38" s="358"/>
      <c r="AA38" s="358"/>
      <c r="AB38" s="358"/>
      <c r="AC38" s="358"/>
      <c r="AD38" s="358"/>
      <c r="AE38" s="358"/>
      <c r="AF38" s="358"/>
      <c r="AG38" s="358"/>
      <c r="AH38" s="358"/>
      <c r="AI38" s="358"/>
      <c r="AJ38" s="358"/>
      <c r="AK38" s="358"/>
      <c r="AL38" s="172"/>
      <c r="AM38" s="357" t="str">
        <f t="shared" si="0"/>
        <v/>
      </c>
      <c r="AN38" s="357"/>
      <c r="AO38" s="358"/>
      <c r="AP38" s="358"/>
      <c r="AQ38" s="358"/>
      <c r="AR38" s="358"/>
      <c r="AS38" s="358"/>
      <c r="AT38" s="358"/>
      <c r="AU38" s="358"/>
      <c r="AV38" s="358"/>
      <c r="AW38" s="358"/>
      <c r="AX38" s="358"/>
      <c r="AY38" s="358"/>
      <c r="AZ38" s="358"/>
      <c r="BA38" s="358"/>
      <c r="BB38" s="358"/>
      <c r="BC38" s="358"/>
      <c r="BD38" s="172"/>
      <c r="BE38" s="357" t="str">
        <f t="shared" si="1"/>
        <v/>
      </c>
      <c r="BF38" s="357"/>
      <c r="BG38" s="358"/>
      <c r="BH38" s="358"/>
      <c r="BI38" s="358"/>
      <c r="BJ38" s="358"/>
      <c r="BK38" s="358"/>
      <c r="BL38" s="358"/>
      <c r="BM38" s="358"/>
      <c r="BN38" s="358"/>
      <c r="BO38" s="358"/>
      <c r="BP38" s="358"/>
      <c r="BQ38" s="358"/>
      <c r="BR38" s="358"/>
      <c r="BS38" s="358"/>
      <c r="BT38" s="358"/>
      <c r="BU38" s="358"/>
      <c r="BV38" s="172"/>
      <c r="BW38" s="357">
        <f t="shared" si="2"/>
        <v>10</v>
      </c>
      <c r="BX38" s="357"/>
      <c r="BY38" s="358" t="str">
        <f>IF('各会計、関係団体の財政状況及び健全化判断比率'!B72="","",'各会計、関係団体の財政状況及び健全化判断比率'!B72)</f>
        <v>北部広域市町村圏事務組合</v>
      </c>
      <c r="BZ38" s="358"/>
      <c r="CA38" s="358"/>
      <c r="CB38" s="358"/>
      <c r="CC38" s="358"/>
      <c r="CD38" s="358"/>
      <c r="CE38" s="358"/>
      <c r="CF38" s="358"/>
      <c r="CG38" s="358"/>
      <c r="CH38" s="358"/>
      <c r="CI38" s="358"/>
      <c r="CJ38" s="358"/>
      <c r="CK38" s="358"/>
      <c r="CL38" s="358"/>
      <c r="CM38" s="358"/>
      <c r="CN38" s="172"/>
      <c r="CO38" s="357" t="str">
        <f t="shared" si="3"/>
        <v/>
      </c>
      <c r="CP38" s="357"/>
      <c r="CQ38" s="358" t="str">
        <f>IF('各会計、関係団体の財政状況及び健全化判断比率'!BS11="","",'各会計、関係団体の財政状況及び健全化判断比率'!BS11)</f>
        <v/>
      </c>
      <c r="CR38" s="358"/>
      <c r="CS38" s="358"/>
      <c r="CT38" s="358"/>
      <c r="CU38" s="358"/>
      <c r="CV38" s="358"/>
      <c r="CW38" s="358"/>
      <c r="CX38" s="358"/>
      <c r="CY38" s="358"/>
      <c r="CZ38" s="358"/>
      <c r="DA38" s="358"/>
      <c r="DB38" s="358"/>
      <c r="DC38" s="358"/>
      <c r="DD38" s="358"/>
      <c r="DE38" s="358"/>
      <c r="DG38" s="355" t="str">
        <f>IF('各会計、関係団体の財政状況及び健全化判断比率'!BR11="","",'各会計、関係団体の財政状況及び健全化判断比率'!BR11)</f>
        <v/>
      </c>
      <c r="DH38" s="355"/>
      <c r="DI38" s="177"/>
    </row>
    <row r="39" spans="1:113" ht="32.25" customHeight="1" x14ac:dyDescent="0.15">
      <c r="A39" s="172"/>
      <c r="B39" s="199"/>
      <c r="C39" s="357" t="str">
        <f t="shared" si="5"/>
        <v/>
      </c>
      <c r="D39" s="357"/>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72"/>
      <c r="U39" s="357" t="str">
        <f t="shared" si="4"/>
        <v/>
      </c>
      <c r="V39" s="357"/>
      <c r="W39" s="358"/>
      <c r="X39" s="358"/>
      <c r="Y39" s="358"/>
      <c r="Z39" s="358"/>
      <c r="AA39" s="358"/>
      <c r="AB39" s="358"/>
      <c r="AC39" s="358"/>
      <c r="AD39" s="358"/>
      <c r="AE39" s="358"/>
      <c r="AF39" s="358"/>
      <c r="AG39" s="358"/>
      <c r="AH39" s="358"/>
      <c r="AI39" s="358"/>
      <c r="AJ39" s="358"/>
      <c r="AK39" s="358"/>
      <c r="AL39" s="172"/>
      <c r="AM39" s="357" t="str">
        <f t="shared" si="0"/>
        <v/>
      </c>
      <c r="AN39" s="357"/>
      <c r="AO39" s="358"/>
      <c r="AP39" s="358"/>
      <c r="AQ39" s="358"/>
      <c r="AR39" s="358"/>
      <c r="AS39" s="358"/>
      <c r="AT39" s="358"/>
      <c r="AU39" s="358"/>
      <c r="AV39" s="358"/>
      <c r="AW39" s="358"/>
      <c r="AX39" s="358"/>
      <c r="AY39" s="358"/>
      <c r="AZ39" s="358"/>
      <c r="BA39" s="358"/>
      <c r="BB39" s="358"/>
      <c r="BC39" s="358"/>
      <c r="BD39" s="172"/>
      <c r="BE39" s="357" t="str">
        <f t="shared" si="1"/>
        <v/>
      </c>
      <c r="BF39" s="357"/>
      <c r="BG39" s="358"/>
      <c r="BH39" s="358"/>
      <c r="BI39" s="358"/>
      <c r="BJ39" s="358"/>
      <c r="BK39" s="358"/>
      <c r="BL39" s="358"/>
      <c r="BM39" s="358"/>
      <c r="BN39" s="358"/>
      <c r="BO39" s="358"/>
      <c r="BP39" s="358"/>
      <c r="BQ39" s="358"/>
      <c r="BR39" s="358"/>
      <c r="BS39" s="358"/>
      <c r="BT39" s="358"/>
      <c r="BU39" s="358"/>
      <c r="BV39" s="172"/>
      <c r="BW39" s="357">
        <f t="shared" si="2"/>
        <v>11</v>
      </c>
      <c r="BX39" s="357"/>
      <c r="BY39" s="358" t="str">
        <f>IF('各会計、関係団体の財政状況及び健全化判断比率'!B73="","",'各会計、関係団体の財政状況及び健全化判断比率'!B73)</f>
        <v>沖縄県介護保険広域連合（一般会計）</v>
      </c>
      <c r="BZ39" s="358"/>
      <c r="CA39" s="358"/>
      <c r="CB39" s="358"/>
      <c r="CC39" s="358"/>
      <c r="CD39" s="358"/>
      <c r="CE39" s="358"/>
      <c r="CF39" s="358"/>
      <c r="CG39" s="358"/>
      <c r="CH39" s="358"/>
      <c r="CI39" s="358"/>
      <c r="CJ39" s="358"/>
      <c r="CK39" s="358"/>
      <c r="CL39" s="358"/>
      <c r="CM39" s="358"/>
      <c r="CN39" s="172"/>
      <c r="CO39" s="357" t="str">
        <f t="shared" si="3"/>
        <v/>
      </c>
      <c r="CP39" s="357"/>
      <c r="CQ39" s="358" t="str">
        <f>IF('各会計、関係団体の財政状況及び健全化判断比率'!BS12="","",'各会計、関係団体の財政状況及び健全化判断比率'!BS12)</f>
        <v/>
      </c>
      <c r="CR39" s="358"/>
      <c r="CS39" s="358"/>
      <c r="CT39" s="358"/>
      <c r="CU39" s="358"/>
      <c r="CV39" s="358"/>
      <c r="CW39" s="358"/>
      <c r="CX39" s="358"/>
      <c r="CY39" s="358"/>
      <c r="CZ39" s="358"/>
      <c r="DA39" s="358"/>
      <c r="DB39" s="358"/>
      <c r="DC39" s="358"/>
      <c r="DD39" s="358"/>
      <c r="DE39" s="358"/>
      <c r="DG39" s="355" t="str">
        <f>IF('各会計、関係団体の財政状況及び健全化判断比率'!BR12="","",'各会計、関係団体の財政状況及び健全化判断比率'!BR12)</f>
        <v/>
      </c>
      <c r="DH39" s="355"/>
      <c r="DI39" s="177"/>
    </row>
    <row r="40" spans="1:113" ht="32.25" customHeight="1" x14ac:dyDescent="0.15">
      <c r="A40" s="172"/>
      <c r="B40" s="199"/>
      <c r="C40" s="357" t="str">
        <f t="shared" si="5"/>
        <v/>
      </c>
      <c r="D40" s="357"/>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72"/>
      <c r="U40" s="357" t="str">
        <f t="shared" si="4"/>
        <v/>
      </c>
      <c r="V40" s="357"/>
      <c r="W40" s="358"/>
      <c r="X40" s="358"/>
      <c r="Y40" s="358"/>
      <c r="Z40" s="358"/>
      <c r="AA40" s="358"/>
      <c r="AB40" s="358"/>
      <c r="AC40" s="358"/>
      <c r="AD40" s="358"/>
      <c r="AE40" s="358"/>
      <c r="AF40" s="358"/>
      <c r="AG40" s="358"/>
      <c r="AH40" s="358"/>
      <c r="AI40" s="358"/>
      <c r="AJ40" s="358"/>
      <c r="AK40" s="358"/>
      <c r="AL40" s="172"/>
      <c r="AM40" s="357" t="str">
        <f t="shared" si="0"/>
        <v/>
      </c>
      <c r="AN40" s="357"/>
      <c r="AO40" s="358"/>
      <c r="AP40" s="358"/>
      <c r="AQ40" s="358"/>
      <c r="AR40" s="358"/>
      <c r="AS40" s="358"/>
      <c r="AT40" s="358"/>
      <c r="AU40" s="358"/>
      <c r="AV40" s="358"/>
      <c r="AW40" s="358"/>
      <c r="AX40" s="358"/>
      <c r="AY40" s="358"/>
      <c r="AZ40" s="358"/>
      <c r="BA40" s="358"/>
      <c r="BB40" s="358"/>
      <c r="BC40" s="358"/>
      <c r="BD40" s="172"/>
      <c r="BE40" s="357" t="str">
        <f t="shared" si="1"/>
        <v/>
      </c>
      <c r="BF40" s="357"/>
      <c r="BG40" s="358"/>
      <c r="BH40" s="358"/>
      <c r="BI40" s="358"/>
      <c r="BJ40" s="358"/>
      <c r="BK40" s="358"/>
      <c r="BL40" s="358"/>
      <c r="BM40" s="358"/>
      <c r="BN40" s="358"/>
      <c r="BO40" s="358"/>
      <c r="BP40" s="358"/>
      <c r="BQ40" s="358"/>
      <c r="BR40" s="358"/>
      <c r="BS40" s="358"/>
      <c r="BT40" s="358"/>
      <c r="BU40" s="358"/>
      <c r="BV40" s="172"/>
      <c r="BW40" s="357">
        <f t="shared" si="2"/>
        <v>12</v>
      </c>
      <c r="BX40" s="357"/>
      <c r="BY40" s="358" t="str">
        <f>IF('各会計、関係団体の財政状況及び健全化判断比率'!B74="","",'各会計、関係団体の財政状況及び健全化判断比率'!B74)</f>
        <v>沖縄県介護保険広域連合（特別会計）</v>
      </c>
      <c r="BZ40" s="358"/>
      <c r="CA40" s="358"/>
      <c r="CB40" s="358"/>
      <c r="CC40" s="358"/>
      <c r="CD40" s="358"/>
      <c r="CE40" s="358"/>
      <c r="CF40" s="358"/>
      <c r="CG40" s="358"/>
      <c r="CH40" s="358"/>
      <c r="CI40" s="358"/>
      <c r="CJ40" s="358"/>
      <c r="CK40" s="358"/>
      <c r="CL40" s="358"/>
      <c r="CM40" s="358"/>
      <c r="CN40" s="172"/>
      <c r="CO40" s="357" t="str">
        <f t="shared" si="3"/>
        <v/>
      </c>
      <c r="CP40" s="357"/>
      <c r="CQ40" s="358" t="str">
        <f>IF('各会計、関係団体の財政状況及び健全化判断比率'!BS13="","",'各会計、関係団体の財政状況及び健全化判断比率'!BS13)</f>
        <v/>
      </c>
      <c r="CR40" s="358"/>
      <c r="CS40" s="358"/>
      <c r="CT40" s="358"/>
      <c r="CU40" s="358"/>
      <c r="CV40" s="358"/>
      <c r="CW40" s="358"/>
      <c r="CX40" s="358"/>
      <c r="CY40" s="358"/>
      <c r="CZ40" s="358"/>
      <c r="DA40" s="358"/>
      <c r="DB40" s="358"/>
      <c r="DC40" s="358"/>
      <c r="DD40" s="358"/>
      <c r="DE40" s="358"/>
      <c r="DG40" s="355" t="str">
        <f>IF('各会計、関係団体の財政状況及び健全化判断比率'!BR13="","",'各会計、関係団体の財政状況及び健全化判断比率'!BR13)</f>
        <v/>
      </c>
      <c r="DH40" s="355"/>
      <c r="DI40" s="177"/>
    </row>
    <row r="41" spans="1:113" ht="32.25" customHeight="1" x14ac:dyDescent="0.15">
      <c r="A41" s="172"/>
      <c r="B41" s="199"/>
      <c r="C41" s="357" t="str">
        <f t="shared" si="5"/>
        <v/>
      </c>
      <c r="D41" s="357"/>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72"/>
      <c r="U41" s="357" t="str">
        <f t="shared" si="4"/>
        <v/>
      </c>
      <c r="V41" s="357"/>
      <c r="W41" s="358"/>
      <c r="X41" s="358"/>
      <c r="Y41" s="358"/>
      <c r="Z41" s="358"/>
      <c r="AA41" s="358"/>
      <c r="AB41" s="358"/>
      <c r="AC41" s="358"/>
      <c r="AD41" s="358"/>
      <c r="AE41" s="358"/>
      <c r="AF41" s="358"/>
      <c r="AG41" s="358"/>
      <c r="AH41" s="358"/>
      <c r="AI41" s="358"/>
      <c r="AJ41" s="358"/>
      <c r="AK41" s="358"/>
      <c r="AL41" s="172"/>
      <c r="AM41" s="357" t="str">
        <f t="shared" si="0"/>
        <v/>
      </c>
      <c r="AN41" s="357"/>
      <c r="AO41" s="358"/>
      <c r="AP41" s="358"/>
      <c r="AQ41" s="358"/>
      <c r="AR41" s="358"/>
      <c r="AS41" s="358"/>
      <c r="AT41" s="358"/>
      <c r="AU41" s="358"/>
      <c r="AV41" s="358"/>
      <c r="AW41" s="358"/>
      <c r="AX41" s="358"/>
      <c r="AY41" s="358"/>
      <c r="AZ41" s="358"/>
      <c r="BA41" s="358"/>
      <c r="BB41" s="358"/>
      <c r="BC41" s="358"/>
      <c r="BD41" s="172"/>
      <c r="BE41" s="357" t="str">
        <f t="shared" si="1"/>
        <v/>
      </c>
      <c r="BF41" s="357"/>
      <c r="BG41" s="358"/>
      <c r="BH41" s="358"/>
      <c r="BI41" s="358"/>
      <c r="BJ41" s="358"/>
      <c r="BK41" s="358"/>
      <c r="BL41" s="358"/>
      <c r="BM41" s="358"/>
      <c r="BN41" s="358"/>
      <c r="BO41" s="358"/>
      <c r="BP41" s="358"/>
      <c r="BQ41" s="358"/>
      <c r="BR41" s="358"/>
      <c r="BS41" s="358"/>
      <c r="BT41" s="358"/>
      <c r="BU41" s="358"/>
      <c r="BV41" s="172"/>
      <c r="BW41" s="357">
        <f t="shared" si="2"/>
        <v>13</v>
      </c>
      <c r="BX41" s="357"/>
      <c r="BY41" s="358" t="str">
        <f>IF('各会計、関係団体の財政状況及び健全化判断比率'!B75="","",'各会計、関係団体の財政状況及び健全化判断比率'!B75)</f>
        <v>沖縄県後期高齢者医療広域（一般会計）</v>
      </c>
      <c r="BZ41" s="358"/>
      <c r="CA41" s="358"/>
      <c r="CB41" s="358"/>
      <c r="CC41" s="358"/>
      <c r="CD41" s="358"/>
      <c r="CE41" s="358"/>
      <c r="CF41" s="358"/>
      <c r="CG41" s="358"/>
      <c r="CH41" s="358"/>
      <c r="CI41" s="358"/>
      <c r="CJ41" s="358"/>
      <c r="CK41" s="358"/>
      <c r="CL41" s="358"/>
      <c r="CM41" s="358"/>
      <c r="CN41" s="172"/>
      <c r="CO41" s="357" t="str">
        <f t="shared" si="3"/>
        <v/>
      </c>
      <c r="CP41" s="357"/>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55" t="str">
        <f>IF('各会計、関係団体の財政状況及び健全化判断比率'!BR14="","",'各会計、関係団体の財政状況及び健全化判断比率'!BR14)</f>
        <v/>
      </c>
      <c r="DH41" s="355"/>
      <c r="DI41" s="177"/>
    </row>
    <row r="42" spans="1:113" ht="32.25" customHeight="1" x14ac:dyDescent="0.15">
      <c r="B42" s="199"/>
      <c r="C42" s="357" t="str">
        <f t="shared" si="5"/>
        <v/>
      </c>
      <c r="D42" s="357"/>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72"/>
      <c r="U42" s="357" t="str">
        <f t="shared" si="4"/>
        <v/>
      </c>
      <c r="V42" s="357"/>
      <c r="W42" s="358"/>
      <c r="X42" s="358"/>
      <c r="Y42" s="358"/>
      <c r="Z42" s="358"/>
      <c r="AA42" s="358"/>
      <c r="AB42" s="358"/>
      <c r="AC42" s="358"/>
      <c r="AD42" s="358"/>
      <c r="AE42" s="358"/>
      <c r="AF42" s="358"/>
      <c r="AG42" s="358"/>
      <c r="AH42" s="358"/>
      <c r="AI42" s="358"/>
      <c r="AJ42" s="358"/>
      <c r="AK42" s="358"/>
      <c r="AL42" s="172"/>
      <c r="AM42" s="357" t="str">
        <f t="shared" si="0"/>
        <v/>
      </c>
      <c r="AN42" s="357"/>
      <c r="AO42" s="358"/>
      <c r="AP42" s="358"/>
      <c r="AQ42" s="358"/>
      <c r="AR42" s="358"/>
      <c r="AS42" s="358"/>
      <c r="AT42" s="358"/>
      <c r="AU42" s="358"/>
      <c r="AV42" s="358"/>
      <c r="AW42" s="358"/>
      <c r="AX42" s="358"/>
      <c r="AY42" s="358"/>
      <c r="AZ42" s="358"/>
      <c r="BA42" s="358"/>
      <c r="BB42" s="358"/>
      <c r="BC42" s="358"/>
      <c r="BD42" s="172"/>
      <c r="BE42" s="357" t="str">
        <f t="shared" si="1"/>
        <v/>
      </c>
      <c r="BF42" s="357"/>
      <c r="BG42" s="358"/>
      <c r="BH42" s="358"/>
      <c r="BI42" s="358"/>
      <c r="BJ42" s="358"/>
      <c r="BK42" s="358"/>
      <c r="BL42" s="358"/>
      <c r="BM42" s="358"/>
      <c r="BN42" s="358"/>
      <c r="BO42" s="358"/>
      <c r="BP42" s="358"/>
      <c r="BQ42" s="358"/>
      <c r="BR42" s="358"/>
      <c r="BS42" s="358"/>
      <c r="BT42" s="358"/>
      <c r="BU42" s="358"/>
      <c r="BV42" s="172"/>
      <c r="BW42" s="357">
        <f t="shared" si="2"/>
        <v>14</v>
      </c>
      <c r="BX42" s="357"/>
      <c r="BY42" s="358" t="str">
        <f>IF('各会計、関係団体の財政状況及び健全化判断比率'!B76="","",'各会計、関係団体の財政状況及び健全化判断比率'!B76)</f>
        <v>沖縄県後期高齢者医療広域（特別会計）</v>
      </c>
      <c r="BZ42" s="358"/>
      <c r="CA42" s="358"/>
      <c r="CB42" s="358"/>
      <c r="CC42" s="358"/>
      <c r="CD42" s="358"/>
      <c r="CE42" s="358"/>
      <c r="CF42" s="358"/>
      <c r="CG42" s="358"/>
      <c r="CH42" s="358"/>
      <c r="CI42" s="358"/>
      <c r="CJ42" s="358"/>
      <c r="CK42" s="358"/>
      <c r="CL42" s="358"/>
      <c r="CM42" s="358"/>
      <c r="CN42" s="172"/>
      <c r="CO42" s="357" t="str">
        <f t="shared" si="3"/>
        <v/>
      </c>
      <c r="CP42" s="357"/>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55" t="str">
        <f>IF('各会計、関係団体の財政状況及び健全化判断比率'!BR15="","",'各会計、関係団体の財政状況及び健全化判断比率'!BR15)</f>
        <v/>
      </c>
      <c r="DH42" s="355"/>
      <c r="DI42" s="177"/>
    </row>
    <row r="43" spans="1:113" ht="32.25" customHeight="1" x14ac:dyDescent="0.15">
      <c r="B43" s="199"/>
      <c r="C43" s="357" t="str">
        <f t="shared" si="5"/>
        <v/>
      </c>
      <c r="D43" s="357"/>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72"/>
      <c r="U43" s="357" t="str">
        <f t="shared" si="4"/>
        <v/>
      </c>
      <c r="V43" s="357"/>
      <c r="W43" s="358"/>
      <c r="X43" s="358"/>
      <c r="Y43" s="358"/>
      <c r="Z43" s="358"/>
      <c r="AA43" s="358"/>
      <c r="AB43" s="358"/>
      <c r="AC43" s="358"/>
      <c r="AD43" s="358"/>
      <c r="AE43" s="358"/>
      <c r="AF43" s="358"/>
      <c r="AG43" s="358"/>
      <c r="AH43" s="358"/>
      <c r="AI43" s="358"/>
      <c r="AJ43" s="358"/>
      <c r="AK43" s="358"/>
      <c r="AL43" s="172"/>
      <c r="AM43" s="357" t="str">
        <f t="shared" si="0"/>
        <v/>
      </c>
      <c r="AN43" s="357"/>
      <c r="AO43" s="358"/>
      <c r="AP43" s="358"/>
      <c r="AQ43" s="358"/>
      <c r="AR43" s="358"/>
      <c r="AS43" s="358"/>
      <c r="AT43" s="358"/>
      <c r="AU43" s="358"/>
      <c r="AV43" s="358"/>
      <c r="AW43" s="358"/>
      <c r="AX43" s="358"/>
      <c r="AY43" s="358"/>
      <c r="AZ43" s="358"/>
      <c r="BA43" s="358"/>
      <c r="BB43" s="358"/>
      <c r="BC43" s="358"/>
      <c r="BD43" s="172"/>
      <c r="BE43" s="357" t="str">
        <f t="shared" si="1"/>
        <v/>
      </c>
      <c r="BF43" s="357"/>
      <c r="BG43" s="358"/>
      <c r="BH43" s="358"/>
      <c r="BI43" s="358"/>
      <c r="BJ43" s="358"/>
      <c r="BK43" s="358"/>
      <c r="BL43" s="358"/>
      <c r="BM43" s="358"/>
      <c r="BN43" s="358"/>
      <c r="BO43" s="358"/>
      <c r="BP43" s="358"/>
      <c r="BQ43" s="358"/>
      <c r="BR43" s="358"/>
      <c r="BS43" s="358"/>
      <c r="BT43" s="358"/>
      <c r="BU43" s="358"/>
      <c r="BV43" s="172"/>
      <c r="BW43" s="357">
        <f t="shared" si="2"/>
        <v>15</v>
      </c>
      <c r="BX43" s="357"/>
      <c r="BY43" s="358" t="str">
        <f>IF('各会計、関係団体の財政状況及び健全化判断比率'!B77="","",'各会計、関係団体の財政状況及び健全化判断比率'!B77)</f>
        <v>中部北環境施設組合</v>
      </c>
      <c r="BZ43" s="358"/>
      <c r="CA43" s="358"/>
      <c r="CB43" s="358"/>
      <c r="CC43" s="358"/>
      <c r="CD43" s="358"/>
      <c r="CE43" s="358"/>
      <c r="CF43" s="358"/>
      <c r="CG43" s="358"/>
      <c r="CH43" s="358"/>
      <c r="CI43" s="358"/>
      <c r="CJ43" s="358"/>
      <c r="CK43" s="358"/>
      <c r="CL43" s="358"/>
      <c r="CM43" s="358"/>
      <c r="CN43" s="172"/>
      <c r="CO43" s="357" t="str">
        <f t="shared" si="3"/>
        <v/>
      </c>
      <c r="CP43" s="357"/>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55" t="str">
        <f>IF('各会計、関係団体の財政状況及び健全化判断比率'!BR16="","",'各会計、関係団体の財政状況及び健全化判断比率'!BR16)</f>
        <v/>
      </c>
      <c r="DH43" s="355"/>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209</v>
      </c>
      <c r="E46" s="354" t="s">
        <v>210</v>
      </c>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4"/>
      <c r="BY46" s="354"/>
      <c r="BZ46" s="354"/>
      <c r="CA46" s="354"/>
      <c r="CB46" s="354"/>
      <c r="CC46" s="354"/>
      <c r="CD46" s="354"/>
      <c r="CE46" s="354"/>
      <c r="CF46" s="354"/>
      <c r="CG46" s="354"/>
      <c r="CH46" s="354"/>
      <c r="CI46" s="354"/>
      <c r="CJ46" s="354"/>
      <c r="CK46" s="354"/>
      <c r="CL46" s="354"/>
      <c r="CM46" s="354"/>
      <c r="CN46" s="354"/>
      <c r="CO46" s="354"/>
      <c r="CP46" s="354"/>
      <c r="CQ46" s="354"/>
      <c r="CR46" s="354"/>
      <c r="CS46" s="354"/>
      <c r="CT46" s="354"/>
      <c r="CU46" s="354"/>
      <c r="CV46" s="354"/>
      <c r="CW46" s="354"/>
      <c r="CX46" s="354"/>
      <c r="CY46" s="354"/>
      <c r="CZ46" s="354"/>
      <c r="DA46" s="354"/>
      <c r="DB46" s="354"/>
      <c r="DC46" s="354"/>
      <c r="DD46" s="354"/>
      <c r="DE46" s="354"/>
      <c r="DF46" s="354"/>
      <c r="DG46" s="354"/>
      <c r="DH46" s="354"/>
      <c r="DI46" s="354"/>
    </row>
    <row r="47" spans="1:113" x14ac:dyDescent="0.15">
      <c r="E47" s="354" t="s">
        <v>211</v>
      </c>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4"/>
      <c r="BY47" s="354"/>
      <c r="BZ47" s="354"/>
      <c r="CA47" s="354"/>
      <c r="CB47" s="354"/>
      <c r="CC47" s="354"/>
      <c r="CD47" s="354"/>
      <c r="CE47" s="354"/>
      <c r="CF47" s="354"/>
      <c r="CG47" s="354"/>
      <c r="CH47" s="354"/>
      <c r="CI47" s="354"/>
      <c r="CJ47" s="354"/>
      <c r="CK47" s="354"/>
      <c r="CL47" s="354"/>
      <c r="CM47" s="354"/>
      <c r="CN47" s="354"/>
      <c r="CO47" s="354"/>
      <c r="CP47" s="354"/>
      <c r="CQ47" s="354"/>
      <c r="CR47" s="354"/>
      <c r="CS47" s="354"/>
      <c r="CT47" s="354"/>
      <c r="CU47" s="354"/>
      <c r="CV47" s="354"/>
      <c r="CW47" s="354"/>
      <c r="CX47" s="354"/>
      <c r="CY47" s="354"/>
      <c r="CZ47" s="354"/>
      <c r="DA47" s="354"/>
      <c r="DB47" s="354"/>
      <c r="DC47" s="354"/>
      <c r="DD47" s="354"/>
      <c r="DE47" s="354"/>
      <c r="DF47" s="354"/>
      <c r="DG47" s="354"/>
      <c r="DH47" s="354"/>
      <c r="DI47" s="354"/>
    </row>
    <row r="48" spans="1:113" x14ac:dyDescent="0.15">
      <c r="E48" s="354" t="s">
        <v>212</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4"/>
      <c r="CK48" s="354"/>
      <c r="CL48" s="354"/>
      <c r="CM48" s="354"/>
      <c r="CN48" s="354"/>
      <c r="CO48" s="354"/>
      <c r="CP48" s="354"/>
      <c r="CQ48" s="354"/>
      <c r="CR48" s="354"/>
      <c r="CS48" s="354"/>
      <c r="CT48" s="354"/>
      <c r="CU48" s="354"/>
      <c r="CV48" s="354"/>
      <c r="CW48" s="354"/>
      <c r="CX48" s="354"/>
      <c r="CY48" s="354"/>
      <c r="CZ48" s="354"/>
      <c r="DA48" s="354"/>
      <c r="DB48" s="354"/>
      <c r="DC48" s="354"/>
      <c r="DD48" s="354"/>
      <c r="DE48" s="354"/>
      <c r="DF48" s="354"/>
      <c r="DG48" s="354"/>
      <c r="DH48" s="354"/>
      <c r="DI48" s="354"/>
    </row>
    <row r="49" spans="5:113" x14ac:dyDescent="0.15">
      <c r="E49" s="356" t="s">
        <v>213</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row>
    <row r="50" spans="5:113" x14ac:dyDescent="0.15">
      <c r="E50" s="354" t="s">
        <v>214</v>
      </c>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4"/>
      <c r="BX50" s="354"/>
      <c r="BY50" s="354"/>
      <c r="BZ50" s="354"/>
      <c r="CA50" s="354"/>
      <c r="CB50" s="354"/>
      <c r="CC50" s="354"/>
      <c r="CD50" s="354"/>
      <c r="CE50" s="354"/>
      <c r="CF50" s="354"/>
      <c r="CG50" s="354"/>
      <c r="CH50" s="354"/>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4"/>
      <c r="DF50" s="354"/>
      <c r="DG50" s="354"/>
      <c r="DH50" s="354"/>
      <c r="DI50" s="354"/>
    </row>
    <row r="51" spans="5:113" x14ac:dyDescent="0.15">
      <c r="E51" s="354" t="s">
        <v>215</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c r="BY51" s="354"/>
      <c r="BZ51" s="354"/>
      <c r="CA51" s="354"/>
      <c r="CB51" s="354"/>
      <c r="CC51" s="354"/>
      <c r="CD51" s="354"/>
      <c r="CE51" s="354"/>
      <c r="CF51" s="354"/>
      <c r="CG51" s="354"/>
      <c r="CH51" s="354"/>
      <c r="CI51" s="354"/>
      <c r="CJ51" s="354"/>
      <c r="CK51" s="354"/>
      <c r="CL51" s="354"/>
      <c r="CM51" s="354"/>
      <c r="CN51" s="354"/>
      <c r="CO51" s="354"/>
      <c r="CP51" s="354"/>
      <c r="CQ51" s="354"/>
      <c r="CR51" s="354"/>
      <c r="CS51" s="354"/>
      <c r="CT51" s="354"/>
      <c r="CU51" s="354"/>
      <c r="CV51" s="354"/>
      <c r="CW51" s="354"/>
      <c r="CX51" s="354"/>
      <c r="CY51" s="354"/>
      <c r="CZ51" s="354"/>
      <c r="DA51" s="354"/>
      <c r="DB51" s="354"/>
      <c r="DC51" s="354"/>
      <c r="DD51" s="354"/>
      <c r="DE51" s="354"/>
      <c r="DF51" s="354"/>
      <c r="DG51" s="354"/>
      <c r="DH51" s="354"/>
      <c r="DI51" s="354"/>
    </row>
    <row r="52" spans="5:113" x14ac:dyDescent="0.15">
      <c r="E52" s="354" t="s">
        <v>216</v>
      </c>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4"/>
      <c r="CU52" s="354"/>
      <c r="CV52" s="354"/>
      <c r="CW52" s="354"/>
      <c r="CX52" s="354"/>
      <c r="CY52" s="354"/>
      <c r="CZ52" s="354"/>
      <c r="DA52" s="354"/>
      <c r="DB52" s="354"/>
      <c r="DC52" s="354"/>
      <c r="DD52" s="354"/>
      <c r="DE52" s="354"/>
      <c r="DF52" s="354"/>
      <c r="DG52" s="354"/>
      <c r="DH52" s="354"/>
      <c r="DI52" s="354"/>
    </row>
    <row r="53" spans="5:113" x14ac:dyDescent="0.15"/>
    <row r="54" spans="5:113" x14ac:dyDescent="0.15"/>
    <row r="55" spans="5:113" x14ac:dyDescent="0.15"/>
    <row r="56" spans="5:113" x14ac:dyDescent="0.15"/>
  </sheetData>
  <sheetProtection algorithmName="SHA-512" hashValue="0TrAuRTHxOaDM6c8pAv0N5EMKyk5UiIICmzl3wvyzV3vQlrTLHcvQr7+mMEpKSFZbIL2pXYut1cgqWAZrC0XRA==" saltValue="GDutSudS8sxUrXylKJ41E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42DC0-D335-402A-838B-82C3F3736ECF}">
  <sheetPr>
    <pageSetUpPr fitToPage="1"/>
  </sheetPr>
  <dimension ref="B1:EM50"/>
  <sheetViews>
    <sheetView showGridLines="0" workbookViewId="0">
      <selection activeCell="AR45" sqref="AR45"/>
    </sheetView>
  </sheetViews>
  <sheetFormatPr defaultColWidth="0" defaultRowHeight="11.25" customHeight="1" zeroHeight="1" x14ac:dyDescent="0.15"/>
  <cols>
    <col min="1" max="1" width="1.5703125" style="342" customWidth="1"/>
    <col min="2" max="2" width="2.42578125" style="342" customWidth="1"/>
    <col min="3" max="16" width="2.5703125" style="342" customWidth="1"/>
    <col min="17" max="17" width="2.42578125" style="342" customWidth="1"/>
    <col min="18" max="95" width="1.5703125" style="342" customWidth="1"/>
    <col min="96" max="133" width="1.5703125" style="210" customWidth="1"/>
    <col min="134" max="143" width="1.57031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33" t="s">
        <v>217</v>
      </c>
      <c r="DI1" s="734"/>
      <c r="DJ1" s="734"/>
      <c r="DK1" s="734"/>
      <c r="DL1" s="734"/>
      <c r="DM1" s="734"/>
      <c r="DN1" s="735"/>
      <c r="DO1" s="342"/>
      <c r="DP1" s="733" t="s">
        <v>218</v>
      </c>
      <c r="DQ1" s="734"/>
      <c r="DR1" s="734"/>
      <c r="DS1" s="734"/>
      <c r="DT1" s="734"/>
      <c r="DU1" s="734"/>
      <c r="DV1" s="734"/>
      <c r="DW1" s="734"/>
      <c r="DX1" s="734"/>
      <c r="DY1" s="734"/>
      <c r="DZ1" s="734"/>
      <c r="EA1" s="734"/>
      <c r="EB1" s="734"/>
      <c r="EC1" s="735"/>
      <c r="ED1" s="204"/>
      <c r="EE1" s="204"/>
      <c r="EF1" s="204"/>
      <c r="EG1" s="204"/>
      <c r="EH1" s="204"/>
      <c r="EI1" s="204"/>
      <c r="EJ1" s="204"/>
      <c r="EK1" s="204"/>
      <c r="EL1" s="204"/>
      <c r="EM1" s="204"/>
    </row>
    <row r="2" spans="2:143" ht="22.5" customHeight="1" x14ac:dyDescent="0.15">
      <c r="B2" s="205" t="s">
        <v>219</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15">
      <c r="B3" s="674" t="s">
        <v>220</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221</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7" t="s">
        <v>222</v>
      </c>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9"/>
    </row>
    <row r="4" spans="2:143" ht="11.25" customHeight="1" x14ac:dyDescent="0.15">
      <c r="B4" s="674" t="s">
        <v>1</v>
      </c>
      <c r="C4" s="675"/>
      <c r="D4" s="675"/>
      <c r="E4" s="675"/>
      <c r="F4" s="675"/>
      <c r="G4" s="675"/>
      <c r="H4" s="675"/>
      <c r="I4" s="675"/>
      <c r="J4" s="675"/>
      <c r="K4" s="675"/>
      <c r="L4" s="675"/>
      <c r="M4" s="675"/>
      <c r="N4" s="675"/>
      <c r="O4" s="675"/>
      <c r="P4" s="675"/>
      <c r="Q4" s="676"/>
      <c r="R4" s="674" t="s">
        <v>223</v>
      </c>
      <c r="S4" s="675"/>
      <c r="T4" s="675"/>
      <c r="U4" s="675"/>
      <c r="V4" s="675"/>
      <c r="W4" s="675"/>
      <c r="X4" s="675"/>
      <c r="Y4" s="676"/>
      <c r="Z4" s="674" t="s">
        <v>224</v>
      </c>
      <c r="AA4" s="675"/>
      <c r="AB4" s="675"/>
      <c r="AC4" s="676"/>
      <c r="AD4" s="674" t="s">
        <v>225</v>
      </c>
      <c r="AE4" s="675"/>
      <c r="AF4" s="675"/>
      <c r="AG4" s="675"/>
      <c r="AH4" s="675"/>
      <c r="AI4" s="675"/>
      <c r="AJ4" s="675"/>
      <c r="AK4" s="676"/>
      <c r="AL4" s="674" t="s">
        <v>224</v>
      </c>
      <c r="AM4" s="675"/>
      <c r="AN4" s="675"/>
      <c r="AO4" s="676"/>
      <c r="AP4" s="730" t="s">
        <v>226</v>
      </c>
      <c r="AQ4" s="730"/>
      <c r="AR4" s="730"/>
      <c r="AS4" s="730"/>
      <c r="AT4" s="730"/>
      <c r="AU4" s="730"/>
      <c r="AV4" s="730"/>
      <c r="AW4" s="730"/>
      <c r="AX4" s="730"/>
      <c r="AY4" s="730"/>
      <c r="AZ4" s="730"/>
      <c r="BA4" s="730"/>
      <c r="BB4" s="730"/>
      <c r="BC4" s="730"/>
      <c r="BD4" s="730"/>
      <c r="BE4" s="730"/>
      <c r="BF4" s="730"/>
      <c r="BG4" s="730" t="s">
        <v>227</v>
      </c>
      <c r="BH4" s="730"/>
      <c r="BI4" s="730"/>
      <c r="BJ4" s="730"/>
      <c r="BK4" s="730"/>
      <c r="BL4" s="730"/>
      <c r="BM4" s="730"/>
      <c r="BN4" s="730"/>
      <c r="BO4" s="730" t="s">
        <v>224</v>
      </c>
      <c r="BP4" s="730"/>
      <c r="BQ4" s="730"/>
      <c r="BR4" s="730"/>
      <c r="BS4" s="730" t="s">
        <v>228</v>
      </c>
      <c r="BT4" s="730"/>
      <c r="BU4" s="730"/>
      <c r="BV4" s="730"/>
      <c r="BW4" s="730"/>
      <c r="BX4" s="730"/>
      <c r="BY4" s="730"/>
      <c r="BZ4" s="730"/>
      <c r="CA4" s="730"/>
      <c r="CB4" s="730"/>
      <c r="CD4" s="717" t="s">
        <v>229</v>
      </c>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9"/>
    </row>
    <row r="5" spans="2:143" s="346" customFormat="1" ht="11.25" customHeight="1" x14ac:dyDescent="0.15">
      <c r="B5" s="683" t="s">
        <v>230</v>
      </c>
      <c r="C5" s="684"/>
      <c r="D5" s="684"/>
      <c r="E5" s="684"/>
      <c r="F5" s="684"/>
      <c r="G5" s="684"/>
      <c r="H5" s="684"/>
      <c r="I5" s="684"/>
      <c r="J5" s="684"/>
      <c r="K5" s="684"/>
      <c r="L5" s="684"/>
      <c r="M5" s="684"/>
      <c r="N5" s="684"/>
      <c r="O5" s="684"/>
      <c r="P5" s="684"/>
      <c r="Q5" s="685"/>
      <c r="R5" s="668">
        <v>2258124</v>
      </c>
      <c r="S5" s="669"/>
      <c r="T5" s="669"/>
      <c r="U5" s="669"/>
      <c r="V5" s="669"/>
      <c r="W5" s="669"/>
      <c r="X5" s="669"/>
      <c r="Y5" s="712"/>
      <c r="Z5" s="731">
        <v>19.100000000000001</v>
      </c>
      <c r="AA5" s="731"/>
      <c r="AB5" s="731"/>
      <c r="AC5" s="731"/>
      <c r="AD5" s="732">
        <v>2258124</v>
      </c>
      <c r="AE5" s="732"/>
      <c r="AF5" s="732"/>
      <c r="AG5" s="732"/>
      <c r="AH5" s="732"/>
      <c r="AI5" s="732"/>
      <c r="AJ5" s="732"/>
      <c r="AK5" s="732"/>
      <c r="AL5" s="713">
        <v>41.6</v>
      </c>
      <c r="AM5" s="688"/>
      <c r="AN5" s="688"/>
      <c r="AO5" s="714"/>
      <c r="AP5" s="683" t="s">
        <v>231</v>
      </c>
      <c r="AQ5" s="684"/>
      <c r="AR5" s="684"/>
      <c r="AS5" s="684"/>
      <c r="AT5" s="684"/>
      <c r="AU5" s="684"/>
      <c r="AV5" s="684"/>
      <c r="AW5" s="684"/>
      <c r="AX5" s="684"/>
      <c r="AY5" s="684"/>
      <c r="AZ5" s="684"/>
      <c r="BA5" s="684"/>
      <c r="BB5" s="684"/>
      <c r="BC5" s="684"/>
      <c r="BD5" s="684"/>
      <c r="BE5" s="684"/>
      <c r="BF5" s="685"/>
      <c r="BG5" s="615">
        <v>2258124</v>
      </c>
      <c r="BH5" s="616"/>
      <c r="BI5" s="616"/>
      <c r="BJ5" s="616"/>
      <c r="BK5" s="616"/>
      <c r="BL5" s="616"/>
      <c r="BM5" s="616"/>
      <c r="BN5" s="617"/>
      <c r="BO5" s="642">
        <v>100</v>
      </c>
      <c r="BP5" s="642"/>
      <c r="BQ5" s="642"/>
      <c r="BR5" s="642"/>
      <c r="BS5" s="643" t="s">
        <v>126</v>
      </c>
      <c r="BT5" s="643"/>
      <c r="BU5" s="643"/>
      <c r="BV5" s="643"/>
      <c r="BW5" s="643"/>
      <c r="BX5" s="643"/>
      <c r="BY5" s="643"/>
      <c r="BZ5" s="643"/>
      <c r="CA5" s="643"/>
      <c r="CB5" s="701"/>
      <c r="CD5" s="717" t="s">
        <v>226</v>
      </c>
      <c r="CE5" s="718"/>
      <c r="CF5" s="718"/>
      <c r="CG5" s="718"/>
      <c r="CH5" s="718"/>
      <c r="CI5" s="718"/>
      <c r="CJ5" s="718"/>
      <c r="CK5" s="718"/>
      <c r="CL5" s="718"/>
      <c r="CM5" s="718"/>
      <c r="CN5" s="718"/>
      <c r="CO5" s="718"/>
      <c r="CP5" s="718"/>
      <c r="CQ5" s="719"/>
      <c r="CR5" s="717" t="s">
        <v>232</v>
      </c>
      <c r="CS5" s="718"/>
      <c r="CT5" s="718"/>
      <c r="CU5" s="718"/>
      <c r="CV5" s="718"/>
      <c r="CW5" s="718"/>
      <c r="CX5" s="718"/>
      <c r="CY5" s="719"/>
      <c r="CZ5" s="717" t="s">
        <v>224</v>
      </c>
      <c r="DA5" s="718"/>
      <c r="DB5" s="718"/>
      <c r="DC5" s="719"/>
      <c r="DD5" s="717" t="s">
        <v>233</v>
      </c>
      <c r="DE5" s="718"/>
      <c r="DF5" s="718"/>
      <c r="DG5" s="718"/>
      <c r="DH5" s="718"/>
      <c r="DI5" s="718"/>
      <c r="DJ5" s="718"/>
      <c r="DK5" s="718"/>
      <c r="DL5" s="718"/>
      <c r="DM5" s="718"/>
      <c r="DN5" s="718"/>
      <c r="DO5" s="718"/>
      <c r="DP5" s="719"/>
      <c r="DQ5" s="717" t="s">
        <v>234</v>
      </c>
      <c r="DR5" s="718"/>
      <c r="DS5" s="718"/>
      <c r="DT5" s="718"/>
      <c r="DU5" s="718"/>
      <c r="DV5" s="718"/>
      <c r="DW5" s="718"/>
      <c r="DX5" s="718"/>
      <c r="DY5" s="718"/>
      <c r="DZ5" s="718"/>
      <c r="EA5" s="718"/>
      <c r="EB5" s="718"/>
      <c r="EC5" s="719"/>
    </row>
    <row r="6" spans="2:143" ht="11.25" customHeight="1" x14ac:dyDescent="0.15">
      <c r="B6" s="612" t="s">
        <v>235</v>
      </c>
      <c r="C6" s="613"/>
      <c r="D6" s="613"/>
      <c r="E6" s="613"/>
      <c r="F6" s="613"/>
      <c r="G6" s="613"/>
      <c r="H6" s="613"/>
      <c r="I6" s="613"/>
      <c r="J6" s="613"/>
      <c r="K6" s="613"/>
      <c r="L6" s="613"/>
      <c r="M6" s="613"/>
      <c r="N6" s="613"/>
      <c r="O6" s="613"/>
      <c r="P6" s="613"/>
      <c r="Q6" s="614"/>
      <c r="R6" s="615">
        <v>25029</v>
      </c>
      <c r="S6" s="616"/>
      <c r="T6" s="616"/>
      <c r="U6" s="616"/>
      <c r="V6" s="616"/>
      <c r="W6" s="616"/>
      <c r="X6" s="616"/>
      <c r="Y6" s="617"/>
      <c r="Z6" s="642">
        <v>0.2</v>
      </c>
      <c r="AA6" s="642"/>
      <c r="AB6" s="642"/>
      <c r="AC6" s="642"/>
      <c r="AD6" s="643">
        <v>25029</v>
      </c>
      <c r="AE6" s="643"/>
      <c r="AF6" s="643"/>
      <c r="AG6" s="643"/>
      <c r="AH6" s="643"/>
      <c r="AI6" s="643"/>
      <c r="AJ6" s="643"/>
      <c r="AK6" s="643"/>
      <c r="AL6" s="618">
        <v>0.5</v>
      </c>
      <c r="AM6" s="619"/>
      <c r="AN6" s="619"/>
      <c r="AO6" s="644"/>
      <c r="AP6" s="612" t="s">
        <v>236</v>
      </c>
      <c r="AQ6" s="613"/>
      <c r="AR6" s="613"/>
      <c r="AS6" s="613"/>
      <c r="AT6" s="613"/>
      <c r="AU6" s="613"/>
      <c r="AV6" s="613"/>
      <c r="AW6" s="613"/>
      <c r="AX6" s="613"/>
      <c r="AY6" s="613"/>
      <c r="AZ6" s="613"/>
      <c r="BA6" s="613"/>
      <c r="BB6" s="613"/>
      <c r="BC6" s="613"/>
      <c r="BD6" s="613"/>
      <c r="BE6" s="613"/>
      <c r="BF6" s="614"/>
      <c r="BG6" s="615">
        <v>2258124</v>
      </c>
      <c r="BH6" s="616"/>
      <c r="BI6" s="616"/>
      <c r="BJ6" s="616"/>
      <c r="BK6" s="616"/>
      <c r="BL6" s="616"/>
      <c r="BM6" s="616"/>
      <c r="BN6" s="617"/>
      <c r="BO6" s="642">
        <v>100</v>
      </c>
      <c r="BP6" s="642"/>
      <c r="BQ6" s="642"/>
      <c r="BR6" s="642"/>
      <c r="BS6" s="643" t="s">
        <v>126</v>
      </c>
      <c r="BT6" s="643"/>
      <c r="BU6" s="643"/>
      <c r="BV6" s="643"/>
      <c r="BW6" s="643"/>
      <c r="BX6" s="643"/>
      <c r="BY6" s="643"/>
      <c r="BZ6" s="643"/>
      <c r="CA6" s="643"/>
      <c r="CB6" s="701"/>
      <c r="CD6" s="671" t="s">
        <v>237</v>
      </c>
      <c r="CE6" s="672"/>
      <c r="CF6" s="672"/>
      <c r="CG6" s="672"/>
      <c r="CH6" s="672"/>
      <c r="CI6" s="672"/>
      <c r="CJ6" s="672"/>
      <c r="CK6" s="672"/>
      <c r="CL6" s="672"/>
      <c r="CM6" s="672"/>
      <c r="CN6" s="672"/>
      <c r="CO6" s="672"/>
      <c r="CP6" s="672"/>
      <c r="CQ6" s="673"/>
      <c r="CR6" s="615">
        <v>104353</v>
      </c>
      <c r="CS6" s="616"/>
      <c r="CT6" s="616"/>
      <c r="CU6" s="616"/>
      <c r="CV6" s="616"/>
      <c r="CW6" s="616"/>
      <c r="CX6" s="616"/>
      <c r="CY6" s="617"/>
      <c r="CZ6" s="713">
        <v>0.9</v>
      </c>
      <c r="DA6" s="688"/>
      <c r="DB6" s="688"/>
      <c r="DC6" s="716"/>
      <c r="DD6" s="621" t="s">
        <v>126</v>
      </c>
      <c r="DE6" s="616"/>
      <c r="DF6" s="616"/>
      <c r="DG6" s="616"/>
      <c r="DH6" s="616"/>
      <c r="DI6" s="616"/>
      <c r="DJ6" s="616"/>
      <c r="DK6" s="616"/>
      <c r="DL6" s="616"/>
      <c r="DM6" s="616"/>
      <c r="DN6" s="616"/>
      <c r="DO6" s="616"/>
      <c r="DP6" s="617"/>
      <c r="DQ6" s="621">
        <v>104353</v>
      </c>
      <c r="DR6" s="616"/>
      <c r="DS6" s="616"/>
      <c r="DT6" s="616"/>
      <c r="DU6" s="616"/>
      <c r="DV6" s="616"/>
      <c r="DW6" s="616"/>
      <c r="DX6" s="616"/>
      <c r="DY6" s="616"/>
      <c r="DZ6" s="616"/>
      <c r="EA6" s="616"/>
      <c r="EB6" s="616"/>
      <c r="EC6" s="660"/>
    </row>
    <row r="7" spans="2:143" ht="11.25" customHeight="1" x14ac:dyDescent="0.15">
      <c r="B7" s="612" t="s">
        <v>238</v>
      </c>
      <c r="C7" s="613"/>
      <c r="D7" s="613"/>
      <c r="E7" s="613"/>
      <c r="F7" s="613"/>
      <c r="G7" s="613"/>
      <c r="H7" s="613"/>
      <c r="I7" s="613"/>
      <c r="J7" s="613"/>
      <c r="K7" s="613"/>
      <c r="L7" s="613"/>
      <c r="M7" s="613"/>
      <c r="N7" s="613"/>
      <c r="O7" s="613"/>
      <c r="P7" s="613"/>
      <c r="Q7" s="614"/>
      <c r="R7" s="615">
        <v>436</v>
      </c>
      <c r="S7" s="616"/>
      <c r="T7" s="616"/>
      <c r="U7" s="616"/>
      <c r="V7" s="616"/>
      <c r="W7" s="616"/>
      <c r="X7" s="616"/>
      <c r="Y7" s="617"/>
      <c r="Z7" s="642">
        <v>0</v>
      </c>
      <c r="AA7" s="642"/>
      <c r="AB7" s="642"/>
      <c r="AC7" s="642"/>
      <c r="AD7" s="643">
        <v>436</v>
      </c>
      <c r="AE7" s="643"/>
      <c r="AF7" s="643"/>
      <c r="AG7" s="643"/>
      <c r="AH7" s="643"/>
      <c r="AI7" s="643"/>
      <c r="AJ7" s="643"/>
      <c r="AK7" s="643"/>
      <c r="AL7" s="618">
        <v>0</v>
      </c>
      <c r="AM7" s="619"/>
      <c r="AN7" s="619"/>
      <c r="AO7" s="644"/>
      <c r="AP7" s="612" t="s">
        <v>239</v>
      </c>
      <c r="AQ7" s="613"/>
      <c r="AR7" s="613"/>
      <c r="AS7" s="613"/>
      <c r="AT7" s="613"/>
      <c r="AU7" s="613"/>
      <c r="AV7" s="613"/>
      <c r="AW7" s="613"/>
      <c r="AX7" s="613"/>
      <c r="AY7" s="613"/>
      <c r="AZ7" s="613"/>
      <c r="BA7" s="613"/>
      <c r="BB7" s="613"/>
      <c r="BC7" s="613"/>
      <c r="BD7" s="613"/>
      <c r="BE7" s="613"/>
      <c r="BF7" s="614"/>
      <c r="BG7" s="615">
        <v>508784</v>
      </c>
      <c r="BH7" s="616"/>
      <c r="BI7" s="616"/>
      <c r="BJ7" s="616"/>
      <c r="BK7" s="616"/>
      <c r="BL7" s="616"/>
      <c r="BM7" s="616"/>
      <c r="BN7" s="617"/>
      <c r="BO7" s="642">
        <v>22.5</v>
      </c>
      <c r="BP7" s="642"/>
      <c r="BQ7" s="642"/>
      <c r="BR7" s="642"/>
      <c r="BS7" s="643" t="s">
        <v>126</v>
      </c>
      <c r="BT7" s="643"/>
      <c r="BU7" s="643"/>
      <c r="BV7" s="643"/>
      <c r="BW7" s="643"/>
      <c r="BX7" s="643"/>
      <c r="BY7" s="643"/>
      <c r="BZ7" s="643"/>
      <c r="CA7" s="643"/>
      <c r="CB7" s="701"/>
      <c r="CD7" s="652" t="s">
        <v>240</v>
      </c>
      <c r="CE7" s="653"/>
      <c r="CF7" s="653"/>
      <c r="CG7" s="653"/>
      <c r="CH7" s="653"/>
      <c r="CI7" s="653"/>
      <c r="CJ7" s="653"/>
      <c r="CK7" s="653"/>
      <c r="CL7" s="653"/>
      <c r="CM7" s="653"/>
      <c r="CN7" s="653"/>
      <c r="CO7" s="653"/>
      <c r="CP7" s="653"/>
      <c r="CQ7" s="654"/>
      <c r="CR7" s="615">
        <v>4400460</v>
      </c>
      <c r="CS7" s="616"/>
      <c r="CT7" s="616"/>
      <c r="CU7" s="616"/>
      <c r="CV7" s="616"/>
      <c r="CW7" s="616"/>
      <c r="CX7" s="616"/>
      <c r="CY7" s="617"/>
      <c r="CZ7" s="642">
        <v>39.6</v>
      </c>
      <c r="DA7" s="642"/>
      <c r="DB7" s="642"/>
      <c r="DC7" s="642"/>
      <c r="DD7" s="621">
        <v>93278</v>
      </c>
      <c r="DE7" s="616"/>
      <c r="DF7" s="616"/>
      <c r="DG7" s="616"/>
      <c r="DH7" s="616"/>
      <c r="DI7" s="616"/>
      <c r="DJ7" s="616"/>
      <c r="DK7" s="616"/>
      <c r="DL7" s="616"/>
      <c r="DM7" s="616"/>
      <c r="DN7" s="616"/>
      <c r="DO7" s="616"/>
      <c r="DP7" s="617"/>
      <c r="DQ7" s="621">
        <v>2490703</v>
      </c>
      <c r="DR7" s="616"/>
      <c r="DS7" s="616"/>
      <c r="DT7" s="616"/>
      <c r="DU7" s="616"/>
      <c r="DV7" s="616"/>
      <c r="DW7" s="616"/>
      <c r="DX7" s="616"/>
      <c r="DY7" s="616"/>
      <c r="DZ7" s="616"/>
      <c r="EA7" s="616"/>
      <c r="EB7" s="616"/>
      <c r="EC7" s="660"/>
    </row>
    <row r="8" spans="2:143" ht="11.25" customHeight="1" x14ac:dyDescent="0.15">
      <c r="B8" s="612" t="s">
        <v>241</v>
      </c>
      <c r="C8" s="613"/>
      <c r="D8" s="613"/>
      <c r="E8" s="613"/>
      <c r="F8" s="613"/>
      <c r="G8" s="613"/>
      <c r="H8" s="613"/>
      <c r="I8" s="613"/>
      <c r="J8" s="613"/>
      <c r="K8" s="613"/>
      <c r="L8" s="613"/>
      <c r="M8" s="613"/>
      <c r="N8" s="613"/>
      <c r="O8" s="613"/>
      <c r="P8" s="613"/>
      <c r="Q8" s="614"/>
      <c r="R8" s="615">
        <v>2566</v>
      </c>
      <c r="S8" s="616"/>
      <c r="T8" s="616"/>
      <c r="U8" s="616"/>
      <c r="V8" s="616"/>
      <c r="W8" s="616"/>
      <c r="X8" s="616"/>
      <c r="Y8" s="617"/>
      <c r="Z8" s="642">
        <v>0</v>
      </c>
      <c r="AA8" s="642"/>
      <c r="AB8" s="642"/>
      <c r="AC8" s="642"/>
      <c r="AD8" s="643">
        <v>2566</v>
      </c>
      <c r="AE8" s="643"/>
      <c r="AF8" s="643"/>
      <c r="AG8" s="643"/>
      <c r="AH8" s="643"/>
      <c r="AI8" s="643"/>
      <c r="AJ8" s="643"/>
      <c r="AK8" s="643"/>
      <c r="AL8" s="618">
        <v>0</v>
      </c>
      <c r="AM8" s="619"/>
      <c r="AN8" s="619"/>
      <c r="AO8" s="644"/>
      <c r="AP8" s="612" t="s">
        <v>242</v>
      </c>
      <c r="AQ8" s="613"/>
      <c r="AR8" s="613"/>
      <c r="AS8" s="613"/>
      <c r="AT8" s="613"/>
      <c r="AU8" s="613"/>
      <c r="AV8" s="613"/>
      <c r="AW8" s="613"/>
      <c r="AX8" s="613"/>
      <c r="AY8" s="613"/>
      <c r="AZ8" s="613"/>
      <c r="BA8" s="613"/>
      <c r="BB8" s="613"/>
      <c r="BC8" s="613"/>
      <c r="BD8" s="613"/>
      <c r="BE8" s="613"/>
      <c r="BF8" s="614"/>
      <c r="BG8" s="615">
        <v>19023</v>
      </c>
      <c r="BH8" s="616"/>
      <c r="BI8" s="616"/>
      <c r="BJ8" s="616"/>
      <c r="BK8" s="616"/>
      <c r="BL8" s="616"/>
      <c r="BM8" s="616"/>
      <c r="BN8" s="617"/>
      <c r="BO8" s="642">
        <v>0.8</v>
      </c>
      <c r="BP8" s="642"/>
      <c r="BQ8" s="642"/>
      <c r="BR8" s="642"/>
      <c r="BS8" s="643" t="s">
        <v>126</v>
      </c>
      <c r="BT8" s="643"/>
      <c r="BU8" s="643"/>
      <c r="BV8" s="643"/>
      <c r="BW8" s="643"/>
      <c r="BX8" s="643"/>
      <c r="BY8" s="643"/>
      <c r="BZ8" s="643"/>
      <c r="CA8" s="643"/>
      <c r="CB8" s="701"/>
      <c r="CD8" s="652" t="s">
        <v>243</v>
      </c>
      <c r="CE8" s="653"/>
      <c r="CF8" s="653"/>
      <c r="CG8" s="653"/>
      <c r="CH8" s="653"/>
      <c r="CI8" s="653"/>
      <c r="CJ8" s="653"/>
      <c r="CK8" s="653"/>
      <c r="CL8" s="653"/>
      <c r="CM8" s="653"/>
      <c r="CN8" s="653"/>
      <c r="CO8" s="653"/>
      <c r="CP8" s="653"/>
      <c r="CQ8" s="654"/>
      <c r="CR8" s="615">
        <v>2207603</v>
      </c>
      <c r="CS8" s="616"/>
      <c r="CT8" s="616"/>
      <c r="CU8" s="616"/>
      <c r="CV8" s="616"/>
      <c r="CW8" s="616"/>
      <c r="CX8" s="616"/>
      <c r="CY8" s="617"/>
      <c r="CZ8" s="642">
        <v>19.899999999999999</v>
      </c>
      <c r="DA8" s="642"/>
      <c r="DB8" s="642"/>
      <c r="DC8" s="642"/>
      <c r="DD8" s="621">
        <v>12210</v>
      </c>
      <c r="DE8" s="616"/>
      <c r="DF8" s="616"/>
      <c r="DG8" s="616"/>
      <c r="DH8" s="616"/>
      <c r="DI8" s="616"/>
      <c r="DJ8" s="616"/>
      <c r="DK8" s="616"/>
      <c r="DL8" s="616"/>
      <c r="DM8" s="616"/>
      <c r="DN8" s="616"/>
      <c r="DO8" s="616"/>
      <c r="DP8" s="617"/>
      <c r="DQ8" s="621">
        <v>1095077</v>
      </c>
      <c r="DR8" s="616"/>
      <c r="DS8" s="616"/>
      <c r="DT8" s="616"/>
      <c r="DU8" s="616"/>
      <c r="DV8" s="616"/>
      <c r="DW8" s="616"/>
      <c r="DX8" s="616"/>
      <c r="DY8" s="616"/>
      <c r="DZ8" s="616"/>
      <c r="EA8" s="616"/>
      <c r="EB8" s="616"/>
      <c r="EC8" s="660"/>
    </row>
    <row r="9" spans="2:143" ht="11.25" customHeight="1" x14ac:dyDescent="0.15">
      <c r="B9" s="612" t="s">
        <v>244</v>
      </c>
      <c r="C9" s="613"/>
      <c r="D9" s="613"/>
      <c r="E9" s="613"/>
      <c r="F9" s="613"/>
      <c r="G9" s="613"/>
      <c r="H9" s="613"/>
      <c r="I9" s="613"/>
      <c r="J9" s="613"/>
      <c r="K9" s="613"/>
      <c r="L9" s="613"/>
      <c r="M9" s="613"/>
      <c r="N9" s="613"/>
      <c r="O9" s="613"/>
      <c r="P9" s="613"/>
      <c r="Q9" s="614"/>
      <c r="R9" s="615">
        <v>3105</v>
      </c>
      <c r="S9" s="616"/>
      <c r="T9" s="616"/>
      <c r="U9" s="616"/>
      <c r="V9" s="616"/>
      <c r="W9" s="616"/>
      <c r="X9" s="616"/>
      <c r="Y9" s="617"/>
      <c r="Z9" s="642">
        <v>0</v>
      </c>
      <c r="AA9" s="642"/>
      <c r="AB9" s="642"/>
      <c r="AC9" s="642"/>
      <c r="AD9" s="643">
        <v>3105</v>
      </c>
      <c r="AE9" s="643"/>
      <c r="AF9" s="643"/>
      <c r="AG9" s="643"/>
      <c r="AH9" s="643"/>
      <c r="AI9" s="643"/>
      <c r="AJ9" s="643"/>
      <c r="AK9" s="643"/>
      <c r="AL9" s="618">
        <v>0.1</v>
      </c>
      <c r="AM9" s="619"/>
      <c r="AN9" s="619"/>
      <c r="AO9" s="644"/>
      <c r="AP9" s="612" t="s">
        <v>245</v>
      </c>
      <c r="AQ9" s="613"/>
      <c r="AR9" s="613"/>
      <c r="AS9" s="613"/>
      <c r="AT9" s="613"/>
      <c r="AU9" s="613"/>
      <c r="AV9" s="613"/>
      <c r="AW9" s="613"/>
      <c r="AX9" s="613"/>
      <c r="AY9" s="613"/>
      <c r="AZ9" s="613"/>
      <c r="BA9" s="613"/>
      <c r="BB9" s="613"/>
      <c r="BC9" s="613"/>
      <c r="BD9" s="613"/>
      <c r="BE9" s="613"/>
      <c r="BF9" s="614"/>
      <c r="BG9" s="615">
        <v>413997</v>
      </c>
      <c r="BH9" s="616"/>
      <c r="BI9" s="616"/>
      <c r="BJ9" s="616"/>
      <c r="BK9" s="616"/>
      <c r="BL9" s="616"/>
      <c r="BM9" s="616"/>
      <c r="BN9" s="617"/>
      <c r="BO9" s="642">
        <v>18.3</v>
      </c>
      <c r="BP9" s="642"/>
      <c r="BQ9" s="642"/>
      <c r="BR9" s="642"/>
      <c r="BS9" s="643" t="s">
        <v>126</v>
      </c>
      <c r="BT9" s="643"/>
      <c r="BU9" s="643"/>
      <c r="BV9" s="643"/>
      <c r="BW9" s="643"/>
      <c r="BX9" s="643"/>
      <c r="BY9" s="643"/>
      <c r="BZ9" s="643"/>
      <c r="CA9" s="643"/>
      <c r="CB9" s="701"/>
      <c r="CD9" s="652" t="s">
        <v>246</v>
      </c>
      <c r="CE9" s="653"/>
      <c r="CF9" s="653"/>
      <c r="CG9" s="653"/>
      <c r="CH9" s="653"/>
      <c r="CI9" s="653"/>
      <c r="CJ9" s="653"/>
      <c r="CK9" s="653"/>
      <c r="CL9" s="653"/>
      <c r="CM9" s="653"/>
      <c r="CN9" s="653"/>
      <c r="CO9" s="653"/>
      <c r="CP9" s="653"/>
      <c r="CQ9" s="654"/>
      <c r="CR9" s="615">
        <v>658178</v>
      </c>
      <c r="CS9" s="616"/>
      <c r="CT9" s="616"/>
      <c r="CU9" s="616"/>
      <c r="CV9" s="616"/>
      <c r="CW9" s="616"/>
      <c r="CX9" s="616"/>
      <c r="CY9" s="617"/>
      <c r="CZ9" s="642">
        <v>5.9</v>
      </c>
      <c r="DA9" s="642"/>
      <c r="DB9" s="642"/>
      <c r="DC9" s="642"/>
      <c r="DD9" s="621">
        <v>14748</v>
      </c>
      <c r="DE9" s="616"/>
      <c r="DF9" s="616"/>
      <c r="DG9" s="616"/>
      <c r="DH9" s="616"/>
      <c r="DI9" s="616"/>
      <c r="DJ9" s="616"/>
      <c r="DK9" s="616"/>
      <c r="DL9" s="616"/>
      <c r="DM9" s="616"/>
      <c r="DN9" s="616"/>
      <c r="DO9" s="616"/>
      <c r="DP9" s="617"/>
      <c r="DQ9" s="621">
        <v>410236</v>
      </c>
      <c r="DR9" s="616"/>
      <c r="DS9" s="616"/>
      <c r="DT9" s="616"/>
      <c r="DU9" s="616"/>
      <c r="DV9" s="616"/>
      <c r="DW9" s="616"/>
      <c r="DX9" s="616"/>
      <c r="DY9" s="616"/>
      <c r="DZ9" s="616"/>
      <c r="EA9" s="616"/>
      <c r="EB9" s="616"/>
      <c r="EC9" s="660"/>
    </row>
    <row r="10" spans="2:143" ht="11.25" customHeight="1" x14ac:dyDescent="0.15">
      <c r="B10" s="612" t="s">
        <v>247</v>
      </c>
      <c r="C10" s="613"/>
      <c r="D10" s="613"/>
      <c r="E10" s="613"/>
      <c r="F10" s="613"/>
      <c r="G10" s="613"/>
      <c r="H10" s="613"/>
      <c r="I10" s="613"/>
      <c r="J10" s="613"/>
      <c r="K10" s="613"/>
      <c r="L10" s="613"/>
      <c r="M10" s="613"/>
      <c r="N10" s="613"/>
      <c r="O10" s="613"/>
      <c r="P10" s="613"/>
      <c r="Q10" s="614"/>
      <c r="R10" s="615" t="s">
        <v>126</v>
      </c>
      <c r="S10" s="616"/>
      <c r="T10" s="616"/>
      <c r="U10" s="616"/>
      <c r="V10" s="616"/>
      <c r="W10" s="616"/>
      <c r="X10" s="616"/>
      <c r="Y10" s="617"/>
      <c r="Z10" s="642" t="s">
        <v>126</v>
      </c>
      <c r="AA10" s="642"/>
      <c r="AB10" s="642"/>
      <c r="AC10" s="642"/>
      <c r="AD10" s="643" t="s">
        <v>126</v>
      </c>
      <c r="AE10" s="643"/>
      <c r="AF10" s="643"/>
      <c r="AG10" s="643"/>
      <c r="AH10" s="643"/>
      <c r="AI10" s="643"/>
      <c r="AJ10" s="643"/>
      <c r="AK10" s="643"/>
      <c r="AL10" s="618" t="s">
        <v>126</v>
      </c>
      <c r="AM10" s="619"/>
      <c r="AN10" s="619"/>
      <c r="AO10" s="644"/>
      <c r="AP10" s="612" t="s">
        <v>248</v>
      </c>
      <c r="AQ10" s="613"/>
      <c r="AR10" s="613"/>
      <c r="AS10" s="613"/>
      <c r="AT10" s="613"/>
      <c r="AU10" s="613"/>
      <c r="AV10" s="613"/>
      <c r="AW10" s="613"/>
      <c r="AX10" s="613"/>
      <c r="AY10" s="613"/>
      <c r="AZ10" s="613"/>
      <c r="BA10" s="613"/>
      <c r="BB10" s="613"/>
      <c r="BC10" s="613"/>
      <c r="BD10" s="613"/>
      <c r="BE10" s="613"/>
      <c r="BF10" s="614"/>
      <c r="BG10" s="615">
        <v>53175</v>
      </c>
      <c r="BH10" s="616"/>
      <c r="BI10" s="616"/>
      <c r="BJ10" s="616"/>
      <c r="BK10" s="616"/>
      <c r="BL10" s="616"/>
      <c r="BM10" s="616"/>
      <c r="BN10" s="617"/>
      <c r="BO10" s="642">
        <v>2.4</v>
      </c>
      <c r="BP10" s="642"/>
      <c r="BQ10" s="642"/>
      <c r="BR10" s="642"/>
      <c r="BS10" s="643" t="s">
        <v>126</v>
      </c>
      <c r="BT10" s="643"/>
      <c r="BU10" s="643"/>
      <c r="BV10" s="643"/>
      <c r="BW10" s="643"/>
      <c r="BX10" s="643"/>
      <c r="BY10" s="643"/>
      <c r="BZ10" s="643"/>
      <c r="CA10" s="643"/>
      <c r="CB10" s="701"/>
      <c r="CD10" s="652" t="s">
        <v>249</v>
      </c>
      <c r="CE10" s="653"/>
      <c r="CF10" s="653"/>
      <c r="CG10" s="653"/>
      <c r="CH10" s="653"/>
      <c r="CI10" s="653"/>
      <c r="CJ10" s="653"/>
      <c r="CK10" s="653"/>
      <c r="CL10" s="653"/>
      <c r="CM10" s="653"/>
      <c r="CN10" s="653"/>
      <c r="CO10" s="653"/>
      <c r="CP10" s="653"/>
      <c r="CQ10" s="654"/>
      <c r="CR10" s="615" t="s">
        <v>126</v>
      </c>
      <c r="CS10" s="616"/>
      <c r="CT10" s="616"/>
      <c r="CU10" s="616"/>
      <c r="CV10" s="616"/>
      <c r="CW10" s="616"/>
      <c r="CX10" s="616"/>
      <c r="CY10" s="617"/>
      <c r="CZ10" s="642" t="s">
        <v>126</v>
      </c>
      <c r="DA10" s="642"/>
      <c r="DB10" s="642"/>
      <c r="DC10" s="642"/>
      <c r="DD10" s="621" t="s">
        <v>126</v>
      </c>
      <c r="DE10" s="616"/>
      <c r="DF10" s="616"/>
      <c r="DG10" s="616"/>
      <c r="DH10" s="616"/>
      <c r="DI10" s="616"/>
      <c r="DJ10" s="616"/>
      <c r="DK10" s="616"/>
      <c r="DL10" s="616"/>
      <c r="DM10" s="616"/>
      <c r="DN10" s="616"/>
      <c r="DO10" s="616"/>
      <c r="DP10" s="617"/>
      <c r="DQ10" s="621" t="s">
        <v>126</v>
      </c>
      <c r="DR10" s="616"/>
      <c r="DS10" s="616"/>
      <c r="DT10" s="616"/>
      <c r="DU10" s="616"/>
      <c r="DV10" s="616"/>
      <c r="DW10" s="616"/>
      <c r="DX10" s="616"/>
      <c r="DY10" s="616"/>
      <c r="DZ10" s="616"/>
      <c r="EA10" s="616"/>
      <c r="EB10" s="616"/>
      <c r="EC10" s="660"/>
    </row>
    <row r="11" spans="2:143" ht="11.25" customHeight="1" x14ac:dyDescent="0.15">
      <c r="B11" s="612" t="s">
        <v>250</v>
      </c>
      <c r="C11" s="613"/>
      <c r="D11" s="613"/>
      <c r="E11" s="613"/>
      <c r="F11" s="613"/>
      <c r="G11" s="613"/>
      <c r="H11" s="613"/>
      <c r="I11" s="613"/>
      <c r="J11" s="613"/>
      <c r="K11" s="613"/>
      <c r="L11" s="613"/>
      <c r="M11" s="613"/>
      <c r="N11" s="613"/>
      <c r="O11" s="613"/>
      <c r="P11" s="613"/>
      <c r="Q11" s="614"/>
      <c r="R11" s="615">
        <v>279454</v>
      </c>
      <c r="S11" s="616"/>
      <c r="T11" s="616"/>
      <c r="U11" s="616"/>
      <c r="V11" s="616"/>
      <c r="W11" s="616"/>
      <c r="X11" s="616"/>
      <c r="Y11" s="617"/>
      <c r="Z11" s="618">
        <v>2.4</v>
      </c>
      <c r="AA11" s="619"/>
      <c r="AB11" s="619"/>
      <c r="AC11" s="620"/>
      <c r="AD11" s="621">
        <v>279454</v>
      </c>
      <c r="AE11" s="616"/>
      <c r="AF11" s="616"/>
      <c r="AG11" s="616"/>
      <c r="AH11" s="616"/>
      <c r="AI11" s="616"/>
      <c r="AJ11" s="616"/>
      <c r="AK11" s="617"/>
      <c r="AL11" s="618">
        <v>5.0999999999999996</v>
      </c>
      <c r="AM11" s="619"/>
      <c r="AN11" s="619"/>
      <c r="AO11" s="644"/>
      <c r="AP11" s="612" t="s">
        <v>251</v>
      </c>
      <c r="AQ11" s="613"/>
      <c r="AR11" s="613"/>
      <c r="AS11" s="613"/>
      <c r="AT11" s="613"/>
      <c r="AU11" s="613"/>
      <c r="AV11" s="613"/>
      <c r="AW11" s="613"/>
      <c r="AX11" s="613"/>
      <c r="AY11" s="613"/>
      <c r="AZ11" s="613"/>
      <c r="BA11" s="613"/>
      <c r="BB11" s="613"/>
      <c r="BC11" s="613"/>
      <c r="BD11" s="613"/>
      <c r="BE11" s="613"/>
      <c r="BF11" s="614"/>
      <c r="BG11" s="615">
        <v>22589</v>
      </c>
      <c r="BH11" s="616"/>
      <c r="BI11" s="616"/>
      <c r="BJ11" s="616"/>
      <c r="BK11" s="616"/>
      <c r="BL11" s="616"/>
      <c r="BM11" s="616"/>
      <c r="BN11" s="617"/>
      <c r="BO11" s="642">
        <v>1</v>
      </c>
      <c r="BP11" s="642"/>
      <c r="BQ11" s="642"/>
      <c r="BR11" s="642"/>
      <c r="BS11" s="643" t="s">
        <v>126</v>
      </c>
      <c r="BT11" s="643"/>
      <c r="BU11" s="643"/>
      <c r="BV11" s="643"/>
      <c r="BW11" s="643"/>
      <c r="BX11" s="643"/>
      <c r="BY11" s="643"/>
      <c r="BZ11" s="643"/>
      <c r="CA11" s="643"/>
      <c r="CB11" s="701"/>
      <c r="CD11" s="652" t="s">
        <v>252</v>
      </c>
      <c r="CE11" s="653"/>
      <c r="CF11" s="653"/>
      <c r="CG11" s="653"/>
      <c r="CH11" s="653"/>
      <c r="CI11" s="653"/>
      <c r="CJ11" s="653"/>
      <c r="CK11" s="653"/>
      <c r="CL11" s="653"/>
      <c r="CM11" s="653"/>
      <c r="CN11" s="653"/>
      <c r="CO11" s="653"/>
      <c r="CP11" s="653"/>
      <c r="CQ11" s="654"/>
      <c r="CR11" s="615">
        <v>691326</v>
      </c>
      <c r="CS11" s="616"/>
      <c r="CT11" s="616"/>
      <c r="CU11" s="616"/>
      <c r="CV11" s="616"/>
      <c r="CW11" s="616"/>
      <c r="CX11" s="616"/>
      <c r="CY11" s="617"/>
      <c r="CZ11" s="642">
        <v>6.2</v>
      </c>
      <c r="DA11" s="642"/>
      <c r="DB11" s="642"/>
      <c r="DC11" s="642"/>
      <c r="DD11" s="621">
        <v>202239</v>
      </c>
      <c r="DE11" s="616"/>
      <c r="DF11" s="616"/>
      <c r="DG11" s="616"/>
      <c r="DH11" s="616"/>
      <c r="DI11" s="616"/>
      <c r="DJ11" s="616"/>
      <c r="DK11" s="616"/>
      <c r="DL11" s="616"/>
      <c r="DM11" s="616"/>
      <c r="DN11" s="616"/>
      <c r="DO11" s="616"/>
      <c r="DP11" s="617"/>
      <c r="DQ11" s="621">
        <v>403279</v>
      </c>
      <c r="DR11" s="616"/>
      <c r="DS11" s="616"/>
      <c r="DT11" s="616"/>
      <c r="DU11" s="616"/>
      <c r="DV11" s="616"/>
      <c r="DW11" s="616"/>
      <c r="DX11" s="616"/>
      <c r="DY11" s="616"/>
      <c r="DZ11" s="616"/>
      <c r="EA11" s="616"/>
      <c r="EB11" s="616"/>
      <c r="EC11" s="660"/>
    </row>
    <row r="12" spans="2:143" ht="11.25" customHeight="1" x14ac:dyDescent="0.15">
      <c r="B12" s="612" t="s">
        <v>253</v>
      </c>
      <c r="C12" s="613"/>
      <c r="D12" s="613"/>
      <c r="E12" s="613"/>
      <c r="F12" s="613"/>
      <c r="G12" s="613"/>
      <c r="H12" s="613"/>
      <c r="I12" s="613"/>
      <c r="J12" s="613"/>
      <c r="K12" s="613"/>
      <c r="L12" s="613"/>
      <c r="M12" s="613"/>
      <c r="N12" s="613"/>
      <c r="O12" s="613"/>
      <c r="P12" s="613"/>
      <c r="Q12" s="614"/>
      <c r="R12" s="615">
        <v>90932</v>
      </c>
      <c r="S12" s="616"/>
      <c r="T12" s="616"/>
      <c r="U12" s="616"/>
      <c r="V12" s="616"/>
      <c r="W12" s="616"/>
      <c r="X12" s="616"/>
      <c r="Y12" s="617"/>
      <c r="Z12" s="642">
        <v>0.8</v>
      </c>
      <c r="AA12" s="642"/>
      <c r="AB12" s="642"/>
      <c r="AC12" s="642"/>
      <c r="AD12" s="643">
        <v>90932</v>
      </c>
      <c r="AE12" s="643"/>
      <c r="AF12" s="643"/>
      <c r="AG12" s="643"/>
      <c r="AH12" s="643"/>
      <c r="AI12" s="643"/>
      <c r="AJ12" s="643"/>
      <c r="AK12" s="643"/>
      <c r="AL12" s="618">
        <v>1.7</v>
      </c>
      <c r="AM12" s="619"/>
      <c r="AN12" s="619"/>
      <c r="AO12" s="644"/>
      <c r="AP12" s="612" t="s">
        <v>254</v>
      </c>
      <c r="AQ12" s="613"/>
      <c r="AR12" s="613"/>
      <c r="AS12" s="613"/>
      <c r="AT12" s="613"/>
      <c r="AU12" s="613"/>
      <c r="AV12" s="613"/>
      <c r="AW12" s="613"/>
      <c r="AX12" s="613"/>
      <c r="AY12" s="613"/>
      <c r="AZ12" s="613"/>
      <c r="BA12" s="613"/>
      <c r="BB12" s="613"/>
      <c r="BC12" s="613"/>
      <c r="BD12" s="613"/>
      <c r="BE12" s="613"/>
      <c r="BF12" s="614"/>
      <c r="BG12" s="615">
        <v>1658114</v>
      </c>
      <c r="BH12" s="616"/>
      <c r="BI12" s="616"/>
      <c r="BJ12" s="616"/>
      <c r="BK12" s="616"/>
      <c r="BL12" s="616"/>
      <c r="BM12" s="616"/>
      <c r="BN12" s="617"/>
      <c r="BO12" s="642">
        <v>73.400000000000006</v>
      </c>
      <c r="BP12" s="642"/>
      <c r="BQ12" s="642"/>
      <c r="BR12" s="642"/>
      <c r="BS12" s="643" t="s">
        <v>126</v>
      </c>
      <c r="BT12" s="643"/>
      <c r="BU12" s="643"/>
      <c r="BV12" s="643"/>
      <c r="BW12" s="643"/>
      <c r="BX12" s="643"/>
      <c r="BY12" s="643"/>
      <c r="BZ12" s="643"/>
      <c r="CA12" s="643"/>
      <c r="CB12" s="701"/>
      <c r="CD12" s="652" t="s">
        <v>255</v>
      </c>
      <c r="CE12" s="653"/>
      <c r="CF12" s="653"/>
      <c r="CG12" s="653"/>
      <c r="CH12" s="653"/>
      <c r="CI12" s="653"/>
      <c r="CJ12" s="653"/>
      <c r="CK12" s="653"/>
      <c r="CL12" s="653"/>
      <c r="CM12" s="653"/>
      <c r="CN12" s="653"/>
      <c r="CO12" s="653"/>
      <c r="CP12" s="653"/>
      <c r="CQ12" s="654"/>
      <c r="CR12" s="615">
        <v>326198</v>
      </c>
      <c r="CS12" s="616"/>
      <c r="CT12" s="616"/>
      <c r="CU12" s="616"/>
      <c r="CV12" s="616"/>
      <c r="CW12" s="616"/>
      <c r="CX12" s="616"/>
      <c r="CY12" s="617"/>
      <c r="CZ12" s="642">
        <v>2.9</v>
      </c>
      <c r="DA12" s="642"/>
      <c r="DB12" s="642"/>
      <c r="DC12" s="642"/>
      <c r="DD12" s="621">
        <v>4521</v>
      </c>
      <c r="DE12" s="616"/>
      <c r="DF12" s="616"/>
      <c r="DG12" s="616"/>
      <c r="DH12" s="616"/>
      <c r="DI12" s="616"/>
      <c r="DJ12" s="616"/>
      <c r="DK12" s="616"/>
      <c r="DL12" s="616"/>
      <c r="DM12" s="616"/>
      <c r="DN12" s="616"/>
      <c r="DO12" s="616"/>
      <c r="DP12" s="617"/>
      <c r="DQ12" s="621">
        <v>188233</v>
      </c>
      <c r="DR12" s="616"/>
      <c r="DS12" s="616"/>
      <c r="DT12" s="616"/>
      <c r="DU12" s="616"/>
      <c r="DV12" s="616"/>
      <c r="DW12" s="616"/>
      <c r="DX12" s="616"/>
      <c r="DY12" s="616"/>
      <c r="DZ12" s="616"/>
      <c r="EA12" s="616"/>
      <c r="EB12" s="616"/>
      <c r="EC12" s="660"/>
    </row>
    <row r="13" spans="2:143" ht="11.25" customHeight="1" x14ac:dyDescent="0.15">
      <c r="B13" s="612" t="s">
        <v>256</v>
      </c>
      <c r="C13" s="613"/>
      <c r="D13" s="613"/>
      <c r="E13" s="613"/>
      <c r="F13" s="613"/>
      <c r="G13" s="613"/>
      <c r="H13" s="613"/>
      <c r="I13" s="613"/>
      <c r="J13" s="613"/>
      <c r="K13" s="613"/>
      <c r="L13" s="613"/>
      <c r="M13" s="613"/>
      <c r="N13" s="613"/>
      <c r="O13" s="613"/>
      <c r="P13" s="613"/>
      <c r="Q13" s="614"/>
      <c r="R13" s="615" t="s">
        <v>126</v>
      </c>
      <c r="S13" s="616"/>
      <c r="T13" s="616"/>
      <c r="U13" s="616"/>
      <c r="V13" s="616"/>
      <c r="W13" s="616"/>
      <c r="X13" s="616"/>
      <c r="Y13" s="617"/>
      <c r="Z13" s="642" t="s">
        <v>126</v>
      </c>
      <c r="AA13" s="642"/>
      <c r="AB13" s="642"/>
      <c r="AC13" s="642"/>
      <c r="AD13" s="643" t="s">
        <v>126</v>
      </c>
      <c r="AE13" s="643"/>
      <c r="AF13" s="643"/>
      <c r="AG13" s="643"/>
      <c r="AH13" s="643"/>
      <c r="AI13" s="643"/>
      <c r="AJ13" s="643"/>
      <c r="AK13" s="643"/>
      <c r="AL13" s="618" t="s">
        <v>126</v>
      </c>
      <c r="AM13" s="619"/>
      <c r="AN13" s="619"/>
      <c r="AO13" s="644"/>
      <c r="AP13" s="612" t="s">
        <v>257</v>
      </c>
      <c r="AQ13" s="613"/>
      <c r="AR13" s="613"/>
      <c r="AS13" s="613"/>
      <c r="AT13" s="613"/>
      <c r="AU13" s="613"/>
      <c r="AV13" s="613"/>
      <c r="AW13" s="613"/>
      <c r="AX13" s="613"/>
      <c r="AY13" s="613"/>
      <c r="AZ13" s="613"/>
      <c r="BA13" s="613"/>
      <c r="BB13" s="613"/>
      <c r="BC13" s="613"/>
      <c r="BD13" s="613"/>
      <c r="BE13" s="613"/>
      <c r="BF13" s="614"/>
      <c r="BG13" s="615">
        <v>1658108</v>
      </c>
      <c r="BH13" s="616"/>
      <c r="BI13" s="616"/>
      <c r="BJ13" s="616"/>
      <c r="BK13" s="616"/>
      <c r="BL13" s="616"/>
      <c r="BM13" s="616"/>
      <c r="BN13" s="617"/>
      <c r="BO13" s="642">
        <v>73.400000000000006</v>
      </c>
      <c r="BP13" s="642"/>
      <c r="BQ13" s="642"/>
      <c r="BR13" s="642"/>
      <c r="BS13" s="643" t="s">
        <v>126</v>
      </c>
      <c r="BT13" s="643"/>
      <c r="BU13" s="643"/>
      <c r="BV13" s="643"/>
      <c r="BW13" s="643"/>
      <c r="BX13" s="643"/>
      <c r="BY13" s="643"/>
      <c r="BZ13" s="643"/>
      <c r="CA13" s="643"/>
      <c r="CB13" s="701"/>
      <c r="CD13" s="652" t="s">
        <v>258</v>
      </c>
      <c r="CE13" s="653"/>
      <c r="CF13" s="653"/>
      <c r="CG13" s="653"/>
      <c r="CH13" s="653"/>
      <c r="CI13" s="653"/>
      <c r="CJ13" s="653"/>
      <c r="CK13" s="653"/>
      <c r="CL13" s="653"/>
      <c r="CM13" s="653"/>
      <c r="CN13" s="653"/>
      <c r="CO13" s="653"/>
      <c r="CP13" s="653"/>
      <c r="CQ13" s="654"/>
      <c r="CR13" s="615">
        <v>995450</v>
      </c>
      <c r="CS13" s="616"/>
      <c r="CT13" s="616"/>
      <c r="CU13" s="616"/>
      <c r="CV13" s="616"/>
      <c r="CW13" s="616"/>
      <c r="CX13" s="616"/>
      <c r="CY13" s="617"/>
      <c r="CZ13" s="642">
        <v>9</v>
      </c>
      <c r="DA13" s="642"/>
      <c r="DB13" s="642"/>
      <c r="DC13" s="642"/>
      <c r="DD13" s="621">
        <v>888689</v>
      </c>
      <c r="DE13" s="616"/>
      <c r="DF13" s="616"/>
      <c r="DG13" s="616"/>
      <c r="DH13" s="616"/>
      <c r="DI13" s="616"/>
      <c r="DJ13" s="616"/>
      <c r="DK13" s="616"/>
      <c r="DL13" s="616"/>
      <c r="DM13" s="616"/>
      <c r="DN13" s="616"/>
      <c r="DO13" s="616"/>
      <c r="DP13" s="617"/>
      <c r="DQ13" s="621">
        <v>296095</v>
      </c>
      <c r="DR13" s="616"/>
      <c r="DS13" s="616"/>
      <c r="DT13" s="616"/>
      <c r="DU13" s="616"/>
      <c r="DV13" s="616"/>
      <c r="DW13" s="616"/>
      <c r="DX13" s="616"/>
      <c r="DY13" s="616"/>
      <c r="DZ13" s="616"/>
      <c r="EA13" s="616"/>
      <c r="EB13" s="616"/>
      <c r="EC13" s="660"/>
    </row>
    <row r="14" spans="2:143" ht="11.25" customHeight="1" x14ac:dyDescent="0.15">
      <c r="B14" s="612" t="s">
        <v>259</v>
      </c>
      <c r="C14" s="613"/>
      <c r="D14" s="613"/>
      <c r="E14" s="613"/>
      <c r="F14" s="613"/>
      <c r="G14" s="613"/>
      <c r="H14" s="613"/>
      <c r="I14" s="613"/>
      <c r="J14" s="613"/>
      <c r="K14" s="613"/>
      <c r="L14" s="613"/>
      <c r="M14" s="613"/>
      <c r="N14" s="613"/>
      <c r="O14" s="613"/>
      <c r="P14" s="613"/>
      <c r="Q14" s="614"/>
      <c r="R14" s="615" t="s">
        <v>126</v>
      </c>
      <c r="S14" s="616"/>
      <c r="T14" s="616"/>
      <c r="U14" s="616"/>
      <c r="V14" s="616"/>
      <c r="W14" s="616"/>
      <c r="X14" s="616"/>
      <c r="Y14" s="617"/>
      <c r="Z14" s="642" t="s">
        <v>126</v>
      </c>
      <c r="AA14" s="642"/>
      <c r="AB14" s="642"/>
      <c r="AC14" s="642"/>
      <c r="AD14" s="643" t="s">
        <v>126</v>
      </c>
      <c r="AE14" s="643"/>
      <c r="AF14" s="643"/>
      <c r="AG14" s="643"/>
      <c r="AH14" s="643"/>
      <c r="AI14" s="643"/>
      <c r="AJ14" s="643"/>
      <c r="AK14" s="643"/>
      <c r="AL14" s="618" t="s">
        <v>126</v>
      </c>
      <c r="AM14" s="619"/>
      <c r="AN14" s="619"/>
      <c r="AO14" s="644"/>
      <c r="AP14" s="612" t="s">
        <v>260</v>
      </c>
      <c r="AQ14" s="613"/>
      <c r="AR14" s="613"/>
      <c r="AS14" s="613"/>
      <c r="AT14" s="613"/>
      <c r="AU14" s="613"/>
      <c r="AV14" s="613"/>
      <c r="AW14" s="613"/>
      <c r="AX14" s="613"/>
      <c r="AY14" s="613"/>
      <c r="AZ14" s="613"/>
      <c r="BA14" s="613"/>
      <c r="BB14" s="613"/>
      <c r="BC14" s="613"/>
      <c r="BD14" s="613"/>
      <c r="BE14" s="613"/>
      <c r="BF14" s="614"/>
      <c r="BG14" s="615">
        <v>47670</v>
      </c>
      <c r="BH14" s="616"/>
      <c r="BI14" s="616"/>
      <c r="BJ14" s="616"/>
      <c r="BK14" s="616"/>
      <c r="BL14" s="616"/>
      <c r="BM14" s="616"/>
      <c r="BN14" s="617"/>
      <c r="BO14" s="642">
        <v>2.1</v>
      </c>
      <c r="BP14" s="642"/>
      <c r="BQ14" s="642"/>
      <c r="BR14" s="642"/>
      <c r="BS14" s="643" t="s">
        <v>126</v>
      </c>
      <c r="BT14" s="643"/>
      <c r="BU14" s="643"/>
      <c r="BV14" s="643"/>
      <c r="BW14" s="643"/>
      <c r="BX14" s="643"/>
      <c r="BY14" s="643"/>
      <c r="BZ14" s="643"/>
      <c r="CA14" s="643"/>
      <c r="CB14" s="701"/>
      <c r="CD14" s="652" t="s">
        <v>261</v>
      </c>
      <c r="CE14" s="653"/>
      <c r="CF14" s="653"/>
      <c r="CG14" s="653"/>
      <c r="CH14" s="653"/>
      <c r="CI14" s="653"/>
      <c r="CJ14" s="653"/>
      <c r="CK14" s="653"/>
      <c r="CL14" s="653"/>
      <c r="CM14" s="653"/>
      <c r="CN14" s="653"/>
      <c r="CO14" s="653"/>
      <c r="CP14" s="653"/>
      <c r="CQ14" s="654"/>
      <c r="CR14" s="615">
        <v>250198</v>
      </c>
      <c r="CS14" s="616"/>
      <c r="CT14" s="616"/>
      <c r="CU14" s="616"/>
      <c r="CV14" s="616"/>
      <c r="CW14" s="616"/>
      <c r="CX14" s="616"/>
      <c r="CY14" s="617"/>
      <c r="CZ14" s="642">
        <v>2.2999999999999998</v>
      </c>
      <c r="DA14" s="642"/>
      <c r="DB14" s="642"/>
      <c r="DC14" s="642"/>
      <c r="DD14" s="621">
        <v>13640</v>
      </c>
      <c r="DE14" s="616"/>
      <c r="DF14" s="616"/>
      <c r="DG14" s="616"/>
      <c r="DH14" s="616"/>
      <c r="DI14" s="616"/>
      <c r="DJ14" s="616"/>
      <c r="DK14" s="616"/>
      <c r="DL14" s="616"/>
      <c r="DM14" s="616"/>
      <c r="DN14" s="616"/>
      <c r="DO14" s="616"/>
      <c r="DP14" s="617"/>
      <c r="DQ14" s="621">
        <v>250198</v>
      </c>
      <c r="DR14" s="616"/>
      <c r="DS14" s="616"/>
      <c r="DT14" s="616"/>
      <c r="DU14" s="616"/>
      <c r="DV14" s="616"/>
      <c r="DW14" s="616"/>
      <c r="DX14" s="616"/>
      <c r="DY14" s="616"/>
      <c r="DZ14" s="616"/>
      <c r="EA14" s="616"/>
      <c r="EB14" s="616"/>
      <c r="EC14" s="660"/>
    </row>
    <row r="15" spans="2:143" ht="11.25" customHeight="1" x14ac:dyDescent="0.15">
      <c r="B15" s="612" t="s">
        <v>262</v>
      </c>
      <c r="C15" s="613"/>
      <c r="D15" s="613"/>
      <c r="E15" s="613"/>
      <c r="F15" s="613"/>
      <c r="G15" s="613"/>
      <c r="H15" s="613"/>
      <c r="I15" s="613"/>
      <c r="J15" s="613"/>
      <c r="K15" s="613"/>
      <c r="L15" s="613"/>
      <c r="M15" s="613"/>
      <c r="N15" s="613"/>
      <c r="O15" s="613"/>
      <c r="P15" s="613"/>
      <c r="Q15" s="614"/>
      <c r="R15" s="615" t="s">
        <v>126</v>
      </c>
      <c r="S15" s="616"/>
      <c r="T15" s="616"/>
      <c r="U15" s="616"/>
      <c r="V15" s="616"/>
      <c r="W15" s="616"/>
      <c r="X15" s="616"/>
      <c r="Y15" s="617"/>
      <c r="Z15" s="642" t="s">
        <v>126</v>
      </c>
      <c r="AA15" s="642"/>
      <c r="AB15" s="642"/>
      <c r="AC15" s="642"/>
      <c r="AD15" s="643" t="s">
        <v>126</v>
      </c>
      <c r="AE15" s="643"/>
      <c r="AF15" s="643"/>
      <c r="AG15" s="643"/>
      <c r="AH15" s="643"/>
      <c r="AI15" s="643"/>
      <c r="AJ15" s="643"/>
      <c r="AK15" s="643"/>
      <c r="AL15" s="618" t="s">
        <v>126</v>
      </c>
      <c r="AM15" s="619"/>
      <c r="AN15" s="619"/>
      <c r="AO15" s="644"/>
      <c r="AP15" s="612" t="s">
        <v>263</v>
      </c>
      <c r="AQ15" s="613"/>
      <c r="AR15" s="613"/>
      <c r="AS15" s="613"/>
      <c r="AT15" s="613"/>
      <c r="AU15" s="613"/>
      <c r="AV15" s="613"/>
      <c r="AW15" s="613"/>
      <c r="AX15" s="613"/>
      <c r="AY15" s="613"/>
      <c r="AZ15" s="613"/>
      <c r="BA15" s="613"/>
      <c r="BB15" s="613"/>
      <c r="BC15" s="613"/>
      <c r="BD15" s="613"/>
      <c r="BE15" s="613"/>
      <c r="BF15" s="614"/>
      <c r="BG15" s="615">
        <v>43556</v>
      </c>
      <c r="BH15" s="616"/>
      <c r="BI15" s="616"/>
      <c r="BJ15" s="616"/>
      <c r="BK15" s="616"/>
      <c r="BL15" s="616"/>
      <c r="BM15" s="616"/>
      <c r="BN15" s="617"/>
      <c r="BO15" s="642">
        <v>1.9</v>
      </c>
      <c r="BP15" s="642"/>
      <c r="BQ15" s="642"/>
      <c r="BR15" s="642"/>
      <c r="BS15" s="643" t="s">
        <v>126</v>
      </c>
      <c r="BT15" s="643"/>
      <c r="BU15" s="643"/>
      <c r="BV15" s="643"/>
      <c r="BW15" s="643"/>
      <c r="BX15" s="643"/>
      <c r="BY15" s="643"/>
      <c r="BZ15" s="643"/>
      <c r="CA15" s="643"/>
      <c r="CB15" s="701"/>
      <c r="CD15" s="652" t="s">
        <v>264</v>
      </c>
      <c r="CE15" s="653"/>
      <c r="CF15" s="653"/>
      <c r="CG15" s="653"/>
      <c r="CH15" s="653"/>
      <c r="CI15" s="653"/>
      <c r="CJ15" s="653"/>
      <c r="CK15" s="653"/>
      <c r="CL15" s="653"/>
      <c r="CM15" s="653"/>
      <c r="CN15" s="653"/>
      <c r="CO15" s="653"/>
      <c r="CP15" s="653"/>
      <c r="CQ15" s="654"/>
      <c r="CR15" s="615">
        <v>1028801</v>
      </c>
      <c r="CS15" s="616"/>
      <c r="CT15" s="616"/>
      <c r="CU15" s="616"/>
      <c r="CV15" s="616"/>
      <c r="CW15" s="616"/>
      <c r="CX15" s="616"/>
      <c r="CY15" s="617"/>
      <c r="CZ15" s="642">
        <v>9.3000000000000007</v>
      </c>
      <c r="DA15" s="642"/>
      <c r="DB15" s="642"/>
      <c r="DC15" s="642"/>
      <c r="DD15" s="621">
        <v>106310</v>
      </c>
      <c r="DE15" s="616"/>
      <c r="DF15" s="616"/>
      <c r="DG15" s="616"/>
      <c r="DH15" s="616"/>
      <c r="DI15" s="616"/>
      <c r="DJ15" s="616"/>
      <c r="DK15" s="616"/>
      <c r="DL15" s="616"/>
      <c r="DM15" s="616"/>
      <c r="DN15" s="616"/>
      <c r="DO15" s="616"/>
      <c r="DP15" s="617"/>
      <c r="DQ15" s="621">
        <v>776234</v>
      </c>
      <c r="DR15" s="616"/>
      <c r="DS15" s="616"/>
      <c r="DT15" s="616"/>
      <c r="DU15" s="616"/>
      <c r="DV15" s="616"/>
      <c r="DW15" s="616"/>
      <c r="DX15" s="616"/>
      <c r="DY15" s="616"/>
      <c r="DZ15" s="616"/>
      <c r="EA15" s="616"/>
      <c r="EB15" s="616"/>
      <c r="EC15" s="660"/>
    </row>
    <row r="16" spans="2:143" ht="11.25" customHeight="1" x14ac:dyDescent="0.15">
      <c r="B16" s="612" t="s">
        <v>265</v>
      </c>
      <c r="C16" s="613"/>
      <c r="D16" s="613"/>
      <c r="E16" s="613"/>
      <c r="F16" s="613"/>
      <c r="G16" s="613"/>
      <c r="H16" s="613"/>
      <c r="I16" s="613"/>
      <c r="J16" s="613"/>
      <c r="K16" s="613"/>
      <c r="L16" s="613"/>
      <c r="M16" s="613"/>
      <c r="N16" s="613"/>
      <c r="O16" s="613"/>
      <c r="P16" s="613"/>
      <c r="Q16" s="614"/>
      <c r="R16" s="615">
        <v>1416</v>
      </c>
      <c r="S16" s="616"/>
      <c r="T16" s="616"/>
      <c r="U16" s="616"/>
      <c r="V16" s="616"/>
      <c r="W16" s="616"/>
      <c r="X16" s="616"/>
      <c r="Y16" s="617"/>
      <c r="Z16" s="642">
        <v>0</v>
      </c>
      <c r="AA16" s="642"/>
      <c r="AB16" s="642"/>
      <c r="AC16" s="642"/>
      <c r="AD16" s="643">
        <v>1416</v>
      </c>
      <c r="AE16" s="643"/>
      <c r="AF16" s="643"/>
      <c r="AG16" s="643"/>
      <c r="AH16" s="643"/>
      <c r="AI16" s="643"/>
      <c r="AJ16" s="643"/>
      <c r="AK16" s="643"/>
      <c r="AL16" s="618">
        <v>0</v>
      </c>
      <c r="AM16" s="619"/>
      <c r="AN16" s="619"/>
      <c r="AO16" s="644"/>
      <c r="AP16" s="612" t="s">
        <v>266</v>
      </c>
      <c r="AQ16" s="613"/>
      <c r="AR16" s="613"/>
      <c r="AS16" s="613"/>
      <c r="AT16" s="613"/>
      <c r="AU16" s="613"/>
      <c r="AV16" s="613"/>
      <c r="AW16" s="613"/>
      <c r="AX16" s="613"/>
      <c r="AY16" s="613"/>
      <c r="AZ16" s="613"/>
      <c r="BA16" s="613"/>
      <c r="BB16" s="613"/>
      <c r="BC16" s="613"/>
      <c r="BD16" s="613"/>
      <c r="BE16" s="613"/>
      <c r="BF16" s="614"/>
      <c r="BG16" s="615" t="s">
        <v>126</v>
      </c>
      <c r="BH16" s="616"/>
      <c r="BI16" s="616"/>
      <c r="BJ16" s="616"/>
      <c r="BK16" s="616"/>
      <c r="BL16" s="616"/>
      <c r="BM16" s="616"/>
      <c r="BN16" s="617"/>
      <c r="BO16" s="642" t="s">
        <v>126</v>
      </c>
      <c r="BP16" s="642"/>
      <c r="BQ16" s="642"/>
      <c r="BR16" s="642"/>
      <c r="BS16" s="643" t="s">
        <v>126</v>
      </c>
      <c r="BT16" s="643"/>
      <c r="BU16" s="643"/>
      <c r="BV16" s="643"/>
      <c r="BW16" s="643"/>
      <c r="BX16" s="643"/>
      <c r="BY16" s="643"/>
      <c r="BZ16" s="643"/>
      <c r="CA16" s="643"/>
      <c r="CB16" s="701"/>
      <c r="CD16" s="652" t="s">
        <v>267</v>
      </c>
      <c r="CE16" s="653"/>
      <c r="CF16" s="653"/>
      <c r="CG16" s="653"/>
      <c r="CH16" s="653"/>
      <c r="CI16" s="653"/>
      <c r="CJ16" s="653"/>
      <c r="CK16" s="653"/>
      <c r="CL16" s="653"/>
      <c r="CM16" s="653"/>
      <c r="CN16" s="653"/>
      <c r="CO16" s="653"/>
      <c r="CP16" s="653"/>
      <c r="CQ16" s="654"/>
      <c r="CR16" s="615">
        <v>54946</v>
      </c>
      <c r="CS16" s="616"/>
      <c r="CT16" s="616"/>
      <c r="CU16" s="616"/>
      <c r="CV16" s="616"/>
      <c r="CW16" s="616"/>
      <c r="CX16" s="616"/>
      <c r="CY16" s="617"/>
      <c r="CZ16" s="642">
        <v>0.5</v>
      </c>
      <c r="DA16" s="642"/>
      <c r="DB16" s="642"/>
      <c r="DC16" s="642"/>
      <c r="DD16" s="621" t="s">
        <v>126</v>
      </c>
      <c r="DE16" s="616"/>
      <c r="DF16" s="616"/>
      <c r="DG16" s="616"/>
      <c r="DH16" s="616"/>
      <c r="DI16" s="616"/>
      <c r="DJ16" s="616"/>
      <c r="DK16" s="616"/>
      <c r="DL16" s="616"/>
      <c r="DM16" s="616"/>
      <c r="DN16" s="616"/>
      <c r="DO16" s="616"/>
      <c r="DP16" s="617"/>
      <c r="DQ16" s="621">
        <v>53841</v>
      </c>
      <c r="DR16" s="616"/>
      <c r="DS16" s="616"/>
      <c r="DT16" s="616"/>
      <c r="DU16" s="616"/>
      <c r="DV16" s="616"/>
      <c r="DW16" s="616"/>
      <c r="DX16" s="616"/>
      <c r="DY16" s="616"/>
      <c r="DZ16" s="616"/>
      <c r="EA16" s="616"/>
      <c r="EB16" s="616"/>
      <c r="EC16" s="660"/>
    </row>
    <row r="17" spans="2:133" ht="11.25" customHeight="1" x14ac:dyDescent="0.15">
      <c r="B17" s="612" t="s">
        <v>268</v>
      </c>
      <c r="C17" s="613"/>
      <c r="D17" s="613"/>
      <c r="E17" s="613"/>
      <c r="F17" s="613"/>
      <c r="G17" s="613"/>
      <c r="H17" s="613"/>
      <c r="I17" s="613"/>
      <c r="J17" s="613"/>
      <c r="K17" s="613"/>
      <c r="L17" s="613"/>
      <c r="M17" s="613"/>
      <c r="N17" s="613"/>
      <c r="O17" s="613"/>
      <c r="P17" s="613"/>
      <c r="Q17" s="614"/>
      <c r="R17" s="615">
        <v>24065</v>
      </c>
      <c r="S17" s="616"/>
      <c r="T17" s="616"/>
      <c r="U17" s="616"/>
      <c r="V17" s="616"/>
      <c r="W17" s="616"/>
      <c r="X17" s="616"/>
      <c r="Y17" s="617"/>
      <c r="Z17" s="642">
        <v>0.2</v>
      </c>
      <c r="AA17" s="642"/>
      <c r="AB17" s="642"/>
      <c r="AC17" s="642"/>
      <c r="AD17" s="643">
        <v>24065</v>
      </c>
      <c r="AE17" s="643"/>
      <c r="AF17" s="643"/>
      <c r="AG17" s="643"/>
      <c r="AH17" s="643"/>
      <c r="AI17" s="643"/>
      <c r="AJ17" s="643"/>
      <c r="AK17" s="643"/>
      <c r="AL17" s="618">
        <v>0.4</v>
      </c>
      <c r="AM17" s="619"/>
      <c r="AN17" s="619"/>
      <c r="AO17" s="644"/>
      <c r="AP17" s="612" t="s">
        <v>269</v>
      </c>
      <c r="AQ17" s="613"/>
      <c r="AR17" s="613"/>
      <c r="AS17" s="613"/>
      <c r="AT17" s="613"/>
      <c r="AU17" s="613"/>
      <c r="AV17" s="613"/>
      <c r="AW17" s="613"/>
      <c r="AX17" s="613"/>
      <c r="AY17" s="613"/>
      <c r="AZ17" s="613"/>
      <c r="BA17" s="613"/>
      <c r="BB17" s="613"/>
      <c r="BC17" s="613"/>
      <c r="BD17" s="613"/>
      <c r="BE17" s="613"/>
      <c r="BF17" s="614"/>
      <c r="BG17" s="615" t="s">
        <v>126</v>
      </c>
      <c r="BH17" s="616"/>
      <c r="BI17" s="616"/>
      <c r="BJ17" s="616"/>
      <c r="BK17" s="616"/>
      <c r="BL17" s="616"/>
      <c r="BM17" s="616"/>
      <c r="BN17" s="617"/>
      <c r="BO17" s="642" t="s">
        <v>126</v>
      </c>
      <c r="BP17" s="642"/>
      <c r="BQ17" s="642"/>
      <c r="BR17" s="642"/>
      <c r="BS17" s="643" t="s">
        <v>126</v>
      </c>
      <c r="BT17" s="643"/>
      <c r="BU17" s="643"/>
      <c r="BV17" s="643"/>
      <c r="BW17" s="643"/>
      <c r="BX17" s="643"/>
      <c r="BY17" s="643"/>
      <c r="BZ17" s="643"/>
      <c r="CA17" s="643"/>
      <c r="CB17" s="701"/>
      <c r="CD17" s="652" t="s">
        <v>270</v>
      </c>
      <c r="CE17" s="653"/>
      <c r="CF17" s="653"/>
      <c r="CG17" s="653"/>
      <c r="CH17" s="653"/>
      <c r="CI17" s="653"/>
      <c r="CJ17" s="653"/>
      <c r="CK17" s="653"/>
      <c r="CL17" s="653"/>
      <c r="CM17" s="653"/>
      <c r="CN17" s="653"/>
      <c r="CO17" s="653"/>
      <c r="CP17" s="653"/>
      <c r="CQ17" s="654"/>
      <c r="CR17" s="615">
        <v>396178</v>
      </c>
      <c r="CS17" s="616"/>
      <c r="CT17" s="616"/>
      <c r="CU17" s="616"/>
      <c r="CV17" s="616"/>
      <c r="CW17" s="616"/>
      <c r="CX17" s="616"/>
      <c r="CY17" s="617"/>
      <c r="CZ17" s="642">
        <v>3.6</v>
      </c>
      <c r="DA17" s="642"/>
      <c r="DB17" s="642"/>
      <c r="DC17" s="642"/>
      <c r="DD17" s="621" t="s">
        <v>126</v>
      </c>
      <c r="DE17" s="616"/>
      <c r="DF17" s="616"/>
      <c r="DG17" s="616"/>
      <c r="DH17" s="616"/>
      <c r="DI17" s="616"/>
      <c r="DJ17" s="616"/>
      <c r="DK17" s="616"/>
      <c r="DL17" s="616"/>
      <c r="DM17" s="616"/>
      <c r="DN17" s="616"/>
      <c r="DO17" s="616"/>
      <c r="DP17" s="617"/>
      <c r="DQ17" s="621">
        <v>384525</v>
      </c>
      <c r="DR17" s="616"/>
      <c r="DS17" s="616"/>
      <c r="DT17" s="616"/>
      <c r="DU17" s="616"/>
      <c r="DV17" s="616"/>
      <c r="DW17" s="616"/>
      <c r="DX17" s="616"/>
      <c r="DY17" s="616"/>
      <c r="DZ17" s="616"/>
      <c r="EA17" s="616"/>
      <c r="EB17" s="616"/>
      <c r="EC17" s="660"/>
    </row>
    <row r="18" spans="2:133" ht="11.25" customHeight="1" x14ac:dyDescent="0.15">
      <c r="B18" s="612" t="s">
        <v>271</v>
      </c>
      <c r="C18" s="613"/>
      <c r="D18" s="613"/>
      <c r="E18" s="613"/>
      <c r="F18" s="613"/>
      <c r="G18" s="613"/>
      <c r="H18" s="613"/>
      <c r="I18" s="613"/>
      <c r="J18" s="613"/>
      <c r="K18" s="613"/>
      <c r="L18" s="613"/>
      <c r="M18" s="613"/>
      <c r="N18" s="613"/>
      <c r="O18" s="613"/>
      <c r="P18" s="613"/>
      <c r="Q18" s="614"/>
      <c r="R18" s="615">
        <v>184921</v>
      </c>
      <c r="S18" s="616"/>
      <c r="T18" s="616"/>
      <c r="U18" s="616"/>
      <c r="V18" s="616"/>
      <c r="W18" s="616"/>
      <c r="X18" s="616"/>
      <c r="Y18" s="617"/>
      <c r="Z18" s="642">
        <v>1.6</v>
      </c>
      <c r="AA18" s="642"/>
      <c r="AB18" s="642"/>
      <c r="AC18" s="642"/>
      <c r="AD18" s="643">
        <v>184921</v>
      </c>
      <c r="AE18" s="643"/>
      <c r="AF18" s="643"/>
      <c r="AG18" s="643"/>
      <c r="AH18" s="643"/>
      <c r="AI18" s="643"/>
      <c r="AJ18" s="643"/>
      <c r="AK18" s="643"/>
      <c r="AL18" s="618">
        <v>3.4000000953674316</v>
      </c>
      <c r="AM18" s="619"/>
      <c r="AN18" s="619"/>
      <c r="AO18" s="644"/>
      <c r="AP18" s="612" t="s">
        <v>272</v>
      </c>
      <c r="AQ18" s="613"/>
      <c r="AR18" s="613"/>
      <c r="AS18" s="613"/>
      <c r="AT18" s="613"/>
      <c r="AU18" s="613"/>
      <c r="AV18" s="613"/>
      <c r="AW18" s="613"/>
      <c r="AX18" s="613"/>
      <c r="AY18" s="613"/>
      <c r="AZ18" s="613"/>
      <c r="BA18" s="613"/>
      <c r="BB18" s="613"/>
      <c r="BC18" s="613"/>
      <c r="BD18" s="613"/>
      <c r="BE18" s="613"/>
      <c r="BF18" s="614"/>
      <c r="BG18" s="615" t="s">
        <v>126</v>
      </c>
      <c r="BH18" s="616"/>
      <c r="BI18" s="616"/>
      <c r="BJ18" s="616"/>
      <c r="BK18" s="616"/>
      <c r="BL18" s="616"/>
      <c r="BM18" s="616"/>
      <c r="BN18" s="617"/>
      <c r="BO18" s="642" t="s">
        <v>126</v>
      </c>
      <c r="BP18" s="642"/>
      <c r="BQ18" s="642"/>
      <c r="BR18" s="642"/>
      <c r="BS18" s="643" t="s">
        <v>126</v>
      </c>
      <c r="BT18" s="643"/>
      <c r="BU18" s="643"/>
      <c r="BV18" s="643"/>
      <c r="BW18" s="643"/>
      <c r="BX18" s="643"/>
      <c r="BY18" s="643"/>
      <c r="BZ18" s="643"/>
      <c r="CA18" s="643"/>
      <c r="CB18" s="701"/>
      <c r="CD18" s="652" t="s">
        <v>273</v>
      </c>
      <c r="CE18" s="653"/>
      <c r="CF18" s="653"/>
      <c r="CG18" s="653"/>
      <c r="CH18" s="653"/>
      <c r="CI18" s="653"/>
      <c r="CJ18" s="653"/>
      <c r="CK18" s="653"/>
      <c r="CL18" s="653"/>
      <c r="CM18" s="653"/>
      <c r="CN18" s="653"/>
      <c r="CO18" s="653"/>
      <c r="CP18" s="653"/>
      <c r="CQ18" s="654"/>
      <c r="CR18" s="615" t="s">
        <v>126</v>
      </c>
      <c r="CS18" s="616"/>
      <c r="CT18" s="616"/>
      <c r="CU18" s="616"/>
      <c r="CV18" s="616"/>
      <c r="CW18" s="616"/>
      <c r="CX18" s="616"/>
      <c r="CY18" s="617"/>
      <c r="CZ18" s="642" t="s">
        <v>126</v>
      </c>
      <c r="DA18" s="642"/>
      <c r="DB18" s="642"/>
      <c r="DC18" s="642"/>
      <c r="DD18" s="621" t="s">
        <v>126</v>
      </c>
      <c r="DE18" s="616"/>
      <c r="DF18" s="616"/>
      <c r="DG18" s="616"/>
      <c r="DH18" s="616"/>
      <c r="DI18" s="616"/>
      <c r="DJ18" s="616"/>
      <c r="DK18" s="616"/>
      <c r="DL18" s="616"/>
      <c r="DM18" s="616"/>
      <c r="DN18" s="616"/>
      <c r="DO18" s="616"/>
      <c r="DP18" s="617"/>
      <c r="DQ18" s="621" t="s">
        <v>126</v>
      </c>
      <c r="DR18" s="616"/>
      <c r="DS18" s="616"/>
      <c r="DT18" s="616"/>
      <c r="DU18" s="616"/>
      <c r="DV18" s="616"/>
      <c r="DW18" s="616"/>
      <c r="DX18" s="616"/>
      <c r="DY18" s="616"/>
      <c r="DZ18" s="616"/>
      <c r="EA18" s="616"/>
      <c r="EB18" s="616"/>
      <c r="EC18" s="660"/>
    </row>
    <row r="19" spans="2:133" ht="11.25" customHeight="1" x14ac:dyDescent="0.15">
      <c r="B19" s="612" t="s">
        <v>274</v>
      </c>
      <c r="C19" s="613"/>
      <c r="D19" s="613"/>
      <c r="E19" s="613"/>
      <c r="F19" s="613"/>
      <c r="G19" s="613"/>
      <c r="H19" s="613"/>
      <c r="I19" s="613"/>
      <c r="J19" s="613"/>
      <c r="K19" s="613"/>
      <c r="L19" s="613"/>
      <c r="M19" s="613"/>
      <c r="N19" s="613"/>
      <c r="O19" s="613"/>
      <c r="P19" s="613"/>
      <c r="Q19" s="614"/>
      <c r="R19" s="615">
        <v>3127</v>
      </c>
      <c r="S19" s="616"/>
      <c r="T19" s="616"/>
      <c r="U19" s="616"/>
      <c r="V19" s="616"/>
      <c r="W19" s="616"/>
      <c r="X19" s="616"/>
      <c r="Y19" s="617"/>
      <c r="Z19" s="642">
        <v>0</v>
      </c>
      <c r="AA19" s="642"/>
      <c r="AB19" s="642"/>
      <c r="AC19" s="642"/>
      <c r="AD19" s="643">
        <v>3127</v>
      </c>
      <c r="AE19" s="643"/>
      <c r="AF19" s="643"/>
      <c r="AG19" s="643"/>
      <c r="AH19" s="643"/>
      <c r="AI19" s="643"/>
      <c r="AJ19" s="643"/>
      <c r="AK19" s="643"/>
      <c r="AL19" s="618">
        <v>0.1</v>
      </c>
      <c r="AM19" s="619"/>
      <c r="AN19" s="619"/>
      <c r="AO19" s="644"/>
      <c r="AP19" s="612" t="s">
        <v>275</v>
      </c>
      <c r="AQ19" s="613"/>
      <c r="AR19" s="613"/>
      <c r="AS19" s="613"/>
      <c r="AT19" s="613"/>
      <c r="AU19" s="613"/>
      <c r="AV19" s="613"/>
      <c r="AW19" s="613"/>
      <c r="AX19" s="613"/>
      <c r="AY19" s="613"/>
      <c r="AZ19" s="613"/>
      <c r="BA19" s="613"/>
      <c r="BB19" s="613"/>
      <c r="BC19" s="613"/>
      <c r="BD19" s="613"/>
      <c r="BE19" s="613"/>
      <c r="BF19" s="614"/>
      <c r="BG19" s="615" t="s">
        <v>126</v>
      </c>
      <c r="BH19" s="616"/>
      <c r="BI19" s="616"/>
      <c r="BJ19" s="616"/>
      <c r="BK19" s="616"/>
      <c r="BL19" s="616"/>
      <c r="BM19" s="616"/>
      <c r="BN19" s="617"/>
      <c r="BO19" s="642" t="s">
        <v>126</v>
      </c>
      <c r="BP19" s="642"/>
      <c r="BQ19" s="642"/>
      <c r="BR19" s="642"/>
      <c r="BS19" s="643" t="s">
        <v>126</v>
      </c>
      <c r="BT19" s="643"/>
      <c r="BU19" s="643"/>
      <c r="BV19" s="643"/>
      <c r="BW19" s="643"/>
      <c r="BX19" s="643"/>
      <c r="BY19" s="643"/>
      <c r="BZ19" s="643"/>
      <c r="CA19" s="643"/>
      <c r="CB19" s="701"/>
      <c r="CD19" s="652" t="s">
        <v>276</v>
      </c>
      <c r="CE19" s="653"/>
      <c r="CF19" s="653"/>
      <c r="CG19" s="653"/>
      <c r="CH19" s="653"/>
      <c r="CI19" s="653"/>
      <c r="CJ19" s="653"/>
      <c r="CK19" s="653"/>
      <c r="CL19" s="653"/>
      <c r="CM19" s="653"/>
      <c r="CN19" s="653"/>
      <c r="CO19" s="653"/>
      <c r="CP19" s="653"/>
      <c r="CQ19" s="654"/>
      <c r="CR19" s="615" t="s">
        <v>126</v>
      </c>
      <c r="CS19" s="616"/>
      <c r="CT19" s="616"/>
      <c r="CU19" s="616"/>
      <c r="CV19" s="616"/>
      <c r="CW19" s="616"/>
      <c r="CX19" s="616"/>
      <c r="CY19" s="617"/>
      <c r="CZ19" s="642" t="s">
        <v>126</v>
      </c>
      <c r="DA19" s="642"/>
      <c r="DB19" s="642"/>
      <c r="DC19" s="642"/>
      <c r="DD19" s="621" t="s">
        <v>126</v>
      </c>
      <c r="DE19" s="616"/>
      <c r="DF19" s="616"/>
      <c r="DG19" s="616"/>
      <c r="DH19" s="616"/>
      <c r="DI19" s="616"/>
      <c r="DJ19" s="616"/>
      <c r="DK19" s="616"/>
      <c r="DL19" s="616"/>
      <c r="DM19" s="616"/>
      <c r="DN19" s="616"/>
      <c r="DO19" s="616"/>
      <c r="DP19" s="617"/>
      <c r="DQ19" s="621" t="s">
        <v>126</v>
      </c>
      <c r="DR19" s="616"/>
      <c r="DS19" s="616"/>
      <c r="DT19" s="616"/>
      <c r="DU19" s="616"/>
      <c r="DV19" s="616"/>
      <c r="DW19" s="616"/>
      <c r="DX19" s="616"/>
      <c r="DY19" s="616"/>
      <c r="DZ19" s="616"/>
      <c r="EA19" s="616"/>
      <c r="EB19" s="616"/>
      <c r="EC19" s="660"/>
    </row>
    <row r="20" spans="2:133" ht="11.25" customHeight="1" x14ac:dyDescent="0.15">
      <c r="B20" s="612" t="s">
        <v>277</v>
      </c>
      <c r="C20" s="613"/>
      <c r="D20" s="613"/>
      <c r="E20" s="613"/>
      <c r="F20" s="613"/>
      <c r="G20" s="613"/>
      <c r="H20" s="613"/>
      <c r="I20" s="613"/>
      <c r="J20" s="613"/>
      <c r="K20" s="613"/>
      <c r="L20" s="613"/>
      <c r="M20" s="613"/>
      <c r="N20" s="613"/>
      <c r="O20" s="613"/>
      <c r="P20" s="613"/>
      <c r="Q20" s="614"/>
      <c r="R20" s="615">
        <v>483</v>
      </c>
      <c r="S20" s="616"/>
      <c r="T20" s="616"/>
      <c r="U20" s="616"/>
      <c r="V20" s="616"/>
      <c r="W20" s="616"/>
      <c r="X20" s="616"/>
      <c r="Y20" s="617"/>
      <c r="Z20" s="642">
        <v>0</v>
      </c>
      <c r="AA20" s="642"/>
      <c r="AB20" s="642"/>
      <c r="AC20" s="642"/>
      <c r="AD20" s="643">
        <v>483</v>
      </c>
      <c r="AE20" s="643"/>
      <c r="AF20" s="643"/>
      <c r="AG20" s="643"/>
      <c r="AH20" s="643"/>
      <c r="AI20" s="643"/>
      <c r="AJ20" s="643"/>
      <c r="AK20" s="643"/>
      <c r="AL20" s="618">
        <v>0</v>
      </c>
      <c r="AM20" s="619"/>
      <c r="AN20" s="619"/>
      <c r="AO20" s="644"/>
      <c r="AP20" s="612" t="s">
        <v>278</v>
      </c>
      <c r="AQ20" s="613"/>
      <c r="AR20" s="613"/>
      <c r="AS20" s="613"/>
      <c r="AT20" s="613"/>
      <c r="AU20" s="613"/>
      <c r="AV20" s="613"/>
      <c r="AW20" s="613"/>
      <c r="AX20" s="613"/>
      <c r="AY20" s="613"/>
      <c r="AZ20" s="613"/>
      <c r="BA20" s="613"/>
      <c r="BB20" s="613"/>
      <c r="BC20" s="613"/>
      <c r="BD20" s="613"/>
      <c r="BE20" s="613"/>
      <c r="BF20" s="614"/>
      <c r="BG20" s="615" t="s">
        <v>126</v>
      </c>
      <c r="BH20" s="616"/>
      <c r="BI20" s="616"/>
      <c r="BJ20" s="616"/>
      <c r="BK20" s="616"/>
      <c r="BL20" s="616"/>
      <c r="BM20" s="616"/>
      <c r="BN20" s="617"/>
      <c r="BO20" s="642" t="s">
        <v>126</v>
      </c>
      <c r="BP20" s="642"/>
      <c r="BQ20" s="642"/>
      <c r="BR20" s="642"/>
      <c r="BS20" s="643" t="s">
        <v>126</v>
      </c>
      <c r="BT20" s="643"/>
      <c r="BU20" s="643"/>
      <c r="BV20" s="643"/>
      <c r="BW20" s="643"/>
      <c r="BX20" s="643"/>
      <c r="BY20" s="643"/>
      <c r="BZ20" s="643"/>
      <c r="CA20" s="643"/>
      <c r="CB20" s="701"/>
      <c r="CD20" s="652" t="s">
        <v>279</v>
      </c>
      <c r="CE20" s="653"/>
      <c r="CF20" s="653"/>
      <c r="CG20" s="653"/>
      <c r="CH20" s="653"/>
      <c r="CI20" s="653"/>
      <c r="CJ20" s="653"/>
      <c r="CK20" s="653"/>
      <c r="CL20" s="653"/>
      <c r="CM20" s="653"/>
      <c r="CN20" s="653"/>
      <c r="CO20" s="653"/>
      <c r="CP20" s="653"/>
      <c r="CQ20" s="654"/>
      <c r="CR20" s="615">
        <v>11113691</v>
      </c>
      <c r="CS20" s="616"/>
      <c r="CT20" s="616"/>
      <c r="CU20" s="616"/>
      <c r="CV20" s="616"/>
      <c r="CW20" s="616"/>
      <c r="CX20" s="616"/>
      <c r="CY20" s="617"/>
      <c r="CZ20" s="642">
        <v>100</v>
      </c>
      <c r="DA20" s="642"/>
      <c r="DB20" s="642"/>
      <c r="DC20" s="642"/>
      <c r="DD20" s="621">
        <v>1335635</v>
      </c>
      <c r="DE20" s="616"/>
      <c r="DF20" s="616"/>
      <c r="DG20" s="616"/>
      <c r="DH20" s="616"/>
      <c r="DI20" s="616"/>
      <c r="DJ20" s="616"/>
      <c r="DK20" s="616"/>
      <c r="DL20" s="616"/>
      <c r="DM20" s="616"/>
      <c r="DN20" s="616"/>
      <c r="DO20" s="616"/>
      <c r="DP20" s="617"/>
      <c r="DQ20" s="621">
        <v>6452774</v>
      </c>
      <c r="DR20" s="616"/>
      <c r="DS20" s="616"/>
      <c r="DT20" s="616"/>
      <c r="DU20" s="616"/>
      <c r="DV20" s="616"/>
      <c r="DW20" s="616"/>
      <c r="DX20" s="616"/>
      <c r="DY20" s="616"/>
      <c r="DZ20" s="616"/>
      <c r="EA20" s="616"/>
      <c r="EB20" s="616"/>
      <c r="EC20" s="660"/>
    </row>
    <row r="21" spans="2:133" ht="11.25" customHeight="1" x14ac:dyDescent="0.15">
      <c r="B21" s="612" t="s">
        <v>280</v>
      </c>
      <c r="C21" s="613"/>
      <c r="D21" s="613"/>
      <c r="E21" s="613"/>
      <c r="F21" s="613"/>
      <c r="G21" s="613"/>
      <c r="H21" s="613"/>
      <c r="I21" s="613"/>
      <c r="J21" s="613"/>
      <c r="K21" s="613"/>
      <c r="L21" s="613"/>
      <c r="M21" s="613"/>
      <c r="N21" s="613"/>
      <c r="O21" s="613"/>
      <c r="P21" s="613"/>
      <c r="Q21" s="614"/>
      <c r="R21" s="615">
        <v>392</v>
      </c>
      <c r="S21" s="616"/>
      <c r="T21" s="616"/>
      <c r="U21" s="616"/>
      <c r="V21" s="616"/>
      <c r="W21" s="616"/>
      <c r="X21" s="616"/>
      <c r="Y21" s="617"/>
      <c r="Z21" s="642">
        <v>0</v>
      </c>
      <c r="AA21" s="642"/>
      <c r="AB21" s="642"/>
      <c r="AC21" s="642"/>
      <c r="AD21" s="643">
        <v>392</v>
      </c>
      <c r="AE21" s="643"/>
      <c r="AF21" s="643"/>
      <c r="AG21" s="643"/>
      <c r="AH21" s="643"/>
      <c r="AI21" s="643"/>
      <c r="AJ21" s="643"/>
      <c r="AK21" s="643"/>
      <c r="AL21" s="618">
        <v>0</v>
      </c>
      <c r="AM21" s="619"/>
      <c r="AN21" s="619"/>
      <c r="AO21" s="644"/>
      <c r="AP21" s="708" t="s">
        <v>281</v>
      </c>
      <c r="AQ21" s="715"/>
      <c r="AR21" s="715"/>
      <c r="AS21" s="715"/>
      <c r="AT21" s="715"/>
      <c r="AU21" s="715"/>
      <c r="AV21" s="715"/>
      <c r="AW21" s="715"/>
      <c r="AX21" s="715"/>
      <c r="AY21" s="715"/>
      <c r="AZ21" s="715"/>
      <c r="BA21" s="715"/>
      <c r="BB21" s="715"/>
      <c r="BC21" s="715"/>
      <c r="BD21" s="715"/>
      <c r="BE21" s="715"/>
      <c r="BF21" s="710"/>
      <c r="BG21" s="615" t="s">
        <v>126</v>
      </c>
      <c r="BH21" s="616"/>
      <c r="BI21" s="616"/>
      <c r="BJ21" s="616"/>
      <c r="BK21" s="616"/>
      <c r="BL21" s="616"/>
      <c r="BM21" s="616"/>
      <c r="BN21" s="617"/>
      <c r="BO21" s="642" t="s">
        <v>126</v>
      </c>
      <c r="BP21" s="642"/>
      <c r="BQ21" s="642"/>
      <c r="BR21" s="642"/>
      <c r="BS21" s="643" t="s">
        <v>126</v>
      </c>
      <c r="BT21" s="643"/>
      <c r="BU21" s="643"/>
      <c r="BV21" s="643"/>
      <c r="BW21" s="643"/>
      <c r="BX21" s="643"/>
      <c r="BY21" s="643"/>
      <c r="BZ21" s="643"/>
      <c r="CA21" s="643"/>
      <c r="CB21" s="701"/>
      <c r="CD21" s="726"/>
      <c r="CE21" s="646"/>
      <c r="CF21" s="646"/>
      <c r="CG21" s="646"/>
      <c r="CH21" s="646"/>
      <c r="CI21" s="646"/>
      <c r="CJ21" s="646"/>
      <c r="CK21" s="646"/>
      <c r="CL21" s="646"/>
      <c r="CM21" s="646"/>
      <c r="CN21" s="646"/>
      <c r="CO21" s="646"/>
      <c r="CP21" s="646"/>
      <c r="CQ21" s="647"/>
      <c r="CR21" s="727"/>
      <c r="CS21" s="724"/>
      <c r="CT21" s="724"/>
      <c r="CU21" s="724"/>
      <c r="CV21" s="724"/>
      <c r="CW21" s="724"/>
      <c r="CX21" s="724"/>
      <c r="CY21" s="728"/>
      <c r="CZ21" s="729"/>
      <c r="DA21" s="729"/>
      <c r="DB21" s="729"/>
      <c r="DC21" s="729"/>
      <c r="DD21" s="723"/>
      <c r="DE21" s="724"/>
      <c r="DF21" s="724"/>
      <c r="DG21" s="724"/>
      <c r="DH21" s="724"/>
      <c r="DI21" s="724"/>
      <c r="DJ21" s="724"/>
      <c r="DK21" s="724"/>
      <c r="DL21" s="724"/>
      <c r="DM21" s="724"/>
      <c r="DN21" s="724"/>
      <c r="DO21" s="724"/>
      <c r="DP21" s="728"/>
      <c r="DQ21" s="723"/>
      <c r="DR21" s="724"/>
      <c r="DS21" s="724"/>
      <c r="DT21" s="724"/>
      <c r="DU21" s="724"/>
      <c r="DV21" s="724"/>
      <c r="DW21" s="724"/>
      <c r="DX21" s="724"/>
      <c r="DY21" s="724"/>
      <c r="DZ21" s="724"/>
      <c r="EA21" s="724"/>
      <c r="EB21" s="724"/>
      <c r="EC21" s="725"/>
    </row>
    <row r="22" spans="2:133" ht="11.25" customHeight="1" x14ac:dyDescent="0.15">
      <c r="B22" s="678" t="s">
        <v>282</v>
      </c>
      <c r="C22" s="679"/>
      <c r="D22" s="679"/>
      <c r="E22" s="679"/>
      <c r="F22" s="679"/>
      <c r="G22" s="679"/>
      <c r="H22" s="679"/>
      <c r="I22" s="679"/>
      <c r="J22" s="679"/>
      <c r="K22" s="679"/>
      <c r="L22" s="679"/>
      <c r="M22" s="679"/>
      <c r="N22" s="679"/>
      <c r="O22" s="679"/>
      <c r="P22" s="679"/>
      <c r="Q22" s="680"/>
      <c r="R22" s="615">
        <v>180919</v>
      </c>
      <c r="S22" s="616"/>
      <c r="T22" s="616"/>
      <c r="U22" s="616"/>
      <c r="V22" s="616"/>
      <c r="W22" s="616"/>
      <c r="X22" s="616"/>
      <c r="Y22" s="617"/>
      <c r="Z22" s="642">
        <v>1.5</v>
      </c>
      <c r="AA22" s="642"/>
      <c r="AB22" s="642"/>
      <c r="AC22" s="642"/>
      <c r="AD22" s="643">
        <v>180919</v>
      </c>
      <c r="AE22" s="643"/>
      <c r="AF22" s="643"/>
      <c r="AG22" s="643"/>
      <c r="AH22" s="643"/>
      <c r="AI22" s="643"/>
      <c r="AJ22" s="643"/>
      <c r="AK22" s="643"/>
      <c r="AL22" s="618">
        <v>3.2999999523162842</v>
      </c>
      <c r="AM22" s="619"/>
      <c r="AN22" s="619"/>
      <c r="AO22" s="644"/>
      <c r="AP22" s="708" t="s">
        <v>283</v>
      </c>
      <c r="AQ22" s="715"/>
      <c r="AR22" s="715"/>
      <c r="AS22" s="715"/>
      <c r="AT22" s="715"/>
      <c r="AU22" s="715"/>
      <c r="AV22" s="715"/>
      <c r="AW22" s="715"/>
      <c r="AX22" s="715"/>
      <c r="AY22" s="715"/>
      <c r="AZ22" s="715"/>
      <c r="BA22" s="715"/>
      <c r="BB22" s="715"/>
      <c r="BC22" s="715"/>
      <c r="BD22" s="715"/>
      <c r="BE22" s="715"/>
      <c r="BF22" s="710"/>
      <c r="BG22" s="615" t="s">
        <v>126</v>
      </c>
      <c r="BH22" s="616"/>
      <c r="BI22" s="616"/>
      <c r="BJ22" s="616"/>
      <c r="BK22" s="616"/>
      <c r="BL22" s="616"/>
      <c r="BM22" s="616"/>
      <c r="BN22" s="617"/>
      <c r="BO22" s="642" t="s">
        <v>126</v>
      </c>
      <c r="BP22" s="642"/>
      <c r="BQ22" s="642"/>
      <c r="BR22" s="642"/>
      <c r="BS22" s="643" t="s">
        <v>126</v>
      </c>
      <c r="BT22" s="643"/>
      <c r="BU22" s="643"/>
      <c r="BV22" s="643"/>
      <c r="BW22" s="643"/>
      <c r="BX22" s="643"/>
      <c r="BY22" s="643"/>
      <c r="BZ22" s="643"/>
      <c r="CA22" s="643"/>
      <c r="CB22" s="701"/>
      <c r="CD22" s="717" t="s">
        <v>284</v>
      </c>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9"/>
    </row>
    <row r="23" spans="2:133" ht="11.25" customHeight="1" x14ac:dyDescent="0.15">
      <c r="B23" s="612" t="s">
        <v>285</v>
      </c>
      <c r="C23" s="613"/>
      <c r="D23" s="613"/>
      <c r="E23" s="613"/>
      <c r="F23" s="613"/>
      <c r="G23" s="613"/>
      <c r="H23" s="613"/>
      <c r="I23" s="613"/>
      <c r="J23" s="613"/>
      <c r="K23" s="613"/>
      <c r="L23" s="613"/>
      <c r="M23" s="613"/>
      <c r="N23" s="613"/>
      <c r="O23" s="613"/>
      <c r="P23" s="613"/>
      <c r="Q23" s="614"/>
      <c r="R23" s="615">
        <v>1506718</v>
      </c>
      <c r="S23" s="616"/>
      <c r="T23" s="616"/>
      <c r="U23" s="616"/>
      <c r="V23" s="616"/>
      <c r="W23" s="616"/>
      <c r="X23" s="616"/>
      <c r="Y23" s="617"/>
      <c r="Z23" s="642">
        <v>12.8</v>
      </c>
      <c r="AA23" s="642"/>
      <c r="AB23" s="642"/>
      <c r="AC23" s="642"/>
      <c r="AD23" s="643">
        <v>1252229</v>
      </c>
      <c r="AE23" s="643"/>
      <c r="AF23" s="643"/>
      <c r="AG23" s="643"/>
      <c r="AH23" s="643"/>
      <c r="AI23" s="643"/>
      <c r="AJ23" s="643"/>
      <c r="AK23" s="643"/>
      <c r="AL23" s="618">
        <v>23</v>
      </c>
      <c r="AM23" s="619"/>
      <c r="AN23" s="619"/>
      <c r="AO23" s="644"/>
      <c r="AP23" s="708" t="s">
        <v>286</v>
      </c>
      <c r="AQ23" s="715"/>
      <c r="AR23" s="715"/>
      <c r="AS23" s="715"/>
      <c r="AT23" s="715"/>
      <c r="AU23" s="715"/>
      <c r="AV23" s="715"/>
      <c r="AW23" s="715"/>
      <c r="AX23" s="715"/>
      <c r="AY23" s="715"/>
      <c r="AZ23" s="715"/>
      <c r="BA23" s="715"/>
      <c r="BB23" s="715"/>
      <c r="BC23" s="715"/>
      <c r="BD23" s="715"/>
      <c r="BE23" s="715"/>
      <c r="BF23" s="710"/>
      <c r="BG23" s="615" t="s">
        <v>126</v>
      </c>
      <c r="BH23" s="616"/>
      <c r="BI23" s="616"/>
      <c r="BJ23" s="616"/>
      <c r="BK23" s="616"/>
      <c r="BL23" s="616"/>
      <c r="BM23" s="616"/>
      <c r="BN23" s="617"/>
      <c r="BO23" s="642" t="s">
        <v>126</v>
      </c>
      <c r="BP23" s="642"/>
      <c r="BQ23" s="642"/>
      <c r="BR23" s="642"/>
      <c r="BS23" s="643" t="s">
        <v>126</v>
      </c>
      <c r="BT23" s="643"/>
      <c r="BU23" s="643"/>
      <c r="BV23" s="643"/>
      <c r="BW23" s="643"/>
      <c r="BX23" s="643"/>
      <c r="BY23" s="643"/>
      <c r="BZ23" s="643"/>
      <c r="CA23" s="643"/>
      <c r="CB23" s="701"/>
      <c r="CD23" s="717" t="s">
        <v>226</v>
      </c>
      <c r="CE23" s="718"/>
      <c r="CF23" s="718"/>
      <c r="CG23" s="718"/>
      <c r="CH23" s="718"/>
      <c r="CI23" s="718"/>
      <c r="CJ23" s="718"/>
      <c r="CK23" s="718"/>
      <c r="CL23" s="718"/>
      <c r="CM23" s="718"/>
      <c r="CN23" s="718"/>
      <c r="CO23" s="718"/>
      <c r="CP23" s="718"/>
      <c r="CQ23" s="719"/>
      <c r="CR23" s="717" t="s">
        <v>287</v>
      </c>
      <c r="CS23" s="718"/>
      <c r="CT23" s="718"/>
      <c r="CU23" s="718"/>
      <c r="CV23" s="718"/>
      <c r="CW23" s="718"/>
      <c r="CX23" s="718"/>
      <c r="CY23" s="719"/>
      <c r="CZ23" s="717" t="s">
        <v>288</v>
      </c>
      <c r="DA23" s="718"/>
      <c r="DB23" s="718"/>
      <c r="DC23" s="719"/>
      <c r="DD23" s="717" t="s">
        <v>289</v>
      </c>
      <c r="DE23" s="718"/>
      <c r="DF23" s="718"/>
      <c r="DG23" s="718"/>
      <c r="DH23" s="718"/>
      <c r="DI23" s="718"/>
      <c r="DJ23" s="718"/>
      <c r="DK23" s="719"/>
      <c r="DL23" s="720" t="s">
        <v>290</v>
      </c>
      <c r="DM23" s="721"/>
      <c r="DN23" s="721"/>
      <c r="DO23" s="721"/>
      <c r="DP23" s="721"/>
      <c r="DQ23" s="721"/>
      <c r="DR23" s="721"/>
      <c r="DS23" s="721"/>
      <c r="DT23" s="721"/>
      <c r="DU23" s="721"/>
      <c r="DV23" s="722"/>
      <c r="DW23" s="717" t="s">
        <v>291</v>
      </c>
      <c r="DX23" s="718"/>
      <c r="DY23" s="718"/>
      <c r="DZ23" s="718"/>
      <c r="EA23" s="718"/>
      <c r="EB23" s="718"/>
      <c r="EC23" s="719"/>
    </row>
    <row r="24" spans="2:133" ht="11.25" customHeight="1" x14ac:dyDescent="0.15">
      <c r="B24" s="612" t="s">
        <v>292</v>
      </c>
      <c r="C24" s="613"/>
      <c r="D24" s="613"/>
      <c r="E24" s="613"/>
      <c r="F24" s="613"/>
      <c r="G24" s="613"/>
      <c r="H24" s="613"/>
      <c r="I24" s="613"/>
      <c r="J24" s="613"/>
      <c r="K24" s="613"/>
      <c r="L24" s="613"/>
      <c r="M24" s="613"/>
      <c r="N24" s="613"/>
      <c r="O24" s="613"/>
      <c r="P24" s="613"/>
      <c r="Q24" s="614"/>
      <c r="R24" s="615">
        <v>1252229</v>
      </c>
      <c r="S24" s="616"/>
      <c r="T24" s="616"/>
      <c r="U24" s="616"/>
      <c r="V24" s="616"/>
      <c r="W24" s="616"/>
      <c r="X24" s="616"/>
      <c r="Y24" s="617"/>
      <c r="Z24" s="642">
        <v>10.6</v>
      </c>
      <c r="AA24" s="642"/>
      <c r="AB24" s="642"/>
      <c r="AC24" s="642"/>
      <c r="AD24" s="643">
        <v>1252229</v>
      </c>
      <c r="AE24" s="643"/>
      <c r="AF24" s="643"/>
      <c r="AG24" s="643"/>
      <c r="AH24" s="643"/>
      <c r="AI24" s="643"/>
      <c r="AJ24" s="643"/>
      <c r="AK24" s="643"/>
      <c r="AL24" s="618">
        <v>23</v>
      </c>
      <c r="AM24" s="619"/>
      <c r="AN24" s="619"/>
      <c r="AO24" s="644"/>
      <c r="AP24" s="708" t="s">
        <v>293</v>
      </c>
      <c r="AQ24" s="715"/>
      <c r="AR24" s="715"/>
      <c r="AS24" s="715"/>
      <c r="AT24" s="715"/>
      <c r="AU24" s="715"/>
      <c r="AV24" s="715"/>
      <c r="AW24" s="715"/>
      <c r="AX24" s="715"/>
      <c r="AY24" s="715"/>
      <c r="AZ24" s="715"/>
      <c r="BA24" s="715"/>
      <c r="BB24" s="715"/>
      <c r="BC24" s="715"/>
      <c r="BD24" s="715"/>
      <c r="BE24" s="715"/>
      <c r="BF24" s="710"/>
      <c r="BG24" s="615" t="s">
        <v>126</v>
      </c>
      <c r="BH24" s="616"/>
      <c r="BI24" s="616"/>
      <c r="BJ24" s="616"/>
      <c r="BK24" s="616"/>
      <c r="BL24" s="616"/>
      <c r="BM24" s="616"/>
      <c r="BN24" s="617"/>
      <c r="BO24" s="642" t="s">
        <v>126</v>
      </c>
      <c r="BP24" s="642"/>
      <c r="BQ24" s="642"/>
      <c r="BR24" s="642"/>
      <c r="BS24" s="643" t="s">
        <v>126</v>
      </c>
      <c r="BT24" s="643"/>
      <c r="BU24" s="643"/>
      <c r="BV24" s="643"/>
      <c r="BW24" s="643"/>
      <c r="BX24" s="643"/>
      <c r="BY24" s="643"/>
      <c r="BZ24" s="643"/>
      <c r="CA24" s="643"/>
      <c r="CB24" s="701"/>
      <c r="CD24" s="671" t="s">
        <v>294</v>
      </c>
      <c r="CE24" s="672"/>
      <c r="CF24" s="672"/>
      <c r="CG24" s="672"/>
      <c r="CH24" s="672"/>
      <c r="CI24" s="672"/>
      <c r="CJ24" s="672"/>
      <c r="CK24" s="672"/>
      <c r="CL24" s="672"/>
      <c r="CM24" s="672"/>
      <c r="CN24" s="672"/>
      <c r="CO24" s="672"/>
      <c r="CP24" s="672"/>
      <c r="CQ24" s="673"/>
      <c r="CR24" s="668">
        <v>2842549</v>
      </c>
      <c r="CS24" s="669"/>
      <c r="CT24" s="669"/>
      <c r="CU24" s="669"/>
      <c r="CV24" s="669"/>
      <c r="CW24" s="669"/>
      <c r="CX24" s="669"/>
      <c r="CY24" s="712"/>
      <c r="CZ24" s="713">
        <v>25.6</v>
      </c>
      <c r="DA24" s="688"/>
      <c r="DB24" s="688"/>
      <c r="DC24" s="716"/>
      <c r="DD24" s="711">
        <v>1920400</v>
      </c>
      <c r="DE24" s="669"/>
      <c r="DF24" s="669"/>
      <c r="DG24" s="669"/>
      <c r="DH24" s="669"/>
      <c r="DI24" s="669"/>
      <c r="DJ24" s="669"/>
      <c r="DK24" s="712"/>
      <c r="DL24" s="711">
        <v>1862267</v>
      </c>
      <c r="DM24" s="669"/>
      <c r="DN24" s="669"/>
      <c r="DO24" s="669"/>
      <c r="DP24" s="669"/>
      <c r="DQ24" s="669"/>
      <c r="DR24" s="669"/>
      <c r="DS24" s="669"/>
      <c r="DT24" s="669"/>
      <c r="DU24" s="669"/>
      <c r="DV24" s="712"/>
      <c r="DW24" s="713">
        <v>33.6</v>
      </c>
      <c r="DX24" s="688"/>
      <c r="DY24" s="688"/>
      <c r="DZ24" s="688"/>
      <c r="EA24" s="688"/>
      <c r="EB24" s="688"/>
      <c r="EC24" s="714"/>
    </row>
    <row r="25" spans="2:133" ht="11.25" customHeight="1" x14ac:dyDescent="0.15">
      <c r="B25" s="612" t="s">
        <v>295</v>
      </c>
      <c r="C25" s="613"/>
      <c r="D25" s="613"/>
      <c r="E25" s="613"/>
      <c r="F25" s="613"/>
      <c r="G25" s="613"/>
      <c r="H25" s="613"/>
      <c r="I25" s="613"/>
      <c r="J25" s="613"/>
      <c r="K25" s="613"/>
      <c r="L25" s="613"/>
      <c r="M25" s="613"/>
      <c r="N25" s="613"/>
      <c r="O25" s="613"/>
      <c r="P25" s="613"/>
      <c r="Q25" s="614"/>
      <c r="R25" s="615">
        <v>254489</v>
      </c>
      <c r="S25" s="616"/>
      <c r="T25" s="616"/>
      <c r="U25" s="616"/>
      <c r="V25" s="616"/>
      <c r="W25" s="616"/>
      <c r="X25" s="616"/>
      <c r="Y25" s="617"/>
      <c r="Z25" s="642">
        <v>2.2000000000000002</v>
      </c>
      <c r="AA25" s="642"/>
      <c r="AB25" s="642"/>
      <c r="AC25" s="642"/>
      <c r="AD25" s="643" t="s">
        <v>126</v>
      </c>
      <c r="AE25" s="643"/>
      <c r="AF25" s="643"/>
      <c r="AG25" s="643"/>
      <c r="AH25" s="643"/>
      <c r="AI25" s="643"/>
      <c r="AJ25" s="643"/>
      <c r="AK25" s="643"/>
      <c r="AL25" s="618" t="s">
        <v>126</v>
      </c>
      <c r="AM25" s="619"/>
      <c r="AN25" s="619"/>
      <c r="AO25" s="644"/>
      <c r="AP25" s="708" t="s">
        <v>296</v>
      </c>
      <c r="AQ25" s="715"/>
      <c r="AR25" s="715"/>
      <c r="AS25" s="715"/>
      <c r="AT25" s="715"/>
      <c r="AU25" s="715"/>
      <c r="AV25" s="715"/>
      <c r="AW25" s="715"/>
      <c r="AX25" s="715"/>
      <c r="AY25" s="715"/>
      <c r="AZ25" s="715"/>
      <c r="BA25" s="715"/>
      <c r="BB25" s="715"/>
      <c r="BC25" s="715"/>
      <c r="BD25" s="715"/>
      <c r="BE25" s="715"/>
      <c r="BF25" s="710"/>
      <c r="BG25" s="615" t="s">
        <v>126</v>
      </c>
      <c r="BH25" s="616"/>
      <c r="BI25" s="616"/>
      <c r="BJ25" s="616"/>
      <c r="BK25" s="616"/>
      <c r="BL25" s="616"/>
      <c r="BM25" s="616"/>
      <c r="BN25" s="617"/>
      <c r="BO25" s="642" t="s">
        <v>126</v>
      </c>
      <c r="BP25" s="642"/>
      <c r="BQ25" s="642"/>
      <c r="BR25" s="642"/>
      <c r="BS25" s="643" t="s">
        <v>126</v>
      </c>
      <c r="BT25" s="643"/>
      <c r="BU25" s="643"/>
      <c r="BV25" s="643"/>
      <c r="BW25" s="643"/>
      <c r="BX25" s="643"/>
      <c r="BY25" s="643"/>
      <c r="BZ25" s="643"/>
      <c r="CA25" s="643"/>
      <c r="CB25" s="701"/>
      <c r="CD25" s="652" t="s">
        <v>297</v>
      </c>
      <c r="CE25" s="653"/>
      <c r="CF25" s="653"/>
      <c r="CG25" s="653"/>
      <c r="CH25" s="653"/>
      <c r="CI25" s="653"/>
      <c r="CJ25" s="653"/>
      <c r="CK25" s="653"/>
      <c r="CL25" s="653"/>
      <c r="CM25" s="653"/>
      <c r="CN25" s="653"/>
      <c r="CO25" s="653"/>
      <c r="CP25" s="653"/>
      <c r="CQ25" s="654"/>
      <c r="CR25" s="615">
        <v>1342740</v>
      </c>
      <c r="CS25" s="626"/>
      <c r="CT25" s="626"/>
      <c r="CU25" s="626"/>
      <c r="CV25" s="626"/>
      <c r="CW25" s="626"/>
      <c r="CX25" s="626"/>
      <c r="CY25" s="627"/>
      <c r="CZ25" s="618">
        <v>12.1</v>
      </c>
      <c r="DA25" s="628"/>
      <c r="DB25" s="628"/>
      <c r="DC25" s="629"/>
      <c r="DD25" s="621">
        <v>1175311</v>
      </c>
      <c r="DE25" s="626"/>
      <c r="DF25" s="626"/>
      <c r="DG25" s="626"/>
      <c r="DH25" s="626"/>
      <c r="DI25" s="626"/>
      <c r="DJ25" s="626"/>
      <c r="DK25" s="627"/>
      <c r="DL25" s="621">
        <v>1170015</v>
      </c>
      <c r="DM25" s="626"/>
      <c r="DN25" s="626"/>
      <c r="DO25" s="626"/>
      <c r="DP25" s="626"/>
      <c r="DQ25" s="626"/>
      <c r="DR25" s="626"/>
      <c r="DS25" s="626"/>
      <c r="DT25" s="626"/>
      <c r="DU25" s="626"/>
      <c r="DV25" s="627"/>
      <c r="DW25" s="618">
        <v>21.1</v>
      </c>
      <c r="DX25" s="628"/>
      <c r="DY25" s="628"/>
      <c r="DZ25" s="628"/>
      <c r="EA25" s="628"/>
      <c r="EB25" s="628"/>
      <c r="EC25" s="655"/>
    </row>
    <row r="26" spans="2:133" ht="11.25" customHeight="1" x14ac:dyDescent="0.15">
      <c r="B26" s="612" t="s">
        <v>298</v>
      </c>
      <c r="C26" s="613"/>
      <c r="D26" s="613"/>
      <c r="E26" s="613"/>
      <c r="F26" s="613"/>
      <c r="G26" s="613"/>
      <c r="H26" s="613"/>
      <c r="I26" s="613"/>
      <c r="J26" s="613"/>
      <c r="K26" s="613"/>
      <c r="L26" s="613"/>
      <c r="M26" s="613"/>
      <c r="N26" s="613"/>
      <c r="O26" s="613"/>
      <c r="P26" s="613"/>
      <c r="Q26" s="614"/>
      <c r="R26" s="615" t="s">
        <v>126</v>
      </c>
      <c r="S26" s="616"/>
      <c r="T26" s="616"/>
      <c r="U26" s="616"/>
      <c r="V26" s="616"/>
      <c r="W26" s="616"/>
      <c r="X26" s="616"/>
      <c r="Y26" s="617"/>
      <c r="Z26" s="642" t="s">
        <v>126</v>
      </c>
      <c r="AA26" s="642"/>
      <c r="AB26" s="642"/>
      <c r="AC26" s="642"/>
      <c r="AD26" s="643" t="s">
        <v>126</v>
      </c>
      <c r="AE26" s="643"/>
      <c r="AF26" s="643"/>
      <c r="AG26" s="643"/>
      <c r="AH26" s="643"/>
      <c r="AI26" s="643"/>
      <c r="AJ26" s="643"/>
      <c r="AK26" s="643"/>
      <c r="AL26" s="618" t="s">
        <v>126</v>
      </c>
      <c r="AM26" s="619"/>
      <c r="AN26" s="619"/>
      <c r="AO26" s="644"/>
      <c r="AP26" s="708" t="s">
        <v>299</v>
      </c>
      <c r="AQ26" s="709"/>
      <c r="AR26" s="709"/>
      <c r="AS26" s="709"/>
      <c r="AT26" s="709"/>
      <c r="AU26" s="709"/>
      <c r="AV26" s="709"/>
      <c r="AW26" s="709"/>
      <c r="AX26" s="709"/>
      <c r="AY26" s="709"/>
      <c r="AZ26" s="709"/>
      <c r="BA26" s="709"/>
      <c r="BB26" s="709"/>
      <c r="BC26" s="709"/>
      <c r="BD26" s="709"/>
      <c r="BE26" s="709"/>
      <c r="BF26" s="710"/>
      <c r="BG26" s="615" t="s">
        <v>126</v>
      </c>
      <c r="BH26" s="616"/>
      <c r="BI26" s="616"/>
      <c r="BJ26" s="616"/>
      <c r="BK26" s="616"/>
      <c r="BL26" s="616"/>
      <c r="BM26" s="616"/>
      <c r="BN26" s="617"/>
      <c r="BO26" s="642" t="s">
        <v>126</v>
      </c>
      <c r="BP26" s="642"/>
      <c r="BQ26" s="642"/>
      <c r="BR26" s="642"/>
      <c r="BS26" s="643" t="s">
        <v>126</v>
      </c>
      <c r="BT26" s="643"/>
      <c r="BU26" s="643"/>
      <c r="BV26" s="643"/>
      <c r="BW26" s="643"/>
      <c r="BX26" s="643"/>
      <c r="BY26" s="643"/>
      <c r="BZ26" s="643"/>
      <c r="CA26" s="643"/>
      <c r="CB26" s="701"/>
      <c r="CD26" s="652" t="s">
        <v>300</v>
      </c>
      <c r="CE26" s="653"/>
      <c r="CF26" s="653"/>
      <c r="CG26" s="653"/>
      <c r="CH26" s="653"/>
      <c r="CI26" s="653"/>
      <c r="CJ26" s="653"/>
      <c r="CK26" s="653"/>
      <c r="CL26" s="653"/>
      <c r="CM26" s="653"/>
      <c r="CN26" s="653"/>
      <c r="CO26" s="653"/>
      <c r="CP26" s="653"/>
      <c r="CQ26" s="654"/>
      <c r="CR26" s="615">
        <v>695708</v>
      </c>
      <c r="CS26" s="616"/>
      <c r="CT26" s="616"/>
      <c r="CU26" s="616"/>
      <c r="CV26" s="616"/>
      <c r="CW26" s="616"/>
      <c r="CX26" s="616"/>
      <c r="CY26" s="617"/>
      <c r="CZ26" s="618">
        <v>6.3</v>
      </c>
      <c r="DA26" s="628"/>
      <c r="DB26" s="628"/>
      <c r="DC26" s="629"/>
      <c r="DD26" s="621">
        <v>645975</v>
      </c>
      <c r="DE26" s="616"/>
      <c r="DF26" s="616"/>
      <c r="DG26" s="616"/>
      <c r="DH26" s="616"/>
      <c r="DI26" s="616"/>
      <c r="DJ26" s="616"/>
      <c r="DK26" s="617"/>
      <c r="DL26" s="621" t="s">
        <v>126</v>
      </c>
      <c r="DM26" s="616"/>
      <c r="DN26" s="616"/>
      <c r="DO26" s="616"/>
      <c r="DP26" s="616"/>
      <c r="DQ26" s="616"/>
      <c r="DR26" s="616"/>
      <c r="DS26" s="616"/>
      <c r="DT26" s="616"/>
      <c r="DU26" s="616"/>
      <c r="DV26" s="617"/>
      <c r="DW26" s="618" t="s">
        <v>126</v>
      </c>
      <c r="DX26" s="628"/>
      <c r="DY26" s="628"/>
      <c r="DZ26" s="628"/>
      <c r="EA26" s="628"/>
      <c r="EB26" s="628"/>
      <c r="EC26" s="655"/>
    </row>
    <row r="27" spans="2:133" ht="11.25" customHeight="1" x14ac:dyDescent="0.15">
      <c r="B27" s="612" t="s">
        <v>301</v>
      </c>
      <c r="C27" s="613"/>
      <c r="D27" s="613"/>
      <c r="E27" s="613"/>
      <c r="F27" s="613"/>
      <c r="G27" s="613"/>
      <c r="H27" s="613"/>
      <c r="I27" s="613"/>
      <c r="J27" s="613"/>
      <c r="K27" s="613"/>
      <c r="L27" s="613"/>
      <c r="M27" s="613"/>
      <c r="N27" s="613"/>
      <c r="O27" s="613"/>
      <c r="P27" s="613"/>
      <c r="Q27" s="614"/>
      <c r="R27" s="615">
        <v>4376766</v>
      </c>
      <c r="S27" s="616"/>
      <c r="T27" s="616"/>
      <c r="U27" s="616"/>
      <c r="V27" s="616"/>
      <c r="W27" s="616"/>
      <c r="X27" s="616"/>
      <c r="Y27" s="617"/>
      <c r="Z27" s="642">
        <v>37.1</v>
      </c>
      <c r="AA27" s="642"/>
      <c r="AB27" s="642"/>
      <c r="AC27" s="642"/>
      <c r="AD27" s="643">
        <v>4122277</v>
      </c>
      <c r="AE27" s="643"/>
      <c r="AF27" s="643"/>
      <c r="AG27" s="643"/>
      <c r="AH27" s="643"/>
      <c r="AI27" s="643"/>
      <c r="AJ27" s="643"/>
      <c r="AK27" s="643"/>
      <c r="AL27" s="618">
        <v>75.900001525878906</v>
      </c>
      <c r="AM27" s="619"/>
      <c r="AN27" s="619"/>
      <c r="AO27" s="644"/>
      <c r="AP27" s="612" t="s">
        <v>302</v>
      </c>
      <c r="AQ27" s="613"/>
      <c r="AR27" s="613"/>
      <c r="AS27" s="613"/>
      <c r="AT27" s="613"/>
      <c r="AU27" s="613"/>
      <c r="AV27" s="613"/>
      <c r="AW27" s="613"/>
      <c r="AX27" s="613"/>
      <c r="AY27" s="613"/>
      <c r="AZ27" s="613"/>
      <c r="BA27" s="613"/>
      <c r="BB27" s="613"/>
      <c r="BC27" s="613"/>
      <c r="BD27" s="613"/>
      <c r="BE27" s="613"/>
      <c r="BF27" s="614"/>
      <c r="BG27" s="615">
        <v>2258124</v>
      </c>
      <c r="BH27" s="616"/>
      <c r="BI27" s="616"/>
      <c r="BJ27" s="616"/>
      <c r="BK27" s="616"/>
      <c r="BL27" s="616"/>
      <c r="BM27" s="616"/>
      <c r="BN27" s="617"/>
      <c r="BO27" s="642">
        <v>100</v>
      </c>
      <c r="BP27" s="642"/>
      <c r="BQ27" s="642"/>
      <c r="BR27" s="642"/>
      <c r="BS27" s="643" t="s">
        <v>126</v>
      </c>
      <c r="BT27" s="643"/>
      <c r="BU27" s="643"/>
      <c r="BV27" s="643"/>
      <c r="BW27" s="643"/>
      <c r="BX27" s="643"/>
      <c r="BY27" s="643"/>
      <c r="BZ27" s="643"/>
      <c r="CA27" s="643"/>
      <c r="CB27" s="701"/>
      <c r="CD27" s="652" t="s">
        <v>303</v>
      </c>
      <c r="CE27" s="653"/>
      <c r="CF27" s="653"/>
      <c r="CG27" s="653"/>
      <c r="CH27" s="653"/>
      <c r="CI27" s="653"/>
      <c r="CJ27" s="653"/>
      <c r="CK27" s="653"/>
      <c r="CL27" s="653"/>
      <c r="CM27" s="653"/>
      <c r="CN27" s="653"/>
      <c r="CO27" s="653"/>
      <c r="CP27" s="653"/>
      <c r="CQ27" s="654"/>
      <c r="CR27" s="615">
        <v>1103631</v>
      </c>
      <c r="CS27" s="626"/>
      <c r="CT27" s="626"/>
      <c r="CU27" s="626"/>
      <c r="CV27" s="626"/>
      <c r="CW27" s="626"/>
      <c r="CX27" s="626"/>
      <c r="CY27" s="627"/>
      <c r="CZ27" s="618">
        <v>9.9</v>
      </c>
      <c r="DA27" s="628"/>
      <c r="DB27" s="628"/>
      <c r="DC27" s="629"/>
      <c r="DD27" s="621">
        <v>360564</v>
      </c>
      <c r="DE27" s="626"/>
      <c r="DF27" s="626"/>
      <c r="DG27" s="626"/>
      <c r="DH27" s="626"/>
      <c r="DI27" s="626"/>
      <c r="DJ27" s="626"/>
      <c r="DK27" s="627"/>
      <c r="DL27" s="621">
        <v>307727</v>
      </c>
      <c r="DM27" s="626"/>
      <c r="DN27" s="626"/>
      <c r="DO27" s="626"/>
      <c r="DP27" s="626"/>
      <c r="DQ27" s="626"/>
      <c r="DR27" s="626"/>
      <c r="DS27" s="626"/>
      <c r="DT27" s="626"/>
      <c r="DU27" s="626"/>
      <c r="DV27" s="627"/>
      <c r="DW27" s="618">
        <v>5.5</v>
      </c>
      <c r="DX27" s="628"/>
      <c r="DY27" s="628"/>
      <c r="DZ27" s="628"/>
      <c r="EA27" s="628"/>
      <c r="EB27" s="628"/>
      <c r="EC27" s="655"/>
    </row>
    <row r="28" spans="2:133" ht="11.25" customHeight="1" x14ac:dyDescent="0.15">
      <c r="B28" s="612" t="s">
        <v>304</v>
      </c>
      <c r="C28" s="613"/>
      <c r="D28" s="613"/>
      <c r="E28" s="613"/>
      <c r="F28" s="613"/>
      <c r="G28" s="613"/>
      <c r="H28" s="613"/>
      <c r="I28" s="613"/>
      <c r="J28" s="613"/>
      <c r="K28" s="613"/>
      <c r="L28" s="613"/>
      <c r="M28" s="613"/>
      <c r="N28" s="613"/>
      <c r="O28" s="613"/>
      <c r="P28" s="613"/>
      <c r="Q28" s="614"/>
      <c r="R28" s="615">
        <v>1277</v>
      </c>
      <c r="S28" s="616"/>
      <c r="T28" s="616"/>
      <c r="U28" s="616"/>
      <c r="V28" s="616"/>
      <c r="W28" s="616"/>
      <c r="X28" s="616"/>
      <c r="Y28" s="617"/>
      <c r="Z28" s="642">
        <v>0</v>
      </c>
      <c r="AA28" s="642"/>
      <c r="AB28" s="642"/>
      <c r="AC28" s="642"/>
      <c r="AD28" s="643">
        <v>1277</v>
      </c>
      <c r="AE28" s="643"/>
      <c r="AF28" s="643"/>
      <c r="AG28" s="643"/>
      <c r="AH28" s="643"/>
      <c r="AI28" s="643"/>
      <c r="AJ28" s="643"/>
      <c r="AK28" s="643"/>
      <c r="AL28" s="618">
        <v>0</v>
      </c>
      <c r="AM28" s="619"/>
      <c r="AN28" s="619"/>
      <c r="AO28" s="644"/>
      <c r="AP28" s="612"/>
      <c r="AQ28" s="613"/>
      <c r="AR28" s="613"/>
      <c r="AS28" s="613"/>
      <c r="AT28" s="613"/>
      <c r="AU28" s="613"/>
      <c r="AV28" s="613"/>
      <c r="AW28" s="613"/>
      <c r="AX28" s="613"/>
      <c r="AY28" s="613"/>
      <c r="AZ28" s="613"/>
      <c r="BA28" s="613"/>
      <c r="BB28" s="613"/>
      <c r="BC28" s="613"/>
      <c r="BD28" s="613"/>
      <c r="BE28" s="613"/>
      <c r="BF28" s="614"/>
      <c r="BG28" s="615"/>
      <c r="BH28" s="616"/>
      <c r="BI28" s="616"/>
      <c r="BJ28" s="616"/>
      <c r="BK28" s="616"/>
      <c r="BL28" s="616"/>
      <c r="BM28" s="616"/>
      <c r="BN28" s="617"/>
      <c r="BO28" s="642"/>
      <c r="BP28" s="642"/>
      <c r="BQ28" s="642"/>
      <c r="BR28" s="642"/>
      <c r="BS28" s="621"/>
      <c r="BT28" s="616"/>
      <c r="BU28" s="616"/>
      <c r="BV28" s="616"/>
      <c r="BW28" s="616"/>
      <c r="BX28" s="616"/>
      <c r="BY28" s="616"/>
      <c r="BZ28" s="616"/>
      <c r="CA28" s="616"/>
      <c r="CB28" s="660"/>
      <c r="CD28" s="652" t="s">
        <v>305</v>
      </c>
      <c r="CE28" s="653"/>
      <c r="CF28" s="653"/>
      <c r="CG28" s="653"/>
      <c r="CH28" s="653"/>
      <c r="CI28" s="653"/>
      <c r="CJ28" s="653"/>
      <c r="CK28" s="653"/>
      <c r="CL28" s="653"/>
      <c r="CM28" s="653"/>
      <c r="CN28" s="653"/>
      <c r="CO28" s="653"/>
      <c r="CP28" s="653"/>
      <c r="CQ28" s="654"/>
      <c r="CR28" s="615">
        <v>396178</v>
      </c>
      <c r="CS28" s="616"/>
      <c r="CT28" s="616"/>
      <c r="CU28" s="616"/>
      <c r="CV28" s="616"/>
      <c r="CW28" s="616"/>
      <c r="CX28" s="616"/>
      <c r="CY28" s="617"/>
      <c r="CZ28" s="618">
        <v>3.6</v>
      </c>
      <c r="DA28" s="628"/>
      <c r="DB28" s="628"/>
      <c r="DC28" s="629"/>
      <c r="DD28" s="621">
        <v>384525</v>
      </c>
      <c r="DE28" s="616"/>
      <c r="DF28" s="616"/>
      <c r="DG28" s="616"/>
      <c r="DH28" s="616"/>
      <c r="DI28" s="616"/>
      <c r="DJ28" s="616"/>
      <c r="DK28" s="617"/>
      <c r="DL28" s="621">
        <v>384525</v>
      </c>
      <c r="DM28" s="616"/>
      <c r="DN28" s="616"/>
      <c r="DO28" s="616"/>
      <c r="DP28" s="616"/>
      <c r="DQ28" s="616"/>
      <c r="DR28" s="616"/>
      <c r="DS28" s="616"/>
      <c r="DT28" s="616"/>
      <c r="DU28" s="616"/>
      <c r="DV28" s="617"/>
      <c r="DW28" s="618">
        <v>6.9</v>
      </c>
      <c r="DX28" s="628"/>
      <c r="DY28" s="628"/>
      <c r="DZ28" s="628"/>
      <c r="EA28" s="628"/>
      <c r="EB28" s="628"/>
      <c r="EC28" s="655"/>
    </row>
    <row r="29" spans="2:133" ht="11.25" customHeight="1" x14ac:dyDescent="0.15">
      <c r="B29" s="612" t="s">
        <v>306</v>
      </c>
      <c r="C29" s="613"/>
      <c r="D29" s="613"/>
      <c r="E29" s="613"/>
      <c r="F29" s="613"/>
      <c r="G29" s="613"/>
      <c r="H29" s="613"/>
      <c r="I29" s="613"/>
      <c r="J29" s="613"/>
      <c r="K29" s="613"/>
      <c r="L29" s="613"/>
      <c r="M29" s="613"/>
      <c r="N29" s="613"/>
      <c r="O29" s="613"/>
      <c r="P29" s="613"/>
      <c r="Q29" s="614"/>
      <c r="R29" s="615">
        <v>151849</v>
      </c>
      <c r="S29" s="616"/>
      <c r="T29" s="616"/>
      <c r="U29" s="616"/>
      <c r="V29" s="616"/>
      <c r="W29" s="616"/>
      <c r="X29" s="616"/>
      <c r="Y29" s="617"/>
      <c r="Z29" s="642">
        <v>1.3</v>
      </c>
      <c r="AA29" s="642"/>
      <c r="AB29" s="642"/>
      <c r="AC29" s="642"/>
      <c r="AD29" s="643" t="s">
        <v>126</v>
      </c>
      <c r="AE29" s="643"/>
      <c r="AF29" s="643"/>
      <c r="AG29" s="643"/>
      <c r="AH29" s="643"/>
      <c r="AI29" s="643"/>
      <c r="AJ29" s="643"/>
      <c r="AK29" s="643"/>
      <c r="AL29" s="618" t="s">
        <v>126</v>
      </c>
      <c r="AM29" s="619"/>
      <c r="AN29" s="619"/>
      <c r="AO29" s="644"/>
      <c r="AP29" s="592"/>
      <c r="AQ29" s="593"/>
      <c r="AR29" s="593"/>
      <c r="AS29" s="593"/>
      <c r="AT29" s="593"/>
      <c r="AU29" s="593"/>
      <c r="AV29" s="593"/>
      <c r="AW29" s="593"/>
      <c r="AX29" s="593"/>
      <c r="AY29" s="593"/>
      <c r="AZ29" s="593"/>
      <c r="BA29" s="593"/>
      <c r="BB29" s="593"/>
      <c r="BC29" s="593"/>
      <c r="BD29" s="593"/>
      <c r="BE29" s="593"/>
      <c r="BF29" s="594"/>
      <c r="BG29" s="615"/>
      <c r="BH29" s="616"/>
      <c r="BI29" s="616"/>
      <c r="BJ29" s="616"/>
      <c r="BK29" s="616"/>
      <c r="BL29" s="616"/>
      <c r="BM29" s="616"/>
      <c r="BN29" s="617"/>
      <c r="BO29" s="642"/>
      <c r="BP29" s="642"/>
      <c r="BQ29" s="642"/>
      <c r="BR29" s="642"/>
      <c r="BS29" s="643"/>
      <c r="BT29" s="643"/>
      <c r="BU29" s="643"/>
      <c r="BV29" s="643"/>
      <c r="BW29" s="643"/>
      <c r="BX29" s="643"/>
      <c r="BY29" s="643"/>
      <c r="BZ29" s="643"/>
      <c r="CA29" s="643"/>
      <c r="CB29" s="701"/>
      <c r="CD29" s="702" t="s">
        <v>307</v>
      </c>
      <c r="CE29" s="703"/>
      <c r="CF29" s="652" t="s">
        <v>70</v>
      </c>
      <c r="CG29" s="653"/>
      <c r="CH29" s="653"/>
      <c r="CI29" s="653"/>
      <c r="CJ29" s="653"/>
      <c r="CK29" s="653"/>
      <c r="CL29" s="653"/>
      <c r="CM29" s="653"/>
      <c r="CN29" s="653"/>
      <c r="CO29" s="653"/>
      <c r="CP29" s="653"/>
      <c r="CQ29" s="654"/>
      <c r="CR29" s="615">
        <v>396178</v>
      </c>
      <c r="CS29" s="626"/>
      <c r="CT29" s="626"/>
      <c r="CU29" s="626"/>
      <c r="CV29" s="626"/>
      <c r="CW29" s="626"/>
      <c r="CX29" s="626"/>
      <c r="CY29" s="627"/>
      <c r="CZ29" s="618">
        <v>3.6</v>
      </c>
      <c r="DA29" s="628"/>
      <c r="DB29" s="628"/>
      <c r="DC29" s="629"/>
      <c r="DD29" s="621">
        <v>384525</v>
      </c>
      <c r="DE29" s="626"/>
      <c r="DF29" s="626"/>
      <c r="DG29" s="626"/>
      <c r="DH29" s="626"/>
      <c r="DI29" s="626"/>
      <c r="DJ29" s="626"/>
      <c r="DK29" s="627"/>
      <c r="DL29" s="621">
        <v>384525</v>
      </c>
      <c r="DM29" s="626"/>
      <c r="DN29" s="626"/>
      <c r="DO29" s="626"/>
      <c r="DP29" s="626"/>
      <c r="DQ29" s="626"/>
      <c r="DR29" s="626"/>
      <c r="DS29" s="626"/>
      <c r="DT29" s="626"/>
      <c r="DU29" s="626"/>
      <c r="DV29" s="627"/>
      <c r="DW29" s="618">
        <v>6.9</v>
      </c>
      <c r="DX29" s="628"/>
      <c r="DY29" s="628"/>
      <c r="DZ29" s="628"/>
      <c r="EA29" s="628"/>
      <c r="EB29" s="628"/>
      <c r="EC29" s="655"/>
    </row>
    <row r="30" spans="2:133" ht="11.25" customHeight="1" x14ac:dyDescent="0.15">
      <c r="B30" s="612" t="s">
        <v>308</v>
      </c>
      <c r="C30" s="613"/>
      <c r="D30" s="613"/>
      <c r="E30" s="613"/>
      <c r="F30" s="613"/>
      <c r="G30" s="613"/>
      <c r="H30" s="613"/>
      <c r="I30" s="613"/>
      <c r="J30" s="613"/>
      <c r="K30" s="613"/>
      <c r="L30" s="613"/>
      <c r="M30" s="613"/>
      <c r="N30" s="613"/>
      <c r="O30" s="613"/>
      <c r="P30" s="613"/>
      <c r="Q30" s="614"/>
      <c r="R30" s="615">
        <v>95887</v>
      </c>
      <c r="S30" s="616"/>
      <c r="T30" s="616"/>
      <c r="U30" s="616"/>
      <c r="V30" s="616"/>
      <c r="W30" s="616"/>
      <c r="X30" s="616"/>
      <c r="Y30" s="617"/>
      <c r="Z30" s="642">
        <v>0.8</v>
      </c>
      <c r="AA30" s="642"/>
      <c r="AB30" s="642"/>
      <c r="AC30" s="642"/>
      <c r="AD30" s="643" t="s">
        <v>126</v>
      </c>
      <c r="AE30" s="643"/>
      <c r="AF30" s="643"/>
      <c r="AG30" s="643"/>
      <c r="AH30" s="643"/>
      <c r="AI30" s="643"/>
      <c r="AJ30" s="643"/>
      <c r="AK30" s="643"/>
      <c r="AL30" s="618" t="s">
        <v>126</v>
      </c>
      <c r="AM30" s="619"/>
      <c r="AN30" s="619"/>
      <c r="AO30" s="644"/>
      <c r="AP30" s="674" t="s">
        <v>226</v>
      </c>
      <c r="AQ30" s="675"/>
      <c r="AR30" s="675"/>
      <c r="AS30" s="675"/>
      <c r="AT30" s="675"/>
      <c r="AU30" s="675"/>
      <c r="AV30" s="675"/>
      <c r="AW30" s="675"/>
      <c r="AX30" s="675"/>
      <c r="AY30" s="675"/>
      <c r="AZ30" s="675"/>
      <c r="BA30" s="675"/>
      <c r="BB30" s="675"/>
      <c r="BC30" s="675"/>
      <c r="BD30" s="675"/>
      <c r="BE30" s="675"/>
      <c r="BF30" s="676"/>
      <c r="BG30" s="674" t="s">
        <v>309</v>
      </c>
      <c r="BH30" s="699"/>
      <c r="BI30" s="699"/>
      <c r="BJ30" s="699"/>
      <c r="BK30" s="699"/>
      <c r="BL30" s="699"/>
      <c r="BM30" s="699"/>
      <c r="BN30" s="699"/>
      <c r="BO30" s="699"/>
      <c r="BP30" s="699"/>
      <c r="BQ30" s="700"/>
      <c r="BR30" s="674" t="s">
        <v>310</v>
      </c>
      <c r="BS30" s="699"/>
      <c r="BT30" s="699"/>
      <c r="BU30" s="699"/>
      <c r="BV30" s="699"/>
      <c r="BW30" s="699"/>
      <c r="BX30" s="699"/>
      <c r="BY30" s="699"/>
      <c r="BZ30" s="699"/>
      <c r="CA30" s="699"/>
      <c r="CB30" s="700"/>
      <c r="CD30" s="704"/>
      <c r="CE30" s="705"/>
      <c r="CF30" s="652" t="s">
        <v>311</v>
      </c>
      <c r="CG30" s="653"/>
      <c r="CH30" s="653"/>
      <c r="CI30" s="653"/>
      <c r="CJ30" s="653"/>
      <c r="CK30" s="653"/>
      <c r="CL30" s="653"/>
      <c r="CM30" s="653"/>
      <c r="CN30" s="653"/>
      <c r="CO30" s="653"/>
      <c r="CP30" s="653"/>
      <c r="CQ30" s="654"/>
      <c r="CR30" s="615">
        <v>363892</v>
      </c>
      <c r="CS30" s="616"/>
      <c r="CT30" s="616"/>
      <c r="CU30" s="616"/>
      <c r="CV30" s="616"/>
      <c r="CW30" s="616"/>
      <c r="CX30" s="616"/>
      <c r="CY30" s="617"/>
      <c r="CZ30" s="618">
        <v>3.3</v>
      </c>
      <c r="DA30" s="628"/>
      <c r="DB30" s="628"/>
      <c r="DC30" s="629"/>
      <c r="DD30" s="621">
        <v>352993</v>
      </c>
      <c r="DE30" s="616"/>
      <c r="DF30" s="616"/>
      <c r="DG30" s="616"/>
      <c r="DH30" s="616"/>
      <c r="DI30" s="616"/>
      <c r="DJ30" s="616"/>
      <c r="DK30" s="617"/>
      <c r="DL30" s="621">
        <v>352993</v>
      </c>
      <c r="DM30" s="616"/>
      <c r="DN30" s="616"/>
      <c r="DO30" s="616"/>
      <c r="DP30" s="616"/>
      <c r="DQ30" s="616"/>
      <c r="DR30" s="616"/>
      <c r="DS30" s="616"/>
      <c r="DT30" s="616"/>
      <c r="DU30" s="616"/>
      <c r="DV30" s="617"/>
      <c r="DW30" s="618">
        <v>6.4</v>
      </c>
      <c r="DX30" s="628"/>
      <c r="DY30" s="628"/>
      <c r="DZ30" s="628"/>
      <c r="EA30" s="628"/>
      <c r="EB30" s="628"/>
      <c r="EC30" s="655"/>
    </row>
    <row r="31" spans="2:133" ht="11.25" customHeight="1" x14ac:dyDescent="0.15">
      <c r="B31" s="612" t="s">
        <v>312</v>
      </c>
      <c r="C31" s="613"/>
      <c r="D31" s="613"/>
      <c r="E31" s="613"/>
      <c r="F31" s="613"/>
      <c r="G31" s="613"/>
      <c r="H31" s="613"/>
      <c r="I31" s="613"/>
      <c r="J31" s="613"/>
      <c r="K31" s="613"/>
      <c r="L31" s="613"/>
      <c r="M31" s="613"/>
      <c r="N31" s="613"/>
      <c r="O31" s="613"/>
      <c r="P31" s="613"/>
      <c r="Q31" s="614"/>
      <c r="R31" s="615">
        <v>119900</v>
      </c>
      <c r="S31" s="616"/>
      <c r="T31" s="616"/>
      <c r="U31" s="616"/>
      <c r="V31" s="616"/>
      <c r="W31" s="616"/>
      <c r="X31" s="616"/>
      <c r="Y31" s="617"/>
      <c r="Z31" s="642">
        <v>1</v>
      </c>
      <c r="AA31" s="642"/>
      <c r="AB31" s="642"/>
      <c r="AC31" s="642"/>
      <c r="AD31" s="643" t="s">
        <v>126</v>
      </c>
      <c r="AE31" s="643"/>
      <c r="AF31" s="643"/>
      <c r="AG31" s="643"/>
      <c r="AH31" s="643"/>
      <c r="AI31" s="643"/>
      <c r="AJ31" s="643"/>
      <c r="AK31" s="643"/>
      <c r="AL31" s="618" t="s">
        <v>126</v>
      </c>
      <c r="AM31" s="619"/>
      <c r="AN31" s="619"/>
      <c r="AO31" s="644"/>
      <c r="AP31" s="690" t="s">
        <v>313</v>
      </c>
      <c r="AQ31" s="691"/>
      <c r="AR31" s="691"/>
      <c r="AS31" s="691"/>
      <c r="AT31" s="696" t="s">
        <v>314</v>
      </c>
      <c r="AU31" s="343"/>
      <c r="AV31" s="343"/>
      <c r="AW31" s="343"/>
      <c r="AX31" s="683" t="s">
        <v>190</v>
      </c>
      <c r="AY31" s="684"/>
      <c r="AZ31" s="684"/>
      <c r="BA31" s="684"/>
      <c r="BB31" s="684"/>
      <c r="BC31" s="684"/>
      <c r="BD31" s="684"/>
      <c r="BE31" s="684"/>
      <c r="BF31" s="685"/>
      <c r="BG31" s="686">
        <v>98.9</v>
      </c>
      <c r="BH31" s="687"/>
      <c r="BI31" s="687"/>
      <c r="BJ31" s="687"/>
      <c r="BK31" s="687"/>
      <c r="BL31" s="687"/>
      <c r="BM31" s="688">
        <v>96.8</v>
      </c>
      <c r="BN31" s="687"/>
      <c r="BO31" s="687"/>
      <c r="BP31" s="687"/>
      <c r="BQ31" s="689"/>
      <c r="BR31" s="686">
        <v>85.1</v>
      </c>
      <c r="BS31" s="687"/>
      <c r="BT31" s="687"/>
      <c r="BU31" s="687"/>
      <c r="BV31" s="687"/>
      <c r="BW31" s="687"/>
      <c r="BX31" s="688">
        <v>83.1</v>
      </c>
      <c r="BY31" s="687"/>
      <c r="BZ31" s="687"/>
      <c r="CA31" s="687"/>
      <c r="CB31" s="689"/>
      <c r="CD31" s="704"/>
      <c r="CE31" s="705"/>
      <c r="CF31" s="652" t="s">
        <v>315</v>
      </c>
      <c r="CG31" s="653"/>
      <c r="CH31" s="653"/>
      <c r="CI31" s="653"/>
      <c r="CJ31" s="653"/>
      <c r="CK31" s="653"/>
      <c r="CL31" s="653"/>
      <c r="CM31" s="653"/>
      <c r="CN31" s="653"/>
      <c r="CO31" s="653"/>
      <c r="CP31" s="653"/>
      <c r="CQ31" s="654"/>
      <c r="CR31" s="615">
        <v>32286</v>
      </c>
      <c r="CS31" s="626"/>
      <c r="CT31" s="626"/>
      <c r="CU31" s="626"/>
      <c r="CV31" s="626"/>
      <c r="CW31" s="626"/>
      <c r="CX31" s="626"/>
      <c r="CY31" s="627"/>
      <c r="CZ31" s="618">
        <v>0.3</v>
      </c>
      <c r="DA31" s="628"/>
      <c r="DB31" s="628"/>
      <c r="DC31" s="629"/>
      <c r="DD31" s="621">
        <v>31532</v>
      </c>
      <c r="DE31" s="626"/>
      <c r="DF31" s="626"/>
      <c r="DG31" s="626"/>
      <c r="DH31" s="626"/>
      <c r="DI31" s="626"/>
      <c r="DJ31" s="626"/>
      <c r="DK31" s="627"/>
      <c r="DL31" s="621">
        <v>31532</v>
      </c>
      <c r="DM31" s="626"/>
      <c r="DN31" s="626"/>
      <c r="DO31" s="626"/>
      <c r="DP31" s="626"/>
      <c r="DQ31" s="626"/>
      <c r="DR31" s="626"/>
      <c r="DS31" s="626"/>
      <c r="DT31" s="626"/>
      <c r="DU31" s="626"/>
      <c r="DV31" s="627"/>
      <c r="DW31" s="618">
        <v>0.6</v>
      </c>
      <c r="DX31" s="628"/>
      <c r="DY31" s="628"/>
      <c r="DZ31" s="628"/>
      <c r="EA31" s="628"/>
      <c r="EB31" s="628"/>
      <c r="EC31" s="655"/>
    </row>
    <row r="32" spans="2:133" ht="11.25" customHeight="1" x14ac:dyDescent="0.15">
      <c r="B32" s="612" t="s">
        <v>316</v>
      </c>
      <c r="C32" s="613"/>
      <c r="D32" s="613"/>
      <c r="E32" s="613"/>
      <c r="F32" s="613"/>
      <c r="G32" s="613"/>
      <c r="H32" s="613"/>
      <c r="I32" s="613"/>
      <c r="J32" s="613"/>
      <c r="K32" s="613"/>
      <c r="L32" s="613"/>
      <c r="M32" s="613"/>
      <c r="N32" s="613"/>
      <c r="O32" s="613"/>
      <c r="P32" s="613"/>
      <c r="Q32" s="614"/>
      <c r="R32" s="615">
        <v>1598424</v>
      </c>
      <c r="S32" s="616"/>
      <c r="T32" s="616"/>
      <c r="U32" s="616"/>
      <c r="V32" s="616"/>
      <c r="W32" s="616"/>
      <c r="X32" s="616"/>
      <c r="Y32" s="617"/>
      <c r="Z32" s="642">
        <v>13.6</v>
      </c>
      <c r="AA32" s="642"/>
      <c r="AB32" s="642"/>
      <c r="AC32" s="642"/>
      <c r="AD32" s="643" t="s">
        <v>126</v>
      </c>
      <c r="AE32" s="643"/>
      <c r="AF32" s="643"/>
      <c r="AG32" s="643"/>
      <c r="AH32" s="643"/>
      <c r="AI32" s="643"/>
      <c r="AJ32" s="643"/>
      <c r="AK32" s="643"/>
      <c r="AL32" s="618" t="s">
        <v>126</v>
      </c>
      <c r="AM32" s="619"/>
      <c r="AN32" s="619"/>
      <c r="AO32" s="644"/>
      <c r="AP32" s="692"/>
      <c r="AQ32" s="693"/>
      <c r="AR32" s="693"/>
      <c r="AS32" s="693"/>
      <c r="AT32" s="697"/>
      <c r="AU32" s="346" t="s">
        <v>317</v>
      </c>
      <c r="AV32" s="346"/>
      <c r="AW32" s="346"/>
      <c r="AX32" s="612" t="s">
        <v>318</v>
      </c>
      <c r="AY32" s="613"/>
      <c r="AZ32" s="613"/>
      <c r="BA32" s="613"/>
      <c r="BB32" s="613"/>
      <c r="BC32" s="613"/>
      <c r="BD32" s="613"/>
      <c r="BE32" s="613"/>
      <c r="BF32" s="614"/>
      <c r="BG32" s="681">
        <v>98.7</v>
      </c>
      <c r="BH32" s="626"/>
      <c r="BI32" s="626"/>
      <c r="BJ32" s="626"/>
      <c r="BK32" s="626"/>
      <c r="BL32" s="626"/>
      <c r="BM32" s="619">
        <v>95.3</v>
      </c>
      <c r="BN32" s="682"/>
      <c r="BO32" s="682"/>
      <c r="BP32" s="682"/>
      <c r="BQ32" s="659"/>
      <c r="BR32" s="681">
        <v>97.7</v>
      </c>
      <c r="BS32" s="626"/>
      <c r="BT32" s="626"/>
      <c r="BU32" s="626"/>
      <c r="BV32" s="626"/>
      <c r="BW32" s="626"/>
      <c r="BX32" s="619">
        <v>94.5</v>
      </c>
      <c r="BY32" s="682"/>
      <c r="BZ32" s="682"/>
      <c r="CA32" s="682"/>
      <c r="CB32" s="659"/>
      <c r="CD32" s="706"/>
      <c r="CE32" s="707"/>
      <c r="CF32" s="652" t="s">
        <v>319</v>
      </c>
      <c r="CG32" s="653"/>
      <c r="CH32" s="653"/>
      <c r="CI32" s="653"/>
      <c r="CJ32" s="653"/>
      <c r="CK32" s="653"/>
      <c r="CL32" s="653"/>
      <c r="CM32" s="653"/>
      <c r="CN32" s="653"/>
      <c r="CO32" s="653"/>
      <c r="CP32" s="653"/>
      <c r="CQ32" s="654"/>
      <c r="CR32" s="615" t="s">
        <v>126</v>
      </c>
      <c r="CS32" s="616"/>
      <c r="CT32" s="616"/>
      <c r="CU32" s="616"/>
      <c r="CV32" s="616"/>
      <c r="CW32" s="616"/>
      <c r="CX32" s="616"/>
      <c r="CY32" s="617"/>
      <c r="CZ32" s="618" t="s">
        <v>126</v>
      </c>
      <c r="DA32" s="628"/>
      <c r="DB32" s="628"/>
      <c r="DC32" s="629"/>
      <c r="DD32" s="621" t="s">
        <v>126</v>
      </c>
      <c r="DE32" s="616"/>
      <c r="DF32" s="616"/>
      <c r="DG32" s="616"/>
      <c r="DH32" s="616"/>
      <c r="DI32" s="616"/>
      <c r="DJ32" s="616"/>
      <c r="DK32" s="617"/>
      <c r="DL32" s="621" t="s">
        <v>126</v>
      </c>
      <c r="DM32" s="616"/>
      <c r="DN32" s="616"/>
      <c r="DO32" s="616"/>
      <c r="DP32" s="616"/>
      <c r="DQ32" s="616"/>
      <c r="DR32" s="616"/>
      <c r="DS32" s="616"/>
      <c r="DT32" s="616"/>
      <c r="DU32" s="616"/>
      <c r="DV32" s="617"/>
      <c r="DW32" s="618" t="s">
        <v>126</v>
      </c>
      <c r="DX32" s="628"/>
      <c r="DY32" s="628"/>
      <c r="DZ32" s="628"/>
      <c r="EA32" s="628"/>
      <c r="EB32" s="628"/>
      <c r="EC32" s="655"/>
    </row>
    <row r="33" spans="2:133" ht="11.25" customHeight="1" x14ac:dyDescent="0.15">
      <c r="B33" s="678" t="s">
        <v>320</v>
      </c>
      <c r="C33" s="679"/>
      <c r="D33" s="679"/>
      <c r="E33" s="679"/>
      <c r="F33" s="679"/>
      <c r="G33" s="679"/>
      <c r="H33" s="679"/>
      <c r="I33" s="679"/>
      <c r="J33" s="679"/>
      <c r="K33" s="679"/>
      <c r="L33" s="679"/>
      <c r="M33" s="679"/>
      <c r="N33" s="679"/>
      <c r="O33" s="679"/>
      <c r="P33" s="679"/>
      <c r="Q33" s="680"/>
      <c r="R33" s="615">
        <v>62260</v>
      </c>
      <c r="S33" s="616"/>
      <c r="T33" s="616"/>
      <c r="U33" s="616"/>
      <c r="V33" s="616"/>
      <c r="W33" s="616"/>
      <c r="X33" s="616"/>
      <c r="Y33" s="617"/>
      <c r="Z33" s="642">
        <v>0.5</v>
      </c>
      <c r="AA33" s="642"/>
      <c r="AB33" s="642"/>
      <c r="AC33" s="642"/>
      <c r="AD33" s="643">
        <v>62260</v>
      </c>
      <c r="AE33" s="643"/>
      <c r="AF33" s="643"/>
      <c r="AG33" s="643"/>
      <c r="AH33" s="643"/>
      <c r="AI33" s="643"/>
      <c r="AJ33" s="643"/>
      <c r="AK33" s="643"/>
      <c r="AL33" s="618">
        <v>1.1000000000000001</v>
      </c>
      <c r="AM33" s="619"/>
      <c r="AN33" s="619"/>
      <c r="AO33" s="644"/>
      <c r="AP33" s="694"/>
      <c r="AQ33" s="695"/>
      <c r="AR33" s="695"/>
      <c r="AS33" s="695"/>
      <c r="AT33" s="698"/>
      <c r="AU33" s="341"/>
      <c r="AV33" s="341"/>
      <c r="AW33" s="341"/>
      <c r="AX33" s="592" t="s">
        <v>321</v>
      </c>
      <c r="AY33" s="593"/>
      <c r="AZ33" s="593"/>
      <c r="BA33" s="593"/>
      <c r="BB33" s="593"/>
      <c r="BC33" s="593"/>
      <c r="BD33" s="593"/>
      <c r="BE33" s="593"/>
      <c r="BF33" s="594"/>
      <c r="BG33" s="677">
        <v>98.9</v>
      </c>
      <c r="BH33" s="596"/>
      <c r="BI33" s="596"/>
      <c r="BJ33" s="596"/>
      <c r="BK33" s="596"/>
      <c r="BL33" s="596"/>
      <c r="BM33" s="634">
        <v>97.2</v>
      </c>
      <c r="BN33" s="596"/>
      <c r="BO33" s="596"/>
      <c r="BP33" s="596"/>
      <c r="BQ33" s="645"/>
      <c r="BR33" s="677">
        <v>79.7</v>
      </c>
      <c r="BS33" s="596"/>
      <c r="BT33" s="596"/>
      <c r="BU33" s="596"/>
      <c r="BV33" s="596"/>
      <c r="BW33" s="596"/>
      <c r="BX33" s="634">
        <v>78.099999999999994</v>
      </c>
      <c r="BY33" s="596"/>
      <c r="BZ33" s="596"/>
      <c r="CA33" s="596"/>
      <c r="CB33" s="645"/>
      <c r="CD33" s="652" t="s">
        <v>322</v>
      </c>
      <c r="CE33" s="653"/>
      <c r="CF33" s="653"/>
      <c r="CG33" s="653"/>
      <c r="CH33" s="653"/>
      <c r="CI33" s="653"/>
      <c r="CJ33" s="653"/>
      <c r="CK33" s="653"/>
      <c r="CL33" s="653"/>
      <c r="CM33" s="653"/>
      <c r="CN33" s="653"/>
      <c r="CO33" s="653"/>
      <c r="CP33" s="653"/>
      <c r="CQ33" s="654"/>
      <c r="CR33" s="615">
        <v>6880561</v>
      </c>
      <c r="CS33" s="626"/>
      <c r="CT33" s="626"/>
      <c r="CU33" s="626"/>
      <c r="CV33" s="626"/>
      <c r="CW33" s="626"/>
      <c r="CX33" s="626"/>
      <c r="CY33" s="627"/>
      <c r="CZ33" s="618">
        <v>61.9</v>
      </c>
      <c r="DA33" s="628"/>
      <c r="DB33" s="628"/>
      <c r="DC33" s="629"/>
      <c r="DD33" s="621">
        <v>4031492</v>
      </c>
      <c r="DE33" s="626"/>
      <c r="DF33" s="626"/>
      <c r="DG33" s="626"/>
      <c r="DH33" s="626"/>
      <c r="DI33" s="626"/>
      <c r="DJ33" s="626"/>
      <c r="DK33" s="627"/>
      <c r="DL33" s="621">
        <v>1955651</v>
      </c>
      <c r="DM33" s="626"/>
      <c r="DN33" s="626"/>
      <c r="DO33" s="626"/>
      <c r="DP33" s="626"/>
      <c r="DQ33" s="626"/>
      <c r="DR33" s="626"/>
      <c r="DS33" s="626"/>
      <c r="DT33" s="626"/>
      <c r="DU33" s="626"/>
      <c r="DV33" s="627"/>
      <c r="DW33" s="618">
        <v>35.200000000000003</v>
      </c>
      <c r="DX33" s="628"/>
      <c r="DY33" s="628"/>
      <c r="DZ33" s="628"/>
      <c r="EA33" s="628"/>
      <c r="EB33" s="628"/>
      <c r="EC33" s="655"/>
    </row>
    <row r="34" spans="2:133" ht="11.25" customHeight="1" x14ac:dyDescent="0.15">
      <c r="B34" s="612" t="s">
        <v>323</v>
      </c>
      <c r="C34" s="613"/>
      <c r="D34" s="613"/>
      <c r="E34" s="613"/>
      <c r="F34" s="613"/>
      <c r="G34" s="613"/>
      <c r="H34" s="613"/>
      <c r="I34" s="613"/>
      <c r="J34" s="613"/>
      <c r="K34" s="613"/>
      <c r="L34" s="613"/>
      <c r="M34" s="613"/>
      <c r="N34" s="613"/>
      <c r="O34" s="613"/>
      <c r="P34" s="613"/>
      <c r="Q34" s="614"/>
      <c r="R34" s="615">
        <v>840789</v>
      </c>
      <c r="S34" s="616"/>
      <c r="T34" s="616"/>
      <c r="U34" s="616"/>
      <c r="V34" s="616"/>
      <c r="W34" s="616"/>
      <c r="X34" s="616"/>
      <c r="Y34" s="617"/>
      <c r="Z34" s="642">
        <v>7.1</v>
      </c>
      <c r="AA34" s="642"/>
      <c r="AB34" s="642"/>
      <c r="AC34" s="642"/>
      <c r="AD34" s="643" t="s">
        <v>126</v>
      </c>
      <c r="AE34" s="643"/>
      <c r="AF34" s="643"/>
      <c r="AG34" s="643"/>
      <c r="AH34" s="643"/>
      <c r="AI34" s="643"/>
      <c r="AJ34" s="643"/>
      <c r="AK34" s="643"/>
      <c r="AL34" s="618" t="s">
        <v>126</v>
      </c>
      <c r="AM34" s="619"/>
      <c r="AN34" s="619"/>
      <c r="AO34" s="644"/>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2" t="s">
        <v>324</v>
      </c>
      <c r="CE34" s="653"/>
      <c r="CF34" s="653"/>
      <c r="CG34" s="653"/>
      <c r="CH34" s="653"/>
      <c r="CI34" s="653"/>
      <c r="CJ34" s="653"/>
      <c r="CK34" s="653"/>
      <c r="CL34" s="653"/>
      <c r="CM34" s="653"/>
      <c r="CN34" s="653"/>
      <c r="CO34" s="653"/>
      <c r="CP34" s="653"/>
      <c r="CQ34" s="654"/>
      <c r="CR34" s="615">
        <v>2128803</v>
      </c>
      <c r="CS34" s="616"/>
      <c r="CT34" s="616"/>
      <c r="CU34" s="616"/>
      <c r="CV34" s="616"/>
      <c r="CW34" s="616"/>
      <c r="CX34" s="616"/>
      <c r="CY34" s="617"/>
      <c r="CZ34" s="618">
        <v>19.2</v>
      </c>
      <c r="DA34" s="628"/>
      <c r="DB34" s="628"/>
      <c r="DC34" s="629"/>
      <c r="DD34" s="621">
        <v>1254220</v>
      </c>
      <c r="DE34" s="616"/>
      <c r="DF34" s="616"/>
      <c r="DG34" s="616"/>
      <c r="DH34" s="616"/>
      <c r="DI34" s="616"/>
      <c r="DJ34" s="616"/>
      <c r="DK34" s="617"/>
      <c r="DL34" s="621">
        <v>915943</v>
      </c>
      <c r="DM34" s="616"/>
      <c r="DN34" s="616"/>
      <c r="DO34" s="616"/>
      <c r="DP34" s="616"/>
      <c r="DQ34" s="616"/>
      <c r="DR34" s="616"/>
      <c r="DS34" s="616"/>
      <c r="DT34" s="616"/>
      <c r="DU34" s="616"/>
      <c r="DV34" s="617"/>
      <c r="DW34" s="618">
        <v>16.5</v>
      </c>
      <c r="DX34" s="628"/>
      <c r="DY34" s="628"/>
      <c r="DZ34" s="628"/>
      <c r="EA34" s="628"/>
      <c r="EB34" s="628"/>
      <c r="EC34" s="655"/>
    </row>
    <row r="35" spans="2:133" ht="11.25" customHeight="1" x14ac:dyDescent="0.15">
      <c r="B35" s="612" t="s">
        <v>325</v>
      </c>
      <c r="C35" s="613"/>
      <c r="D35" s="613"/>
      <c r="E35" s="613"/>
      <c r="F35" s="613"/>
      <c r="G35" s="613"/>
      <c r="H35" s="613"/>
      <c r="I35" s="613"/>
      <c r="J35" s="613"/>
      <c r="K35" s="613"/>
      <c r="L35" s="613"/>
      <c r="M35" s="613"/>
      <c r="N35" s="613"/>
      <c r="O35" s="613"/>
      <c r="P35" s="613"/>
      <c r="Q35" s="614"/>
      <c r="R35" s="615">
        <v>1882791</v>
      </c>
      <c r="S35" s="616"/>
      <c r="T35" s="616"/>
      <c r="U35" s="616"/>
      <c r="V35" s="616"/>
      <c r="W35" s="616"/>
      <c r="X35" s="616"/>
      <c r="Y35" s="617"/>
      <c r="Z35" s="642">
        <v>16</v>
      </c>
      <c r="AA35" s="642"/>
      <c r="AB35" s="642"/>
      <c r="AC35" s="642"/>
      <c r="AD35" s="643">
        <v>1241349</v>
      </c>
      <c r="AE35" s="643"/>
      <c r="AF35" s="643"/>
      <c r="AG35" s="643"/>
      <c r="AH35" s="643"/>
      <c r="AI35" s="643"/>
      <c r="AJ35" s="643"/>
      <c r="AK35" s="643"/>
      <c r="AL35" s="618">
        <v>22.8</v>
      </c>
      <c r="AM35" s="619"/>
      <c r="AN35" s="619"/>
      <c r="AO35" s="644"/>
      <c r="AP35" s="209"/>
      <c r="AQ35" s="674" t="s">
        <v>326</v>
      </c>
      <c r="AR35" s="675"/>
      <c r="AS35" s="675"/>
      <c r="AT35" s="675"/>
      <c r="AU35" s="675"/>
      <c r="AV35" s="675"/>
      <c r="AW35" s="675"/>
      <c r="AX35" s="675"/>
      <c r="AY35" s="675"/>
      <c r="AZ35" s="675"/>
      <c r="BA35" s="675"/>
      <c r="BB35" s="675"/>
      <c r="BC35" s="675"/>
      <c r="BD35" s="675"/>
      <c r="BE35" s="675"/>
      <c r="BF35" s="676"/>
      <c r="BG35" s="674" t="s">
        <v>327</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52" t="s">
        <v>328</v>
      </c>
      <c r="CE35" s="653"/>
      <c r="CF35" s="653"/>
      <c r="CG35" s="653"/>
      <c r="CH35" s="653"/>
      <c r="CI35" s="653"/>
      <c r="CJ35" s="653"/>
      <c r="CK35" s="653"/>
      <c r="CL35" s="653"/>
      <c r="CM35" s="653"/>
      <c r="CN35" s="653"/>
      <c r="CO35" s="653"/>
      <c r="CP35" s="653"/>
      <c r="CQ35" s="654"/>
      <c r="CR35" s="615">
        <v>61251</v>
      </c>
      <c r="CS35" s="626"/>
      <c r="CT35" s="626"/>
      <c r="CU35" s="626"/>
      <c r="CV35" s="626"/>
      <c r="CW35" s="626"/>
      <c r="CX35" s="626"/>
      <c r="CY35" s="627"/>
      <c r="CZ35" s="618">
        <v>0.6</v>
      </c>
      <c r="DA35" s="628"/>
      <c r="DB35" s="628"/>
      <c r="DC35" s="629"/>
      <c r="DD35" s="621">
        <v>53888</v>
      </c>
      <c r="DE35" s="626"/>
      <c r="DF35" s="626"/>
      <c r="DG35" s="626"/>
      <c r="DH35" s="626"/>
      <c r="DI35" s="626"/>
      <c r="DJ35" s="626"/>
      <c r="DK35" s="627"/>
      <c r="DL35" s="621">
        <v>47367</v>
      </c>
      <c r="DM35" s="626"/>
      <c r="DN35" s="626"/>
      <c r="DO35" s="626"/>
      <c r="DP35" s="626"/>
      <c r="DQ35" s="626"/>
      <c r="DR35" s="626"/>
      <c r="DS35" s="626"/>
      <c r="DT35" s="626"/>
      <c r="DU35" s="626"/>
      <c r="DV35" s="627"/>
      <c r="DW35" s="618">
        <v>0.9</v>
      </c>
      <c r="DX35" s="628"/>
      <c r="DY35" s="628"/>
      <c r="DZ35" s="628"/>
      <c r="EA35" s="628"/>
      <c r="EB35" s="628"/>
      <c r="EC35" s="655"/>
    </row>
    <row r="36" spans="2:133" ht="11.25" customHeight="1" x14ac:dyDescent="0.15">
      <c r="B36" s="612" t="s">
        <v>329</v>
      </c>
      <c r="C36" s="613"/>
      <c r="D36" s="613"/>
      <c r="E36" s="613"/>
      <c r="F36" s="613"/>
      <c r="G36" s="613"/>
      <c r="H36" s="613"/>
      <c r="I36" s="613"/>
      <c r="J36" s="613"/>
      <c r="K36" s="613"/>
      <c r="L36" s="613"/>
      <c r="M36" s="613"/>
      <c r="N36" s="613"/>
      <c r="O36" s="613"/>
      <c r="P36" s="613"/>
      <c r="Q36" s="614"/>
      <c r="R36" s="615">
        <v>790435</v>
      </c>
      <c r="S36" s="616"/>
      <c r="T36" s="616"/>
      <c r="U36" s="616"/>
      <c r="V36" s="616"/>
      <c r="W36" s="616"/>
      <c r="X36" s="616"/>
      <c r="Y36" s="617"/>
      <c r="Z36" s="642">
        <v>6.7</v>
      </c>
      <c r="AA36" s="642"/>
      <c r="AB36" s="642"/>
      <c r="AC36" s="642"/>
      <c r="AD36" s="643" t="s">
        <v>126</v>
      </c>
      <c r="AE36" s="643"/>
      <c r="AF36" s="643"/>
      <c r="AG36" s="643"/>
      <c r="AH36" s="643"/>
      <c r="AI36" s="643"/>
      <c r="AJ36" s="643"/>
      <c r="AK36" s="643"/>
      <c r="AL36" s="618" t="s">
        <v>126</v>
      </c>
      <c r="AM36" s="619"/>
      <c r="AN36" s="619"/>
      <c r="AO36" s="644"/>
      <c r="AP36" s="209"/>
      <c r="AQ36" s="665" t="s">
        <v>330</v>
      </c>
      <c r="AR36" s="666"/>
      <c r="AS36" s="666"/>
      <c r="AT36" s="666"/>
      <c r="AU36" s="666"/>
      <c r="AV36" s="666"/>
      <c r="AW36" s="666"/>
      <c r="AX36" s="666"/>
      <c r="AY36" s="667"/>
      <c r="AZ36" s="668">
        <v>671046</v>
      </c>
      <c r="BA36" s="669"/>
      <c r="BB36" s="669"/>
      <c r="BC36" s="669"/>
      <c r="BD36" s="669"/>
      <c r="BE36" s="669"/>
      <c r="BF36" s="670"/>
      <c r="BG36" s="671" t="s">
        <v>331</v>
      </c>
      <c r="BH36" s="672"/>
      <c r="BI36" s="672"/>
      <c r="BJ36" s="672"/>
      <c r="BK36" s="672"/>
      <c r="BL36" s="672"/>
      <c r="BM36" s="672"/>
      <c r="BN36" s="672"/>
      <c r="BO36" s="672"/>
      <c r="BP36" s="672"/>
      <c r="BQ36" s="672"/>
      <c r="BR36" s="672"/>
      <c r="BS36" s="672"/>
      <c r="BT36" s="672"/>
      <c r="BU36" s="673"/>
      <c r="BV36" s="668">
        <v>43332</v>
      </c>
      <c r="BW36" s="669"/>
      <c r="BX36" s="669"/>
      <c r="BY36" s="669"/>
      <c r="BZ36" s="669"/>
      <c r="CA36" s="669"/>
      <c r="CB36" s="670"/>
      <c r="CD36" s="652" t="s">
        <v>332</v>
      </c>
      <c r="CE36" s="653"/>
      <c r="CF36" s="653"/>
      <c r="CG36" s="653"/>
      <c r="CH36" s="653"/>
      <c r="CI36" s="653"/>
      <c r="CJ36" s="653"/>
      <c r="CK36" s="653"/>
      <c r="CL36" s="653"/>
      <c r="CM36" s="653"/>
      <c r="CN36" s="653"/>
      <c r="CO36" s="653"/>
      <c r="CP36" s="653"/>
      <c r="CQ36" s="654"/>
      <c r="CR36" s="615">
        <v>1816496</v>
      </c>
      <c r="CS36" s="616"/>
      <c r="CT36" s="616"/>
      <c r="CU36" s="616"/>
      <c r="CV36" s="616"/>
      <c r="CW36" s="616"/>
      <c r="CX36" s="616"/>
      <c r="CY36" s="617"/>
      <c r="CZ36" s="618">
        <v>16.3</v>
      </c>
      <c r="DA36" s="628"/>
      <c r="DB36" s="628"/>
      <c r="DC36" s="629"/>
      <c r="DD36" s="621">
        <v>757432</v>
      </c>
      <c r="DE36" s="616"/>
      <c r="DF36" s="616"/>
      <c r="DG36" s="616"/>
      <c r="DH36" s="616"/>
      <c r="DI36" s="616"/>
      <c r="DJ36" s="616"/>
      <c r="DK36" s="617"/>
      <c r="DL36" s="621">
        <v>668278</v>
      </c>
      <c r="DM36" s="616"/>
      <c r="DN36" s="616"/>
      <c r="DO36" s="616"/>
      <c r="DP36" s="616"/>
      <c r="DQ36" s="616"/>
      <c r="DR36" s="616"/>
      <c r="DS36" s="616"/>
      <c r="DT36" s="616"/>
      <c r="DU36" s="616"/>
      <c r="DV36" s="617"/>
      <c r="DW36" s="618">
        <v>12</v>
      </c>
      <c r="DX36" s="628"/>
      <c r="DY36" s="628"/>
      <c r="DZ36" s="628"/>
      <c r="EA36" s="628"/>
      <c r="EB36" s="628"/>
      <c r="EC36" s="655"/>
    </row>
    <row r="37" spans="2:133" ht="11.25" customHeight="1" x14ac:dyDescent="0.15">
      <c r="B37" s="612" t="s">
        <v>333</v>
      </c>
      <c r="C37" s="613"/>
      <c r="D37" s="613"/>
      <c r="E37" s="613"/>
      <c r="F37" s="613"/>
      <c r="G37" s="613"/>
      <c r="H37" s="613"/>
      <c r="I37" s="613"/>
      <c r="J37" s="613"/>
      <c r="K37" s="613"/>
      <c r="L37" s="613"/>
      <c r="M37" s="613"/>
      <c r="N37" s="613"/>
      <c r="O37" s="613"/>
      <c r="P37" s="613"/>
      <c r="Q37" s="614"/>
      <c r="R37" s="615">
        <v>1081116</v>
      </c>
      <c r="S37" s="616"/>
      <c r="T37" s="616"/>
      <c r="U37" s="616"/>
      <c r="V37" s="616"/>
      <c r="W37" s="616"/>
      <c r="X37" s="616"/>
      <c r="Y37" s="617"/>
      <c r="Z37" s="642">
        <v>9.1999999999999993</v>
      </c>
      <c r="AA37" s="642"/>
      <c r="AB37" s="642"/>
      <c r="AC37" s="642"/>
      <c r="AD37" s="643" t="s">
        <v>126</v>
      </c>
      <c r="AE37" s="643"/>
      <c r="AF37" s="643"/>
      <c r="AG37" s="643"/>
      <c r="AH37" s="643"/>
      <c r="AI37" s="643"/>
      <c r="AJ37" s="643"/>
      <c r="AK37" s="643"/>
      <c r="AL37" s="618" t="s">
        <v>126</v>
      </c>
      <c r="AM37" s="619"/>
      <c r="AN37" s="619"/>
      <c r="AO37" s="644"/>
      <c r="AQ37" s="656" t="s">
        <v>334</v>
      </c>
      <c r="AR37" s="657"/>
      <c r="AS37" s="657"/>
      <c r="AT37" s="657"/>
      <c r="AU37" s="657"/>
      <c r="AV37" s="657"/>
      <c r="AW37" s="657"/>
      <c r="AX37" s="657"/>
      <c r="AY37" s="658"/>
      <c r="AZ37" s="615">
        <v>168844</v>
      </c>
      <c r="BA37" s="616"/>
      <c r="BB37" s="616"/>
      <c r="BC37" s="616"/>
      <c r="BD37" s="626"/>
      <c r="BE37" s="626"/>
      <c r="BF37" s="659"/>
      <c r="BG37" s="652" t="s">
        <v>335</v>
      </c>
      <c r="BH37" s="653"/>
      <c r="BI37" s="653"/>
      <c r="BJ37" s="653"/>
      <c r="BK37" s="653"/>
      <c r="BL37" s="653"/>
      <c r="BM37" s="653"/>
      <c r="BN37" s="653"/>
      <c r="BO37" s="653"/>
      <c r="BP37" s="653"/>
      <c r="BQ37" s="653"/>
      <c r="BR37" s="653"/>
      <c r="BS37" s="653"/>
      <c r="BT37" s="653"/>
      <c r="BU37" s="654"/>
      <c r="BV37" s="615">
        <v>-4894</v>
      </c>
      <c r="BW37" s="616"/>
      <c r="BX37" s="616"/>
      <c r="BY37" s="616"/>
      <c r="BZ37" s="616"/>
      <c r="CA37" s="616"/>
      <c r="CB37" s="660"/>
      <c r="CD37" s="652" t="s">
        <v>336</v>
      </c>
      <c r="CE37" s="653"/>
      <c r="CF37" s="653"/>
      <c r="CG37" s="653"/>
      <c r="CH37" s="653"/>
      <c r="CI37" s="653"/>
      <c r="CJ37" s="653"/>
      <c r="CK37" s="653"/>
      <c r="CL37" s="653"/>
      <c r="CM37" s="653"/>
      <c r="CN37" s="653"/>
      <c r="CO37" s="653"/>
      <c r="CP37" s="653"/>
      <c r="CQ37" s="654"/>
      <c r="CR37" s="615">
        <v>474852</v>
      </c>
      <c r="CS37" s="626"/>
      <c r="CT37" s="626"/>
      <c r="CU37" s="626"/>
      <c r="CV37" s="626"/>
      <c r="CW37" s="626"/>
      <c r="CX37" s="626"/>
      <c r="CY37" s="627"/>
      <c r="CZ37" s="618">
        <v>4.3</v>
      </c>
      <c r="DA37" s="628"/>
      <c r="DB37" s="628"/>
      <c r="DC37" s="629"/>
      <c r="DD37" s="621">
        <v>399075</v>
      </c>
      <c r="DE37" s="626"/>
      <c r="DF37" s="626"/>
      <c r="DG37" s="626"/>
      <c r="DH37" s="626"/>
      <c r="DI37" s="626"/>
      <c r="DJ37" s="626"/>
      <c r="DK37" s="627"/>
      <c r="DL37" s="621">
        <v>398562</v>
      </c>
      <c r="DM37" s="626"/>
      <c r="DN37" s="626"/>
      <c r="DO37" s="626"/>
      <c r="DP37" s="626"/>
      <c r="DQ37" s="626"/>
      <c r="DR37" s="626"/>
      <c r="DS37" s="626"/>
      <c r="DT37" s="626"/>
      <c r="DU37" s="626"/>
      <c r="DV37" s="627"/>
      <c r="DW37" s="618">
        <v>7.2</v>
      </c>
      <c r="DX37" s="628"/>
      <c r="DY37" s="628"/>
      <c r="DZ37" s="628"/>
      <c r="EA37" s="628"/>
      <c r="EB37" s="628"/>
      <c r="EC37" s="655"/>
    </row>
    <row r="38" spans="2:133" ht="11.25" customHeight="1" x14ac:dyDescent="0.15">
      <c r="B38" s="612" t="s">
        <v>337</v>
      </c>
      <c r="C38" s="613"/>
      <c r="D38" s="613"/>
      <c r="E38" s="613"/>
      <c r="F38" s="613"/>
      <c r="G38" s="613"/>
      <c r="H38" s="613"/>
      <c r="I38" s="613"/>
      <c r="J38" s="613"/>
      <c r="K38" s="613"/>
      <c r="L38" s="613"/>
      <c r="M38" s="613"/>
      <c r="N38" s="613"/>
      <c r="O38" s="613"/>
      <c r="P38" s="613"/>
      <c r="Q38" s="614"/>
      <c r="R38" s="615">
        <v>590219</v>
      </c>
      <c r="S38" s="616"/>
      <c r="T38" s="616"/>
      <c r="U38" s="616"/>
      <c r="V38" s="616"/>
      <c r="W38" s="616"/>
      <c r="X38" s="616"/>
      <c r="Y38" s="617"/>
      <c r="Z38" s="642">
        <v>5</v>
      </c>
      <c r="AA38" s="642"/>
      <c r="AB38" s="642"/>
      <c r="AC38" s="642"/>
      <c r="AD38" s="643" t="s">
        <v>126</v>
      </c>
      <c r="AE38" s="643"/>
      <c r="AF38" s="643"/>
      <c r="AG38" s="643"/>
      <c r="AH38" s="643"/>
      <c r="AI38" s="643"/>
      <c r="AJ38" s="643"/>
      <c r="AK38" s="643"/>
      <c r="AL38" s="618" t="s">
        <v>126</v>
      </c>
      <c r="AM38" s="619"/>
      <c r="AN38" s="619"/>
      <c r="AO38" s="644"/>
      <c r="AQ38" s="656" t="s">
        <v>338</v>
      </c>
      <c r="AR38" s="657"/>
      <c r="AS38" s="657"/>
      <c r="AT38" s="657"/>
      <c r="AU38" s="657"/>
      <c r="AV38" s="657"/>
      <c r="AW38" s="657"/>
      <c r="AX38" s="657"/>
      <c r="AY38" s="658"/>
      <c r="AZ38" s="615" t="s">
        <v>126</v>
      </c>
      <c r="BA38" s="616"/>
      <c r="BB38" s="616"/>
      <c r="BC38" s="616"/>
      <c r="BD38" s="626"/>
      <c r="BE38" s="626"/>
      <c r="BF38" s="659"/>
      <c r="BG38" s="652" t="s">
        <v>339</v>
      </c>
      <c r="BH38" s="653"/>
      <c r="BI38" s="653"/>
      <c r="BJ38" s="653"/>
      <c r="BK38" s="653"/>
      <c r="BL38" s="653"/>
      <c r="BM38" s="653"/>
      <c r="BN38" s="653"/>
      <c r="BO38" s="653"/>
      <c r="BP38" s="653"/>
      <c r="BQ38" s="653"/>
      <c r="BR38" s="653"/>
      <c r="BS38" s="653"/>
      <c r="BT38" s="653"/>
      <c r="BU38" s="654"/>
      <c r="BV38" s="615">
        <v>2320</v>
      </c>
      <c r="BW38" s="616"/>
      <c r="BX38" s="616"/>
      <c r="BY38" s="616"/>
      <c r="BZ38" s="616"/>
      <c r="CA38" s="616"/>
      <c r="CB38" s="660"/>
      <c r="CD38" s="652" t="s">
        <v>340</v>
      </c>
      <c r="CE38" s="653"/>
      <c r="CF38" s="653"/>
      <c r="CG38" s="653"/>
      <c r="CH38" s="653"/>
      <c r="CI38" s="653"/>
      <c r="CJ38" s="653"/>
      <c r="CK38" s="653"/>
      <c r="CL38" s="653"/>
      <c r="CM38" s="653"/>
      <c r="CN38" s="653"/>
      <c r="CO38" s="653"/>
      <c r="CP38" s="653"/>
      <c r="CQ38" s="654"/>
      <c r="CR38" s="615">
        <v>671046</v>
      </c>
      <c r="CS38" s="616"/>
      <c r="CT38" s="616"/>
      <c r="CU38" s="616"/>
      <c r="CV38" s="616"/>
      <c r="CW38" s="616"/>
      <c r="CX38" s="616"/>
      <c r="CY38" s="617"/>
      <c r="CZ38" s="618">
        <v>6</v>
      </c>
      <c r="DA38" s="628"/>
      <c r="DB38" s="628"/>
      <c r="DC38" s="629"/>
      <c r="DD38" s="621">
        <v>586920</v>
      </c>
      <c r="DE38" s="616"/>
      <c r="DF38" s="616"/>
      <c r="DG38" s="616"/>
      <c r="DH38" s="616"/>
      <c r="DI38" s="616"/>
      <c r="DJ38" s="616"/>
      <c r="DK38" s="617"/>
      <c r="DL38" s="621">
        <v>324063</v>
      </c>
      <c r="DM38" s="616"/>
      <c r="DN38" s="616"/>
      <c r="DO38" s="616"/>
      <c r="DP38" s="616"/>
      <c r="DQ38" s="616"/>
      <c r="DR38" s="616"/>
      <c r="DS38" s="616"/>
      <c r="DT38" s="616"/>
      <c r="DU38" s="616"/>
      <c r="DV38" s="617"/>
      <c r="DW38" s="618">
        <v>5.8</v>
      </c>
      <c r="DX38" s="628"/>
      <c r="DY38" s="628"/>
      <c r="DZ38" s="628"/>
      <c r="EA38" s="628"/>
      <c r="EB38" s="628"/>
      <c r="EC38" s="655"/>
    </row>
    <row r="39" spans="2:133" ht="11.25" customHeight="1" x14ac:dyDescent="0.15">
      <c r="B39" s="612" t="s">
        <v>341</v>
      </c>
      <c r="C39" s="613"/>
      <c r="D39" s="613"/>
      <c r="E39" s="613"/>
      <c r="F39" s="613"/>
      <c r="G39" s="613"/>
      <c r="H39" s="613"/>
      <c r="I39" s="613"/>
      <c r="J39" s="613"/>
      <c r="K39" s="613"/>
      <c r="L39" s="613"/>
      <c r="M39" s="613"/>
      <c r="N39" s="613"/>
      <c r="O39" s="613"/>
      <c r="P39" s="613"/>
      <c r="Q39" s="614"/>
      <c r="R39" s="615">
        <v>44122</v>
      </c>
      <c r="S39" s="616"/>
      <c r="T39" s="616"/>
      <c r="U39" s="616"/>
      <c r="V39" s="616"/>
      <c r="W39" s="616"/>
      <c r="X39" s="616"/>
      <c r="Y39" s="617"/>
      <c r="Z39" s="642">
        <v>0.4</v>
      </c>
      <c r="AA39" s="642"/>
      <c r="AB39" s="642"/>
      <c r="AC39" s="642"/>
      <c r="AD39" s="643">
        <v>7438</v>
      </c>
      <c r="AE39" s="643"/>
      <c r="AF39" s="643"/>
      <c r="AG39" s="643"/>
      <c r="AH39" s="643"/>
      <c r="AI39" s="643"/>
      <c r="AJ39" s="643"/>
      <c r="AK39" s="643"/>
      <c r="AL39" s="618">
        <v>0.1</v>
      </c>
      <c r="AM39" s="619"/>
      <c r="AN39" s="619"/>
      <c r="AO39" s="644"/>
      <c r="AQ39" s="656" t="s">
        <v>342</v>
      </c>
      <c r="AR39" s="657"/>
      <c r="AS39" s="657"/>
      <c r="AT39" s="657"/>
      <c r="AU39" s="657"/>
      <c r="AV39" s="657"/>
      <c r="AW39" s="657"/>
      <c r="AX39" s="657"/>
      <c r="AY39" s="658"/>
      <c r="AZ39" s="615" t="s">
        <v>126</v>
      </c>
      <c r="BA39" s="616"/>
      <c r="BB39" s="616"/>
      <c r="BC39" s="616"/>
      <c r="BD39" s="626"/>
      <c r="BE39" s="626"/>
      <c r="BF39" s="659"/>
      <c r="BG39" s="652" t="s">
        <v>343</v>
      </c>
      <c r="BH39" s="653"/>
      <c r="BI39" s="653"/>
      <c r="BJ39" s="653"/>
      <c r="BK39" s="653"/>
      <c r="BL39" s="653"/>
      <c r="BM39" s="653"/>
      <c r="BN39" s="653"/>
      <c r="BO39" s="653"/>
      <c r="BP39" s="653"/>
      <c r="BQ39" s="653"/>
      <c r="BR39" s="653"/>
      <c r="BS39" s="653"/>
      <c r="BT39" s="653"/>
      <c r="BU39" s="654"/>
      <c r="BV39" s="615">
        <v>3795</v>
      </c>
      <c r="BW39" s="616"/>
      <c r="BX39" s="616"/>
      <c r="BY39" s="616"/>
      <c r="BZ39" s="616"/>
      <c r="CA39" s="616"/>
      <c r="CB39" s="660"/>
      <c r="CD39" s="652" t="s">
        <v>344</v>
      </c>
      <c r="CE39" s="653"/>
      <c r="CF39" s="653"/>
      <c r="CG39" s="653"/>
      <c r="CH39" s="653"/>
      <c r="CI39" s="653"/>
      <c r="CJ39" s="653"/>
      <c r="CK39" s="653"/>
      <c r="CL39" s="653"/>
      <c r="CM39" s="653"/>
      <c r="CN39" s="653"/>
      <c r="CO39" s="653"/>
      <c r="CP39" s="653"/>
      <c r="CQ39" s="654"/>
      <c r="CR39" s="615">
        <v>2194805</v>
      </c>
      <c r="CS39" s="626"/>
      <c r="CT39" s="626"/>
      <c r="CU39" s="626"/>
      <c r="CV39" s="626"/>
      <c r="CW39" s="626"/>
      <c r="CX39" s="626"/>
      <c r="CY39" s="627"/>
      <c r="CZ39" s="618">
        <v>19.7</v>
      </c>
      <c r="DA39" s="628"/>
      <c r="DB39" s="628"/>
      <c r="DC39" s="629"/>
      <c r="DD39" s="621">
        <v>1379032</v>
      </c>
      <c r="DE39" s="626"/>
      <c r="DF39" s="626"/>
      <c r="DG39" s="626"/>
      <c r="DH39" s="626"/>
      <c r="DI39" s="626"/>
      <c r="DJ39" s="626"/>
      <c r="DK39" s="627"/>
      <c r="DL39" s="621" t="s">
        <v>126</v>
      </c>
      <c r="DM39" s="626"/>
      <c r="DN39" s="626"/>
      <c r="DO39" s="626"/>
      <c r="DP39" s="626"/>
      <c r="DQ39" s="626"/>
      <c r="DR39" s="626"/>
      <c r="DS39" s="626"/>
      <c r="DT39" s="626"/>
      <c r="DU39" s="626"/>
      <c r="DV39" s="627"/>
      <c r="DW39" s="618" t="s">
        <v>126</v>
      </c>
      <c r="DX39" s="628"/>
      <c r="DY39" s="628"/>
      <c r="DZ39" s="628"/>
      <c r="EA39" s="628"/>
      <c r="EB39" s="628"/>
      <c r="EC39" s="655"/>
    </row>
    <row r="40" spans="2:133" ht="11.25" customHeight="1" x14ac:dyDescent="0.15">
      <c r="B40" s="612" t="s">
        <v>345</v>
      </c>
      <c r="C40" s="613"/>
      <c r="D40" s="613"/>
      <c r="E40" s="613"/>
      <c r="F40" s="613"/>
      <c r="G40" s="613"/>
      <c r="H40" s="613"/>
      <c r="I40" s="613"/>
      <c r="J40" s="613"/>
      <c r="K40" s="613"/>
      <c r="L40" s="613"/>
      <c r="M40" s="613"/>
      <c r="N40" s="613"/>
      <c r="O40" s="613"/>
      <c r="P40" s="613"/>
      <c r="Q40" s="614"/>
      <c r="R40" s="615">
        <v>158700</v>
      </c>
      <c r="S40" s="616"/>
      <c r="T40" s="616"/>
      <c r="U40" s="616"/>
      <c r="V40" s="616"/>
      <c r="W40" s="616"/>
      <c r="X40" s="616"/>
      <c r="Y40" s="617"/>
      <c r="Z40" s="642">
        <v>1.3</v>
      </c>
      <c r="AA40" s="642"/>
      <c r="AB40" s="642"/>
      <c r="AC40" s="642"/>
      <c r="AD40" s="643" t="s">
        <v>126</v>
      </c>
      <c r="AE40" s="643"/>
      <c r="AF40" s="643"/>
      <c r="AG40" s="643"/>
      <c r="AH40" s="643"/>
      <c r="AI40" s="643"/>
      <c r="AJ40" s="643"/>
      <c r="AK40" s="643"/>
      <c r="AL40" s="618" t="s">
        <v>126</v>
      </c>
      <c r="AM40" s="619"/>
      <c r="AN40" s="619"/>
      <c r="AO40" s="644"/>
      <c r="AQ40" s="656" t="s">
        <v>346</v>
      </c>
      <c r="AR40" s="657"/>
      <c r="AS40" s="657"/>
      <c r="AT40" s="657"/>
      <c r="AU40" s="657"/>
      <c r="AV40" s="657"/>
      <c r="AW40" s="657"/>
      <c r="AX40" s="657"/>
      <c r="AY40" s="658"/>
      <c r="AZ40" s="615" t="s">
        <v>126</v>
      </c>
      <c r="BA40" s="616"/>
      <c r="BB40" s="616"/>
      <c r="BC40" s="616"/>
      <c r="BD40" s="626"/>
      <c r="BE40" s="626"/>
      <c r="BF40" s="659"/>
      <c r="BG40" s="661" t="s">
        <v>347</v>
      </c>
      <c r="BH40" s="662"/>
      <c r="BI40" s="662"/>
      <c r="BJ40" s="662"/>
      <c r="BK40" s="662"/>
      <c r="BL40" s="347"/>
      <c r="BM40" s="653" t="s">
        <v>348</v>
      </c>
      <c r="BN40" s="653"/>
      <c r="BO40" s="653"/>
      <c r="BP40" s="653"/>
      <c r="BQ40" s="653"/>
      <c r="BR40" s="653"/>
      <c r="BS40" s="653"/>
      <c r="BT40" s="653"/>
      <c r="BU40" s="654"/>
      <c r="BV40" s="615">
        <v>67</v>
      </c>
      <c r="BW40" s="616"/>
      <c r="BX40" s="616"/>
      <c r="BY40" s="616"/>
      <c r="BZ40" s="616"/>
      <c r="CA40" s="616"/>
      <c r="CB40" s="660"/>
      <c r="CD40" s="652" t="s">
        <v>349</v>
      </c>
      <c r="CE40" s="653"/>
      <c r="CF40" s="653"/>
      <c r="CG40" s="653"/>
      <c r="CH40" s="653"/>
      <c r="CI40" s="653"/>
      <c r="CJ40" s="653"/>
      <c r="CK40" s="653"/>
      <c r="CL40" s="653"/>
      <c r="CM40" s="653"/>
      <c r="CN40" s="653"/>
      <c r="CO40" s="653"/>
      <c r="CP40" s="653"/>
      <c r="CQ40" s="654"/>
      <c r="CR40" s="615">
        <v>8160</v>
      </c>
      <c r="CS40" s="616"/>
      <c r="CT40" s="616"/>
      <c r="CU40" s="616"/>
      <c r="CV40" s="616"/>
      <c r="CW40" s="616"/>
      <c r="CX40" s="616"/>
      <c r="CY40" s="617"/>
      <c r="CZ40" s="618">
        <v>0.1</v>
      </c>
      <c r="DA40" s="628"/>
      <c r="DB40" s="628"/>
      <c r="DC40" s="629"/>
      <c r="DD40" s="621" t="s">
        <v>126</v>
      </c>
      <c r="DE40" s="616"/>
      <c r="DF40" s="616"/>
      <c r="DG40" s="616"/>
      <c r="DH40" s="616"/>
      <c r="DI40" s="616"/>
      <c r="DJ40" s="616"/>
      <c r="DK40" s="617"/>
      <c r="DL40" s="621" t="s">
        <v>126</v>
      </c>
      <c r="DM40" s="616"/>
      <c r="DN40" s="616"/>
      <c r="DO40" s="616"/>
      <c r="DP40" s="616"/>
      <c r="DQ40" s="616"/>
      <c r="DR40" s="616"/>
      <c r="DS40" s="616"/>
      <c r="DT40" s="616"/>
      <c r="DU40" s="616"/>
      <c r="DV40" s="617"/>
      <c r="DW40" s="618" t="s">
        <v>126</v>
      </c>
      <c r="DX40" s="628"/>
      <c r="DY40" s="628"/>
      <c r="DZ40" s="628"/>
      <c r="EA40" s="628"/>
      <c r="EB40" s="628"/>
      <c r="EC40" s="655"/>
    </row>
    <row r="41" spans="2:133" ht="11.25" customHeight="1" x14ac:dyDescent="0.15">
      <c r="B41" s="612" t="s">
        <v>350</v>
      </c>
      <c r="C41" s="613"/>
      <c r="D41" s="613"/>
      <c r="E41" s="613"/>
      <c r="F41" s="613"/>
      <c r="G41" s="613"/>
      <c r="H41" s="613"/>
      <c r="I41" s="613"/>
      <c r="J41" s="613"/>
      <c r="K41" s="613"/>
      <c r="L41" s="613"/>
      <c r="M41" s="613"/>
      <c r="N41" s="613"/>
      <c r="O41" s="613"/>
      <c r="P41" s="613"/>
      <c r="Q41" s="614"/>
      <c r="R41" s="615" t="s">
        <v>126</v>
      </c>
      <c r="S41" s="616"/>
      <c r="T41" s="616"/>
      <c r="U41" s="616"/>
      <c r="V41" s="616"/>
      <c r="W41" s="616"/>
      <c r="X41" s="616"/>
      <c r="Y41" s="617"/>
      <c r="Z41" s="642" t="s">
        <v>126</v>
      </c>
      <c r="AA41" s="642"/>
      <c r="AB41" s="642"/>
      <c r="AC41" s="642"/>
      <c r="AD41" s="643" t="s">
        <v>126</v>
      </c>
      <c r="AE41" s="643"/>
      <c r="AF41" s="643"/>
      <c r="AG41" s="643"/>
      <c r="AH41" s="643"/>
      <c r="AI41" s="643"/>
      <c r="AJ41" s="643"/>
      <c r="AK41" s="643"/>
      <c r="AL41" s="618" t="s">
        <v>126</v>
      </c>
      <c r="AM41" s="619"/>
      <c r="AN41" s="619"/>
      <c r="AO41" s="644"/>
      <c r="AQ41" s="656" t="s">
        <v>351</v>
      </c>
      <c r="AR41" s="657"/>
      <c r="AS41" s="657"/>
      <c r="AT41" s="657"/>
      <c r="AU41" s="657"/>
      <c r="AV41" s="657"/>
      <c r="AW41" s="657"/>
      <c r="AX41" s="657"/>
      <c r="AY41" s="658"/>
      <c r="AZ41" s="615">
        <v>226661</v>
      </c>
      <c r="BA41" s="616"/>
      <c r="BB41" s="616"/>
      <c r="BC41" s="616"/>
      <c r="BD41" s="626"/>
      <c r="BE41" s="626"/>
      <c r="BF41" s="659"/>
      <c r="BG41" s="661"/>
      <c r="BH41" s="662"/>
      <c r="BI41" s="662"/>
      <c r="BJ41" s="662"/>
      <c r="BK41" s="662"/>
      <c r="BL41" s="347"/>
      <c r="BM41" s="653" t="s">
        <v>352</v>
      </c>
      <c r="BN41" s="653"/>
      <c r="BO41" s="653"/>
      <c r="BP41" s="653"/>
      <c r="BQ41" s="653"/>
      <c r="BR41" s="653"/>
      <c r="BS41" s="653"/>
      <c r="BT41" s="653"/>
      <c r="BU41" s="654"/>
      <c r="BV41" s="615" t="s">
        <v>126</v>
      </c>
      <c r="BW41" s="616"/>
      <c r="BX41" s="616"/>
      <c r="BY41" s="616"/>
      <c r="BZ41" s="616"/>
      <c r="CA41" s="616"/>
      <c r="CB41" s="660"/>
      <c r="CD41" s="652" t="s">
        <v>353</v>
      </c>
      <c r="CE41" s="653"/>
      <c r="CF41" s="653"/>
      <c r="CG41" s="653"/>
      <c r="CH41" s="653"/>
      <c r="CI41" s="653"/>
      <c r="CJ41" s="653"/>
      <c r="CK41" s="653"/>
      <c r="CL41" s="653"/>
      <c r="CM41" s="653"/>
      <c r="CN41" s="653"/>
      <c r="CO41" s="653"/>
      <c r="CP41" s="653"/>
      <c r="CQ41" s="654"/>
      <c r="CR41" s="615" t="s">
        <v>126</v>
      </c>
      <c r="CS41" s="626"/>
      <c r="CT41" s="626"/>
      <c r="CU41" s="626"/>
      <c r="CV41" s="626"/>
      <c r="CW41" s="626"/>
      <c r="CX41" s="626"/>
      <c r="CY41" s="627"/>
      <c r="CZ41" s="618" t="s">
        <v>126</v>
      </c>
      <c r="DA41" s="628"/>
      <c r="DB41" s="628"/>
      <c r="DC41" s="629"/>
      <c r="DD41" s="621" t="s">
        <v>126</v>
      </c>
      <c r="DE41" s="626"/>
      <c r="DF41" s="626"/>
      <c r="DG41" s="626"/>
      <c r="DH41" s="626"/>
      <c r="DI41" s="626"/>
      <c r="DJ41" s="626"/>
      <c r="DK41" s="627"/>
      <c r="DL41" s="622"/>
      <c r="DM41" s="623"/>
      <c r="DN41" s="623"/>
      <c r="DO41" s="623"/>
      <c r="DP41" s="623"/>
      <c r="DQ41" s="623"/>
      <c r="DR41" s="623"/>
      <c r="DS41" s="623"/>
      <c r="DT41" s="623"/>
      <c r="DU41" s="623"/>
      <c r="DV41" s="624"/>
      <c r="DW41" s="608"/>
      <c r="DX41" s="609"/>
      <c r="DY41" s="609"/>
      <c r="DZ41" s="609"/>
      <c r="EA41" s="609"/>
      <c r="EB41" s="609"/>
      <c r="EC41" s="610"/>
    </row>
    <row r="42" spans="2:133" ht="11.25" customHeight="1" x14ac:dyDescent="0.15">
      <c r="B42" s="612" t="s">
        <v>354</v>
      </c>
      <c r="C42" s="613"/>
      <c r="D42" s="613"/>
      <c r="E42" s="613"/>
      <c r="F42" s="613"/>
      <c r="G42" s="613"/>
      <c r="H42" s="613"/>
      <c r="I42" s="613"/>
      <c r="J42" s="613"/>
      <c r="K42" s="613"/>
      <c r="L42" s="613"/>
      <c r="M42" s="613"/>
      <c r="N42" s="613"/>
      <c r="O42" s="613"/>
      <c r="P42" s="613"/>
      <c r="Q42" s="614"/>
      <c r="R42" s="615" t="s">
        <v>126</v>
      </c>
      <c r="S42" s="616"/>
      <c r="T42" s="616"/>
      <c r="U42" s="616"/>
      <c r="V42" s="616"/>
      <c r="W42" s="616"/>
      <c r="X42" s="616"/>
      <c r="Y42" s="617"/>
      <c r="Z42" s="642" t="s">
        <v>126</v>
      </c>
      <c r="AA42" s="642"/>
      <c r="AB42" s="642"/>
      <c r="AC42" s="642"/>
      <c r="AD42" s="643" t="s">
        <v>126</v>
      </c>
      <c r="AE42" s="643"/>
      <c r="AF42" s="643"/>
      <c r="AG42" s="643"/>
      <c r="AH42" s="643"/>
      <c r="AI42" s="643"/>
      <c r="AJ42" s="643"/>
      <c r="AK42" s="643"/>
      <c r="AL42" s="618" t="s">
        <v>126</v>
      </c>
      <c r="AM42" s="619"/>
      <c r="AN42" s="619"/>
      <c r="AO42" s="644"/>
      <c r="AQ42" s="649" t="s">
        <v>355</v>
      </c>
      <c r="AR42" s="650"/>
      <c r="AS42" s="650"/>
      <c r="AT42" s="650"/>
      <c r="AU42" s="650"/>
      <c r="AV42" s="650"/>
      <c r="AW42" s="650"/>
      <c r="AX42" s="650"/>
      <c r="AY42" s="651"/>
      <c r="AZ42" s="595">
        <v>275541</v>
      </c>
      <c r="BA42" s="630"/>
      <c r="BB42" s="630"/>
      <c r="BC42" s="630"/>
      <c r="BD42" s="596"/>
      <c r="BE42" s="596"/>
      <c r="BF42" s="645"/>
      <c r="BG42" s="663"/>
      <c r="BH42" s="664"/>
      <c r="BI42" s="664"/>
      <c r="BJ42" s="664"/>
      <c r="BK42" s="664"/>
      <c r="BL42" s="348"/>
      <c r="BM42" s="646" t="s">
        <v>356</v>
      </c>
      <c r="BN42" s="646"/>
      <c r="BO42" s="646"/>
      <c r="BP42" s="646"/>
      <c r="BQ42" s="646"/>
      <c r="BR42" s="646"/>
      <c r="BS42" s="646"/>
      <c r="BT42" s="646"/>
      <c r="BU42" s="647"/>
      <c r="BV42" s="595">
        <v>257</v>
      </c>
      <c r="BW42" s="630"/>
      <c r="BX42" s="630"/>
      <c r="BY42" s="630"/>
      <c r="BZ42" s="630"/>
      <c r="CA42" s="630"/>
      <c r="CB42" s="648"/>
      <c r="CD42" s="612" t="s">
        <v>357</v>
      </c>
      <c r="CE42" s="613"/>
      <c r="CF42" s="613"/>
      <c r="CG42" s="613"/>
      <c r="CH42" s="613"/>
      <c r="CI42" s="613"/>
      <c r="CJ42" s="613"/>
      <c r="CK42" s="613"/>
      <c r="CL42" s="613"/>
      <c r="CM42" s="613"/>
      <c r="CN42" s="613"/>
      <c r="CO42" s="613"/>
      <c r="CP42" s="613"/>
      <c r="CQ42" s="614"/>
      <c r="CR42" s="615">
        <v>1390581</v>
      </c>
      <c r="CS42" s="626"/>
      <c r="CT42" s="626"/>
      <c r="CU42" s="626"/>
      <c r="CV42" s="626"/>
      <c r="CW42" s="626"/>
      <c r="CX42" s="626"/>
      <c r="CY42" s="627"/>
      <c r="CZ42" s="618">
        <v>12.5</v>
      </c>
      <c r="DA42" s="628"/>
      <c r="DB42" s="628"/>
      <c r="DC42" s="629"/>
      <c r="DD42" s="621">
        <v>500882</v>
      </c>
      <c r="DE42" s="626"/>
      <c r="DF42" s="626"/>
      <c r="DG42" s="626"/>
      <c r="DH42" s="626"/>
      <c r="DI42" s="626"/>
      <c r="DJ42" s="626"/>
      <c r="DK42" s="627"/>
      <c r="DL42" s="622"/>
      <c r="DM42" s="623"/>
      <c r="DN42" s="623"/>
      <c r="DO42" s="623"/>
      <c r="DP42" s="623"/>
      <c r="DQ42" s="623"/>
      <c r="DR42" s="623"/>
      <c r="DS42" s="623"/>
      <c r="DT42" s="623"/>
      <c r="DU42" s="623"/>
      <c r="DV42" s="624"/>
      <c r="DW42" s="608"/>
      <c r="DX42" s="609"/>
      <c r="DY42" s="609"/>
      <c r="DZ42" s="609"/>
      <c r="EA42" s="609"/>
      <c r="EB42" s="609"/>
      <c r="EC42" s="610"/>
    </row>
    <row r="43" spans="2:133" ht="11.25" customHeight="1" x14ac:dyDescent="0.15">
      <c r="B43" s="612" t="s">
        <v>358</v>
      </c>
      <c r="C43" s="613"/>
      <c r="D43" s="613"/>
      <c r="E43" s="613"/>
      <c r="F43" s="613"/>
      <c r="G43" s="613"/>
      <c r="H43" s="613"/>
      <c r="I43" s="613"/>
      <c r="J43" s="613"/>
      <c r="K43" s="613"/>
      <c r="L43" s="613"/>
      <c r="M43" s="613"/>
      <c r="N43" s="613"/>
      <c r="O43" s="613"/>
      <c r="P43" s="613"/>
      <c r="Q43" s="614"/>
      <c r="R43" s="615">
        <v>113500</v>
      </c>
      <c r="S43" s="616"/>
      <c r="T43" s="616"/>
      <c r="U43" s="616"/>
      <c r="V43" s="616"/>
      <c r="W43" s="616"/>
      <c r="X43" s="616"/>
      <c r="Y43" s="617"/>
      <c r="Z43" s="642">
        <v>1</v>
      </c>
      <c r="AA43" s="642"/>
      <c r="AB43" s="642"/>
      <c r="AC43" s="642"/>
      <c r="AD43" s="643" t="s">
        <v>126</v>
      </c>
      <c r="AE43" s="643"/>
      <c r="AF43" s="643"/>
      <c r="AG43" s="643"/>
      <c r="AH43" s="643"/>
      <c r="AI43" s="643"/>
      <c r="AJ43" s="643"/>
      <c r="AK43" s="643"/>
      <c r="AL43" s="618" t="s">
        <v>126</v>
      </c>
      <c r="AM43" s="619"/>
      <c r="AN43" s="619"/>
      <c r="AO43" s="644"/>
      <c r="BV43" s="349"/>
      <c r="BW43" s="349"/>
      <c r="BX43" s="349"/>
      <c r="BY43" s="349"/>
      <c r="BZ43" s="349"/>
      <c r="CA43" s="349"/>
      <c r="CB43" s="349"/>
      <c r="CD43" s="612" t="s">
        <v>359</v>
      </c>
      <c r="CE43" s="613"/>
      <c r="CF43" s="613"/>
      <c r="CG43" s="613"/>
      <c r="CH43" s="613"/>
      <c r="CI43" s="613"/>
      <c r="CJ43" s="613"/>
      <c r="CK43" s="613"/>
      <c r="CL43" s="613"/>
      <c r="CM43" s="613"/>
      <c r="CN43" s="613"/>
      <c r="CO43" s="613"/>
      <c r="CP43" s="613"/>
      <c r="CQ43" s="614"/>
      <c r="CR43" s="615">
        <v>7797</v>
      </c>
      <c r="CS43" s="626"/>
      <c r="CT43" s="626"/>
      <c r="CU43" s="626"/>
      <c r="CV43" s="626"/>
      <c r="CW43" s="626"/>
      <c r="CX43" s="626"/>
      <c r="CY43" s="627"/>
      <c r="CZ43" s="618">
        <v>0.1</v>
      </c>
      <c r="DA43" s="628"/>
      <c r="DB43" s="628"/>
      <c r="DC43" s="629"/>
      <c r="DD43" s="621">
        <v>7797</v>
      </c>
      <c r="DE43" s="626"/>
      <c r="DF43" s="626"/>
      <c r="DG43" s="626"/>
      <c r="DH43" s="626"/>
      <c r="DI43" s="626"/>
      <c r="DJ43" s="626"/>
      <c r="DK43" s="627"/>
      <c r="DL43" s="622"/>
      <c r="DM43" s="623"/>
      <c r="DN43" s="623"/>
      <c r="DO43" s="623"/>
      <c r="DP43" s="623"/>
      <c r="DQ43" s="623"/>
      <c r="DR43" s="623"/>
      <c r="DS43" s="623"/>
      <c r="DT43" s="623"/>
      <c r="DU43" s="623"/>
      <c r="DV43" s="624"/>
      <c r="DW43" s="608"/>
      <c r="DX43" s="609"/>
      <c r="DY43" s="609"/>
      <c r="DZ43" s="609"/>
      <c r="EA43" s="609"/>
      <c r="EB43" s="609"/>
      <c r="EC43" s="610"/>
    </row>
    <row r="44" spans="2:133" ht="11.25" customHeight="1" x14ac:dyDescent="0.15">
      <c r="B44" s="592" t="s">
        <v>360</v>
      </c>
      <c r="C44" s="593"/>
      <c r="D44" s="593"/>
      <c r="E44" s="593"/>
      <c r="F44" s="593"/>
      <c r="G44" s="593"/>
      <c r="H44" s="593"/>
      <c r="I44" s="593"/>
      <c r="J44" s="593"/>
      <c r="K44" s="593"/>
      <c r="L44" s="593"/>
      <c r="M44" s="593"/>
      <c r="N44" s="593"/>
      <c r="O44" s="593"/>
      <c r="P44" s="593"/>
      <c r="Q44" s="594"/>
      <c r="R44" s="595">
        <v>11794535</v>
      </c>
      <c r="S44" s="630"/>
      <c r="T44" s="630"/>
      <c r="U44" s="630"/>
      <c r="V44" s="630"/>
      <c r="W44" s="630"/>
      <c r="X44" s="630"/>
      <c r="Y44" s="631"/>
      <c r="Z44" s="632">
        <v>100</v>
      </c>
      <c r="AA44" s="632"/>
      <c r="AB44" s="632"/>
      <c r="AC44" s="632"/>
      <c r="AD44" s="633">
        <v>5434601</v>
      </c>
      <c r="AE44" s="633"/>
      <c r="AF44" s="633"/>
      <c r="AG44" s="633"/>
      <c r="AH44" s="633"/>
      <c r="AI44" s="633"/>
      <c r="AJ44" s="633"/>
      <c r="AK44" s="633"/>
      <c r="AL44" s="598">
        <v>100</v>
      </c>
      <c r="AM44" s="634"/>
      <c r="AN44" s="634"/>
      <c r="AO44" s="635"/>
      <c r="CD44" s="636" t="s">
        <v>307</v>
      </c>
      <c r="CE44" s="637"/>
      <c r="CF44" s="612" t="s">
        <v>361</v>
      </c>
      <c r="CG44" s="613"/>
      <c r="CH44" s="613"/>
      <c r="CI44" s="613"/>
      <c r="CJ44" s="613"/>
      <c r="CK44" s="613"/>
      <c r="CL44" s="613"/>
      <c r="CM44" s="613"/>
      <c r="CN44" s="613"/>
      <c r="CO44" s="613"/>
      <c r="CP44" s="613"/>
      <c r="CQ44" s="614"/>
      <c r="CR44" s="615">
        <v>1335635</v>
      </c>
      <c r="CS44" s="616"/>
      <c r="CT44" s="616"/>
      <c r="CU44" s="616"/>
      <c r="CV44" s="616"/>
      <c r="CW44" s="616"/>
      <c r="CX44" s="616"/>
      <c r="CY44" s="617"/>
      <c r="CZ44" s="618">
        <v>12</v>
      </c>
      <c r="DA44" s="619"/>
      <c r="DB44" s="619"/>
      <c r="DC44" s="620"/>
      <c r="DD44" s="621">
        <v>447041</v>
      </c>
      <c r="DE44" s="616"/>
      <c r="DF44" s="616"/>
      <c r="DG44" s="616"/>
      <c r="DH44" s="616"/>
      <c r="DI44" s="616"/>
      <c r="DJ44" s="616"/>
      <c r="DK44" s="617"/>
      <c r="DL44" s="622"/>
      <c r="DM44" s="623"/>
      <c r="DN44" s="623"/>
      <c r="DO44" s="623"/>
      <c r="DP44" s="623"/>
      <c r="DQ44" s="623"/>
      <c r="DR44" s="623"/>
      <c r="DS44" s="623"/>
      <c r="DT44" s="623"/>
      <c r="DU44" s="623"/>
      <c r="DV44" s="624"/>
      <c r="DW44" s="608"/>
      <c r="DX44" s="609"/>
      <c r="DY44" s="609"/>
      <c r="DZ44" s="609"/>
      <c r="EA44" s="609"/>
      <c r="EB44" s="609"/>
      <c r="EC44" s="610"/>
    </row>
    <row r="45" spans="2:133" ht="11.25" customHeight="1" x14ac:dyDescent="0.15">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38"/>
      <c r="CE45" s="639"/>
      <c r="CF45" s="612" t="s">
        <v>362</v>
      </c>
      <c r="CG45" s="613"/>
      <c r="CH45" s="613"/>
      <c r="CI45" s="613"/>
      <c r="CJ45" s="613"/>
      <c r="CK45" s="613"/>
      <c r="CL45" s="613"/>
      <c r="CM45" s="613"/>
      <c r="CN45" s="613"/>
      <c r="CO45" s="613"/>
      <c r="CP45" s="613"/>
      <c r="CQ45" s="614"/>
      <c r="CR45" s="615">
        <v>842936</v>
      </c>
      <c r="CS45" s="626"/>
      <c r="CT45" s="626"/>
      <c r="CU45" s="626"/>
      <c r="CV45" s="626"/>
      <c r="CW45" s="626"/>
      <c r="CX45" s="626"/>
      <c r="CY45" s="627"/>
      <c r="CZ45" s="618">
        <v>7.6</v>
      </c>
      <c r="DA45" s="628"/>
      <c r="DB45" s="628"/>
      <c r="DC45" s="629"/>
      <c r="DD45" s="621">
        <v>145877</v>
      </c>
      <c r="DE45" s="626"/>
      <c r="DF45" s="626"/>
      <c r="DG45" s="626"/>
      <c r="DH45" s="626"/>
      <c r="DI45" s="626"/>
      <c r="DJ45" s="626"/>
      <c r="DK45" s="627"/>
      <c r="DL45" s="622"/>
      <c r="DM45" s="623"/>
      <c r="DN45" s="623"/>
      <c r="DO45" s="623"/>
      <c r="DP45" s="623"/>
      <c r="DQ45" s="623"/>
      <c r="DR45" s="623"/>
      <c r="DS45" s="623"/>
      <c r="DT45" s="623"/>
      <c r="DU45" s="623"/>
      <c r="DV45" s="624"/>
      <c r="DW45" s="608"/>
      <c r="DX45" s="609"/>
      <c r="DY45" s="609"/>
      <c r="DZ45" s="609"/>
      <c r="EA45" s="609"/>
      <c r="EB45" s="609"/>
      <c r="EC45" s="610"/>
    </row>
    <row r="46" spans="2:133" ht="11.25" customHeight="1" x14ac:dyDescent="0.15">
      <c r="B46" s="351" t="s">
        <v>363</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38"/>
      <c r="CE46" s="639"/>
      <c r="CF46" s="612" t="s">
        <v>364</v>
      </c>
      <c r="CG46" s="613"/>
      <c r="CH46" s="613"/>
      <c r="CI46" s="613"/>
      <c r="CJ46" s="613"/>
      <c r="CK46" s="613"/>
      <c r="CL46" s="613"/>
      <c r="CM46" s="613"/>
      <c r="CN46" s="613"/>
      <c r="CO46" s="613"/>
      <c r="CP46" s="613"/>
      <c r="CQ46" s="614"/>
      <c r="CR46" s="615">
        <v>492699</v>
      </c>
      <c r="CS46" s="616"/>
      <c r="CT46" s="616"/>
      <c r="CU46" s="616"/>
      <c r="CV46" s="616"/>
      <c r="CW46" s="616"/>
      <c r="CX46" s="616"/>
      <c r="CY46" s="617"/>
      <c r="CZ46" s="618">
        <v>4.4000000000000004</v>
      </c>
      <c r="DA46" s="619"/>
      <c r="DB46" s="619"/>
      <c r="DC46" s="620"/>
      <c r="DD46" s="621">
        <v>301164</v>
      </c>
      <c r="DE46" s="616"/>
      <c r="DF46" s="616"/>
      <c r="DG46" s="616"/>
      <c r="DH46" s="616"/>
      <c r="DI46" s="616"/>
      <c r="DJ46" s="616"/>
      <c r="DK46" s="617"/>
      <c r="DL46" s="622"/>
      <c r="DM46" s="623"/>
      <c r="DN46" s="623"/>
      <c r="DO46" s="623"/>
      <c r="DP46" s="623"/>
      <c r="DQ46" s="623"/>
      <c r="DR46" s="623"/>
      <c r="DS46" s="623"/>
      <c r="DT46" s="623"/>
      <c r="DU46" s="623"/>
      <c r="DV46" s="624"/>
      <c r="DW46" s="608"/>
      <c r="DX46" s="609"/>
      <c r="DY46" s="609"/>
      <c r="DZ46" s="609"/>
      <c r="EA46" s="609"/>
      <c r="EB46" s="609"/>
      <c r="EC46" s="610"/>
    </row>
    <row r="47" spans="2:133" ht="11.25" customHeight="1" x14ac:dyDescent="0.15">
      <c r="B47" s="625" t="s">
        <v>365</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c r="BW47" s="625"/>
      <c r="BX47" s="625"/>
      <c r="BY47" s="625"/>
      <c r="BZ47" s="625"/>
      <c r="CA47" s="625"/>
      <c r="CB47" s="625"/>
      <c r="CD47" s="638"/>
      <c r="CE47" s="639"/>
      <c r="CF47" s="612" t="s">
        <v>366</v>
      </c>
      <c r="CG47" s="613"/>
      <c r="CH47" s="613"/>
      <c r="CI47" s="613"/>
      <c r="CJ47" s="613"/>
      <c r="CK47" s="613"/>
      <c r="CL47" s="613"/>
      <c r="CM47" s="613"/>
      <c r="CN47" s="613"/>
      <c r="CO47" s="613"/>
      <c r="CP47" s="613"/>
      <c r="CQ47" s="614"/>
      <c r="CR47" s="615">
        <v>54946</v>
      </c>
      <c r="CS47" s="626"/>
      <c r="CT47" s="626"/>
      <c r="CU47" s="626"/>
      <c r="CV47" s="626"/>
      <c r="CW47" s="626"/>
      <c r="CX47" s="626"/>
      <c r="CY47" s="627"/>
      <c r="CZ47" s="618">
        <v>0.5</v>
      </c>
      <c r="DA47" s="628"/>
      <c r="DB47" s="628"/>
      <c r="DC47" s="629"/>
      <c r="DD47" s="621">
        <v>53841</v>
      </c>
      <c r="DE47" s="626"/>
      <c r="DF47" s="626"/>
      <c r="DG47" s="626"/>
      <c r="DH47" s="626"/>
      <c r="DI47" s="626"/>
      <c r="DJ47" s="626"/>
      <c r="DK47" s="627"/>
      <c r="DL47" s="622"/>
      <c r="DM47" s="623"/>
      <c r="DN47" s="623"/>
      <c r="DO47" s="623"/>
      <c r="DP47" s="623"/>
      <c r="DQ47" s="623"/>
      <c r="DR47" s="623"/>
      <c r="DS47" s="623"/>
      <c r="DT47" s="623"/>
      <c r="DU47" s="623"/>
      <c r="DV47" s="624"/>
      <c r="DW47" s="608"/>
      <c r="DX47" s="609"/>
      <c r="DY47" s="609"/>
      <c r="DZ47" s="609"/>
      <c r="EA47" s="609"/>
      <c r="EB47" s="609"/>
      <c r="EC47" s="610"/>
    </row>
    <row r="48" spans="2:133" x14ac:dyDescent="0.15">
      <c r="B48" s="611" t="s">
        <v>367</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D48" s="640"/>
      <c r="CE48" s="641"/>
      <c r="CF48" s="612" t="s">
        <v>368</v>
      </c>
      <c r="CG48" s="613"/>
      <c r="CH48" s="613"/>
      <c r="CI48" s="613"/>
      <c r="CJ48" s="613"/>
      <c r="CK48" s="613"/>
      <c r="CL48" s="613"/>
      <c r="CM48" s="613"/>
      <c r="CN48" s="613"/>
      <c r="CO48" s="613"/>
      <c r="CP48" s="613"/>
      <c r="CQ48" s="614"/>
      <c r="CR48" s="615" t="s">
        <v>126</v>
      </c>
      <c r="CS48" s="616"/>
      <c r="CT48" s="616"/>
      <c r="CU48" s="616"/>
      <c r="CV48" s="616"/>
      <c r="CW48" s="616"/>
      <c r="CX48" s="616"/>
      <c r="CY48" s="617"/>
      <c r="CZ48" s="618" t="s">
        <v>126</v>
      </c>
      <c r="DA48" s="619"/>
      <c r="DB48" s="619"/>
      <c r="DC48" s="620"/>
      <c r="DD48" s="621" t="s">
        <v>126</v>
      </c>
      <c r="DE48" s="616"/>
      <c r="DF48" s="616"/>
      <c r="DG48" s="616"/>
      <c r="DH48" s="616"/>
      <c r="DI48" s="616"/>
      <c r="DJ48" s="616"/>
      <c r="DK48" s="617"/>
      <c r="DL48" s="622"/>
      <c r="DM48" s="623"/>
      <c r="DN48" s="623"/>
      <c r="DO48" s="623"/>
      <c r="DP48" s="623"/>
      <c r="DQ48" s="623"/>
      <c r="DR48" s="623"/>
      <c r="DS48" s="623"/>
      <c r="DT48" s="623"/>
      <c r="DU48" s="623"/>
      <c r="DV48" s="624"/>
      <c r="DW48" s="608"/>
      <c r="DX48" s="609"/>
      <c r="DY48" s="609"/>
      <c r="DZ48" s="609"/>
      <c r="EA48" s="609"/>
      <c r="EB48" s="609"/>
      <c r="EC48" s="610"/>
    </row>
    <row r="49" spans="2:133" ht="11.25" customHeight="1" x14ac:dyDescent="0.15">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592" t="s">
        <v>369</v>
      </c>
      <c r="CE49" s="593"/>
      <c r="CF49" s="593"/>
      <c r="CG49" s="593"/>
      <c r="CH49" s="593"/>
      <c r="CI49" s="593"/>
      <c r="CJ49" s="593"/>
      <c r="CK49" s="593"/>
      <c r="CL49" s="593"/>
      <c r="CM49" s="593"/>
      <c r="CN49" s="593"/>
      <c r="CO49" s="593"/>
      <c r="CP49" s="593"/>
      <c r="CQ49" s="594"/>
      <c r="CR49" s="595">
        <v>11113691</v>
      </c>
      <c r="CS49" s="596"/>
      <c r="CT49" s="596"/>
      <c r="CU49" s="596"/>
      <c r="CV49" s="596"/>
      <c r="CW49" s="596"/>
      <c r="CX49" s="596"/>
      <c r="CY49" s="597"/>
      <c r="CZ49" s="598">
        <v>100</v>
      </c>
      <c r="DA49" s="599"/>
      <c r="DB49" s="599"/>
      <c r="DC49" s="600"/>
      <c r="DD49" s="601">
        <v>6452774</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row r="50" spans="2:133" hidden="1" x14ac:dyDescent="0.15">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algorithmName="SHA-512" hashValue="qUOvZorTWcfTc+fgizQeEeKcW4rz0BxobTtwsEu0kaf8aHBCUrzgAysrMqi8qW36TwdPn/uF5uQAKARscghQMQ==" saltValue="Z2pwQz+hmq1KvZ9WUJqyK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45" orientation="portrait" verticalDpi="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workbookViewId="0"/>
  </sheetViews>
  <sheetFormatPr defaultColWidth="0" defaultRowHeight="13.5" zeroHeight="1" x14ac:dyDescent="0.15"/>
  <cols>
    <col min="1" max="130" width="2.7109375" style="215" customWidth="1"/>
    <col min="131" max="131" width="1.710937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105" t="s">
        <v>370</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c r="AK2" s="1105"/>
      <c r="AL2" s="1105"/>
      <c r="AM2" s="1105"/>
      <c r="AN2" s="1105"/>
      <c r="AO2" s="1105"/>
      <c r="AP2" s="1105"/>
      <c r="AQ2" s="1105"/>
      <c r="AR2" s="1105"/>
      <c r="AS2" s="1105"/>
      <c r="AT2" s="1105"/>
      <c r="AU2" s="1105"/>
      <c r="AV2" s="1105"/>
      <c r="AW2" s="1105"/>
      <c r="AX2" s="1105"/>
      <c r="AY2" s="1105"/>
      <c r="AZ2" s="1105"/>
      <c r="BA2" s="1105"/>
      <c r="BB2" s="1105"/>
      <c r="BC2" s="1105"/>
      <c r="BD2" s="1105"/>
      <c r="BE2" s="1105"/>
      <c r="BF2" s="1105"/>
      <c r="BG2" s="1105"/>
      <c r="BH2" s="1105"/>
      <c r="BI2" s="1105"/>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6" t="s">
        <v>371</v>
      </c>
      <c r="DK2" s="1107"/>
      <c r="DL2" s="1107"/>
      <c r="DM2" s="1107"/>
      <c r="DN2" s="1107"/>
      <c r="DO2" s="1108"/>
      <c r="DP2" s="212"/>
      <c r="DQ2" s="1106" t="s">
        <v>372</v>
      </c>
      <c r="DR2" s="1107"/>
      <c r="DS2" s="1107"/>
      <c r="DT2" s="1107"/>
      <c r="DU2" s="1107"/>
      <c r="DV2" s="1107"/>
      <c r="DW2" s="1107"/>
      <c r="DX2" s="1107"/>
      <c r="DY2" s="1107"/>
      <c r="DZ2" s="1108"/>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1074" t="s">
        <v>373</v>
      </c>
      <c r="B4" s="1074"/>
      <c r="C4" s="1074"/>
      <c r="D4" s="1074"/>
      <c r="E4" s="1074"/>
      <c r="F4" s="1074"/>
      <c r="G4" s="1074"/>
      <c r="H4" s="1074"/>
      <c r="I4" s="1074"/>
      <c r="J4" s="1074"/>
      <c r="K4" s="1074"/>
      <c r="L4" s="1074"/>
      <c r="M4" s="1074"/>
      <c r="N4" s="1074"/>
      <c r="O4" s="1074"/>
      <c r="P4" s="1074"/>
      <c r="Q4" s="1074"/>
      <c r="R4" s="1074"/>
      <c r="S4" s="1074"/>
      <c r="T4" s="1074"/>
      <c r="U4" s="1074"/>
      <c r="V4" s="1074"/>
      <c r="W4" s="1074"/>
      <c r="X4" s="1074"/>
      <c r="Y4" s="1074"/>
      <c r="Z4" s="1074"/>
      <c r="AA4" s="1074"/>
      <c r="AB4" s="1074"/>
      <c r="AC4" s="1074"/>
      <c r="AD4" s="1074"/>
      <c r="AE4" s="1074"/>
      <c r="AF4" s="1074"/>
      <c r="AG4" s="1074"/>
      <c r="AH4" s="1074"/>
      <c r="AI4" s="1074"/>
      <c r="AJ4" s="1074"/>
      <c r="AK4" s="1074"/>
      <c r="AL4" s="1074"/>
      <c r="AM4" s="1074"/>
      <c r="AN4" s="1074"/>
      <c r="AO4" s="1074"/>
      <c r="AP4" s="1074"/>
      <c r="AQ4" s="1074"/>
      <c r="AR4" s="1074"/>
      <c r="AS4" s="1074"/>
      <c r="AT4" s="1074"/>
      <c r="AU4" s="1074"/>
      <c r="AV4" s="1074"/>
      <c r="AW4" s="1074"/>
      <c r="AX4" s="1074"/>
      <c r="AY4" s="1074"/>
      <c r="AZ4" s="216"/>
      <c r="BA4" s="216"/>
      <c r="BB4" s="216"/>
      <c r="BC4" s="216"/>
      <c r="BD4" s="216"/>
      <c r="BE4" s="217"/>
      <c r="BF4" s="217"/>
      <c r="BG4" s="217"/>
      <c r="BH4" s="217"/>
      <c r="BI4" s="217"/>
      <c r="BJ4" s="217"/>
      <c r="BK4" s="217"/>
      <c r="BL4" s="217"/>
      <c r="BM4" s="217"/>
      <c r="BN4" s="217"/>
      <c r="BO4" s="217"/>
      <c r="BP4" s="217"/>
      <c r="BQ4" s="745" t="s">
        <v>374</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219"/>
    </row>
    <row r="5" spans="1:131" s="220" customFormat="1" ht="26.25" customHeight="1" x14ac:dyDescent="0.15">
      <c r="A5" s="1010" t="s">
        <v>375</v>
      </c>
      <c r="B5" s="1011"/>
      <c r="C5" s="1011"/>
      <c r="D5" s="1011"/>
      <c r="E5" s="1011"/>
      <c r="F5" s="1011"/>
      <c r="G5" s="1011"/>
      <c r="H5" s="1011"/>
      <c r="I5" s="1011"/>
      <c r="J5" s="1011"/>
      <c r="K5" s="1011"/>
      <c r="L5" s="1011"/>
      <c r="M5" s="1011"/>
      <c r="N5" s="1011"/>
      <c r="O5" s="1011"/>
      <c r="P5" s="1012"/>
      <c r="Q5" s="1016" t="s">
        <v>376</v>
      </c>
      <c r="R5" s="1017"/>
      <c r="S5" s="1017"/>
      <c r="T5" s="1017"/>
      <c r="U5" s="1018"/>
      <c r="V5" s="1016" t="s">
        <v>377</v>
      </c>
      <c r="W5" s="1017"/>
      <c r="X5" s="1017"/>
      <c r="Y5" s="1017"/>
      <c r="Z5" s="1018"/>
      <c r="AA5" s="1016" t="s">
        <v>378</v>
      </c>
      <c r="AB5" s="1017"/>
      <c r="AC5" s="1017"/>
      <c r="AD5" s="1017"/>
      <c r="AE5" s="1017"/>
      <c r="AF5" s="1109" t="s">
        <v>379</v>
      </c>
      <c r="AG5" s="1017"/>
      <c r="AH5" s="1017"/>
      <c r="AI5" s="1017"/>
      <c r="AJ5" s="1030"/>
      <c r="AK5" s="1017" t="s">
        <v>380</v>
      </c>
      <c r="AL5" s="1017"/>
      <c r="AM5" s="1017"/>
      <c r="AN5" s="1017"/>
      <c r="AO5" s="1018"/>
      <c r="AP5" s="1016" t="s">
        <v>381</v>
      </c>
      <c r="AQ5" s="1017"/>
      <c r="AR5" s="1017"/>
      <c r="AS5" s="1017"/>
      <c r="AT5" s="1018"/>
      <c r="AU5" s="1016" t="s">
        <v>382</v>
      </c>
      <c r="AV5" s="1017"/>
      <c r="AW5" s="1017"/>
      <c r="AX5" s="1017"/>
      <c r="AY5" s="1030"/>
      <c r="AZ5" s="216"/>
      <c r="BA5" s="216"/>
      <c r="BB5" s="216"/>
      <c r="BC5" s="216"/>
      <c r="BD5" s="216"/>
      <c r="BE5" s="217"/>
      <c r="BF5" s="217"/>
      <c r="BG5" s="217"/>
      <c r="BH5" s="217"/>
      <c r="BI5" s="217"/>
      <c r="BJ5" s="217"/>
      <c r="BK5" s="217"/>
      <c r="BL5" s="217"/>
      <c r="BM5" s="217"/>
      <c r="BN5" s="217"/>
      <c r="BO5" s="217"/>
      <c r="BP5" s="217"/>
      <c r="BQ5" s="1010" t="s">
        <v>383</v>
      </c>
      <c r="BR5" s="1011"/>
      <c r="BS5" s="1011"/>
      <c r="BT5" s="1011"/>
      <c r="BU5" s="1011"/>
      <c r="BV5" s="1011"/>
      <c r="BW5" s="1011"/>
      <c r="BX5" s="1011"/>
      <c r="BY5" s="1011"/>
      <c r="BZ5" s="1011"/>
      <c r="CA5" s="1011"/>
      <c r="CB5" s="1011"/>
      <c r="CC5" s="1011"/>
      <c r="CD5" s="1011"/>
      <c r="CE5" s="1011"/>
      <c r="CF5" s="1011"/>
      <c r="CG5" s="1012"/>
      <c r="CH5" s="1016" t="s">
        <v>384</v>
      </c>
      <c r="CI5" s="1017"/>
      <c r="CJ5" s="1017"/>
      <c r="CK5" s="1017"/>
      <c r="CL5" s="1018"/>
      <c r="CM5" s="1016" t="s">
        <v>385</v>
      </c>
      <c r="CN5" s="1017"/>
      <c r="CO5" s="1017"/>
      <c r="CP5" s="1017"/>
      <c r="CQ5" s="1018"/>
      <c r="CR5" s="1016" t="s">
        <v>386</v>
      </c>
      <c r="CS5" s="1017"/>
      <c r="CT5" s="1017"/>
      <c r="CU5" s="1017"/>
      <c r="CV5" s="1018"/>
      <c r="CW5" s="1016" t="s">
        <v>387</v>
      </c>
      <c r="CX5" s="1017"/>
      <c r="CY5" s="1017"/>
      <c r="CZ5" s="1017"/>
      <c r="DA5" s="1018"/>
      <c r="DB5" s="1016" t="s">
        <v>388</v>
      </c>
      <c r="DC5" s="1017"/>
      <c r="DD5" s="1017"/>
      <c r="DE5" s="1017"/>
      <c r="DF5" s="1018"/>
      <c r="DG5" s="1099" t="s">
        <v>389</v>
      </c>
      <c r="DH5" s="1100"/>
      <c r="DI5" s="1100"/>
      <c r="DJ5" s="1100"/>
      <c r="DK5" s="1101"/>
      <c r="DL5" s="1099" t="s">
        <v>390</v>
      </c>
      <c r="DM5" s="1100"/>
      <c r="DN5" s="1100"/>
      <c r="DO5" s="1100"/>
      <c r="DP5" s="1101"/>
      <c r="DQ5" s="1016" t="s">
        <v>391</v>
      </c>
      <c r="DR5" s="1017"/>
      <c r="DS5" s="1017"/>
      <c r="DT5" s="1017"/>
      <c r="DU5" s="1018"/>
      <c r="DV5" s="1016" t="s">
        <v>382</v>
      </c>
      <c r="DW5" s="1017"/>
      <c r="DX5" s="1017"/>
      <c r="DY5" s="1017"/>
      <c r="DZ5" s="1030"/>
      <c r="EA5" s="219"/>
    </row>
    <row r="6" spans="1:131" s="220" customFormat="1" ht="26.25" customHeight="1" thickBot="1" x14ac:dyDescent="0.2">
      <c r="A6" s="1013"/>
      <c r="B6" s="1014"/>
      <c r="C6" s="1014"/>
      <c r="D6" s="1014"/>
      <c r="E6" s="1014"/>
      <c r="F6" s="1014"/>
      <c r="G6" s="1014"/>
      <c r="H6" s="1014"/>
      <c r="I6" s="1014"/>
      <c r="J6" s="1014"/>
      <c r="K6" s="1014"/>
      <c r="L6" s="1014"/>
      <c r="M6" s="1014"/>
      <c r="N6" s="1014"/>
      <c r="O6" s="1014"/>
      <c r="P6" s="1015"/>
      <c r="Q6" s="1019"/>
      <c r="R6" s="1020"/>
      <c r="S6" s="1020"/>
      <c r="T6" s="1020"/>
      <c r="U6" s="1021"/>
      <c r="V6" s="1019"/>
      <c r="W6" s="1020"/>
      <c r="X6" s="1020"/>
      <c r="Y6" s="1020"/>
      <c r="Z6" s="1021"/>
      <c r="AA6" s="1019"/>
      <c r="AB6" s="1020"/>
      <c r="AC6" s="1020"/>
      <c r="AD6" s="1020"/>
      <c r="AE6" s="1020"/>
      <c r="AF6" s="1110"/>
      <c r="AG6" s="1020"/>
      <c r="AH6" s="1020"/>
      <c r="AI6" s="1020"/>
      <c r="AJ6" s="1031"/>
      <c r="AK6" s="1020"/>
      <c r="AL6" s="1020"/>
      <c r="AM6" s="1020"/>
      <c r="AN6" s="1020"/>
      <c r="AO6" s="1021"/>
      <c r="AP6" s="1019"/>
      <c r="AQ6" s="1020"/>
      <c r="AR6" s="1020"/>
      <c r="AS6" s="1020"/>
      <c r="AT6" s="1021"/>
      <c r="AU6" s="1019"/>
      <c r="AV6" s="1020"/>
      <c r="AW6" s="1020"/>
      <c r="AX6" s="1020"/>
      <c r="AY6" s="1031"/>
      <c r="AZ6" s="216"/>
      <c r="BA6" s="216"/>
      <c r="BB6" s="216"/>
      <c r="BC6" s="216"/>
      <c r="BD6" s="216"/>
      <c r="BE6" s="217"/>
      <c r="BF6" s="217"/>
      <c r="BG6" s="217"/>
      <c r="BH6" s="217"/>
      <c r="BI6" s="217"/>
      <c r="BJ6" s="217"/>
      <c r="BK6" s="217"/>
      <c r="BL6" s="217"/>
      <c r="BM6" s="217"/>
      <c r="BN6" s="217"/>
      <c r="BO6" s="217"/>
      <c r="BP6" s="217"/>
      <c r="BQ6" s="1013"/>
      <c r="BR6" s="1014"/>
      <c r="BS6" s="1014"/>
      <c r="BT6" s="1014"/>
      <c r="BU6" s="1014"/>
      <c r="BV6" s="1014"/>
      <c r="BW6" s="1014"/>
      <c r="BX6" s="1014"/>
      <c r="BY6" s="1014"/>
      <c r="BZ6" s="1014"/>
      <c r="CA6" s="1014"/>
      <c r="CB6" s="1014"/>
      <c r="CC6" s="1014"/>
      <c r="CD6" s="1014"/>
      <c r="CE6" s="1014"/>
      <c r="CF6" s="1014"/>
      <c r="CG6" s="1015"/>
      <c r="CH6" s="1019"/>
      <c r="CI6" s="1020"/>
      <c r="CJ6" s="1020"/>
      <c r="CK6" s="1020"/>
      <c r="CL6" s="1021"/>
      <c r="CM6" s="1019"/>
      <c r="CN6" s="1020"/>
      <c r="CO6" s="1020"/>
      <c r="CP6" s="1020"/>
      <c r="CQ6" s="1021"/>
      <c r="CR6" s="1019"/>
      <c r="CS6" s="1020"/>
      <c r="CT6" s="1020"/>
      <c r="CU6" s="1020"/>
      <c r="CV6" s="1021"/>
      <c r="CW6" s="1019"/>
      <c r="CX6" s="1020"/>
      <c r="CY6" s="1020"/>
      <c r="CZ6" s="1020"/>
      <c r="DA6" s="1021"/>
      <c r="DB6" s="1019"/>
      <c r="DC6" s="1020"/>
      <c r="DD6" s="1020"/>
      <c r="DE6" s="1020"/>
      <c r="DF6" s="1021"/>
      <c r="DG6" s="1102"/>
      <c r="DH6" s="1103"/>
      <c r="DI6" s="1103"/>
      <c r="DJ6" s="1103"/>
      <c r="DK6" s="1104"/>
      <c r="DL6" s="1102"/>
      <c r="DM6" s="1103"/>
      <c r="DN6" s="1103"/>
      <c r="DO6" s="1103"/>
      <c r="DP6" s="1104"/>
      <c r="DQ6" s="1019"/>
      <c r="DR6" s="1020"/>
      <c r="DS6" s="1020"/>
      <c r="DT6" s="1020"/>
      <c r="DU6" s="1021"/>
      <c r="DV6" s="1019"/>
      <c r="DW6" s="1020"/>
      <c r="DX6" s="1020"/>
      <c r="DY6" s="1020"/>
      <c r="DZ6" s="1031"/>
      <c r="EA6" s="219"/>
    </row>
    <row r="7" spans="1:131" s="220" customFormat="1" ht="26.25" customHeight="1" thickTop="1" x14ac:dyDescent="0.15">
      <c r="A7" s="221">
        <v>1</v>
      </c>
      <c r="B7" s="1062" t="s">
        <v>392</v>
      </c>
      <c r="C7" s="1063"/>
      <c r="D7" s="1063"/>
      <c r="E7" s="1063"/>
      <c r="F7" s="1063"/>
      <c r="G7" s="1063"/>
      <c r="H7" s="1063"/>
      <c r="I7" s="1063"/>
      <c r="J7" s="1063"/>
      <c r="K7" s="1063"/>
      <c r="L7" s="1063"/>
      <c r="M7" s="1063"/>
      <c r="N7" s="1063"/>
      <c r="O7" s="1063"/>
      <c r="P7" s="1064"/>
      <c r="Q7" s="1117">
        <v>11795</v>
      </c>
      <c r="R7" s="1118"/>
      <c r="S7" s="1118"/>
      <c r="T7" s="1118"/>
      <c r="U7" s="1118"/>
      <c r="V7" s="1118">
        <v>11114</v>
      </c>
      <c r="W7" s="1118"/>
      <c r="X7" s="1118"/>
      <c r="Y7" s="1118"/>
      <c r="Z7" s="1118"/>
      <c r="AA7" s="1118">
        <f>Q7-V7</f>
        <v>681</v>
      </c>
      <c r="AB7" s="1118"/>
      <c r="AC7" s="1118"/>
      <c r="AD7" s="1118"/>
      <c r="AE7" s="1119"/>
      <c r="AF7" s="1120">
        <v>541</v>
      </c>
      <c r="AG7" s="1121"/>
      <c r="AH7" s="1121"/>
      <c r="AI7" s="1121"/>
      <c r="AJ7" s="1122"/>
      <c r="AK7" s="1123">
        <v>1062</v>
      </c>
      <c r="AL7" s="1124"/>
      <c r="AM7" s="1124"/>
      <c r="AN7" s="1124"/>
      <c r="AO7" s="1124"/>
      <c r="AP7" s="1124">
        <v>5078</v>
      </c>
      <c r="AQ7" s="1124"/>
      <c r="AR7" s="1124"/>
      <c r="AS7" s="1124"/>
      <c r="AT7" s="1124"/>
      <c r="AU7" s="1125"/>
      <c r="AV7" s="1125"/>
      <c r="AW7" s="1125"/>
      <c r="AX7" s="1125"/>
      <c r="AY7" s="1126"/>
      <c r="AZ7" s="216"/>
      <c r="BA7" s="216"/>
      <c r="BB7" s="216"/>
      <c r="BC7" s="216"/>
      <c r="BD7" s="216"/>
      <c r="BE7" s="217"/>
      <c r="BF7" s="217"/>
      <c r="BG7" s="217"/>
      <c r="BH7" s="217"/>
      <c r="BI7" s="217"/>
      <c r="BJ7" s="217"/>
      <c r="BK7" s="217"/>
      <c r="BL7" s="217"/>
      <c r="BM7" s="217"/>
      <c r="BN7" s="217"/>
      <c r="BO7" s="217"/>
      <c r="BP7" s="217"/>
      <c r="BQ7" s="221">
        <v>1</v>
      </c>
      <c r="BR7" s="222"/>
      <c r="BS7" s="1114"/>
      <c r="BT7" s="1115"/>
      <c r="BU7" s="1115"/>
      <c r="BV7" s="1115"/>
      <c r="BW7" s="1115"/>
      <c r="BX7" s="1115"/>
      <c r="BY7" s="1115"/>
      <c r="BZ7" s="1115"/>
      <c r="CA7" s="1115"/>
      <c r="CB7" s="1115"/>
      <c r="CC7" s="1115"/>
      <c r="CD7" s="1115"/>
      <c r="CE7" s="1115"/>
      <c r="CF7" s="1115"/>
      <c r="CG7" s="1127"/>
      <c r="CH7" s="1111"/>
      <c r="CI7" s="1112"/>
      <c r="CJ7" s="1112"/>
      <c r="CK7" s="1112"/>
      <c r="CL7" s="1113"/>
      <c r="CM7" s="1111"/>
      <c r="CN7" s="1112"/>
      <c r="CO7" s="1112"/>
      <c r="CP7" s="1112"/>
      <c r="CQ7" s="1113"/>
      <c r="CR7" s="1111"/>
      <c r="CS7" s="1112"/>
      <c r="CT7" s="1112"/>
      <c r="CU7" s="1112"/>
      <c r="CV7" s="1113"/>
      <c r="CW7" s="1111"/>
      <c r="CX7" s="1112"/>
      <c r="CY7" s="1112"/>
      <c r="CZ7" s="1112"/>
      <c r="DA7" s="1113"/>
      <c r="DB7" s="1111"/>
      <c r="DC7" s="1112"/>
      <c r="DD7" s="1112"/>
      <c r="DE7" s="1112"/>
      <c r="DF7" s="1113"/>
      <c r="DG7" s="1111"/>
      <c r="DH7" s="1112"/>
      <c r="DI7" s="1112"/>
      <c r="DJ7" s="1112"/>
      <c r="DK7" s="1113"/>
      <c r="DL7" s="1111"/>
      <c r="DM7" s="1112"/>
      <c r="DN7" s="1112"/>
      <c r="DO7" s="1112"/>
      <c r="DP7" s="1113"/>
      <c r="DQ7" s="1111"/>
      <c r="DR7" s="1112"/>
      <c r="DS7" s="1112"/>
      <c r="DT7" s="1112"/>
      <c r="DU7" s="1113"/>
      <c r="DV7" s="1114"/>
      <c r="DW7" s="1115"/>
      <c r="DX7" s="1115"/>
      <c r="DY7" s="1115"/>
      <c r="DZ7" s="1116"/>
      <c r="EA7" s="219"/>
    </row>
    <row r="8" spans="1:131" s="220" customFormat="1" ht="26.25" customHeight="1" x14ac:dyDescent="0.15">
      <c r="A8" s="223">
        <v>2</v>
      </c>
      <c r="B8" s="1045"/>
      <c r="C8" s="1046"/>
      <c r="D8" s="1046"/>
      <c r="E8" s="1046"/>
      <c r="F8" s="1046"/>
      <c r="G8" s="1046"/>
      <c r="H8" s="1046"/>
      <c r="I8" s="1046"/>
      <c r="J8" s="1046"/>
      <c r="K8" s="1046"/>
      <c r="L8" s="1046"/>
      <c r="M8" s="1046"/>
      <c r="N8" s="1046"/>
      <c r="O8" s="1046"/>
      <c r="P8" s="1047"/>
      <c r="Q8" s="1053"/>
      <c r="R8" s="1054"/>
      <c r="S8" s="1054"/>
      <c r="T8" s="1054"/>
      <c r="U8" s="1054"/>
      <c r="V8" s="1054"/>
      <c r="W8" s="1054"/>
      <c r="X8" s="1054"/>
      <c r="Y8" s="1054"/>
      <c r="Z8" s="1054"/>
      <c r="AA8" s="1054"/>
      <c r="AB8" s="1054"/>
      <c r="AC8" s="1054"/>
      <c r="AD8" s="1054"/>
      <c r="AE8" s="1055"/>
      <c r="AF8" s="1050"/>
      <c r="AG8" s="1051"/>
      <c r="AH8" s="1051"/>
      <c r="AI8" s="1051"/>
      <c r="AJ8" s="1052"/>
      <c r="AK8" s="1095"/>
      <c r="AL8" s="1096"/>
      <c r="AM8" s="1096"/>
      <c r="AN8" s="1096"/>
      <c r="AO8" s="1096"/>
      <c r="AP8" s="1096"/>
      <c r="AQ8" s="1096"/>
      <c r="AR8" s="1096"/>
      <c r="AS8" s="1096"/>
      <c r="AT8" s="1096"/>
      <c r="AU8" s="1097"/>
      <c r="AV8" s="1097"/>
      <c r="AW8" s="1097"/>
      <c r="AX8" s="1097"/>
      <c r="AY8" s="1098"/>
      <c r="AZ8" s="216"/>
      <c r="BA8" s="216"/>
      <c r="BB8" s="216"/>
      <c r="BC8" s="216"/>
      <c r="BD8" s="216"/>
      <c r="BE8" s="217"/>
      <c r="BF8" s="217"/>
      <c r="BG8" s="217"/>
      <c r="BH8" s="217"/>
      <c r="BI8" s="217"/>
      <c r="BJ8" s="217"/>
      <c r="BK8" s="217"/>
      <c r="BL8" s="217"/>
      <c r="BM8" s="217"/>
      <c r="BN8" s="217"/>
      <c r="BO8" s="217"/>
      <c r="BP8" s="217"/>
      <c r="BQ8" s="223">
        <v>2</v>
      </c>
      <c r="BR8" s="224"/>
      <c r="BS8" s="1007"/>
      <c r="BT8" s="1008"/>
      <c r="BU8" s="1008"/>
      <c r="BV8" s="1008"/>
      <c r="BW8" s="1008"/>
      <c r="BX8" s="1008"/>
      <c r="BY8" s="1008"/>
      <c r="BZ8" s="1008"/>
      <c r="CA8" s="1008"/>
      <c r="CB8" s="1008"/>
      <c r="CC8" s="1008"/>
      <c r="CD8" s="1008"/>
      <c r="CE8" s="1008"/>
      <c r="CF8" s="1008"/>
      <c r="CG8" s="1029"/>
      <c r="CH8" s="1004"/>
      <c r="CI8" s="1005"/>
      <c r="CJ8" s="1005"/>
      <c r="CK8" s="1005"/>
      <c r="CL8" s="1006"/>
      <c r="CM8" s="1004"/>
      <c r="CN8" s="1005"/>
      <c r="CO8" s="1005"/>
      <c r="CP8" s="1005"/>
      <c r="CQ8" s="1006"/>
      <c r="CR8" s="1004"/>
      <c r="CS8" s="1005"/>
      <c r="CT8" s="1005"/>
      <c r="CU8" s="1005"/>
      <c r="CV8" s="1006"/>
      <c r="CW8" s="1004"/>
      <c r="CX8" s="1005"/>
      <c r="CY8" s="1005"/>
      <c r="CZ8" s="1005"/>
      <c r="DA8" s="1006"/>
      <c r="DB8" s="1004"/>
      <c r="DC8" s="1005"/>
      <c r="DD8" s="1005"/>
      <c r="DE8" s="1005"/>
      <c r="DF8" s="1006"/>
      <c r="DG8" s="1004"/>
      <c r="DH8" s="1005"/>
      <c r="DI8" s="1005"/>
      <c r="DJ8" s="1005"/>
      <c r="DK8" s="1006"/>
      <c r="DL8" s="1004"/>
      <c r="DM8" s="1005"/>
      <c r="DN8" s="1005"/>
      <c r="DO8" s="1005"/>
      <c r="DP8" s="1006"/>
      <c r="DQ8" s="1004"/>
      <c r="DR8" s="1005"/>
      <c r="DS8" s="1005"/>
      <c r="DT8" s="1005"/>
      <c r="DU8" s="1006"/>
      <c r="DV8" s="1007"/>
      <c r="DW8" s="1008"/>
      <c r="DX8" s="1008"/>
      <c r="DY8" s="1008"/>
      <c r="DZ8" s="1009"/>
      <c r="EA8" s="219"/>
    </row>
    <row r="9" spans="1:131" s="220" customFormat="1" ht="26.25" customHeight="1" x14ac:dyDescent="0.15">
      <c r="A9" s="223">
        <v>3</v>
      </c>
      <c r="B9" s="1045"/>
      <c r="C9" s="1046"/>
      <c r="D9" s="1046"/>
      <c r="E9" s="1046"/>
      <c r="F9" s="1046"/>
      <c r="G9" s="1046"/>
      <c r="H9" s="1046"/>
      <c r="I9" s="1046"/>
      <c r="J9" s="1046"/>
      <c r="K9" s="1046"/>
      <c r="L9" s="1046"/>
      <c r="M9" s="1046"/>
      <c r="N9" s="1046"/>
      <c r="O9" s="1046"/>
      <c r="P9" s="1047"/>
      <c r="Q9" s="1053"/>
      <c r="R9" s="1054"/>
      <c r="S9" s="1054"/>
      <c r="T9" s="1054"/>
      <c r="U9" s="1054"/>
      <c r="V9" s="1054"/>
      <c r="W9" s="1054"/>
      <c r="X9" s="1054"/>
      <c r="Y9" s="1054"/>
      <c r="Z9" s="1054"/>
      <c r="AA9" s="1054"/>
      <c r="AB9" s="1054"/>
      <c r="AC9" s="1054"/>
      <c r="AD9" s="1054"/>
      <c r="AE9" s="1055"/>
      <c r="AF9" s="1050"/>
      <c r="AG9" s="1051"/>
      <c r="AH9" s="1051"/>
      <c r="AI9" s="1051"/>
      <c r="AJ9" s="1052"/>
      <c r="AK9" s="1095"/>
      <c r="AL9" s="1096"/>
      <c r="AM9" s="1096"/>
      <c r="AN9" s="1096"/>
      <c r="AO9" s="1096"/>
      <c r="AP9" s="1096"/>
      <c r="AQ9" s="1096"/>
      <c r="AR9" s="1096"/>
      <c r="AS9" s="1096"/>
      <c r="AT9" s="1096"/>
      <c r="AU9" s="1097"/>
      <c r="AV9" s="1097"/>
      <c r="AW9" s="1097"/>
      <c r="AX9" s="1097"/>
      <c r="AY9" s="1098"/>
      <c r="AZ9" s="216"/>
      <c r="BA9" s="216"/>
      <c r="BB9" s="216"/>
      <c r="BC9" s="216"/>
      <c r="BD9" s="216"/>
      <c r="BE9" s="217"/>
      <c r="BF9" s="217"/>
      <c r="BG9" s="217"/>
      <c r="BH9" s="217"/>
      <c r="BI9" s="217"/>
      <c r="BJ9" s="217"/>
      <c r="BK9" s="217"/>
      <c r="BL9" s="217"/>
      <c r="BM9" s="217"/>
      <c r="BN9" s="217"/>
      <c r="BO9" s="217"/>
      <c r="BP9" s="217"/>
      <c r="BQ9" s="223">
        <v>3</v>
      </c>
      <c r="BR9" s="224"/>
      <c r="BS9" s="1007"/>
      <c r="BT9" s="1008"/>
      <c r="BU9" s="1008"/>
      <c r="BV9" s="1008"/>
      <c r="BW9" s="1008"/>
      <c r="BX9" s="1008"/>
      <c r="BY9" s="1008"/>
      <c r="BZ9" s="1008"/>
      <c r="CA9" s="1008"/>
      <c r="CB9" s="1008"/>
      <c r="CC9" s="1008"/>
      <c r="CD9" s="1008"/>
      <c r="CE9" s="1008"/>
      <c r="CF9" s="1008"/>
      <c r="CG9" s="1029"/>
      <c r="CH9" s="1004"/>
      <c r="CI9" s="1005"/>
      <c r="CJ9" s="1005"/>
      <c r="CK9" s="1005"/>
      <c r="CL9" s="1006"/>
      <c r="CM9" s="1004"/>
      <c r="CN9" s="1005"/>
      <c r="CO9" s="1005"/>
      <c r="CP9" s="1005"/>
      <c r="CQ9" s="1006"/>
      <c r="CR9" s="1004"/>
      <c r="CS9" s="1005"/>
      <c r="CT9" s="1005"/>
      <c r="CU9" s="1005"/>
      <c r="CV9" s="1006"/>
      <c r="CW9" s="1004"/>
      <c r="CX9" s="1005"/>
      <c r="CY9" s="1005"/>
      <c r="CZ9" s="1005"/>
      <c r="DA9" s="1006"/>
      <c r="DB9" s="1004"/>
      <c r="DC9" s="1005"/>
      <c r="DD9" s="1005"/>
      <c r="DE9" s="1005"/>
      <c r="DF9" s="1006"/>
      <c r="DG9" s="1004"/>
      <c r="DH9" s="1005"/>
      <c r="DI9" s="1005"/>
      <c r="DJ9" s="1005"/>
      <c r="DK9" s="1006"/>
      <c r="DL9" s="1004"/>
      <c r="DM9" s="1005"/>
      <c r="DN9" s="1005"/>
      <c r="DO9" s="1005"/>
      <c r="DP9" s="1006"/>
      <c r="DQ9" s="1004"/>
      <c r="DR9" s="1005"/>
      <c r="DS9" s="1005"/>
      <c r="DT9" s="1005"/>
      <c r="DU9" s="1006"/>
      <c r="DV9" s="1007"/>
      <c r="DW9" s="1008"/>
      <c r="DX9" s="1008"/>
      <c r="DY9" s="1008"/>
      <c r="DZ9" s="1009"/>
      <c r="EA9" s="219"/>
    </row>
    <row r="10" spans="1:131" s="220" customFormat="1" ht="26.25" customHeight="1" x14ac:dyDescent="0.15">
      <c r="A10" s="223">
        <v>4</v>
      </c>
      <c r="B10" s="1045"/>
      <c r="C10" s="1046"/>
      <c r="D10" s="1046"/>
      <c r="E10" s="1046"/>
      <c r="F10" s="1046"/>
      <c r="G10" s="1046"/>
      <c r="H10" s="1046"/>
      <c r="I10" s="1046"/>
      <c r="J10" s="1046"/>
      <c r="K10" s="1046"/>
      <c r="L10" s="1046"/>
      <c r="M10" s="1046"/>
      <c r="N10" s="1046"/>
      <c r="O10" s="1046"/>
      <c r="P10" s="1047"/>
      <c r="Q10" s="1053"/>
      <c r="R10" s="1054"/>
      <c r="S10" s="1054"/>
      <c r="T10" s="1054"/>
      <c r="U10" s="1054"/>
      <c r="V10" s="1054"/>
      <c r="W10" s="1054"/>
      <c r="X10" s="1054"/>
      <c r="Y10" s="1054"/>
      <c r="Z10" s="1054"/>
      <c r="AA10" s="1054"/>
      <c r="AB10" s="1054"/>
      <c r="AC10" s="1054"/>
      <c r="AD10" s="1054"/>
      <c r="AE10" s="1055"/>
      <c r="AF10" s="1050"/>
      <c r="AG10" s="1051"/>
      <c r="AH10" s="1051"/>
      <c r="AI10" s="1051"/>
      <c r="AJ10" s="1052"/>
      <c r="AK10" s="1095"/>
      <c r="AL10" s="1096"/>
      <c r="AM10" s="1096"/>
      <c r="AN10" s="1096"/>
      <c r="AO10" s="1096"/>
      <c r="AP10" s="1096"/>
      <c r="AQ10" s="1096"/>
      <c r="AR10" s="1096"/>
      <c r="AS10" s="1096"/>
      <c r="AT10" s="1096"/>
      <c r="AU10" s="1097"/>
      <c r="AV10" s="1097"/>
      <c r="AW10" s="1097"/>
      <c r="AX10" s="1097"/>
      <c r="AY10" s="1098"/>
      <c r="AZ10" s="216"/>
      <c r="BA10" s="216"/>
      <c r="BB10" s="216"/>
      <c r="BC10" s="216"/>
      <c r="BD10" s="216"/>
      <c r="BE10" s="217"/>
      <c r="BF10" s="217"/>
      <c r="BG10" s="217"/>
      <c r="BH10" s="217"/>
      <c r="BI10" s="217"/>
      <c r="BJ10" s="217"/>
      <c r="BK10" s="217"/>
      <c r="BL10" s="217"/>
      <c r="BM10" s="217"/>
      <c r="BN10" s="217"/>
      <c r="BO10" s="217"/>
      <c r="BP10" s="217"/>
      <c r="BQ10" s="223">
        <v>4</v>
      </c>
      <c r="BR10" s="224"/>
      <c r="BS10" s="1007"/>
      <c r="BT10" s="1008"/>
      <c r="BU10" s="1008"/>
      <c r="BV10" s="1008"/>
      <c r="BW10" s="1008"/>
      <c r="BX10" s="1008"/>
      <c r="BY10" s="1008"/>
      <c r="BZ10" s="1008"/>
      <c r="CA10" s="1008"/>
      <c r="CB10" s="1008"/>
      <c r="CC10" s="1008"/>
      <c r="CD10" s="1008"/>
      <c r="CE10" s="1008"/>
      <c r="CF10" s="1008"/>
      <c r="CG10" s="1029"/>
      <c r="CH10" s="1004"/>
      <c r="CI10" s="1005"/>
      <c r="CJ10" s="1005"/>
      <c r="CK10" s="1005"/>
      <c r="CL10" s="1006"/>
      <c r="CM10" s="1004"/>
      <c r="CN10" s="1005"/>
      <c r="CO10" s="1005"/>
      <c r="CP10" s="1005"/>
      <c r="CQ10" s="1006"/>
      <c r="CR10" s="1004"/>
      <c r="CS10" s="1005"/>
      <c r="CT10" s="1005"/>
      <c r="CU10" s="1005"/>
      <c r="CV10" s="1006"/>
      <c r="CW10" s="1004"/>
      <c r="CX10" s="1005"/>
      <c r="CY10" s="1005"/>
      <c r="CZ10" s="1005"/>
      <c r="DA10" s="1006"/>
      <c r="DB10" s="1004"/>
      <c r="DC10" s="1005"/>
      <c r="DD10" s="1005"/>
      <c r="DE10" s="1005"/>
      <c r="DF10" s="1006"/>
      <c r="DG10" s="1004"/>
      <c r="DH10" s="1005"/>
      <c r="DI10" s="1005"/>
      <c r="DJ10" s="1005"/>
      <c r="DK10" s="1006"/>
      <c r="DL10" s="1004"/>
      <c r="DM10" s="1005"/>
      <c r="DN10" s="1005"/>
      <c r="DO10" s="1005"/>
      <c r="DP10" s="1006"/>
      <c r="DQ10" s="1004"/>
      <c r="DR10" s="1005"/>
      <c r="DS10" s="1005"/>
      <c r="DT10" s="1005"/>
      <c r="DU10" s="1006"/>
      <c r="DV10" s="1007"/>
      <c r="DW10" s="1008"/>
      <c r="DX10" s="1008"/>
      <c r="DY10" s="1008"/>
      <c r="DZ10" s="1009"/>
      <c r="EA10" s="219"/>
    </row>
    <row r="11" spans="1:131" s="220" customFormat="1" ht="26.25" customHeight="1" x14ac:dyDescent="0.15">
      <c r="A11" s="223">
        <v>5</v>
      </c>
      <c r="B11" s="1045"/>
      <c r="C11" s="1046"/>
      <c r="D11" s="1046"/>
      <c r="E11" s="1046"/>
      <c r="F11" s="1046"/>
      <c r="G11" s="1046"/>
      <c r="H11" s="1046"/>
      <c r="I11" s="1046"/>
      <c r="J11" s="1046"/>
      <c r="K11" s="1046"/>
      <c r="L11" s="1046"/>
      <c r="M11" s="1046"/>
      <c r="N11" s="1046"/>
      <c r="O11" s="1046"/>
      <c r="P11" s="1047"/>
      <c r="Q11" s="1053"/>
      <c r="R11" s="1054"/>
      <c r="S11" s="1054"/>
      <c r="T11" s="1054"/>
      <c r="U11" s="1054"/>
      <c r="V11" s="1054"/>
      <c r="W11" s="1054"/>
      <c r="X11" s="1054"/>
      <c r="Y11" s="1054"/>
      <c r="Z11" s="1054"/>
      <c r="AA11" s="1054"/>
      <c r="AB11" s="1054"/>
      <c r="AC11" s="1054"/>
      <c r="AD11" s="1054"/>
      <c r="AE11" s="1055"/>
      <c r="AF11" s="1050"/>
      <c r="AG11" s="1051"/>
      <c r="AH11" s="1051"/>
      <c r="AI11" s="1051"/>
      <c r="AJ11" s="1052"/>
      <c r="AK11" s="1095"/>
      <c r="AL11" s="1096"/>
      <c r="AM11" s="1096"/>
      <c r="AN11" s="1096"/>
      <c r="AO11" s="1096"/>
      <c r="AP11" s="1096"/>
      <c r="AQ11" s="1096"/>
      <c r="AR11" s="1096"/>
      <c r="AS11" s="1096"/>
      <c r="AT11" s="1096"/>
      <c r="AU11" s="1097"/>
      <c r="AV11" s="1097"/>
      <c r="AW11" s="1097"/>
      <c r="AX11" s="1097"/>
      <c r="AY11" s="1098"/>
      <c r="AZ11" s="216"/>
      <c r="BA11" s="216"/>
      <c r="BB11" s="216"/>
      <c r="BC11" s="216"/>
      <c r="BD11" s="216"/>
      <c r="BE11" s="217"/>
      <c r="BF11" s="217"/>
      <c r="BG11" s="217"/>
      <c r="BH11" s="217"/>
      <c r="BI11" s="217"/>
      <c r="BJ11" s="217"/>
      <c r="BK11" s="217"/>
      <c r="BL11" s="217"/>
      <c r="BM11" s="217"/>
      <c r="BN11" s="217"/>
      <c r="BO11" s="217"/>
      <c r="BP11" s="217"/>
      <c r="BQ11" s="223">
        <v>5</v>
      </c>
      <c r="BR11" s="224"/>
      <c r="BS11" s="1007"/>
      <c r="BT11" s="1008"/>
      <c r="BU11" s="1008"/>
      <c r="BV11" s="1008"/>
      <c r="BW11" s="1008"/>
      <c r="BX11" s="1008"/>
      <c r="BY11" s="1008"/>
      <c r="BZ11" s="1008"/>
      <c r="CA11" s="1008"/>
      <c r="CB11" s="1008"/>
      <c r="CC11" s="1008"/>
      <c r="CD11" s="1008"/>
      <c r="CE11" s="1008"/>
      <c r="CF11" s="1008"/>
      <c r="CG11" s="1029"/>
      <c r="CH11" s="1004"/>
      <c r="CI11" s="1005"/>
      <c r="CJ11" s="1005"/>
      <c r="CK11" s="1005"/>
      <c r="CL11" s="1006"/>
      <c r="CM11" s="1004"/>
      <c r="CN11" s="1005"/>
      <c r="CO11" s="1005"/>
      <c r="CP11" s="1005"/>
      <c r="CQ11" s="1006"/>
      <c r="CR11" s="1004"/>
      <c r="CS11" s="1005"/>
      <c r="CT11" s="1005"/>
      <c r="CU11" s="1005"/>
      <c r="CV11" s="1006"/>
      <c r="CW11" s="1004"/>
      <c r="CX11" s="1005"/>
      <c r="CY11" s="1005"/>
      <c r="CZ11" s="1005"/>
      <c r="DA11" s="1006"/>
      <c r="DB11" s="1004"/>
      <c r="DC11" s="1005"/>
      <c r="DD11" s="1005"/>
      <c r="DE11" s="1005"/>
      <c r="DF11" s="1006"/>
      <c r="DG11" s="1004"/>
      <c r="DH11" s="1005"/>
      <c r="DI11" s="1005"/>
      <c r="DJ11" s="1005"/>
      <c r="DK11" s="1006"/>
      <c r="DL11" s="1004"/>
      <c r="DM11" s="1005"/>
      <c r="DN11" s="1005"/>
      <c r="DO11" s="1005"/>
      <c r="DP11" s="1006"/>
      <c r="DQ11" s="1004"/>
      <c r="DR11" s="1005"/>
      <c r="DS11" s="1005"/>
      <c r="DT11" s="1005"/>
      <c r="DU11" s="1006"/>
      <c r="DV11" s="1007"/>
      <c r="DW11" s="1008"/>
      <c r="DX11" s="1008"/>
      <c r="DY11" s="1008"/>
      <c r="DZ11" s="1009"/>
      <c r="EA11" s="219"/>
    </row>
    <row r="12" spans="1:131" s="220" customFormat="1" ht="26.25" customHeight="1" x14ac:dyDescent="0.15">
      <c r="A12" s="223">
        <v>6</v>
      </c>
      <c r="B12" s="1045"/>
      <c r="C12" s="1046"/>
      <c r="D12" s="1046"/>
      <c r="E12" s="1046"/>
      <c r="F12" s="1046"/>
      <c r="G12" s="1046"/>
      <c r="H12" s="1046"/>
      <c r="I12" s="1046"/>
      <c r="J12" s="1046"/>
      <c r="K12" s="1046"/>
      <c r="L12" s="1046"/>
      <c r="M12" s="1046"/>
      <c r="N12" s="1046"/>
      <c r="O12" s="1046"/>
      <c r="P12" s="1047"/>
      <c r="Q12" s="1053"/>
      <c r="R12" s="1054"/>
      <c r="S12" s="1054"/>
      <c r="T12" s="1054"/>
      <c r="U12" s="1054"/>
      <c r="V12" s="1054"/>
      <c r="W12" s="1054"/>
      <c r="X12" s="1054"/>
      <c r="Y12" s="1054"/>
      <c r="Z12" s="1054"/>
      <c r="AA12" s="1054"/>
      <c r="AB12" s="1054"/>
      <c r="AC12" s="1054"/>
      <c r="AD12" s="1054"/>
      <c r="AE12" s="1055"/>
      <c r="AF12" s="1050"/>
      <c r="AG12" s="1051"/>
      <c r="AH12" s="1051"/>
      <c r="AI12" s="1051"/>
      <c r="AJ12" s="1052"/>
      <c r="AK12" s="1095"/>
      <c r="AL12" s="1096"/>
      <c r="AM12" s="1096"/>
      <c r="AN12" s="1096"/>
      <c r="AO12" s="1096"/>
      <c r="AP12" s="1096"/>
      <c r="AQ12" s="1096"/>
      <c r="AR12" s="1096"/>
      <c r="AS12" s="1096"/>
      <c r="AT12" s="1096"/>
      <c r="AU12" s="1097"/>
      <c r="AV12" s="1097"/>
      <c r="AW12" s="1097"/>
      <c r="AX12" s="1097"/>
      <c r="AY12" s="1098"/>
      <c r="AZ12" s="216"/>
      <c r="BA12" s="216"/>
      <c r="BB12" s="216"/>
      <c r="BC12" s="216"/>
      <c r="BD12" s="216"/>
      <c r="BE12" s="217"/>
      <c r="BF12" s="217"/>
      <c r="BG12" s="217"/>
      <c r="BH12" s="217"/>
      <c r="BI12" s="217"/>
      <c r="BJ12" s="217"/>
      <c r="BK12" s="217"/>
      <c r="BL12" s="217"/>
      <c r="BM12" s="217"/>
      <c r="BN12" s="217"/>
      <c r="BO12" s="217"/>
      <c r="BP12" s="217"/>
      <c r="BQ12" s="223">
        <v>6</v>
      </c>
      <c r="BR12" s="224"/>
      <c r="BS12" s="1007"/>
      <c r="BT12" s="1008"/>
      <c r="BU12" s="1008"/>
      <c r="BV12" s="1008"/>
      <c r="BW12" s="1008"/>
      <c r="BX12" s="1008"/>
      <c r="BY12" s="1008"/>
      <c r="BZ12" s="1008"/>
      <c r="CA12" s="1008"/>
      <c r="CB12" s="1008"/>
      <c r="CC12" s="1008"/>
      <c r="CD12" s="1008"/>
      <c r="CE12" s="1008"/>
      <c r="CF12" s="1008"/>
      <c r="CG12" s="1029"/>
      <c r="CH12" s="1004"/>
      <c r="CI12" s="1005"/>
      <c r="CJ12" s="1005"/>
      <c r="CK12" s="1005"/>
      <c r="CL12" s="1006"/>
      <c r="CM12" s="1004"/>
      <c r="CN12" s="1005"/>
      <c r="CO12" s="1005"/>
      <c r="CP12" s="1005"/>
      <c r="CQ12" s="1006"/>
      <c r="CR12" s="1004"/>
      <c r="CS12" s="1005"/>
      <c r="CT12" s="1005"/>
      <c r="CU12" s="1005"/>
      <c r="CV12" s="1006"/>
      <c r="CW12" s="1004"/>
      <c r="CX12" s="1005"/>
      <c r="CY12" s="1005"/>
      <c r="CZ12" s="1005"/>
      <c r="DA12" s="1006"/>
      <c r="DB12" s="1004"/>
      <c r="DC12" s="1005"/>
      <c r="DD12" s="1005"/>
      <c r="DE12" s="1005"/>
      <c r="DF12" s="1006"/>
      <c r="DG12" s="1004"/>
      <c r="DH12" s="1005"/>
      <c r="DI12" s="1005"/>
      <c r="DJ12" s="1005"/>
      <c r="DK12" s="1006"/>
      <c r="DL12" s="1004"/>
      <c r="DM12" s="1005"/>
      <c r="DN12" s="1005"/>
      <c r="DO12" s="1005"/>
      <c r="DP12" s="1006"/>
      <c r="DQ12" s="1004"/>
      <c r="DR12" s="1005"/>
      <c r="DS12" s="1005"/>
      <c r="DT12" s="1005"/>
      <c r="DU12" s="1006"/>
      <c r="DV12" s="1007"/>
      <c r="DW12" s="1008"/>
      <c r="DX12" s="1008"/>
      <c r="DY12" s="1008"/>
      <c r="DZ12" s="1009"/>
      <c r="EA12" s="219"/>
    </row>
    <row r="13" spans="1:131" s="220" customFormat="1" ht="26.25" customHeight="1" x14ac:dyDescent="0.15">
      <c r="A13" s="223">
        <v>7</v>
      </c>
      <c r="B13" s="1045"/>
      <c r="C13" s="1046"/>
      <c r="D13" s="1046"/>
      <c r="E13" s="1046"/>
      <c r="F13" s="1046"/>
      <c r="G13" s="1046"/>
      <c r="H13" s="1046"/>
      <c r="I13" s="1046"/>
      <c r="J13" s="1046"/>
      <c r="K13" s="1046"/>
      <c r="L13" s="1046"/>
      <c r="M13" s="1046"/>
      <c r="N13" s="1046"/>
      <c r="O13" s="1046"/>
      <c r="P13" s="1047"/>
      <c r="Q13" s="1053"/>
      <c r="R13" s="1054"/>
      <c r="S13" s="1054"/>
      <c r="T13" s="1054"/>
      <c r="U13" s="1054"/>
      <c r="V13" s="1054"/>
      <c r="W13" s="1054"/>
      <c r="X13" s="1054"/>
      <c r="Y13" s="1054"/>
      <c r="Z13" s="1054"/>
      <c r="AA13" s="1054"/>
      <c r="AB13" s="1054"/>
      <c r="AC13" s="1054"/>
      <c r="AD13" s="1054"/>
      <c r="AE13" s="1055"/>
      <c r="AF13" s="1050"/>
      <c r="AG13" s="1051"/>
      <c r="AH13" s="1051"/>
      <c r="AI13" s="1051"/>
      <c r="AJ13" s="1052"/>
      <c r="AK13" s="1095"/>
      <c r="AL13" s="1096"/>
      <c r="AM13" s="1096"/>
      <c r="AN13" s="1096"/>
      <c r="AO13" s="1096"/>
      <c r="AP13" s="1096"/>
      <c r="AQ13" s="1096"/>
      <c r="AR13" s="1096"/>
      <c r="AS13" s="1096"/>
      <c r="AT13" s="1096"/>
      <c r="AU13" s="1097"/>
      <c r="AV13" s="1097"/>
      <c r="AW13" s="1097"/>
      <c r="AX13" s="1097"/>
      <c r="AY13" s="1098"/>
      <c r="AZ13" s="216"/>
      <c r="BA13" s="216"/>
      <c r="BB13" s="216"/>
      <c r="BC13" s="216"/>
      <c r="BD13" s="216"/>
      <c r="BE13" s="217"/>
      <c r="BF13" s="217"/>
      <c r="BG13" s="217"/>
      <c r="BH13" s="217"/>
      <c r="BI13" s="217"/>
      <c r="BJ13" s="217"/>
      <c r="BK13" s="217"/>
      <c r="BL13" s="217"/>
      <c r="BM13" s="217"/>
      <c r="BN13" s="217"/>
      <c r="BO13" s="217"/>
      <c r="BP13" s="217"/>
      <c r="BQ13" s="223">
        <v>7</v>
      </c>
      <c r="BR13" s="224"/>
      <c r="BS13" s="1007"/>
      <c r="BT13" s="1008"/>
      <c r="BU13" s="1008"/>
      <c r="BV13" s="1008"/>
      <c r="BW13" s="1008"/>
      <c r="BX13" s="1008"/>
      <c r="BY13" s="1008"/>
      <c r="BZ13" s="1008"/>
      <c r="CA13" s="1008"/>
      <c r="CB13" s="1008"/>
      <c r="CC13" s="1008"/>
      <c r="CD13" s="1008"/>
      <c r="CE13" s="1008"/>
      <c r="CF13" s="1008"/>
      <c r="CG13" s="1029"/>
      <c r="CH13" s="1004"/>
      <c r="CI13" s="1005"/>
      <c r="CJ13" s="1005"/>
      <c r="CK13" s="1005"/>
      <c r="CL13" s="1006"/>
      <c r="CM13" s="1004"/>
      <c r="CN13" s="1005"/>
      <c r="CO13" s="1005"/>
      <c r="CP13" s="1005"/>
      <c r="CQ13" s="1006"/>
      <c r="CR13" s="1004"/>
      <c r="CS13" s="1005"/>
      <c r="CT13" s="1005"/>
      <c r="CU13" s="1005"/>
      <c r="CV13" s="1006"/>
      <c r="CW13" s="1004"/>
      <c r="CX13" s="1005"/>
      <c r="CY13" s="1005"/>
      <c r="CZ13" s="1005"/>
      <c r="DA13" s="1006"/>
      <c r="DB13" s="1004"/>
      <c r="DC13" s="1005"/>
      <c r="DD13" s="1005"/>
      <c r="DE13" s="1005"/>
      <c r="DF13" s="1006"/>
      <c r="DG13" s="1004"/>
      <c r="DH13" s="1005"/>
      <c r="DI13" s="1005"/>
      <c r="DJ13" s="1005"/>
      <c r="DK13" s="1006"/>
      <c r="DL13" s="1004"/>
      <c r="DM13" s="1005"/>
      <c r="DN13" s="1005"/>
      <c r="DO13" s="1005"/>
      <c r="DP13" s="1006"/>
      <c r="DQ13" s="1004"/>
      <c r="DR13" s="1005"/>
      <c r="DS13" s="1005"/>
      <c r="DT13" s="1005"/>
      <c r="DU13" s="1006"/>
      <c r="DV13" s="1007"/>
      <c r="DW13" s="1008"/>
      <c r="DX13" s="1008"/>
      <c r="DY13" s="1008"/>
      <c r="DZ13" s="1009"/>
      <c r="EA13" s="219"/>
    </row>
    <row r="14" spans="1:131" s="220" customFormat="1" ht="26.25" customHeight="1" x14ac:dyDescent="0.15">
      <c r="A14" s="223">
        <v>8</v>
      </c>
      <c r="B14" s="1045"/>
      <c r="C14" s="1046"/>
      <c r="D14" s="1046"/>
      <c r="E14" s="1046"/>
      <c r="F14" s="1046"/>
      <c r="G14" s="1046"/>
      <c r="H14" s="1046"/>
      <c r="I14" s="1046"/>
      <c r="J14" s="1046"/>
      <c r="K14" s="1046"/>
      <c r="L14" s="1046"/>
      <c r="M14" s="1046"/>
      <c r="N14" s="1046"/>
      <c r="O14" s="1046"/>
      <c r="P14" s="1047"/>
      <c r="Q14" s="1053"/>
      <c r="R14" s="1054"/>
      <c r="S14" s="1054"/>
      <c r="T14" s="1054"/>
      <c r="U14" s="1054"/>
      <c r="V14" s="1054"/>
      <c r="W14" s="1054"/>
      <c r="X14" s="1054"/>
      <c r="Y14" s="1054"/>
      <c r="Z14" s="1054"/>
      <c r="AA14" s="1054"/>
      <c r="AB14" s="1054"/>
      <c r="AC14" s="1054"/>
      <c r="AD14" s="1054"/>
      <c r="AE14" s="1055"/>
      <c r="AF14" s="1050"/>
      <c r="AG14" s="1051"/>
      <c r="AH14" s="1051"/>
      <c r="AI14" s="1051"/>
      <c r="AJ14" s="1052"/>
      <c r="AK14" s="1095"/>
      <c r="AL14" s="1096"/>
      <c r="AM14" s="1096"/>
      <c r="AN14" s="1096"/>
      <c r="AO14" s="1096"/>
      <c r="AP14" s="1096"/>
      <c r="AQ14" s="1096"/>
      <c r="AR14" s="1096"/>
      <c r="AS14" s="1096"/>
      <c r="AT14" s="1096"/>
      <c r="AU14" s="1097"/>
      <c r="AV14" s="1097"/>
      <c r="AW14" s="1097"/>
      <c r="AX14" s="1097"/>
      <c r="AY14" s="1098"/>
      <c r="AZ14" s="216"/>
      <c r="BA14" s="216"/>
      <c r="BB14" s="216"/>
      <c r="BC14" s="216"/>
      <c r="BD14" s="216"/>
      <c r="BE14" s="217"/>
      <c r="BF14" s="217"/>
      <c r="BG14" s="217"/>
      <c r="BH14" s="217"/>
      <c r="BI14" s="217"/>
      <c r="BJ14" s="217"/>
      <c r="BK14" s="217"/>
      <c r="BL14" s="217"/>
      <c r="BM14" s="217"/>
      <c r="BN14" s="217"/>
      <c r="BO14" s="217"/>
      <c r="BP14" s="217"/>
      <c r="BQ14" s="223">
        <v>8</v>
      </c>
      <c r="BR14" s="224"/>
      <c r="BS14" s="1007"/>
      <c r="BT14" s="1008"/>
      <c r="BU14" s="1008"/>
      <c r="BV14" s="1008"/>
      <c r="BW14" s="1008"/>
      <c r="BX14" s="1008"/>
      <c r="BY14" s="1008"/>
      <c r="BZ14" s="1008"/>
      <c r="CA14" s="1008"/>
      <c r="CB14" s="1008"/>
      <c r="CC14" s="1008"/>
      <c r="CD14" s="1008"/>
      <c r="CE14" s="1008"/>
      <c r="CF14" s="1008"/>
      <c r="CG14" s="1029"/>
      <c r="CH14" s="1004"/>
      <c r="CI14" s="1005"/>
      <c r="CJ14" s="1005"/>
      <c r="CK14" s="1005"/>
      <c r="CL14" s="1006"/>
      <c r="CM14" s="1004"/>
      <c r="CN14" s="1005"/>
      <c r="CO14" s="1005"/>
      <c r="CP14" s="1005"/>
      <c r="CQ14" s="1006"/>
      <c r="CR14" s="1004"/>
      <c r="CS14" s="1005"/>
      <c r="CT14" s="1005"/>
      <c r="CU14" s="1005"/>
      <c r="CV14" s="1006"/>
      <c r="CW14" s="1004"/>
      <c r="CX14" s="1005"/>
      <c r="CY14" s="1005"/>
      <c r="CZ14" s="1005"/>
      <c r="DA14" s="1006"/>
      <c r="DB14" s="1004"/>
      <c r="DC14" s="1005"/>
      <c r="DD14" s="1005"/>
      <c r="DE14" s="1005"/>
      <c r="DF14" s="1006"/>
      <c r="DG14" s="1004"/>
      <c r="DH14" s="1005"/>
      <c r="DI14" s="1005"/>
      <c r="DJ14" s="1005"/>
      <c r="DK14" s="1006"/>
      <c r="DL14" s="1004"/>
      <c r="DM14" s="1005"/>
      <c r="DN14" s="1005"/>
      <c r="DO14" s="1005"/>
      <c r="DP14" s="1006"/>
      <c r="DQ14" s="1004"/>
      <c r="DR14" s="1005"/>
      <c r="DS14" s="1005"/>
      <c r="DT14" s="1005"/>
      <c r="DU14" s="1006"/>
      <c r="DV14" s="1007"/>
      <c r="DW14" s="1008"/>
      <c r="DX14" s="1008"/>
      <c r="DY14" s="1008"/>
      <c r="DZ14" s="1009"/>
      <c r="EA14" s="219"/>
    </row>
    <row r="15" spans="1:131" s="220" customFormat="1" ht="26.25" customHeight="1" x14ac:dyDescent="0.15">
      <c r="A15" s="223">
        <v>9</v>
      </c>
      <c r="B15" s="1045"/>
      <c r="C15" s="1046"/>
      <c r="D15" s="1046"/>
      <c r="E15" s="1046"/>
      <c r="F15" s="1046"/>
      <c r="G15" s="1046"/>
      <c r="H15" s="1046"/>
      <c r="I15" s="1046"/>
      <c r="J15" s="1046"/>
      <c r="K15" s="1046"/>
      <c r="L15" s="1046"/>
      <c r="M15" s="1046"/>
      <c r="N15" s="1046"/>
      <c r="O15" s="1046"/>
      <c r="P15" s="1047"/>
      <c r="Q15" s="1053"/>
      <c r="R15" s="1054"/>
      <c r="S15" s="1054"/>
      <c r="T15" s="1054"/>
      <c r="U15" s="1054"/>
      <c r="V15" s="1054"/>
      <c r="W15" s="1054"/>
      <c r="X15" s="1054"/>
      <c r="Y15" s="1054"/>
      <c r="Z15" s="1054"/>
      <c r="AA15" s="1054"/>
      <c r="AB15" s="1054"/>
      <c r="AC15" s="1054"/>
      <c r="AD15" s="1054"/>
      <c r="AE15" s="1055"/>
      <c r="AF15" s="1050"/>
      <c r="AG15" s="1051"/>
      <c r="AH15" s="1051"/>
      <c r="AI15" s="1051"/>
      <c r="AJ15" s="1052"/>
      <c r="AK15" s="1095"/>
      <c r="AL15" s="1096"/>
      <c r="AM15" s="1096"/>
      <c r="AN15" s="1096"/>
      <c r="AO15" s="1096"/>
      <c r="AP15" s="1096"/>
      <c r="AQ15" s="1096"/>
      <c r="AR15" s="1096"/>
      <c r="AS15" s="1096"/>
      <c r="AT15" s="1096"/>
      <c r="AU15" s="1097"/>
      <c r="AV15" s="1097"/>
      <c r="AW15" s="1097"/>
      <c r="AX15" s="1097"/>
      <c r="AY15" s="1098"/>
      <c r="AZ15" s="216"/>
      <c r="BA15" s="216"/>
      <c r="BB15" s="216"/>
      <c r="BC15" s="216"/>
      <c r="BD15" s="216"/>
      <c r="BE15" s="217"/>
      <c r="BF15" s="217"/>
      <c r="BG15" s="217"/>
      <c r="BH15" s="217"/>
      <c r="BI15" s="217"/>
      <c r="BJ15" s="217"/>
      <c r="BK15" s="217"/>
      <c r="BL15" s="217"/>
      <c r="BM15" s="217"/>
      <c r="BN15" s="217"/>
      <c r="BO15" s="217"/>
      <c r="BP15" s="217"/>
      <c r="BQ15" s="223">
        <v>9</v>
      </c>
      <c r="BR15" s="224"/>
      <c r="BS15" s="1007"/>
      <c r="BT15" s="1008"/>
      <c r="BU15" s="1008"/>
      <c r="BV15" s="1008"/>
      <c r="BW15" s="1008"/>
      <c r="BX15" s="1008"/>
      <c r="BY15" s="1008"/>
      <c r="BZ15" s="1008"/>
      <c r="CA15" s="1008"/>
      <c r="CB15" s="1008"/>
      <c r="CC15" s="1008"/>
      <c r="CD15" s="1008"/>
      <c r="CE15" s="1008"/>
      <c r="CF15" s="1008"/>
      <c r="CG15" s="1029"/>
      <c r="CH15" s="1004"/>
      <c r="CI15" s="1005"/>
      <c r="CJ15" s="1005"/>
      <c r="CK15" s="1005"/>
      <c r="CL15" s="1006"/>
      <c r="CM15" s="1004"/>
      <c r="CN15" s="1005"/>
      <c r="CO15" s="1005"/>
      <c r="CP15" s="1005"/>
      <c r="CQ15" s="1006"/>
      <c r="CR15" s="1004"/>
      <c r="CS15" s="1005"/>
      <c r="CT15" s="1005"/>
      <c r="CU15" s="1005"/>
      <c r="CV15" s="1006"/>
      <c r="CW15" s="1004"/>
      <c r="CX15" s="1005"/>
      <c r="CY15" s="1005"/>
      <c r="CZ15" s="1005"/>
      <c r="DA15" s="1006"/>
      <c r="DB15" s="1004"/>
      <c r="DC15" s="1005"/>
      <c r="DD15" s="1005"/>
      <c r="DE15" s="1005"/>
      <c r="DF15" s="1006"/>
      <c r="DG15" s="1004"/>
      <c r="DH15" s="1005"/>
      <c r="DI15" s="1005"/>
      <c r="DJ15" s="1005"/>
      <c r="DK15" s="1006"/>
      <c r="DL15" s="1004"/>
      <c r="DM15" s="1005"/>
      <c r="DN15" s="1005"/>
      <c r="DO15" s="1005"/>
      <c r="DP15" s="1006"/>
      <c r="DQ15" s="1004"/>
      <c r="DR15" s="1005"/>
      <c r="DS15" s="1005"/>
      <c r="DT15" s="1005"/>
      <c r="DU15" s="1006"/>
      <c r="DV15" s="1007"/>
      <c r="DW15" s="1008"/>
      <c r="DX15" s="1008"/>
      <c r="DY15" s="1008"/>
      <c r="DZ15" s="1009"/>
      <c r="EA15" s="219"/>
    </row>
    <row r="16" spans="1:131" s="220" customFormat="1" ht="26.25" customHeight="1" x14ac:dyDescent="0.15">
      <c r="A16" s="223">
        <v>10</v>
      </c>
      <c r="B16" s="1045"/>
      <c r="C16" s="1046"/>
      <c r="D16" s="1046"/>
      <c r="E16" s="1046"/>
      <c r="F16" s="1046"/>
      <c r="G16" s="1046"/>
      <c r="H16" s="1046"/>
      <c r="I16" s="1046"/>
      <c r="J16" s="1046"/>
      <c r="K16" s="1046"/>
      <c r="L16" s="1046"/>
      <c r="M16" s="1046"/>
      <c r="N16" s="1046"/>
      <c r="O16" s="1046"/>
      <c r="P16" s="1047"/>
      <c r="Q16" s="1053"/>
      <c r="R16" s="1054"/>
      <c r="S16" s="1054"/>
      <c r="T16" s="1054"/>
      <c r="U16" s="1054"/>
      <c r="V16" s="1054"/>
      <c r="W16" s="1054"/>
      <c r="X16" s="1054"/>
      <c r="Y16" s="1054"/>
      <c r="Z16" s="1054"/>
      <c r="AA16" s="1054"/>
      <c r="AB16" s="1054"/>
      <c r="AC16" s="1054"/>
      <c r="AD16" s="1054"/>
      <c r="AE16" s="1055"/>
      <c r="AF16" s="1050"/>
      <c r="AG16" s="1051"/>
      <c r="AH16" s="1051"/>
      <c r="AI16" s="1051"/>
      <c r="AJ16" s="1052"/>
      <c r="AK16" s="1095"/>
      <c r="AL16" s="1096"/>
      <c r="AM16" s="1096"/>
      <c r="AN16" s="1096"/>
      <c r="AO16" s="1096"/>
      <c r="AP16" s="1096"/>
      <c r="AQ16" s="1096"/>
      <c r="AR16" s="1096"/>
      <c r="AS16" s="1096"/>
      <c r="AT16" s="1096"/>
      <c r="AU16" s="1097"/>
      <c r="AV16" s="1097"/>
      <c r="AW16" s="1097"/>
      <c r="AX16" s="1097"/>
      <c r="AY16" s="1098"/>
      <c r="AZ16" s="216"/>
      <c r="BA16" s="216"/>
      <c r="BB16" s="216"/>
      <c r="BC16" s="216"/>
      <c r="BD16" s="216"/>
      <c r="BE16" s="217"/>
      <c r="BF16" s="217"/>
      <c r="BG16" s="217"/>
      <c r="BH16" s="217"/>
      <c r="BI16" s="217"/>
      <c r="BJ16" s="217"/>
      <c r="BK16" s="217"/>
      <c r="BL16" s="217"/>
      <c r="BM16" s="217"/>
      <c r="BN16" s="217"/>
      <c r="BO16" s="217"/>
      <c r="BP16" s="217"/>
      <c r="BQ16" s="223">
        <v>10</v>
      </c>
      <c r="BR16" s="224"/>
      <c r="BS16" s="1007"/>
      <c r="BT16" s="1008"/>
      <c r="BU16" s="1008"/>
      <c r="BV16" s="1008"/>
      <c r="BW16" s="1008"/>
      <c r="BX16" s="1008"/>
      <c r="BY16" s="1008"/>
      <c r="BZ16" s="1008"/>
      <c r="CA16" s="1008"/>
      <c r="CB16" s="1008"/>
      <c r="CC16" s="1008"/>
      <c r="CD16" s="1008"/>
      <c r="CE16" s="1008"/>
      <c r="CF16" s="1008"/>
      <c r="CG16" s="1029"/>
      <c r="CH16" s="1004"/>
      <c r="CI16" s="1005"/>
      <c r="CJ16" s="1005"/>
      <c r="CK16" s="1005"/>
      <c r="CL16" s="1006"/>
      <c r="CM16" s="1004"/>
      <c r="CN16" s="1005"/>
      <c r="CO16" s="1005"/>
      <c r="CP16" s="1005"/>
      <c r="CQ16" s="1006"/>
      <c r="CR16" s="1004"/>
      <c r="CS16" s="1005"/>
      <c r="CT16" s="1005"/>
      <c r="CU16" s="1005"/>
      <c r="CV16" s="1006"/>
      <c r="CW16" s="1004"/>
      <c r="CX16" s="1005"/>
      <c r="CY16" s="1005"/>
      <c r="CZ16" s="1005"/>
      <c r="DA16" s="1006"/>
      <c r="DB16" s="1004"/>
      <c r="DC16" s="1005"/>
      <c r="DD16" s="1005"/>
      <c r="DE16" s="1005"/>
      <c r="DF16" s="1006"/>
      <c r="DG16" s="1004"/>
      <c r="DH16" s="1005"/>
      <c r="DI16" s="1005"/>
      <c r="DJ16" s="1005"/>
      <c r="DK16" s="1006"/>
      <c r="DL16" s="1004"/>
      <c r="DM16" s="1005"/>
      <c r="DN16" s="1005"/>
      <c r="DO16" s="1005"/>
      <c r="DP16" s="1006"/>
      <c r="DQ16" s="1004"/>
      <c r="DR16" s="1005"/>
      <c r="DS16" s="1005"/>
      <c r="DT16" s="1005"/>
      <c r="DU16" s="1006"/>
      <c r="DV16" s="1007"/>
      <c r="DW16" s="1008"/>
      <c r="DX16" s="1008"/>
      <c r="DY16" s="1008"/>
      <c r="DZ16" s="1009"/>
      <c r="EA16" s="219"/>
    </row>
    <row r="17" spans="1:131" s="220" customFormat="1" ht="26.25" customHeight="1" x14ac:dyDescent="0.15">
      <c r="A17" s="223">
        <v>11</v>
      </c>
      <c r="B17" s="1045"/>
      <c r="C17" s="1046"/>
      <c r="D17" s="1046"/>
      <c r="E17" s="1046"/>
      <c r="F17" s="1046"/>
      <c r="G17" s="1046"/>
      <c r="H17" s="1046"/>
      <c r="I17" s="1046"/>
      <c r="J17" s="1046"/>
      <c r="K17" s="1046"/>
      <c r="L17" s="1046"/>
      <c r="M17" s="1046"/>
      <c r="N17" s="1046"/>
      <c r="O17" s="1046"/>
      <c r="P17" s="1047"/>
      <c r="Q17" s="1053"/>
      <c r="R17" s="1054"/>
      <c r="S17" s="1054"/>
      <c r="T17" s="1054"/>
      <c r="U17" s="1054"/>
      <c r="V17" s="1054"/>
      <c r="W17" s="1054"/>
      <c r="X17" s="1054"/>
      <c r="Y17" s="1054"/>
      <c r="Z17" s="1054"/>
      <c r="AA17" s="1054"/>
      <c r="AB17" s="1054"/>
      <c r="AC17" s="1054"/>
      <c r="AD17" s="1054"/>
      <c r="AE17" s="1055"/>
      <c r="AF17" s="1050"/>
      <c r="AG17" s="1051"/>
      <c r="AH17" s="1051"/>
      <c r="AI17" s="1051"/>
      <c r="AJ17" s="1052"/>
      <c r="AK17" s="1095"/>
      <c r="AL17" s="1096"/>
      <c r="AM17" s="1096"/>
      <c r="AN17" s="1096"/>
      <c r="AO17" s="1096"/>
      <c r="AP17" s="1096"/>
      <c r="AQ17" s="1096"/>
      <c r="AR17" s="1096"/>
      <c r="AS17" s="1096"/>
      <c r="AT17" s="1096"/>
      <c r="AU17" s="1097"/>
      <c r="AV17" s="1097"/>
      <c r="AW17" s="1097"/>
      <c r="AX17" s="1097"/>
      <c r="AY17" s="1098"/>
      <c r="AZ17" s="216"/>
      <c r="BA17" s="216"/>
      <c r="BB17" s="216"/>
      <c r="BC17" s="216"/>
      <c r="BD17" s="216"/>
      <c r="BE17" s="217"/>
      <c r="BF17" s="217"/>
      <c r="BG17" s="217"/>
      <c r="BH17" s="217"/>
      <c r="BI17" s="217"/>
      <c r="BJ17" s="217"/>
      <c r="BK17" s="217"/>
      <c r="BL17" s="217"/>
      <c r="BM17" s="217"/>
      <c r="BN17" s="217"/>
      <c r="BO17" s="217"/>
      <c r="BP17" s="217"/>
      <c r="BQ17" s="223">
        <v>11</v>
      </c>
      <c r="BR17" s="224"/>
      <c r="BS17" s="1007"/>
      <c r="BT17" s="1008"/>
      <c r="BU17" s="1008"/>
      <c r="BV17" s="1008"/>
      <c r="BW17" s="1008"/>
      <c r="BX17" s="1008"/>
      <c r="BY17" s="1008"/>
      <c r="BZ17" s="1008"/>
      <c r="CA17" s="1008"/>
      <c r="CB17" s="1008"/>
      <c r="CC17" s="1008"/>
      <c r="CD17" s="1008"/>
      <c r="CE17" s="1008"/>
      <c r="CF17" s="1008"/>
      <c r="CG17" s="1029"/>
      <c r="CH17" s="1004"/>
      <c r="CI17" s="1005"/>
      <c r="CJ17" s="1005"/>
      <c r="CK17" s="1005"/>
      <c r="CL17" s="1006"/>
      <c r="CM17" s="1004"/>
      <c r="CN17" s="1005"/>
      <c r="CO17" s="1005"/>
      <c r="CP17" s="1005"/>
      <c r="CQ17" s="1006"/>
      <c r="CR17" s="1004"/>
      <c r="CS17" s="1005"/>
      <c r="CT17" s="1005"/>
      <c r="CU17" s="1005"/>
      <c r="CV17" s="1006"/>
      <c r="CW17" s="1004"/>
      <c r="CX17" s="1005"/>
      <c r="CY17" s="1005"/>
      <c r="CZ17" s="1005"/>
      <c r="DA17" s="1006"/>
      <c r="DB17" s="1004"/>
      <c r="DC17" s="1005"/>
      <c r="DD17" s="1005"/>
      <c r="DE17" s="1005"/>
      <c r="DF17" s="1006"/>
      <c r="DG17" s="1004"/>
      <c r="DH17" s="1005"/>
      <c r="DI17" s="1005"/>
      <c r="DJ17" s="1005"/>
      <c r="DK17" s="1006"/>
      <c r="DL17" s="1004"/>
      <c r="DM17" s="1005"/>
      <c r="DN17" s="1005"/>
      <c r="DO17" s="1005"/>
      <c r="DP17" s="1006"/>
      <c r="DQ17" s="1004"/>
      <c r="DR17" s="1005"/>
      <c r="DS17" s="1005"/>
      <c r="DT17" s="1005"/>
      <c r="DU17" s="1006"/>
      <c r="DV17" s="1007"/>
      <c r="DW17" s="1008"/>
      <c r="DX17" s="1008"/>
      <c r="DY17" s="1008"/>
      <c r="DZ17" s="1009"/>
      <c r="EA17" s="219"/>
    </row>
    <row r="18" spans="1:131" s="220" customFormat="1" ht="26.25" customHeight="1" x14ac:dyDescent="0.15">
      <c r="A18" s="223">
        <v>12</v>
      </c>
      <c r="B18" s="1045"/>
      <c r="C18" s="1046"/>
      <c r="D18" s="1046"/>
      <c r="E18" s="1046"/>
      <c r="F18" s="1046"/>
      <c r="G18" s="1046"/>
      <c r="H18" s="1046"/>
      <c r="I18" s="1046"/>
      <c r="J18" s="1046"/>
      <c r="K18" s="1046"/>
      <c r="L18" s="1046"/>
      <c r="M18" s="1046"/>
      <c r="N18" s="1046"/>
      <c r="O18" s="1046"/>
      <c r="P18" s="1047"/>
      <c r="Q18" s="1053"/>
      <c r="R18" s="1054"/>
      <c r="S18" s="1054"/>
      <c r="T18" s="1054"/>
      <c r="U18" s="1054"/>
      <c r="V18" s="1054"/>
      <c r="W18" s="1054"/>
      <c r="X18" s="1054"/>
      <c r="Y18" s="1054"/>
      <c r="Z18" s="1054"/>
      <c r="AA18" s="1054"/>
      <c r="AB18" s="1054"/>
      <c r="AC18" s="1054"/>
      <c r="AD18" s="1054"/>
      <c r="AE18" s="1055"/>
      <c r="AF18" s="1050"/>
      <c r="AG18" s="1051"/>
      <c r="AH18" s="1051"/>
      <c r="AI18" s="1051"/>
      <c r="AJ18" s="1052"/>
      <c r="AK18" s="1095"/>
      <c r="AL18" s="1096"/>
      <c r="AM18" s="1096"/>
      <c r="AN18" s="1096"/>
      <c r="AO18" s="1096"/>
      <c r="AP18" s="1096"/>
      <c r="AQ18" s="1096"/>
      <c r="AR18" s="1096"/>
      <c r="AS18" s="1096"/>
      <c r="AT18" s="1096"/>
      <c r="AU18" s="1097"/>
      <c r="AV18" s="1097"/>
      <c r="AW18" s="1097"/>
      <c r="AX18" s="1097"/>
      <c r="AY18" s="1098"/>
      <c r="AZ18" s="216"/>
      <c r="BA18" s="216"/>
      <c r="BB18" s="216"/>
      <c r="BC18" s="216"/>
      <c r="BD18" s="216"/>
      <c r="BE18" s="217"/>
      <c r="BF18" s="217"/>
      <c r="BG18" s="217"/>
      <c r="BH18" s="217"/>
      <c r="BI18" s="217"/>
      <c r="BJ18" s="217"/>
      <c r="BK18" s="217"/>
      <c r="BL18" s="217"/>
      <c r="BM18" s="217"/>
      <c r="BN18" s="217"/>
      <c r="BO18" s="217"/>
      <c r="BP18" s="217"/>
      <c r="BQ18" s="223">
        <v>12</v>
      </c>
      <c r="BR18" s="224"/>
      <c r="BS18" s="1007"/>
      <c r="BT18" s="1008"/>
      <c r="BU18" s="1008"/>
      <c r="BV18" s="1008"/>
      <c r="BW18" s="1008"/>
      <c r="BX18" s="1008"/>
      <c r="BY18" s="1008"/>
      <c r="BZ18" s="1008"/>
      <c r="CA18" s="1008"/>
      <c r="CB18" s="1008"/>
      <c r="CC18" s="1008"/>
      <c r="CD18" s="1008"/>
      <c r="CE18" s="1008"/>
      <c r="CF18" s="1008"/>
      <c r="CG18" s="1029"/>
      <c r="CH18" s="1004"/>
      <c r="CI18" s="1005"/>
      <c r="CJ18" s="1005"/>
      <c r="CK18" s="1005"/>
      <c r="CL18" s="1006"/>
      <c r="CM18" s="1004"/>
      <c r="CN18" s="1005"/>
      <c r="CO18" s="1005"/>
      <c r="CP18" s="1005"/>
      <c r="CQ18" s="1006"/>
      <c r="CR18" s="1004"/>
      <c r="CS18" s="1005"/>
      <c r="CT18" s="1005"/>
      <c r="CU18" s="1005"/>
      <c r="CV18" s="1006"/>
      <c r="CW18" s="1004"/>
      <c r="CX18" s="1005"/>
      <c r="CY18" s="1005"/>
      <c r="CZ18" s="1005"/>
      <c r="DA18" s="1006"/>
      <c r="DB18" s="1004"/>
      <c r="DC18" s="1005"/>
      <c r="DD18" s="1005"/>
      <c r="DE18" s="1005"/>
      <c r="DF18" s="1006"/>
      <c r="DG18" s="1004"/>
      <c r="DH18" s="1005"/>
      <c r="DI18" s="1005"/>
      <c r="DJ18" s="1005"/>
      <c r="DK18" s="1006"/>
      <c r="DL18" s="1004"/>
      <c r="DM18" s="1005"/>
      <c r="DN18" s="1005"/>
      <c r="DO18" s="1005"/>
      <c r="DP18" s="1006"/>
      <c r="DQ18" s="1004"/>
      <c r="DR18" s="1005"/>
      <c r="DS18" s="1005"/>
      <c r="DT18" s="1005"/>
      <c r="DU18" s="1006"/>
      <c r="DV18" s="1007"/>
      <c r="DW18" s="1008"/>
      <c r="DX18" s="1008"/>
      <c r="DY18" s="1008"/>
      <c r="DZ18" s="1009"/>
      <c r="EA18" s="219"/>
    </row>
    <row r="19" spans="1:131" s="220" customFormat="1" ht="26.25" customHeight="1" x14ac:dyDescent="0.15">
      <c r="A19" s="223">
        <v>13</v>
      </c>
      <c r="B19" s="1045"/>
      <c r="C19" s="1046"/>
      <c r="D19" s="1046"/>
      <c r="E19" s="1046"/>
      <c r="F19" s="1046"/>
      <c r="G19" s="1046"/>
      <c r="H19" s="1046"/>
      <c r="I19" s="1046"/>
      <c r="J19" s="1046"/>
      <c r="K19" s="1046"/>
      <c r="L19" s="1046"/>
      <c r="M19" s="1046"/>
      <c r="N19" s="1046"/>
      <c r="O19" s="1046"/>
      <c r="P19" s="1047"/>
      <c r="Q19" s="1053"/>
      <c r="R19" s="1054"/>
      <c r="S19" s="1054"/>
      <c r="T19" s="1054"/>
      <c r="U19" s="1054"/>
      <c r="V19" s="1054"/>
      <c r="W19" s="1054"/>
      <c r="X19" s="1054"/>
      <c r="Y19" s="1054"/>
      <c r="Z19" s="1054"/>
      <c r="AA19" s="1054"/>
      <c r="AB19" s="1054"/>
      <c r="AC19" s="1054"/>
      <c r="AD19" s="1054"/>
      <c r="AE19" s="1055"/>
      <c r="AF19" s="1050"/>
      <c r="AG19" s="1051"/>
      <c r="AH19" s="1051"/>
      <c r="AI19" s="1051"/>
      <c r="AJ19" s="1052"/>
      <c r="AK19" s="1095"/>
      <c r="AL19" s="1096"/>
      <c r="AM19" s="1096"/>
      <c r="AN19" s="1096"/>
      <c r="AO19" s="1096"/>
      <c r="AP19" s="1096"/>
      <c r="AQ19" s="1096"/>
      <c r="AR19" s="1096"/>
      <c r="AS19" s="1096"/>
      <c r="AT19" s="1096"/>
      <c r="AU19" s="1097"/>
      <c r="AV19" s="1097"/>
      <c r="AW19" s="1097"/>
      <c r="AX19" s="1097"/>
      <c r="AY19" s="1098"/>
      <c r="AZ19" s="216"/>
      <c r="BA19" s="216"/>
      <c r="BB19" s="216"/>
      <c r="BC19" s="216"/>
      <c r="BD19" s="216"/>
      <c r="BE19" s="217"/>
      <c r="BF19" s="217"/>
      <c r="BG19" s="217"/>
      <c r="BH19" s="217"/>
      <c r="BI19" s="217"/>
      <c r="BJ19" s="217"/>
      <c r="BK19" s="217"/>
      <c r="BL19" s="217"/>
      <c r="BM19" s="217"/>
      <c r="BN19" s="217"/>
      <c r="BO19" s="217"/>
      <c r="BP19" s="217"/>
      <c r="BQ19" s="223">
        <v>13</v>
      </c>
      <c r="BR19" s="224"/>
      <c r="BS19" s="1007"/>
      <c r="BT19" s="1008"/>
      <c r="BU19" s="1008"/>
      <c r="BV19" s="1008"/>
      <c r="BW19" s="1008"/>
      <c r="BX19" s="1008"/>
      <c r="BY19" s="1008"/>
      <c r="BZ19" s="1008"/>
      <c r="CA19" s="1008"/>
      <c r="CB19" s="1008"/>
      <c r="CC19" s="1008"/>
      <c r="CD19" s="1008"/>
      <c r="CE19" s="1008"/>
      <c r="CF19" s="1008"/>
      <c r="CG19" s="1029"/>
      <c r="CH19" s="1004"/>
      <c r="CI19" s="1005"/>
      <c r="CJ19" s="1005"/>
      <c r="CK19" s="1005"/>
      <c r="CL19" s="1006"/>
      <c r="CM19" s="1004"/>
      <c r="CN19" s="1005"/>
      <c r="CO19" s="1005"/>
      <c r="CP19" s="1005"/>
      <c r="CQ19" s="1006"/>
      <c r="CR19" s="1004"/>
      <c r="CS19" s="1005"/>
      <c r="CT19" s="1005"/>
      <c r="CU19" s="1005"/>
      <c r="CV19" s="1006"/>
      <c r="CW19" s="1004"/>
      <c r="CX19" s="1005"/>
      <c r="CY19" s="1005"/>
      <c r="CZ19" s="1005"/>
      <c r="DA19" s="1006"/>
      <c r="DB19" s="1004"/>
      <c r="DC19" s="1005"/>
      <c r="DD19" s="1005"/>
      <c r="DE19" s="1005"/>
      <c r="DF19" s="1006"/>
      <c r="DG19" s="1004"/>
      <c r="DH19" s="1005"/>
      <c r="DI19" s="1005"/>
      <c r="DJ19" s="1005"/>
      <c r="DK19" s="1006"/>
      <c r="DL19" s="1004"/>
      <c r="DM19" s="1005"/>
      <c r="DN19" s="1005"/>
      <c r="DO19" s="1005"/>
      <c r="DP19" s="1006"/>
      <c r="DQ19" s="1004"/>
      <c r="DR19" s="1005"/>
      <c r="DS19" s="1005"/>
      <c r="DT19" s="1005"/>
      <c r="DU19" s="1006"/>
      <c r="DV19" s="1007"/>
      <c r="DW19" s="1008"/>
      <c r="DX19" s="1008"/>
      <c r="DY19" s="1008"/>
      <c r="DZ19" s="1009"/>
      <c r="EA19" s="219"/>
    </row>
    <row r="20" spans="1:131" s="220" customFormat="1" ht="26.25" customHeight="1" x14ac:dyDescent="0.15">
      <c r="A20" s="223">
        <v>14</v>
      </c>
      <c r="B20" s="1045"/>
      <c r="C20" s="1046"/>
      <c r="D20" s="1046"/>
      <c r="E20" s="1046"/>
      <c r="F20" s="1046"/>
      <c r="G20" s="1046"/>
      <c r="H20" s="1046"/>
      <c r="I20" s="1046"/>
      <c r="J20" s="1046"/>
      <c r="K20" s="1046"/>
      <c r="L20" s="1046"/>
      <c r="M20" s="1046"/>
      <c r="N20" s="1046"/>
      <c r="O20" s="1046"/>
      <c r="P20" s="1047"/>
      <c r="Q20" s="1053"/>
      <c r="R20" s="1054"/>
      <c r="S20" s="1054"/>
      <c r="T20" s="1054"/>
      <c r="U20" s="1054"/>
      <c r="V20" s="1054"/>
      <c r="W20" s="1054"/>
      <c r="X20" s="1054"/>
      <c r="Y20" s="1054"/>
      <c r="Z20" s="1054"/>
      <c r="AA20" s="1054"/>
      <c r="AB20" s="1054"/>
      <c r="AC20" s="1054"/>
      <c r="AD20" s="1054"/>
      <c r="AE20" s="1055"/>
      <c r="AF20" s="1050"/>
      <c r="AG20" s="1051"/>
      <c r="AH20" s="1051"/>
      <c r="AI20" s="1051"/>
      <c r="AJ20" s="1052"/>
      <c r="AK20" s="1095"/>
      <c r="AL20" s="1096"/>
      <c r="AM20" s="1096"/>
      <c r="AN20" s="1096"/>
      <c r="AO20" s="1096"/>
      <c r="AP20" s="1096"/>
      <c r="AQ20" s="1096"/>
      <c r="AR20" s="1096"/>
      <c r="AS20" s="1096"/>
      <c r="AT20" s="1096"/>
      <c r="AU20" s="1097"/>
      <c r="AV20" s="1097"/>
      <c r="AW20" s="1097"/>
      <c r="AX20" s="1097"/>
      <c r="AY20" s="1098"/>
      <c r="AZ20" s="216"/>
      <c r="BA20" s="216"/>
      <c r="BB20" s="216"/>
      <c r="BC20" s="216"/>
      <c r="BD20" s="216"/>
      <c r="BE20" s="217"/>
      <c r="BF20" s="217"/>
      <c r="BG20" s="217"/>
      <c r="BH20" s="217"/>
      <c r="BI20" s="217"/>
      <c r="BJ20" s="217"/>
      <c r="BK20" s="217"/>
      <c r="BL20" s="217"/>
      <c r="BM20" s="217"/>
      <c r="BN20" s="217"/>
      <c r="BO20" s="217"/>
      <c r="BP20" s="217"/>
      <c r="BQ20" s="223">
        <v>14</v>
      </c>
      <c r="BR20" s="224"/>
      <c r="BS20" s="1007"/>
      <c r="BT20" s="1008"/>
      <c r="BU20" s="1008"/>
      <c r="BV20" s="1008"/>
      <c r="BW20" s="1008"/>
      <c r="BX20" s="1008"/>
      <c r="BY20" s="1008"/>
      <c r="BZ20" s="1008"/>
      <c r="CA20" s="1008"/>
      <c r="CB20" s="1008"/>
      <c r="CC20" s="1008"/>
      <c r="CD20" s="1008"/>
      <c r="CE20" s="1008"/>
      <c r="CF20" s="1008"/>
      <c r="CG20" s="1029"/>
      <c r="CH20" s="1004"/>
      <c r="CI20" s="1005"/>
      <c r="CJ20" s="1005"/>
      <c r="CK20" s="1005"/>
      <c r="CL20" s="1006"/>
      <c r="CM20" s="1004"/>
      <c r="CN20" s="1005"/>
      <c r="CO20" s="1005"/>
      <c r="CP20" s="1005"/>
      <c r="CQ20" s="1006"/>
      <c r="CR20" s="1004"/>
      <c r="CS20" s="1005"/>
      <c r="CT20" s="1005"/>
      <c r="CU20" s="1005"/>
      <c r="CV20" s="1006"/>
      <c r="CW20" s="1004"/>
      <c r="CX20" s="1005"/>
      <c r="CY20" s="1005"/>
      <c r="CZ20" s="1005"/>
      <c r="DA20" s="1006"/>
      <c r="DB20" s="1004"/>
      <c r="DC20" s="1005"/>
      <c r="DD20" s="1005"/>
      <c r="DE20" s="1005"/>
      <c r="DF20" s="1006"/>
      <c r="DG20" s="1004"/>
      <c r="DH20" s="1005"/>
      <c r="DI20" s="1005"/>
      <c r="DJ20" s="1005"/>
      <c r="DK20" s="1006"/>
      <c r="DL20" s="1004"/>
      <c r="DM20" s="1005"/>
      <c r="DN20" s="1005"/>
      <c r="DO20" s="1005"/>
      <c r="DP20" s="1006"/>
      <c r="DQ20" s="1004"/>
      <c r="DR20" s="1005"/>
      <c r="DS20" s="1005"/>
      <c r="DT20" s="1005"/>
      <c r="DU20" s="1006"/>
      <c r="DV20" s="1007"/>
      <c r="DW20" s="1008"/>
      <c r="DX20" s="1008"/>
      <c r="DY20" s="1008"/>
      <c r="DZ20" s="1009"/>
      <c r="EA20" s="219"/>
    </row>
    <row r="21" spans="1:131" s="220" customFormat="1" ht="26.25" customHeight="1" thickBot="1" x14ac:dyDescent="0.2">
      <c r="A21" s="223">
        <v>15</v>
      </c>
      <c r="B21" s="1045"/>
      <c r="C21" s="1046"/>
      <c r="D21" s="1046"/>
      <c r="E21" s="1046"/>
      <c r="F21" s="1046"/>
      <c r="G21" s="1046"/>
      <c r="H21" s="1046"/>
      <c r="I21" s="1046"/>
      <c r="J21" s="1046"/>
      <c r="K21" s="1046"/>
      <c r="L21" s="1046"/>
      <c r="M21" s="1046"/>
      <c r="N21" s="1046"/>
      <c r="O21" s="1046"/>
      <c r="P21" s="1047"/>
      <c r="Q21" s="1053"/>
      <c r="R21" s="1054"/>
      <c r="S21" s="1054"/>
      <c r="T21" s="1054"/>
      <c r="U21" s="1054"/>
      <c r="V21" s="1054"/>
      <c r="W21" s="1054"/>
      <c r="X21" s="1054"/>
      <c r="Y21" s="1054"/>
      <c r="Z21" s="1054"/>
      <c r="AA21" s="1054"/>
      <c r="AB21" s="1054"/>
      <c r="AC21" s="1054"/>
      <c r="AD21" s="1054"/>
      <c r="AE21" s="1055"/>
      <c r="AF21" s="1050"/>
      <c r="AG21" s="1051"/>
      <c r="AH21" s="1051"/>
      <c r="AI21" s="1051"/>
      <c r="AJ21" s="1052"/>
      <c r="AK21" s="1095"/>
      <c r="AL21" s="1096"/>
      <c r="AM21" s="1096"/>
      <c r="AN21" s="1096"/>
      <c r="AO21" s="1096"/>
      <c r="AP21" s="1096"/>
      <c r="AQ21" s="1096"/>
      <c r="AR21" s="1096"/>
      <c r="AS21" s="1096"/>
      <c r="AT21" s="1096"/>
      <c r="AU21" s="1097"/>
      <c r="AV21" s="1097"/>
      <c r="AW21" s="1097"/>
      <c r="AX21" s="1097"/>
      <c r="AY21" s="1098"/>
      <c r="AZ21" s="216"/>
      <c r="BA21" s="216"/>
      <c r="BB21" s="216"/>
      <c r="BC21" s="216"/>
      <c r="BD21" s="216"/>
      <c r="BE21" s="217"/>
      <c r="BF21" s="217"/>
      <c r="BG21" s="217"/>
      <c r="BH21" s="217"/>
      <c r="BI21" s="217"/>
      <c r="BJ21" s="217"/>
      <c r="BK21" s="217"/>
      <c r="BL21" s="217"/>
      <c r="BM21" s="217"/>
      <c r="BN21" s="217"/>
      <c r="BO21" s="217"/>
      <c r="BP21" s="217"/>
      <c r="BQ21" s="223">
        <v>15</v>
      </c>
      <c r="BR21" s="224"/>
      <c r="BS21" s="1007"/>
      <c r="BT21" s="1008"/>
      <c r="BU21" s="1008"/>
      <c r="BV21" s="1008"/>
      <c r="BW21" s="1008"/>
      <c r="BX21" s="1008"/>
      <c r="BY21" s="1008"/>
      <c r="BZ21" s="1008"/>
      <c r="CA21" s="1008"/>
      <c r="CB21" s="1008"/>
      <c r="CC21" s="1008"/>
      <c r="CD21" s="1008"/>
      <c r="CE21" s="1008"/>
      <c r="CF21" s="1008"/>
      <c r="CG21" s="1029"/>
      <c r="CH21" s="1004"/>
      <c r="CI21" s="1005"/>
      <c r="CJ21" s="1005"/>
      <c r="CK21" s="1005"/>
      <c r="CL21" s="1006"/>
      <c r="CM21" s="1004"/>
      <c r="CN21" s="1005"/>
      <c r="CO21" s="1005"/>
      <c r="CP21" s="1005"/>
      <c r="CQ21" s="1006"/>
      <c r="CR21" s="1004"/>
      <c r="CS21" s="1005"/>
      <c r="CT21" s="1005"/>
      <c r="CU21" s="1005"/>
      <c r="CV21" s="1006"/>
      <c r="CW21" s="1004"/>
      <c r="CX21" s="1005"/>
      <c r="CY21" s="1005"/>
      <c r="CZ21" s="1005"/>
      <c r="DA21" s="1006"/>
      <c r="DB21" s="1004"/>
      <c r="DC21" s="1005"/>
      <c r="DD21" s="1005"/>
      <c r="DE21" s="1005"/>
      <c r="DF21" s="1006"/>
      <c r="DG21" s="1004"/>
      <c r="DH21" s="1005"/>
      <c r="DI21" s="1005"/>
      <c r="DJ21" s="1005"/>
      <c r="DK21" s="1006"/>
      <c r="DL21" s="1004"/>
      <c r="DM21" s="1005"/>
      <c r="DN21" s="1005"/>
      <c r="DO21" s="1005"/>
      <c r="DP21" s="1006"/>
      <c r="DQ21" s="1004"/>
      <c r="DR21" s="1005"/>
      <c r="DS21" s="1005"/>
      <c r="DT21" s="1005"/>
      <c r="DU21" s="1006"/>
      <c r="DV21" s="1007"/>
      <c r="DW21" s="1008"/>
      <c r="DX21" s="1008"/>
      <c r="DY21" s="1008"/>
      <c r="DZ21" s="1009"/>
      <c r="EA21" s="219"/>
    </row>
    <row r="22" spans="1:131" s="220" customFormat="1" ht="26.25" customHeight="1" x14ac:dyDescent="0.15">
      <c r="A22" s="223">
        <v>16</v>
      </c>
      <c r="B22" s="1045"/>
      <c r="C22" s="1046"/>
      <c r="D22" s="1046"/>
      <c r="E22" s="1046"/>
      <c r="F22" s="1046"/>
      <c r="G22" s="1046"/>
      <c r="H22" s="1046"/>
      <c r="I22" s="1046"/>
      <c r="J22" s="1046"/>
      <c r="K22" s="1046"/>
      <c r="L22" s="1046"/>
      <c r="M22" s="1046"/>
      <c r="N22" s="1046"/>
      <c r="O22" s="1046"/>
      <c r="P22" s="1047"/>
      <c r="Q22" s="1088"/>
      <c r="R22" s="1089"/>
      <c r="S22" s="1089"/>
      <c r="T22" s="1089"/>
      <c r="U22" s="1089"/>
      <c r="V22" s="1089"/>
      <c r="W22" s="1089"/>
      <c r="X22" s="1089"/>
      <c r="Y22" s="1089"/>
      <c r="Z22" s="1089"/>
      <c r="AA22" s="1089"/>
      <c r="AB22" s="1089"/>
      <c r="AC22" s="1089"/>
      <c r="AD22" s="1089"/>
      <c r="AE22" s="1090"/>
      <c r="AF22" s="1050"/>
      <c r="AG22" s="1051"/>
      <c r="AH22" s="1051"/>
      <c r="AI22" s="1051"/>
      <c r="AJ22" s="1052"/>
      <c r="AK22" s="1091"/>
      <c r="AL22" s="1092"/>
      <c r="AM22" s="1092"/>
      <c r="AN22" s="1092"/>
      <c r="AO22" s="1092"/>
      <c r="AP22" s="1092"/>
      <c r="AQ22" s="1092"/>
      <c r="AR22" s="1092"/>
      <c r="AS22" s="1092"/>
      <c r="AT22" s="1092"/>
      <c r="AU22" s="1093"/>
      <c r="AV22" s="1093"/>
      <c r="AW22" s="1093"/>
      <c r="AX22" s="1093"/>
      <c r="AY22" s="1094"/>
      <c r="AZ22" s="1043" t="s">
        <v>393</v>
      </c>
      <c r="BA22" s="1043"/>
      <c r="BB22" s="1043"/>
      <c r="BC22" s="1043"/>
      <c r="BD22" s="1044"/>
      <c r="BE22" s="217"/>
      <c r="BF22" s="217"/>
      <c r="BG22" s="217"/>
      <c r="BH22" s="217"/>
      <c r="BI22" s="217"/>
      <c r="BJ22" s="217"/>
      <c r="BK22" s="217"/>
      <c r="BL22" s="217"/>
      <c r="BM22" s="217"/>
      <c r="BN22" s="217"/>
      <c r="BO22" s="217"/>
      <c r="BP22" s="217"/>
      <c r="BQ22" s="223">
        <v>16</v>
      </c>
      <c r="BR22" s="224"/>
      <c r="BS22" s="1007"/>
      <c r="BT22" s="1008"/>
      <c r="BU22" s="1008"/>
      <c r="BV22" s="1008"/>
      <c r="BW22" s="1008"/>
      <c r="BX22" s="1008"/>
      <c r="BY22" s="1008"/>
      <c r="BZ22" s="1008"/>
      <c r="CA22" s="1008"/>
      <c r="CB22" s="1008"/>
      <c r="CC22" s="1008"/>
      <c r="CD22" s="1008"/>
      <c r="CE22" s="1008"/>
      <c r="CF22" s="1008"/>
      <c r="CG22" s="1029"/>
      <c r="CH22" s="1004"/>
      <c r="CI22" s="1005"/>
      <c r="CJ22" s="1005"/>
      <c r="CK22" s="1005"/>
      <c r="CL22" s="1006"/>
      <c r="CM22" s="1004"/>
      <c r="CN22" s="1005"/>
      <c r="CO22" s="1005"/>
      <c r="CP22" s="1005"/>
      <c r="CQ22" s="1006"/>
      <c r="CR22" s="1004"/>
      <c r="CS22" s="1005"/>
      <c r="CT22" s="1005"/>
      <c r="CU22" s="1005"/>
      <c r="CV22" s="1006"/>
      <c r="CW22" s="1004"/>
      <c r="CX22" s="1005"/>
      <c r="CY22" s="1005"/>
      <c r="CZ22" s="1005"/>
      <c r="DA22" s="1006"/>
      <c r="DB22" s="1004"/>
      <c r="DC22" s="1005"/>
      <c r="DD22" s="1005"/>
      <c r="DE22" s="1005"/>
      <c r="DF22" s="1006"/>
      <c r="DG22" s="1004"/>
      <c r="DH22" s="1005"/>
      <c r="DI22" s="1005"/>
      <c r="DJ22" s="1005"/>
      <c r="DK22" s="1006"/>
      <c r="DL22" s="1004"/>
      <c r="DM22" s="1005"/>
      <c r="DN22" s="1005"/>
      <c r="DO22" s="1005"/>
      <c r="DP22" s="1006"/>
      <c r="DQ22" s="1004"/>
      <c r="DR22" s="1005"/>
      <c r="DS22" s="1005"/>
      <c r="DT22" s="1005"/>
      <c r="DU22" s="1006"/>
      <c r="DV22" s="1007"/>
      <c r="DW22" s="1008"/>
      <c r="DX22" s="1008"/>
      <c r="DY22" s="1008"/>
      <c r="DZ22" s="1009"/>
      <c r="EA22" s="219"/>
    </row>
    <row r="23" spans="1:131" s="220" customFormat="1" ht="26.25" customHeight="1" thickBot="1" x14ac:dyDescent="0.2">
      <c r="A23" s="225" t="s">
        <v>394</v>
      </c>
      <c r="B23" s="952" t="s">
        <v>395</v>
      </c>
      <c r="C23" s="953"/>
      <c r="D23" s="953"/>
      <c r="E23" s="953"/>
      <c r="F23" s="953"/>
      <c r="G23" s="953"/>
      <c r="H23" s="953"/>
      <c r="I23" s="953"/>
      <c r="J23" s="953"/>
      <c r="K23" s="953"/>
      <c r="L23" s="953"/>
      <c r="M23" s="953"/>
      <c r="N23" s="953"/>
      <c r="O23" s="953"/>
      <c r="P23" s="963"/>
      <c r="Q23" s="1082"/>
      <c r="R23" s="1076"/>
      <c r="S23" s="1076"/>
      <c r="T23" s="1076"/>
      <c r="U23" s="1076"/>
      <c r="V23" s="1076"/>
      <c r="W23" s="1076"/>
      <c r="X23" s="1076"/>
      <c r="Y23" s="1076"/>
      <c r="Z23" s="1076"/>
      <c r="AA23" s="1076"/>
      <c r="AB23" s="1076"/>
      <c r="AC23" s="1076"/>
      <c r="AD23" s="1076"/>
      <c r="AE23" s="1083"/>
      <c r="AF23" s="1084">
        <v>541</v>
      </c>
      <c r="AG23" s="1076"/>
      <c r="AH23" s="1076"/>
      <c r="AI23" s="1076"/>
      <c r="AJ23" s="1085"/>
      <c r="AK23" s="1086"/>
      <c r="AL23" s="1087"/>
      <c r="AM23" s="1087"/>
      <c r="AN23" s="1087"/>
      <c r="AO23" s="1087"/>
      <c r="AP23" s="1076"/>
      <c r="AQ23" s="1076"/>
      <c r="AR23" s="1076"/>
      <c r="AS23" s="1076"/>
      <c r="AT23" s="1076"/>
      <c r="AU23" s="1077"/>
      <c r="AV23" s="1077"/>
      <c r="AW23" s="1077"/>
      <c r="AX23" s="1077"/>
      <c r="AY23" s="1078"/>
      <c r="AZ23" s="1079" t="s">
        <v>396</v>
      </c>
      <c r="BA23" s="1080"/>
      <c r="BB23" s="1080"/>
      <c r="BC23" s="1080"/>
      <c r="BD23" s="1081"/>
      <c r="BE23" s="217"/>
      <c r="BF23" s="217"/>
      <c r="BG23" s="217"/>
      <c r="BH23" s="217"/>
      <c r="BI23" s="217"/>
      <c r="BJ23" s="217"/>
      <c r="BK23" s="217"/>
      <c r="BL23" s="217"/>
      <c r="BM23" s="217"/>
      <c r="BN23" s="217"/>
      <c r="BO23" s="217"/>
      <c r="BP23" s="217"/>
      <c r="BQ23" s="223">
        <v>17</v>
      </c>
      <c r="BR23" s="224"/>
      <c r="BS23" s="1007"/>
      <c r="BT23" s="1008"/>
      <c r="BU23" s="1008"/>
      <c r="BV23" s="1008"/>
      <c r="BW23" s="1008"/>
      <c r="BX23" s="1008"/>
      <c r="BY23" s="1008"/>
      <c r="BZ23" s="1008"/>
      <c r="CA23" s="1008"/>
      <c r="CB23" s="1008"/>
      <c r="CC23" s="1008"/>
      <c r="CD23" s="1008"/>
      <c r="CE23" s="1008"/>
      <c r="CF23" s="1008"/>
      <c r="CG23" s="1029"/>
      <c r="CH23" s="1004"/>
      <c r="CI23" s="1005"/>
      <c r="CJ23" s="1005"/>
      <c r="CK23" s="1005"/>
      <c r="CL23" s="1006"/>
      <c r="CM23" s="1004"/>
      <c r="CN23" s="1005"/>
      <c r="CO23" s="1005"/>
      <c r="CP23" s="1005"/>
      <c r="CQ23" s="1006"/>
      <c r="CR23" s="1004"/>
      <c r="CS23" s="1005"/>
      <c r="CT23" s="1005"/>
      <c r="CU23" s="1005"/>
      <c r="CV23" s="1006"/>
      <c r="CW23" s="1004"/>
      <c r="CX23" s="1005"/>
      <c r="CY23" s="1005"/>
      <c r="CZ23" s="1005"/>
      <c r="DA23" s="1006"/>
      <c r="DB23" s="1004"/>
      <c r="DC23" s="1005"/>
      <c r="DD23" s="1005"/>
      <c r="DE23" s="1005"/>
      <c r="DF23" s="1006"/>
      <c r="DG23" s="1004"/>
      <c r="DH23" s="1005"/>
      <c r="DI23" s="1005"/>
      <c r="DJ23" s="1005"/>
      <c r="DK23" s="1006"/>
      <c r="DL23" s="1004"/>
      <c r="DM23" s="1005"/>
      <c r="DN23" s="1005"/>
      <c r="DO23" s="1005"/>
      <c r="DP23" s="1006"/>
      <c r="DQ23" s="1004"/>
      <c r="DR23" s="1005"/>
      <c r="DS23" s="1005"/>
      <c r="DT23" s="1005"/>
      <c r="DU23" s="1006"/>
      <c r="DV23" s="1007"/>
      <c r="DW23" s="1008"/>
      <c r="DX23" s="1008"/>
      <c r="DY23" s="1008"/>
      <c r="DZ23" s="1009"/>
      <c r="EA23" s="219"/>
    </row>
    <row r="24" spans="1:131" s="220" customFormat="1" ht="26.25" customHeight="1" x14ac:dyDescent="0.15">
      <c r="A24" s="1075" t="s">
        <v>397</v>
      </c>
      <c r="B24" s="1075"/>
      <c r="C24" s="1075"/>
      <c r="D24" s="1075"/>
      <c r="E24" s="1075"/>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1075"/>
      <c r="AG24" s="1075"/>
      <c r="AH24" s="1075"/>
      <c r="AI24" s="1075"/>
      <c r="AJ24" s="1075"/>
      <c r="AK24" s="1075"/>
      <c r="AL24" s="1075"/>
      <c r="AM24" s="1075"/>
      <c r="AN24" s="1075"/>
      <c r="AO24" s="1075"/>
      <c r="AP24" s="1075"/>
      <c r="AQ24" s="1075"/>
      <c r="AR24" s="1075"/>
      <c r="AS24" s="1075"/>
      <c r="AT24" s="1075"/>
      <c r="AU24" s="1075"/>
      <c r="AV24" s="1075"/>
      <c r="AW24" s="1075"/>
      <c r="AX24" s="1075"/>
      <c r="AY24" s="1075"/>
      <c r="AZ24" s="216"/>
      <c r="BA24" s="216"/>
      <c r="BB24" s="216"/>
      <c r="BC24" s="216"/>
      <c r="BD24" s="216"/>
      <c r="BE24" s="217"/>
      <c r="BF24" s="217"/>
      <c r="BG24" s="217"/>
      <c r="BH24" s="217"/>
      <c r="BI24" s="217"/>
      <c r="BJ24" s="217"/>
      <c r="BK24" s="217"/>
      <c r="BL24" s="217"/>
      <c r="BM24" s="217"/>
      <c r="BN24" s="217"/>
      <c r="BO24" s="217"/>
      <c r="BP24" s="217"/>
      <c r="BQ24" s="223">
        <v>18</v>
      </c>
      <c r="BR24" s="224"/>
      <c r="BS24" s="1007"/>
      <c r="BT24" s="1008"/>
      <c r="BU24" s="1008"/>
      <c r="BV24" s="1008"/>
      <c r="BW24" s="1008"/>
      <c r="BX24" s="1008"/>
      <c r="BY24" s="1008"/>
      <c r="BZ24" s="1008"/>
      <c r="CA24" s="1008"/>
      <c r="CB24" s="1008"/>
      <c r="CC24" s="1008"/>
      <c r="CD24" s="1008"/>
      <c r="CE24" s="1008"/>
      <c r="CF24" s="1008"/>
      <c r="CG24" s="1029"/>
      <c r="CH24" s="1004"/>
      <c r="CI24" s="1005"/>
      <c r="CJ24" s="1005"/>
      <c r="CK24" s="1005"/>
      <c r="CL24" s="1006"/>
      <c r="CM24" s="1004"/>
      <c r="CN24" s="1005"/>
      <c r="CO24" s="1005"/>
      <c r="CP24" s="1005"/>
      <c r="CQ24" s="1006"/>
      <c r="CR24" s="1004"/>
      <c r="CS24" s="1005"/>
      <c r="CT24" s="1005"/>
      <c r="CU24" s="1005"/>
      <c r="CV24" s="1006"/>
      <c r="CW24" s="1004"/>
      <c r="CX24" s="1005"/>
      <c r="CY24" s="1005"/>
      <c r="CZ24" s="1005"/>
      <c r="DA24" s="1006"/>
      <c r="DB24" s="1004"/>
      <c r="DC24" s="1005"/>
      <c r="DD24" s="1005"/>
      <c r="DE24" s="1005"/>
      <c r="DF24" s="1006"/>
      <c r="DG24" s="1004"/>
      <c r="DH24" s="1005"/>
      <c r="DI24" s="1005"/>
      <c r="DJ24" s="1005"/>
      <c r="DK24" s="1006"/>
      <c r="DL24" s="1004"/>
      <c r="DM24" s="1005"/>
      <c r="DN24" s="1005"/>
      <c r="DO24" s="1005"/>
      <c r="DP24" s="1006"/>
      <c r="DQ24" s="1004"/>
      <c r="DR24" s="1005"/>
      <c r="DS24" s="1005"/>
      <c r="DT24" s="1005"/>
      <c r="DU24" s="1006"/>
      <c r="DV24" s="1007"/>
      <c r="DW24" s="1008"/>
      <c r="DX24" s="1008"/>
      <c r="DY24" s="1008"/>
      <c r="DZ24" s="1009"/>
      <c r="EA24" s="219"/>
    </row>
    <row r="25" spans="1:131" ht="26.25" customHeight="1" thickBot="1" x14ac:dyDescent="0.2">
      <c r="A25" s="1074" t="s">
        <v>398</v>
      </c>
      <c r="B25" s="1074"/>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c r="AG25" s="1074"/>
      <c r="AH25" s="1074"/>
      <c r="AI25" s="1074"/>
      <c r="AJ25" s="1074"/>
      <c r="AK25" s="1074"/>
      <c r="AL25" s="1074"/>
      <c r="AM25" s="1074"/>
      <c r="AN25" s="1074"/>
      <c r="AO25" s="1074"/>
      <c r="AP25" s="1074"/>
      <c r="AQ25" s="1074"/>
      <c r="AR25" s="1074"/>
      <c r="AS25" s="1074"/>
      <c r="AT25" s="1074"/>
      <c r="AU25" s="1074"/>
      <c r="AV25" s="1074"/>
      <c r="AW25" s="1074"/>
      <c r="AX25" s="1074"/>
      <c r="AY25" s="1074"/>
      <c r="AZ25" s="1074"/>
      <c r="BA25" s="1074"/>
      <c r="BB25" s="1074"/>
      <c r="BC25" s="1074"/>
      <c r="BD25" s="1074"/>
      <c r="BE25" s="1074"/>
      <c r="BF25" s="1074"/>
      <c r="BG25" s="1074"/>
      <c r="BH25" s="1074"/>
      <c r="BI25" s="1074"/>
      <c r="BJ25" s="216"/>
      <c r="BK25" s="216"/>
      <c r="BL25" s="216"/>
      <c r="BM25" s="216"/>
      <c r="BN25" s="216"/>
      <c r="BO25" s="226"/>
      <c r="BP25" s="226"/>
      <c r="BQ25" s="223">
        <v>19</v>
      </c>
      <c r="BR25" s="224"/>
      <c r="BS25" s="1007"/>
      <c r="BT25" s="1008"/>
      <c r="BU25" s="1008"/>
      <c r="BV25" s="1008"/>
      <c r="BW25" s="1008"/>
      <c r="BX25" s="1008"/>
      <c r="BY25" s="1008"/>
      <c r="BZ25" s="1008"/>
      <c r="CA25" s="1008"/>
      <c r="CB25" s="1008"/>
      <c r="CC25" s="1008"/>
      <c r="CD25" s="1008"/>
      <c r="CE25" s="1008"/>
      <c r="CF25" s="1008"/>
      <c r="CG25" s="1029"/>
      <c r="CH25" s="1004"/>
      <c r="CI25" s="1005"/>
      <c r="CJ25" s="1005"/>
      <c r="CK25" s="1005"/>
      <c r="CL25" s="1006"/>
      <c r="CM25" s="1004"/>
      <c r="CN25" s="1005"/>
      <c r="CO25" s="1005"/>
      <c r="CP25" s="1005"/>
      <c r="CQ25" s="1006"/>
      <c r="CR25" s="1004"/>
      <c r="CS25" s="1005"/>
      <c r="CT25" s="1005"/>
      <c r="CU25" s="1005"/>
      <c r="CV25" s="1006"/>
      <c r="CW25" s="1004"/>
      <c r="CX25" s="1005"/>
      <c r="CY25" s="1005"/>
      <c r="CZ25" s="1005"/>
      <c r="DA25" s="1006"/>
      <c r="DB25" s="1004"/>
      <c r="DC25" s="1005"/>
      <c r="DD25" s="1005"/>
      <c r="DE25" s="1005"/>
      <c r="DF25" s="1006"/>
      <c r="DG25" s="1004"/>
      <c r="DH25" s="1005"/>
      <c r="DI25" s="1005"/>
      <c r="DJ25" s="1005"/>
      <c r="DK25" s="1006"/>
      <c r="DL25" s="1004"/>
      <c r="DM25" s="1005"/>
      <c r="DN25" s="1005"/>
      <c r="DO25" s="1005"/>
      <c r="DP25" s="1006"/>
      <c r="DQ25" s="1004"/>
      <c r="DR25" s="1005"/>
      <c r="DS25" s="1005"/>
      <c r="DT25" s="1005"/>
      <c r="DU25" s="1006"/>
      <c r="DV25" s="1007"/>
      <c r="DW25" s="1008"/>
      <c r="DX25" s="1008"/>
      <c r="DY25" s="1008"/>
      <c r="DZ25" s="1009"/>
      <c r="EA25" s="214"/>
    </row>
    <row r="26" spans="1:131" ht="26.25" customHeight="1" x14ac:dyDescent="0.15">
      <c r="A26" s="1010" t="s">
        <v>375</v>
      </c>
      <c r="B26" s="1011"/>
      <c r="C26" s="1011"/>
      <c r="D26" s="1011"/>
      <c r="E26" s="1011"/>
      <c r="F26" s="1011"/>
      <c r="G26" s="1011"/>
      <c r="H26" s="1011"/>
      <c r="I26" s="1011"/>
      <c r="J26" s="1011"/>
      <c r="K26" s="1011"/>
      <c r="L26" s="1011"/>
      <c r="M26" s="1011"/>
      <c r="N26" s="1011"/>
      <c r="O26" s="1011"/>
      <c r="P26" s="1012"/>
      <c r="Q26" s="1016" t="s">
        <v>399</v>
      </c>
      <c r="R26" s="1017"/>
      <c r="S26" s="1017"/>
      <c r="T26" s="1017"/>
      <c r="U26" s="1018"/>
      <c r="V26" s="1016" t="s">
        <v>400</v>
      </c>
      <c r="W26" s="1017"/>
      <c r="X26" s="1017"/>
      <c r="Y26" s="1017"/>
      <c r="Z26" s="1018"/>
      <c r="AA26" s="1016" t="s">
        <v>401</v>
      </c>
      <c r="AB26" s="1017"/>
      <c r="AC26" s="1017"/>
      <c r="AD26" s="1017"/>
      <c r="AE26" s="1017"/>
      <c r="AF26" s="1070" t="s">
        <v>402</v>
      </c>
      <c r="AG26" s="1023"/>
      <c r="AH26" s="1023"/>
      <c r="AI26" s="1023"/>
      <c r="AJ26" s="1071"/>
      <c r="AK26" s="1017" t="s">
        <v>403</v>
      </c>
      <c r="AL26" s="1017"/>
      <c r="AM26" s="1017"/>
      <c r="AN26" s="1017"/>
      <c r="AO26" s="1018"/>
      <c r="AP26" s="1016" t="s">
        <v>404</v>
      </c>
      <c r="AQ26" s="1017"/>
      <c r="AR26" s="1017"/>
      <c r="AS26" s="1017"/>
      <c r="AT26" s="1018"/>
      <c r="AU26" s="1016" t="s">
        <v>405</v>
      </c>
      <c r="AV26" s="1017"/>
      <c r="AW26" s="1017"/>
      <c r="AX26" s="1017"/>
      <c r="AY26" s="1018"/>
      <c r="AZ26" s="1016" t="s">
        <v>406</v>
      </c>
      <c r="BA26" s="1017"/>
      <c r="BB26" s="1017"/>
      <c r="BC26" s="1017"/>
      <c r="BD26" s="1018"/>
      <c r="BE26" s="1016" t="s">
        <v>382</v>
      </c>
      <c r="BF26" s="1017"/>
      <c r="BG26" s="1017"/>
      <c r="BH26" s="1017"/>
      <c r="BI26" s="1030"/>
      <c r="BJ26" s="216"/>
      <c r="BK26" s="216"/>
      <c r="BL26" s="216"/>
      <c r="BM26" s="216"/>
      <c r="BN26" s="216"/>
      <c r="BO26" s="226"/>
      <c r="BP26" s="226"/>
      <c r="BQ26" s="223">
        <v>20</v>
      </c>
      <c r="BR26" s="224"/>
      <c r="BS26" s="1007"/>
      <c r="BT26" s="1008"/>
      <c r="BU26" s="1008"/>
      <c r="BV26" s="1008"/>
      <c r="BW26" s="1008"/>
      <c r="BX26" s="1008"/>
      <c r="BY26" s="1008"/>
      <c r="BZ26" s="1008"/>
      <c r="CA26" s="1008"/>
      <c r="CB26" s="1008"/>
      <c r="CC26" s="1008"/>
      <c r="CD26" s="1008"/>
      <c r="CE26" s="1008"/>
      <c r="CF26" s="1008"/>
      <c r="CG26" s="1029"/>
      <c r="CH26" s="1004"/>
      <c r="CI26" s="1005"/>
      <c r="CJ26" s="1005"/>
      <c r="CK26" s="1005"/>
      <c r="CL26" s="1006"/>
      <c r="CM26" s="1004"/>
      <c r="CN26" s="1005"/>
      <c r="CO26" s="1005"/>
      <c r="CP26" s="1005"/>
      <c r="CQ26" s="1006"/>
      <c r="CR26" s="1004"/>
      <c r="CS26" s="1005"/>
      <c r="CT26" s="1005"/>
      <c r="CU26" s="1005"/>
      <c r="CV26" s="1006"/>
      <c r="CW26" s="1004"/>
      <c r="CX26" s="1005"/>
      <c r="CY26" s="1005"/>
      <c r="CZ26" s="1005"/>
      <c r="DA26" s="1006"/>
      <c r="DB26" s="1004"/>
      <c r="DC26" s="1005"/>
      <c r="DD26" s="1005"/>
      <c r="DE26" s="1005"/>
      <c r="DF26" s="1006"/>
      <c r="DG26" s="1004"/>
      <c r="DH26" s="1005"/>
      <c r="DI26" s="1005"/>
      <c r="DJ26" s="1005"/>
      <c r="DK26" s="1006"/>
      <c r="DL26" s="1004"/>
      <c r="DM26" s="1005"/>
      <c r="DN26" s="1005"/>
      <c r="DO26" s="1005"/>
      <c r="DP26" s="1006"/>
      <c r="DQ26" s="1004"/>
      <c r="DR26" s="1005"/>
      <c r="DS26" s="1005"/>
      <c r="DT26" s="1005"/>
      <c r="DU26" s="1006"/>
      <c r="DV26" s="1007"/>
      <c r="DW26" s="1008"/>
      <c r="DX26" s="1008"/>
      <c r="DY26" s="1008"/>
      <c r="DZ26" s="1009"/>
      <c r="EA26" s="214"/>
    </row>
    <row r="27" spans="1:131" ht="26.25" customHeight="1" thickBot="1" x14ac:dyDescent="0.2">
      <c r="A27" s="1013"/>
      <c r="B27" s="1014"/>
      <c r="C27" s="1014"/>
      <c r="D27" s="1014"/>
      <c r="E27" s="1014"/>
      <c r="F27" s="1014"/>
      <c r="G27" s="1014"/>
      <c r="H27" s="1014"/>
      <c r="I27" s="1014"/>
      <c r="J27" s="1014"/>
      <c r="K27" s="1014"/>
      <c r="L27" s="1014"/>
      <c r="M27" s="1014"/>
      <c r="N27" s="1014"/>
      <c r="O27" s="1014"/>
      <c r="P27" s="1015"/>
      <c r="Q27" s="1019"/>
      <c r="R27" s="1020"/>
      <c r="S27" s="1020"/>
      <c r="T27" s="1020"/>
      <c r="U27" s="1021"/>
      <c r="V27" s="1019"/>
      <c r="W27" s="1020"/>
      <c r="X27" s="1020"/>
      <c r="Y27" s="1020"/>
      <c r="Z27" s="1021"/>
      <c r="AA27" s="1019"/>
      <c r="AB27" s="1020"/>
      <c r="AC27" s="1020"/>
      <c r="AD27" s="1020"/>
      <c r="AE27" s="1020"/>
      <c r="AF27" s="1072"/>
      <c r="AG27" s="1026"/>
      <c r="AH27" s="1026"/>
      <c r="AI27" s="1026"/>
      <c r="AJ27" s="1073"/>
      <c r="AK27" s="1020"/>
      <c r="AL27" s="1020"/>
      <c r="AM27" s="1020"/>
      <c r="AN27" s="1020"/>
      <c r="AO27" s="1021"/>
      <c r="AP27" s="1019"/>
      <c r="AQ27" s="1020"/>
      <c r="AR27" s="1020"/>
      <c r="AS27" s="1020"/>
      <c r="AT27" s="1021"/>
      <c r="AU27" s="1019"/>
      <c r="AV27" s="1020"/>
      <c r="AW27" s="1020"/>
      <c r="AX27" s="1020"/>
      <c r="AY27" s="1021"/>
      <c r="AZ27" s="1019"/>
      <c r="BA27" s="1020"/>
      <c r="BB27" s="1020"/>
      <c r="BC27" s="1020"/>
      <c r="BD27" s="1021"/>
      <c r="BE27" s="1019"/>
      <c r="BF27" s="1020"/>
      <c r="BG27" s="1020"/>
      <c r="BH27" s="1020"/>
      <c r="BI27" s="1031"/>
      <c r="BJ27" s="216"/>
      <c r="BK27" s="216"/>
      <c r="BL27" s="216"/>
      <c r="BM27" s="216"/>
      <c r="BN27" s="216"/>
      <c r="BO27" s="226"/>
      <c r="BP27" s="226"/>
      <c r="BQ27" s="223">
        <v>21</v>
      </c>
      <c r="BR27" s="224"/>
      <c r="BS27" s="1007"/>
      <c r="BT27" s="1008"/>
      <c r="BU27" s="1008"/>
      <c r="BV27" s="1008"/>
      <c r="BW27" s="1008"/>
      <c r="BX27" s="1008"/>
      <c r="BY27" s="1008"/>
      <c r="BZ27" s="1008"/>
      <c r="CA27" s="1008"/>
      <c r="CB27" s="1008"/>
      <c r="CC27" s="1008"/>
      <c r="CD27" s="1008"/>
      <c r="CE27" s="1008"/>
      <c r="CF27" s="1008"/>
      <c r="CG27" s="1029"/>
      <c r="CH27" s="1004"/>
      <c r="CI27" s="1005"/>
      <c r="CJ27" s="1005"/>
      <c r="CK27" s="1005"/>
      <c r="CL27" s="1006"/>
      <c r="CM27" s="1004"/>
      <c r="CN27" s="1005"/>
      <c r="CO27" s="1005"/>
      <c r="CP27" s="1005"/>
      <c r="CQ27" s="1006"/>
      <c r="CR27" s="1004"/>
      <c r="CS27" s="1005"/>
      <c r="CT27" s="1005"/>
      <c r="CU27" s="1005"/>
      <c r="CV27" s="1006"/>
      <c r="CW27" s="1004"/>
      <c r="CX27" s="1005"/>
      <c r="CY27" s="1005"/>
      <c r="CZ27" s="1005"/>
      <c r="DA27" s="1006"/>
      <c r="DB27" s="1004"/>
      <c r="DC27" s="1005"/>
      <c r="DD27" s="1005"/>
      <c r="DE27" s="1005"/>
      <c r="DF27" s="1006"/>
      <c r="DG27" s="1004"/>
      <c r="DH27" s="1005"/>
      <c r="DI27" s="1005"/>
      <c r="DJ27" s="1005"/>
      <c r="DK27" s="1006"/>
      <c r="DL27" s="1004"/>
      <c r="DM27" s="1005"/>
      <c r="DN27" s="1005"/>
      <c r="DO27" s="1005"/>
      <c r="DP27" s="1006"/>
      <c r="DQ27" s="1004"/>
      <c r="DR27" s="1005"/>
      <c r="DS27" s="1005"/>
      <c r="DT27" s="1005"/>
      <c r="DU27" s="1006"/>
      <c r="DV27" s="1007"/>
      <c r="DW27" s="1008"/>
      <c r="DX27" s="1008"/>
      <c r="DY27" s="1008"/>
      <c r="DZ27" s="1009"/>
      <c r="EA27" s="214"/>
    </row>
    <row r="28" spans="1:131" ht="26.25" customHeight="1" thickTop="1" x14ac:dyDescent="0.15">
      <c r="A28" s="227">
        <v>1</v>
      </c>
      <c r="B28" s="1062" t="s">
        <v>407</v>
      </c>
      <c r="C28" s="1063"/>
      <c r="D28" s="1063"/>
      <c r="E28" s="1063"/>
      <c r="F28" s="1063"/>
      <c r="G28" s="1063"/>
      <c r="H28" s="1063"/>
      <c r="I28" s="1063"/>
      <c r="J28" s="1063"/>
      <c r="K28" s="1063"/>
      <c r="L28" s="1063"/>
      <c r="M28" s="1063"/>
      <c r="N28" s="1063"/>
      <c r="O28" s="1063"/>
      <c r="P28" s="1064"/>
      <c r="Q28" s="1065">
        <v>1558</v>
      </c>
      <c r="R28" s="1066"/>
      <c r="S28" s="1066"/>
      <c r="T28" s="1066"/>
      <c r="U28" s="1066"/>
      <c r="V28" s="1066">
        <v>1515</v>
      </c>
      <c r="W28" s="1066"/>
      <c r="X28" s="1066"/>
      <c r="Y28" s="1066"/>
      <c r="Z28" s="1066"/>
      <c r="AA28" s="1066">
        <v>43</v>
      </c>
      <c r="AB28" s="1066"/>
      <c r="AC28" s="1066"/>
      <c r="AD28" s="1066"/>
      <c r="AE28" s="1067"/>
      <c r="AF28" s="1068">
        <v>43</v>
      </c>
      <c r="AG28" s="1066"/>
      <c r="AH28" s="1066"/>
      <c r="AI28" s="1066"/>
      <c r="AJ28" s="1069"/>
      <c r="AK28" s="1057">
        <v>227</v>
      </c>
      <c r="AL28" s="1058"/>
      <c r="AM28" s="1058"/>
      <c r="AN28" s="1058"/>
      <c r="AO28" s="1058"/>
      <c r="AP28" s="1058" t="s">
        <v>598</v>
      </c>
      <c r="AQ28" s="1058"/>
      <c r="AR28" s="1058"/>
      <c r="AS28" s="1058"/>
      <c r="AT28" s="1058"/>
      <c r="AU28" s="1058" t="s">
        <v>598</v>
      </c>
      <c r="AV28" s="1058"/>
      <c r="AW28" s="1058"/>
      <c r="AX28" s="1058"/>
      <c r="AY28" s="1058"/>
      <c r="AZ28" s="1059" t="s">
        <v>598</v>
      </c>
      <c r="BA28" s="1059"/>
      <c r="BB28" s="1059"/>
      <c r="BC28" s="1059"/>
      <c r="BD28" s="1059"/>
      <c r="BE28" s="1060"/>
      <c r="BF28" s="1060"/>
      <c r="BG28" s="1060"/>
      <c r="BH28" s="1060"/>
      <c r="BI28" s="1061"/>
      <c r="BJ28" s="216"/>
      <c r="BK28" s="216"/>
      <c r="BL28" s="216"/>
      <c r="BM28" s="216"/>
      <c r="BN28" s="216"/>
      <c r="BO28" s="226"/>
      <c r="BP28" s="226"/>
      <c r="BQ28" s="223">
        <v>22</v>
      </c>
      <c r="BR28" s="224"/>
      <c r="BS28" s="1007"/>
      <c r="BT28" s="1008"/>
      <c r="BU28" s="1008"/>
      <c r="BV28" s="1008"/>
      <c r="BW28" s="1008"/>
      <c r="BX28" s="1008"/>
      <c r="BY28" s="1008"/>
      <c r="BZ28" s="1008"/>
      <c r="CA28" s="1008"/>
      <c r="CB28" s="1008"/>
      <c r="CC28" s="1008"/>
      <c r="CD28" s="1008"/>
      <c r="CE28" s="1008"/>
      <c r="CF28" s="1008"/>
      <c r="CG28" s="1029"/>
      <c r="CH28" s="1004"/>
      <c r="CI28" s="1005"/>
      <c r="CJ28" s="1005"/>
      <c r="CK28" s="1005"/>
      <c r="CL28" s="1006"/>
      <c r="CM28" s="1004"/>
      <c r="CN28" s="1005"/>
      <c r="CO28" s="1005"/>
      <c r="CP28" s="1005"/>
      <c r="CQ28" s="1006"/>
      <c r="CR28" s="1004"/>
      <c r="CS28" s="1005"/>
      <c r="CT28" s="1005"/>
      <c r="CU28" s="1005"/>
      <c r="CV28" s="1006"/>
      <c r="CW28" s="1004"/>
      <c r="CX28" s="1005"/>
      <c r="CY28" s="1005"/>
      <c r="CZ28" s="1005"/>
      <c r="DA28" s="1006"/>
      <c r="DB28" s="1004"/>
      <c r="DC28" s="1005"/>
      <c r="DD28" s="1005"/>
      <c r="DE28" s="1005"/>
      <c r="DF28" s="1006"/>
      <c r="DG28" s="1004"/>
      <c r="DH28" s="1005"/>
      <c r="DI28" s="1005"/>
      <c r="DJ28" s="1005"/>
      <c r="DK28" s="1006"/>
      <c r="DL28" s="1004"/>
      <c r="DM28" s="1005"/>
      <c r="DN28" s="1005"/>
      <c r="DO28" s="1005"/>
      <c r="DP28" s="1006"/>
      <c r="DQ28" s="1004"/>
      <c r="DR28" s="1005"/>
      <c r="DS28" s="1005"/>
      <c r="DT28" s="1005"/>
      <c r="DU28" s="1006"/>
      <c r="DV28" s="1007"/>
      <c r="DW28" s="1008"/>
      <c r="DX28" s="1008"/>
      <c r="DY28" s="1008"/>
      <c r="DZ28" s="1009"/>
      <c r="EA28" s="214"/>
    </row>
    <row r="29" spans="1:131" ht="26.25" customHeight="1" x14ac:dyDescent="0.15">
      <c r="A29" s="227">
        <v>2</v>
      </c>
      <c r="B29" s="1045" t="s">
        <v>408</v>
      </c>
      <c r="C29" s="1046"/>
      <c r="D29" s="1046"/>
      <c r="E29" s="1046"/>
      <c r="F29" s="1046"/>
      <c r="G29" s="1046"/>
      <c r="H29" s="1046"/>
      <c r="I29" s="1046"/>
      <c r="J29" s="1046"/>
      <c r="K29" s="1046"/>
      <c r="L29" s="1046"/>
      <c r="M29" s="1046"/>
      <c r="N29" s="1046"/>
      <c r="O29" s="1046"/>
      <c r="P29" s="1047"/>
      <c r="Q29" s="1053">
        <v>113</v>
      </c>
      <c r="R29" s="1054"/>
      <c r="S29" s="1054"/>
      <c r="T29" s="1054"/>
      <c r="U29" s="1054"/>
      <c r="V29" s="1054">
        <v>112</v>
      </c>
      <c r="W29" s="1054"/>
      <c r="X29" s="1054"/>
      <c r="Y29" s="1054"/>
      <c r="Z29" s="1054"/>
      <c r="AA29" s="1054">
        <v>1</v>
      </c>
      <c r="AB29" s="1054"/>
      <c r="AC29" s="1054"/>
      <c r="AD29" s="1054"/>
      <c r="AE29" s="1055"/>
      <c r="AF29" s="1050">
        <v>1</v>
      </c>
      <c r="AG29" s="1051"/>
      <c r="AH29" s="1051"/>
      <c r="AI29" s="1051"/>
      <c r="AJ29" s="1052"/>
      <c r="AK29" s="995">
        <v>30</v>
      </c>
      <c r="AL29" s="986"/>
      <c r="AM29" s="986"/>
      <c r="AN29" s="986"/>
      <c r="AO29" s="986"/>
      <c r="AP29" s="986" t="s">
        <v>598</v>
      </c>
      <c r="AQ29" s="986"/>
      <c r="AR29" s="986"/>
      <c r="AS29" s="986"/>
      <c r="AT29" s="986"/>
      <c r="AU29" s="986" t="s">
        <v>598</v>
      </c>
      <c r="AV29" s="986"/>
      <c r="AW29" s="986"/>
      <c r="AX29" s="986"/>
      <c r="AY29" s="986"/>
      <c r="AZ29" s="1056" t="s">
        <v>598</v>
      </c>
      <c r="BA29" s="1056"/>
      <c r="BB29" s="1056"/>
      <c r="BC29" s="1056"/>
      <c r="BD29" s="1056"/>
      <c r="BE29" s="987"/>
      <c r="BF29" s="987"/>
      <c r="BG29" s="987"/>
      <c r="BH29" s="987"/>
      <c r="BI29" s="988"/>
      <c r="BJ29" s="216"/>
      <c r="BK29" s="216"/>
      <c r="BL29" s="216"/>
      <c r="BM29" s="216"/>
      <c r="BN29" s="216"/>
      <c r="BO29" s="226"/>
      <c r="BP29" s="226"/>
      <c r="BQ29" s="223">
        <v>23</v>
      </c>
      <c r="BR29" s="224"/>
      <c r="BS29" s="1007"/>
      <c r="BT29" s="1008"/>
      <c r="BU29" s="1008"/>
      <c r="BV29" s="1008"/>
      <c r="BW29" s="1008"/>
      <c r="BX29" s="1008"/>
      <c r="BY29" s="1008"/>
      <c r="BZ29" s="1008"/>
      <c r="CA29" s="1008"/>
      <c r="CB29" s="1008"/>
      <c r="CC29" s="1008"/>
      <c r="CD29" s="1008"/>
      <c r="CE29" s="1008"/>
      <c r="CF29" s="1008"/>
      <c r="CG29" s="1029"/>
      <c r="CH29" s="1004"/>
      <c r="CI29" s="1005"/>
      <c r="CJ29" s="1005"/>
      <c r="CK29" s="1005"/>
      <c r="CL29" s="1006"/>
      <c r="CM29" s="1004"/>
      <c r="CN29" s="1005"/>
      <c r="CO29" s="1005"/>
      <c r="CP29" s="1005"/>
      <c r="CQ29" s="1006"/>
      <c r="CR29" s="1004"/>
      <c r="CS29" s="1005"/>
      <c r="CT29" s="1005"/>
      <c r="CU29" s="1005"/>
      <c r="CV29" s="1006"/>
      <c r="CW29" s="1004"/>
      <c r="CX29" s="1005"/>
      <c r="CY29" s="1005"/>
      <c r="CZ29" s="1005"/>
      <c r="DA29" s="1006"/>
      <c r="DB29" s="1004"/>
      <c r="DC29" s="1005"/>
      <c r="DD29" s="1005"/>
      <c r="DE29" s="1005"/>
      <c r="DF29" s="1006"/>
      <c r="DG29" s="1004"/>
      <c r="DH29" s="1005"/>
      <c r="DI29" s="1005"/>
      <c r="DJ29" s="1005"/>
      <c r="DK29" s="1006"/>
      <c r="DL29" s="1004"/>
      <c r="DM29" s="1005"/>
      <c r="DN29" s="1005"/>
      <c r="DO29" s="1005"/>
      <c r="DP29" s="1006"/>
      <c r="DQ29" s="1004"/>
      <c r="DR29" s="1005"/>
      <c r="DS29" s="1005"/>
      <c r="DT29" s="1005"/>
      <c r="DU29" s="1006"/>
      <c r="DV29" s="1007"/>
      <c r="DW29" s="1008"/>
      <c r="DX29" s="1008"/>
      <c r="DY29" s="1008"/>
      <c r="DZ29" s="1009"/>
      <c r="EA29" s="214"/>
    </row>
    <row r="30" spans="1:131" ht="26.25" customHeight="1" x14ac:dyDescent="0.15">
      <c r="A30" s="227">
        <v>3</v>
      </c>
      <c r="B30" s="1045" t="s">
        <v>409</v>
      </c>
      <c r="C30" s="1046"/>
      <c r="D30" s="1046"/>
      <c r="E30" s="1046"/>
      <c r="F30" s="1046"/>
      <c r="G30" s="1046"/>
      <c r="H30" s="1046"/>
      <c r="I30" s="1046"/>
      <c r="J30" s="1046"/>
      <c r="K30" s="1046"/>
      <c r="L30" s="1046"/>
      <c r="M30" s="1046"/>
      <c r="N30" s="1046"/>
      <c r="O30" s="1046"/>
      <c r="P30" s="1047"/>
      <c r="Q30" s="1053">
        <v>602</v>
      </c>
      <c r="R30" s="1054"/>
      <c r="S30" s="1054"/>
      <c r="T30" s="1054"/>
      <c r="U30" s="1054"/>
      <c r="V30" s="1054">
        <v>563</v>
      </c>
      <c r="W30" s="1054"/>
      <c r="X30" s="1054"/>
      <c r="Y30" s="1054"/>
      <c r="Z30" s="1054"/>
      <c r="AA30" s="1054">
        <v>39</v>
      </c>
      <c r="AB30" s="1054"/>
      <c r="AC30" s="1054"/>
      <c r="AD30" s="1054"/>
      <c r="AE30" s="1055"/>
      <c r="AF30" s="1050">
        <v>585</v>
      </c>
      <c r="AG30" s="1051"/>
      <c r="AH30" s="1051"/>
      <c r="AI30" s="1051"/>
      <c r="AJ30" s="1052"/>
      <c r="AK30" s="995">
        <v>0</v>
      </c>
      <c r="AL30" s="986"/>
      <c r="AM30" s="986"/>
      <c r="AN30" s="986"/>
      <c r="AO30" s="986"/>
      <c r="AP30" s="986">
        <v>660</v>
      </c>
      <c r="AQ30" s="986"/>
      <c r="AR30" s="986"/>
      <c r="AS30" s="986"/>
      <c r="AT30" s="986"/>
      <c r="AU30" s="986">
        <v>660</v>
      </c>
      <c r="AV30" s="986"/>
      <c r="AW30" s="986"/>
      <c r="AX30" s="986"/>
      <c r="AY30" s="986"/>
      <c r="AZ30" s="1056" t="s">
        <v>598</v>
      </c>
      <c r="BA30" s="1056"/>
      <c r="BB30" s="1056"/>
      <c r="BC30" s="1056"/>
      <c r="BD30" s="1056"/>
      <c r="BE30" s="987" t="s">
        <v>599</v>
      </c>
      <c r="BF30" s="987"/>
      <c r="BG30" s="987"/>
      <c r="BH30" s="987"/>
      <c r="BI30" s="988"/>
      <c r="BJ30" s="216"/>
      <c r="BK30" s="216"/>
      <c r="BL30" s="216"/>
      <c r="BM30" s="216"/>
      <c r="BN30" s="216"/>
      <c r="BO30" s="226"/>
      <c r="BP30" s="226"/>
      <c r="BQ30" s="223">
        <v>24</v>
      </c>
      <c r="BR30" s="224"/>
      <c r="BS30" s="1007"/>
      <c r="BT30" s="1008"/>
      <c r="BU30" s="1008"/>
      <c r="BV30" s="1008"/>
      <c r="BW30" s="1008"/>
      <c r="BX30" s="1008"/>
      <c r="BY30" s="1008"/>
      <c r="BZ30" s="1008"/>
      <c r="CA30" s="1008"/>
      <c r="CB30" s="1008"/>
      <c r="CC30" s="1008"/>
      <c r="CD30" s="1008"/>
      <c r="CE30" s="1008"/>
      <c r="CF30" s="1008"/>
      <c r="CG30" s="1029"/>
      <c r="CH30" s="1004"/>
      <c r="CI30" s="1005"/>
      <c r="CJ30" s="1005"/>
      <c r="CK30" s="1005"/>
      <c r="CL30" s="1006"/>
      <c r="CM30" s="1004"/>
      <c r="CN30" s="1005"/>
      <c r="CO30" s="1005"/>
      <c r="CP30" s="1005"/>
      <c r="CQ30" s="1006"/>
      <c r="CR30" s="1004"/>
      <c r="CS30" s="1005"/>
      <c r="CT30" s="1005"/>
      <c r="CU30" s="1005"/>
      <c r="CV30" s="1006"/>
      <c r="CW30" s="1004"/>
      <c r="CX30" s="1005"/>
      <c r="CY30" s="1005"/>
      <c r="CZ30" s="1005"/>
      <c r="DA30" s="1006"/>
      <c r="DB30" s="1004"/>
      <c r="DC30" s="1005"/>
      <c r="DD30" s="1005"/>
      <c r="DE30" s="1005"/>
      <c r="DF30" s="1006"/>
      <c r="DG30" s="1004"/>
      <c r="DH30" s="1005"/>
      <c r="DI30" s="1005"/>
      <c r="DJ30" s="1005"/>
      <c r="DK30" s="1006"/>
      <c r="DL30" s="1004"/>
      <c r="DM30" s="1005"/>
      <c r="DN30" s="1005"/>
      <c r="DO30" s="1005"/>
      <c r="DP30" s="1006"/>
      <c r="DQ30" s="1004"/>
      <c r="DR30" s="1005"/>
      <c r="DS30" s="1005"/>
      <c r="DT30" s="1005"/>
      <c r="DU30" s="1006"/>
      <c r="DV30" s="1007"/>
      <c r="DW30" s="1008"/>
      <c r="DX30" s="1008"/>
      <c r="DY30" s="1008"/>
      <c r="DZ30" s="1009"/>
      <c r="EA30" s="214"/>
    </row>
    <row r="31" spans="1:131" ht="26.25" customHeight="1" x14ac:dyDescent="0.15">
      <c r="A31" s="227">
        <v>4</v>
      </c>
      <c r="B31" s="1045" t="s">
        <v>410</v>
      </c>
      <c r="C31" s="1046"/>
      <c r="D31" s="1046"/>
      <c r="E31" s="1046"/>
      <c r="F31" s="1046"/>
      <c r="G31" s="1046"/>
      <c r="H31" s="1046"/>
      <c r="I31" s="1046"/>
      <c r="J31" s="1046"/>
      <c r="K31" s="1046"/>
      <c r="L31" s="1046"/>
      <c r="M31" s="1046"/>
      <c r="N31" s="1046"/>
      <c r="O31" s="1046"/>
      <c r="P31" s="1047"/>
      <c r="Q31" s="1053">
        <v>1034</v>
      </c>
      <c r="R31" s="1054"/>
      <c r="S31" s="1054"/>
      <c r="T31" s="1054"/>
      <c r="U31" s="1054"/>
      <c r="V31" s="1054">
        <v>1026</v>
      </c>
      <c r="W31" s="1054"/>
      <c r="X31" s="1054"/>
      <c r="Y31" s="1054"/>
      <c r="Z31" s="1054"/>
      <c r="AA31" s="1054">
        <v>8</v>
      </c>
      <c r="AB31" s="1054"/>
      <c r="AC31" s="1054"/>
      <c r="AD31" s="1054"/>
      <c r="AE31" s="1055"/>
      <c r="AF31" s="1050">
        <v>6</v>
      </c>
      <c r="AG31" s="1051"/>
      <c r="AH31" s="1051"/>
      <c r="AI31" s="1051"/>
      <c r="AJ31" s="1052"/>
      <c r="AK31" s="995">
        <v>174</v>
      </c>
      <c r="AL31" s="986"/>
      <c r="AM31" s="986"/>
      <c r="AN31" s="986"/>
      <c r="AO31" s="986"/>
      <c r="AP31" s="986">
        <v>894</v>
      </c>
      <c r="AQ31" s="986"/>
      <c r="AR31" s="986"/>
      <c r="AS31" s="986"/>
      <c r="AT31" s="986"/>
      <c r="AU31" s="986">
        <v>894</v>
      </c>
      <c r="AV31" s="986"/>
      <c r="AW31" s="986"/>
      <c r="AX31" s="986"/>
      <c r="AY31" s="986"/>
      <c r="AZ31" s="1056" t="s">
        <v>598</v>
      </c>
      <c r="BA31" s="1056"/>
      <c r="BB31" s="1056"/>
      <c r="BC31" s="1056"/>
      <c r="BD31" s="1056"/>
      <c r="BE31" s="987" t="s">
        <v>600</v>
      </c>
      <c r="BF31" s="987"/>
      <c r="BG31" s="987"/>
      <c r="BH31" s="987"/>
      <c r="BI31" s="988"/>
      <c r="BJ31" s="216"/>
      <c r="BK31" s="216"/>
      <c r="BL31" s="216"/>
      <c r="BM31" s="216"/>
      <c r="BN31" s="216"/>
      <c r="BO31" s="226"/>
      <c r="BP31" s="226"/>
      <c r="BQ31" s="223">
        <v>25</v>
      </c>
      <c r="BR31" s="224"/>
      <c r="BS31" s="1007"/>
      <c r="BT31" s="1008"/>
      <c r="BU31" s="1008"/>
      <c r="BV31" s="1008"/>
      <c r="BW31" s="1008"/>
      <c r="BX31" s="1008"/>
      <c r="BY31" s="1008"/>
      <c r="BZ31" s="1008"/>
      <c r="CA31" s="1008"/>
      <c r="CB31" s="1008"/>
      <c r="CC31" s="1008"/>
      <c r="CD31" s="1008"/>
      <c r="CE31" s="1008"/>
      <c r="CF31" s="1008"/>
      <c r="CG31" s="1029"/>
      <c r="CH31" s="1004"/>
      <c r="CI31" s="1005"/>
      <c r="CJ31" s="1005"/>
      <c r="CK31" s="1005"/>
      <c r="CL31" s="1006"/>
      <c r="CM31" s="1004"/>
      <c r="CN31" s="1005"/>
      <c r="CO31" s="1005"/>
      <c r="CP31" s="1005"/>
      <c r="CQ31" s="1006"/>
      <c r="CR31" s="1004"/>
      <c r="CS31" s="1005"/>
      <c r="CT31" s="1005"/>
      <c r="CU31" s="1005"/>
      <c r="CV31" s="1006"/>
      <c r="CW31" s="1004"/>
      <c r="CX31" s="1005"/>
      <c r="CY31" s="1005"/>
      <c r="CZ31" s="1005"/>
      <c r="DA31" s="1006"/>
      <c r="DB31" s="1004"/>
      <c r="DC31" s="1005"/>
      <c r="DD31" s="1005"/>
      <c r="DE31" s="1005"/>
      <c r="DF31" s="1006"/>
      <c r="DG31" s="1004"/>
      <c r="DH31" s="1005"/>
      <c r="DI31" s="1005"/>
      <c r="DJ31" s="1005"/>
      <c r="DK31" s="1006"/>
      <c r="DL31" s="1004"/>
      <c r="DM31" s="1005"/>
      <c r="DN31" s="1005"/>
      <c r="DO31" s="1005"/>
      <c r="DP31" s="1006"/>
      <c r="DQ31" s="1004"/>
      <c r="DR31" s="1005"/>
      <c r="DS31" s="1005"/>
      <c r="DT31" s="1005"/>
      <c r="DU31" s="1006"/>
      <c r="DV31" s="1007"/>
      <c r="DW31" s="1008"/>
      <c r="DX31" s="1008"/>
      <c r="DY31" s="1008"/>
      <c r="DZ31" s="1009"/>
      <c r="EA31" s="214"/>
    </row>
    <row r="32" spans="1:131" ht="26.25" customHeight="1" x14ac:dyDescent="0.15">
      <c r="A32" s="227">
        <v>5</v>
      </c>
      <c r="B32" s="1045"/>
      <c r="C32" s="1046"/>
      <c r="D32" s="1046"/>
      <c r="E32" s="1046"/>
      <c r="F32" s="1046"/>
      <c r="G32" s="1046"/>
      <c r="H32" s="1046"/>
      <c r="I32" s="1046"/>
      <c r="J32" s="1046"/>
      <c r="K32" s="1046"/>
      <c r="L32" s="1046"/>
      <c r="M32" s="1046"/>
      <c r="N32" s="1046"/>
      <c r="O32" s="1046"/>
      <c r="P32" s="1047"/>
      <c r="Q32" s="1053"/>
      <c r="R32" s="1054"/>
      <c r="S32" s="1054"/>
      <c r="T32" s="1054"/>
      <c r="U32" s="1054"/>
      <c r="V32" s="1054"/>
      <c r="W32" s="1054"/>
      <c r="X32" s="1054"/>
      <c r="Y32" s="1054"/>
      <c r="Z32" s="1054"/>
      <c r="AA32" s="1054"/>
      <c r="AB32" s="1054"/>
      <c r="AC32" s="1054"/>
      <c r="AD32" s="1054"/>
      <c r="AE32" s="1055"/>
      <c r="AF32" s="1050"/>
      <c r="AG32" s="1051"/>
      <c r="AH32" s="1051"/>
      <c r="AI32" s="1051"/>
      <c r="AJ32" s="1052"/>
      <c r="AK32" s="995"/>
      <c r="AL32" s="986"/>
      <c r="AM32" s="986"/>
      <c r="AN32" s="986"/>
      <c r="AO32" s="986"/>
      <c r="AP32" s="986"/>
      <c r="AQ32" s="986"/>
      <c r="AR32" s="986"/>
      <c r="AS32" s="986"/>
      <c r="AT32" s="986"/>
      <c r="AU32" s="986"/>
      <c r="AV32" s="986"/>
      <c r="AW32" s="986"/>
      <c r="AX32" s="986"/>
      <c r="AY32" s="986"/>
      <c r="AZ32" s="1056"/>
      <c r="BA32" s="1056"/>
      <c r="BB32" s="1056"/>
      <c r="BC32" s="1056"/>
      <c r="BD32" s="1056"/>
      <c r="BE32" s="987"/>
      <c r="BF32" s="987"/>
      <c r="BG32" s="987"/>
      <c r="BH32" s="987"/>
      <c r="BI32" s="988"/>
      <c r="BJ32" s="216"/>
      <c r="BK32" s="216"/>
      <c r="BL32" s="216"/>
      <c r="BM32" s="216"/>
      <c r="BN32" s="216"/>
      <c r="BO32" s="226"/>
      <c r="BP32" s="226"/>
      <c r="BQ32" s="223">
        <v>26</v>
      </c>
      <c r="BR32" s="224"/>
      <c r="BS32" s="1007"/>
      <c r="BT32" s="1008"/>
      <c r="BU32" s="1008"/>
      <c r="BV32" s="1008"/>
      <c r="BW32" s="1008"/>
      <c r="BX32" s="1008"/>
      <c r="BY32" s="1008"/>
      <c r="BZ32" s="1008"/>
      <c r="CA32" s="1008"/>
      <c r="CB32" s="1008"/>
      <c r="CC32" s="1008"/>
      <c r="CD32" s="1008"/>
      <c r="CE32" s="1008"/>
      <c r="CF32" s="1008"/>
      <c r="CG32" s="1029"/>
      <c r="CH32" s="1004"/>
      <c r="CI32" s="1005"/>
      <c r="CJ32" s="1005"/>
      <c r="CK32" s="1005"/>
      <c r="CL32" s="1006"/>
      <c r="CM32" s="1004"/>
      <c r="CN32" s="1005"/>
      <c r="CO32" s="1005"/>
      <c r="CP32" s="1005"/>
      <c r="CQ32" s="1006"/>
      <c r="CR32" s="1004"/>
      <c r="CS32" s="1005"/>
      <c r="CT32" s="1005"/>
      <c r="CU32" s="1005"/>
      <c r="CV32" s="1006"/>
      <c r="CW32" s="1004"/>
      <c r="CX32" s="1005"/>
      <c r="CY32" s="1005"/>
      <c r="CZ32" s="1005"/>
      <c r="DA32" s="1006"/>
      <c r="DB32" s="1004"/>
      <c r="DC32" s="1005"/>
      <c r="DD32" s="1005"/>
      <c r="DE32" s="1005"/>
      <c r="DF32" s="1006"/>
      <c r="DG32" s="1004"/>
      <c r="DH32" s="1005"/>
      <c r="DI32" s="1005"/>
      <c r="DJ32" s="1005"/>
      <c r="DK32" s="1006"/>
      <c r="DL32" s="1004"/>
      <c r="DM32" s="1005"/>
      <c r="DN32" s="1005"/>
      <c r="DO32" s="1005"/>
      <c r="DP32" s="1006"/>
      <c r="DQ32" s="1004"/>
      <c r="DR32" s="1005"/>
      <c r="DS32" s="1005"/>
      <c r="DT32" s="1005"/>
      <c r="DU32" s="1006"/>
      <c r="DV32" s="1007"/>
      <c r="DW32" s="1008"/>
      <c r="DX32" s="1008"/>
      <c r="DY32" s="1008"/>
      <c r="DZ32" s="1009"/>
      <c r="EA32" s="214"/>
    </row>
    <row r="33" spans="1:131" ht="26.25" customHeight="1" x14ac:dyDescent="0.15">
      <c r="A33" s="227">
        <v>6</v>
      </c>
      <c r="B33" s="1045"/>
      <c r="C33" s="1046"/>
      <c r="D33" s="1046"/>
      <c r="E33" s="1046"/>
      <c r="F33" s="1046"/>
      <c r="G33" s="1046"/>
      <c r="H33" s="1046"/>
      <c r="I33" s="1046"/>
      <c r="J33" s="1046"/>
      <c r="K33" s="1046"/>
      <c r="L33" s="1046"/>
      <c r="M33" s="1046"/>
      <c r="N33" s="1046"/>
      <c r="O33" s="1046"/>
      <c r="P33" s="1047"/>
      <c r="Q33" s="1053"/>
      <c r="R33" s="1054"/>
      <c r="S33" s="1054"/>
      <c r="T33" s="1054"/>
      <c r="U33" s="1054"/>
      <c r="V33" s="1054"/>
      <c r="W33" s="1054"/>
      <c r="X33" s="1054"/>
      <c r="Y33" s="1054"/>
      <c r="Z33" s="1054"/>
      <c r="AA33" s="1054"/>
      <c r="AB33" s="1054"/>
      <c r="AC33" s="1054"/>
      <c r="AD33" s="1054"/>
      <c r="AE33" s="1055"/>
      <c r="AF33" s="1050"/>
      <c r="AG33" s="1051"/>
      <c r="AH33" s="1051"/>
      <c r="AI33" s="1051"/>
      <c r="AJ33" s="1052"/>
      <c r="AK33" s="995"/>
      <c r="AL33" s="986"/>
      <c r="AM33" s="986"/>
      <c r="AN33" s="986"/>
      <c r="AO33" s="986"/>
      <c r="AP33" s="986"/>
      <c r="AQ33" s="986"/>
      <c r="AR33" s="986"/>
      <c r="AS33" s="986"/>
      <c r="AT33" s="986"/>
      <c r="AU33" s="986"/>
      <c r="AV33" s="986"/>
      <c r="AW33" s="986"/>
      <c r="AX33" s="986"/>
      <c r="AY33" s="986"/>
      <c r="AZ33" s="1056"/>
      <c r="BA33" s="1056"/>
      <c r="BB33" s="1056"/>
      <c r="BC33" s="1056"/>
      <c r="BD33" s="1056"/>
      <c r="BE33" s="987"/>
      <c r="BF33" s="987"/>
      <c r="BG33" s="987"/>
      <c r="BH33" s="987"/>
      <c r="BI33" s="988"/>
      <c r="BJ33" s="216"/>
      <c r="BK33" s="216"/>
      <c r="BL33" s="216"/>
      <c r="BM33" s="216"/>
      <c r="BN33" s="216"/>
      <c r="BO33" s="226"/>
      <c r="BP33" s="226"/>
      <c r="BQ33" s="223">
        <v>27</v>
      </c>
      <c r="BR33" s="224"/>
      <c r="BS33" s="1007"/>
      <c r="BT33" s="1008"/>
      <c r="BU33" s="1008"/>
      <c r="BV33" s="1008"/>
      <c r="BW33" s="1008"/>
      <c r="BX33" s="1008"/>
      <c r="BY33" s="1008"/>
      <c r="BZ33" s="1008"/>
      <c r="CA33" s="1008"/>
      <c r="CB33" s="1008"/>
      <c r="CC33" s="1008"/>
      <c r="CD33" s="1008"/>
      <c r="CE33" s="1008"/>
      <c r="CF33" s="1008"/>
      <c r="CG33" s="1029"/>
      <c r="CH33" s="1004"/>
      <c r="CI33" s="1005"/>
      <c r="CJ33" s="1005"/>
      <c r="CK33" s="1005"/>
      <c r="CL33" s="1006"/>
      <c r="CM33" s="1004"/>
      <c r="CN33" s="1005"/>
      <c r="CO33" s="1005"/>
      <c r="CP33" s="1005"/>
      <c r="CQ33" s="1006"/>
      <c r="CR33" s="1004"/>
      <c r="CS33" s="1005"/>
      <c r="CT33" s="1005"/>
      <c r="CU33" s="1005"/>
      <c r="CV33" s="1006"/>
      <c r="CW33" s="1004"/>
      <c r="CX33" s="1005"/>
      <c r="CY33" s="1005"/>
      <c r="CZ33" s="1005"/>
      <c r="DA33" s="1006"/>
      <c r="DB33" s="1004"/>
      <c r="DC33" s="1005"/>
      <c r="DD33" s="1005"/>
      <c r="DE33" s="1005"/>
      <c r="DF33" s="1006"/>
      <c r="DG33" s="1004"/>
      <c r="DH33" s="1005"/>
      <c r="DI33" s="1005"/>
      <c r="DJ33" s="1005"/>
      <c r="DK33" s="1006"/>
      <c r="DL33" s="1004"/>
      <c r="DM33" s="1005"/>
      <c r="DN33" s="1005"/>
      <c r="DO33" s="1005"/>
      <c r="DP33" s="1006"/>
      <c r="DQ33" s="1004"/>
      <c r="DR33" s="1005"/>
      <c r="DS33" s="1005"/>
      <c r="DT33" s="1005"/>
      <c r="DU33" s="1006"/>
      <c r="DV33" s="1007"/>
      <c r="DW33" s="1008"/>
      <c r="DX33" s="1008"/>
      <c r="DY33" s="1008"/>
      <c r="DZ33" s="1009"/>
      <c r="EA33" s="214"/>
    </row>
    <row r="34" spans="1:131" ht="26.25" customHeight="1" x14ac:dyDescent="0.15">
      <c r="A34" s="227">
        <v>7</v>
      </c>
      <c r="B34" s="1045"/>
      <c r="C34" s="1046"/>
      <c r="D34" s="1046"/>
      <c r="E34" s="1046"/>
      <c r="F34" s="1046"/>
      <c r="G34" s="1046"/>
      <c r="H34" s="1046"/>
      <c r="I34" s="1046"/>
      <c r="J34" s="1046"/>
      <c r="K34" s="1046"/>
      <c r="L34" s="1046"/>
      <c r="M34" s="1046"/>
      <c r="N34" s="1046"/>
      <c r="O34" s="1046"/>
      <c r="P34" s="1047"/>
      <c r="Q34" s="1053"/>
      <c r="R34" s="1054"/>
      <c r="S34" s="1054"/>
      <c r="T34" s="1054"/>
      <c r="U34" s="1054"/>
      <c r="V34" s="1054"/>
      <c r="W34" s="1054"/>
      <c r="X34" s="1054"/>
      <c r="Y34" s="1054"/>
      <c r="Z34" s="1054"/>
      <c r="AA34" s="1054"/>
      <c r="AB34" s="1054"/>
      <c r="AC34" s="1054"/>
      <c r="AD34" s="1054"/>
      <c r="AE34" s="1055"/>
      <c r="AF34" s="1050"/>
      <c r="AG34" s="1051"/>
      <c r="AH34" s="1051"/>
      <c r="AI34" s="1051"/>
      <c r="AJ34" s="1052"/>
      <c r="AK34" s="995"/>
      <c r="AL34" s="986"/>
      <c r="AM34" s="986"/>
      <c r="AN34" s="986"/>
      <c r="AO34" s="986"/>
      <c r="AP34" s="986"/>
      <c r="AQ34" s="986"/>
      <c r="AR34" s="986"/>
      <c r="AS34" s="986"/>
      <c r="AT34" s="986"/>
      <c r="AU34" s="986"/>
      <c r="AV34" s="986"/>
      <c r="AW34" s="986"/>
      <c r="AX34" s="986"/>
      <c r="AY34" s="986"/>
      <c r="AZ34" s="1056"/>
      <c r="BA34" s="1056"/>
      <c r="BB34" s="1056"/>
      <c r="BC34" s="1056"/>
      <c r="BD34" s="1056"/>
      <c r="BE34" s="987"/>
      <c r="BF34" s="987"/>
      <c r="BG34" s="987"/>
      <c r="BH34" s="987"/>
      <c r="BI34" s="988"/>
      <c r="BJ34" s="216"/>
      <c r="BK34" s="216"/>
      <c r="BL34" s="216"/>
      <c r="BM34" s="216"/>
      <c r="BN34" s="216"/>
      <c r="BO34" s="226"/>
      <c r="BP34" s="226"/>
      <c r="BQ34" s="223">
        <v>28</v>
      </c>
      <c r="BR34" s="224"/>
      <c r="BS34" s="1007"/>
      <c r="BT34" s="1008"/>
      <c r="BU34" s="1008"/>
      <c r="BV34" s="1008"/>
      <c r="BW34" s="1008"/>
      <c r="BX34" s="1008"/>
      <c r="BY34" s="1008"/>
      <c r="BZ34" s="1008"/>
      <c r="CA34" s="1008"/>
      <c r="CB34" s="1008"/>
      <c r="CC34" s="1008"/>
      <c r="CD34" s="1008"/>
      <c r="CE34" s="1008"/>
      <c r="CF34" s="1008"/>
      <c r="CG34" s="1029"/>
      <c r="CH34" s="1004"/>
      <c r="CI34" s="1005"/>
      <c r="CJ34" s="1005"/>
      <c r="CK34" s="1005"/>
      <c r="CL34" s="1006"/>
      <c r="CM34" s="1004"/>
      <c r="CN34" s="1005"/>
      <c r="CO34" s="1005"/>
      <c r="CP34" s="1005"/>
      <c r="CQ34" s="1006"/>
      <c r="CR34" s="1004"/>
      <c r="CS34" s="1005"/>
      <c r="CT34" s="1005"/>
      <c r="CU34" s="1005"/>
      <c r="CV34" s="1006"/>
      <c r="CW34" s="1004"/>
      <c r="CX34" s="1005"/>
      <c r="CY34" s="1005"/>
      <c r="CZ34" s="1005"/>
      <c r="DA34" s="1006"/>
      <c r="DB34" s="1004"/>
      <c r="DC34" s="1005"/>
      <c r="DD34" s="1005"/>
      <c r="DE34" s="1005"/>
      <c r="DF34" s="1006"/>
      <c r="DG34" s="1004"/>
      <c r="DH34" s="1005"/>
      <c r="DI34" s="1005"/>
      <c r="DJ34" s="1005"/>
      <c r="DK34" s="1006"/>
      <c r="DL34" s="1004"/>
      <c r="DM34" s="1005"/>
      <c r="DN34" s="1005"/>
      <c r="DO34" s="1005"/>
      <c r="DP34" s="1006"/>
      <c r="DQ34" s="1004"/>
      <c r="DR34" s="1005"/>
      <c r="DS34" s="1005"/>
      <c r="DT34" s="1005"/>
      <c r="DU34" s="1006"/>
      <c r="DV34" s="1007"/>
      <c r="DW34" s="1008"/>
      <c r="DX34" s="1008"/>
      <c r="DY34" s="1008"/>
      <c r="DZ34" s="1009"/>
      <c r="EA34" s="214"/>
    </row>
    <row r="35" spans="1:131" ht="26.25" customHeight="1" x14ac:dyDescent="0.15">
      <c r="A35" s="227">
        <v>8</v>
      </c>
      <c r="B35" s="1045"/>
      <c r="C35" s="1046"/>
      <c r="D35" s="1046"/>
      <c r="E35" s="1046"/>
      <c r="F35" s="1046"/>
      <c r="G35" s="1046"/>
      <c r="H35" s="1046"/>
      <c r="I35" s="1046"/>
      <c r="J35" s="1046"/>
      <c r="K35" s="1046"/>
      <c r="L35" s="1046"/>
      <c r="M35" s="1046"/>
      <c r="N35" s="1046"/>
      <c r="O35" s="1046"/>
      <c r="P35" s="1047"/>
      <c r="Q35" s="1053"/>
      <c r="R35" s="1054"/>
      <c r="S35" s="1054"/>
      <c r="T35" s="1054"/>
      <c r="U35" s="1054"/>
      <c r="V35" s="1054"/>
      <c r="W35" s="1054"/>
      <c r="X35" s="1054"/>
      <c r="Y35" s="1054"/>
      <c r="Z35" s="1054"/>
      <c r="AA35" s="1054"/>
      <c r="AB35" s="1054"/>
      <c r="AC35" s="1054"/>
      <c r="AD35" s="1054"/>
      <c r="AE35" s="1055"/>
      <c r="AF35" s="1050"/>
      <c r="AG35" s="1051"/>
      <c r="AH35" s="1051"/>
      <c r="AI35" s="1051"/>
      <c r="AJ35" s="1052"/>
      <c r="AK35" s="995"/>
      <c r="AL35" s="986"/>
      <c r="AM35" s="986"/>
      <c r="AN35" s="986"/>
      <c r="AO35" s="986"/>
      <c r="AP35" s="986"/>
      <c r="AQ35" s="986"/>
      <c r="AR35" s="986"/>
      <c r="AS35" s="986"/>
      <c r="AT35" s="986"/>
      <c r="AU35" s="986"/>
      <c r="AV35" s="986"/>
      <c r="AW35" s="986"/>
      <c r="AX35" s="986"/>
      <c r="AY35" s="986"/>
      <c r="AZ35" s="1056"/>
      <c r="BA35" s="1056"/>
      <c r="BB35" s="1056"/>
      <c r="BC35" s="1056"/>
      <c r="BD35" s="1056"/>
      <c r="BE35" s="987"/>
      <c r="BF35" s="987"/>
      <c r="BG35" s="987"/>
      <c r="BH35" s="987"/>
      <c r="BI35" s="988"/>
      <c r="BJ35" s="216"/>
      <c r="BK35" s="216"/>
      <c r="BL35" s="216"/>
      <c r="BM35" s="216"/>
      <c r="BN35" s="216"/>
      <c r="BO35" s="226"/>
      <c r="BP35" s="226"/>
      <c r="BQ35" s="223">
        <v>29</v>
      </c>
      <c r="BR35" s="224"/>
      <c r="BS35" s="1007"/>
      <c r="BT35" s="1008"/>
      <c r="BU35" s="1008"/>
      <c r="BV35" s="1008"/>
      <c r="BW35" s="1008"/>
      <c r="BX35" s="1008"/>
      <c r="BY35" s="1008"/>
      <c r="BZ35" s="1008"/>
      <c r="CA35" s="1008"/>
      <c r="CB35" s="1008"/>
      <c r="CC35" s="1008"/>
      <c r="CD35" s="1008"/>
      <c r="CE35" s="1008"/>
      <c r="CF35" s="1008"/>
      <c r="CG35" s="1029"/>
      <c r="CH35" s="1004"/>
      <c r="CI35" s="1005"/>
      <c r="CJ35" s="1005"/>
      <c r="CK35" s="1005"/>
      <c r="CL35" s="1006"/>
      <c r="CM35" s="1004"/>
      <c r="CN35" s="1005"/>
      <c r="CO35" s="1005"/>
      <c r="CP35" s="1005"/>
      <c r="CQ35" s="1006"/>
      <c r="CR35" s="1004"/>
      <c r="CS35" s="1005"/>
      <c r="CT35" s="1005"/>
      <c r="CU35" s="1005"/>
      <c r="CV35" s="1006"/>
      <c r="CW35" s="1004"/>
      <c r="CX35" s="1005"/>
      <c r="CY35" s="1005"/>
      <c r="CZ35" s="1005"/>
      <c r="DA35" s="1006"/>
      <c r="DB35" s="1004"/>
      <c r="DC35" s="1005"/>
      <c r="DD35" s="1005"/>
      <c r="DE35" s="1005"/>
      <c r="DF35" s="1006"/>
      <c r="DG35" s="1004"/>
      <c r="DH35" s="1005"/>
      <c r="DI35" s="1005"/>
      <c r="DJ35" s="1005"/>
      <c r="DK35" s="1006"/>
      <c r="DL35" s="1004"/>
      <c r="DM35" s="1005"/>
      <c r="DN35" s="1005"/>
      <c r="DO35" s="1005"/>
      <c r="DP35" s="1006"/>
      <c r="DQ35" s="1004"/>
      <c r="DR35" s="1005"/>
      <c r="DS35" s="1005"/>
      <c r="DT35" s="1005"/>
      <c r="DU35" s="1006"/>
      <c r="DV35" s="1007"/>
      <c r="DW35" s="1008"/>
      <c r="DX35" s="1008"/>
      <c r="DY35" s="1008"/>
      <c r="DZ35" s="1009"/>
      <c r="EA35" s="214"/>
    </row>
    <row r="36" spans="1:131" ht="26.25" customHeight="1" x14ac:dyDescent="0.15">
      <c r="A36" s="227">
        <v>9</v>
      </c>
      <c r="B36" s="1045"/>
      <c r="C36" s="1046"/>
      <c r="D36" s="1046"/>
      <c r="E36" s="1046"/>
      <c r="F36" s="1046"/>
      <c r="G36" s="1046"/>
      <c r="H36" s="1046"/>
      <c r="I36" s="1046"/>
      <c r="J36" s="1046"/>
      <c r="K36" s="1046"/>
      <c r="L36" s="1046"/>
      <c r="M36" s="1046"/>
      <c r="N36" s="1046"/>
      <c r="O36" s="1046"/>
      <c r="P36" s="1047"/>
      <c r="Q36" s="1053"/>
      <c r="R36" s="1054"/>
      <c r="S36" s="1054"/>
      <c r="T36" s="1054"/>
      <c r="U36" s="1054"/>
      <c r="V36" s="1054"/>
      <c r="W36" s="1054"/>
      <c r="X36" s="1054"/>
      <c r="Y36" s="1054"/>
      <c r="Z36" s="1054"/>
      <c r="AA36" s="1054"/>
      <c r="AB36" s="1054"/>
      <c r="AC36" s="1054"/>
      <c r="AD36" s="1054"/>
      <c r="AE36" s="1055"/>
      <c r="AF36" s="1050"/>
      <c r="AG36" s="1051"/>
      <c r="AH36" s="1051"/>
      <c r="AI36" s="1051"/>
      <c r="AJ36" s="1052"/>
      <c r="AK36" s="995"/>
      <c r="AL36" s="986"/>
      <c r="AM36" s="986"/>
      <c r="AN36" s="986"/>
      <c r="AO36" s="986"/>
      <c r="AP36" s="986"/>
      <c r="AQ36" s="986"/>
      <c r="AR36" s="986"/>
      <c r="AS36" s="986"/>
      <c r="AT36" s="986"/>
      <c r="AU36" s="986"/>
      <c r="AV36" s="986"/>
      <c r="AW36" s="986"/>
      <c r="AX36" s="986"/>
      <c r="AY36" s="986"/>
      <c r="AZ36" s="1056"/>
      <c r="BA36" s="1056"/>
      <c r="BB36" s="1056"/>
      <c r="BC36" s="1056"/>
      <c r="BD36" s="1056"/>
      <c r="BE36" s="987"/>
      <c r="BF36" s="987"/>
      <c r="BG36" s="987"/>
      <c r="BH36" s="987"/>
      <c r="BI36" s="988"/>
      <c r="BJ36" s="216"/>
      <c r="BK36" s="216"/>
      <c r="BL36" s="216"/>
      <c r="BM36" s="216"/>
      <c r="BN36" s="216"/>
      <c r="BO36" s="226"/>
      <c r="BP36" s="226"/>
      <c r="BQ36" s="223">
        <v>30</v>
      </c>
      <c r="BR36" s="224"/>
      <c r="BS36" s="1007"/>
      <c r="BT36" s="1008"/>
      <c r="BU36" s="1008"/>
      <c r="BV36" s="1008"/>
      <c r="BW36" s="1008"/>
      <c r="BX36" s="1008"/>
      <c r="BY36" s="1008"/>
      <c r="BZ36" s="1008"/>
      <c r="CA36" s="1008"/>
      <c r="CB36" s="1008"/>
      <c r="CC36" s="1008"/>
      <c r="CD36" s="1008"/>
      <c r="CE36" s="1008"/>
      <c r="CF36" s="1008"/>
      <c r="CG36" s="1029"/>
      <c r="CH36" s="1004"/>
      <c r="CI36" s="1005"/>
      <c r="CJ36" s="1005"/>
      <c r="CK36" s="1005"/>
      <c r="CL36" s="1006"/>
      <c r="CM36" s="1004"/>
      <c r="CN36" s="1005"/>
      <c r="CO36" s="1005"/>
      <c r="CP36" s="1005"/>
      <c r="CQ36" s="1006"/>
      <c r="CR36" s="1004"/>
      <c r="CS36" s="1005"/>
      <c r="CT36" s="1005"/>
      <c r="CU36" s="1005"/>
      <c r="CV36" s="1006"/>
      <c r="CW36" s="1004"/>
      <c r="CX36" s="1005"/>
      <c r="CY36" s="1005"/>
      <c r="CZ36" s="1005"/>
      <c r="DA36" s="1006"/>
      <c r="DB36" s="1004"/>
      <c r="DC36" s="1005"/>
      <c r="DD36" s="1005"/>
      <c r="DE36" s="1005"/>
      <c r="DF36" s="1006"/>
      <c r="DG36" s="1004"/>
      <c r="DH36" s="1005"/>
      <c r="DI36" s="1005"/>
      <c r="DJ36" s="1005"/>
      <c r="DK36" s="1006"/>
      <c r="DL36" s="1004"/>
      <c r="DM36" s="1005"/>
      <c r="DN36" s="1005"/>
      <c r="DO36" s="1005"/>
      <c r="DP36" s="1006"/>
      <c r="DQ36" s="1004"/>
      <c r="DR36" s="1005"/>
      <c r="DS36" s="1005"/>
      <c r="DT36" s="1005"/>
      <c r="DU36" s="1006"/>
      <c r="DV36" s="1007"/>
      <c r="DW36" s="1008"/>
      <c r="DX36" s="1008"/>
      <c r="DY36" s="1008"/>
      <c r="DZ36" s="1009"/>
      <c r="EA36" s="214"/>
    </row>
    <row r="37" spans="1:131" ht="26.25" customHeight="1" x14ac:dyDescent="0.15">
      <c r="A37" s="227">
        <v>10</v>
      </c>
      <c r="B37" s="1045"/>
      <c r="C37" s="1046"/>
      <c r="D37" s="1046"/>
      <c r="E37" s="1046"/>
      <c r="F37" s="1046"/>
      <c r="G37" s="1046"/>
      <c r="H37" s="1046"/>
      <c r="I37" s="1046"/>
      <c r="J37" s="1046"/>
      <c r="K37" s="1046"/>
      <c r="L37" s="1046"/>
      <c r="M37" s="1046"/>
      <c r="N37" s="1046"/>
      <c r="O37" s="1046"/>
      <c r="P37" s="1047"/>
      <c r="Q37" s="1053"/>
      <c r="R37" s="1054"/>
      <c r="S37" s="1054"/>
      <c r="T37" s="1054"/>
      <c r="U37" s="1054"/>
      <c r="V37" s="1054"/>
      <c r="W37" s="1054"/>
      <c r="X37" s="1054"/>
      <c r="Y37" s="1054"/>
      <c r="Z37" s="1054"/>
      <c r="AA37" s="1054"/>
      <c r="AB37" s="1054"/>
      <c r="AC37" s="1054"/>
      <c r="AD37" s="1054"/>
      <c r="AE37" s="1055"/>
      <c r="AF37" s="1050"/>
      <c r="AG37" s="1051"/>
      <c r="AH37" s="1051"/>
      <c r="AI37" s="1051"/>
      <c r="AJ37" s="1052"/>
      <c r="AK37" s="995"/>
      <c r="AL37" s="986"/>
      <c r="AM37" s="986"/>
      <c r="AN37" s="986"/>
      <c r="AO37" s="986"/>
      <c r="AP37" s="986"/>
      <c r="AQ37" s="986"/>
      <c r="AR37" s="986"/>
      <c r="AS37" s="986"/>
      <c r="AT37" s="986"/>
      <c r="AU37" s="986"/>
      <c r="AV37" s="986"/>
      <c r="AW37" s="986"/>
      <c r="AX37" s="986"/>
      <c r="AY37" s="986"/>
      <c r="AZ37" s="1056"/>
      <c r="BA37" s="1056"/>
      <c r="BB37" s="1056"/>
      <c r="BC37" s="1056"/>
      <c r="BD37" s="1056"/>
      <c r="BE37" s="987"/>
      <c r="BF37" s="987"/>
      <c r="BG37" s="987"/>
      <c r="BH37" s="987"/>
      <c r="BI37" s="988"/>
      <c r="BJ37" s="216"/>
      <c r="BK37" s="216"/>
      <c r="BL37" s="216"/>
      <c r="BM37" s="216"/>
      <c r="BN37" s="216"/>
      <c r="BO37" s="226"/>
      <c r="BP37" s="226"/>
      <c r="BQ37" s="223">
        <v>31</v>
      </c>
      <c r="BR37" s="224"/>
      <c r="BS37" s="1007"/>
      <c r="BT37" s="1008"/>
      <c r="BU37" s="1008"/>
      <c r="BV37" s="1008"/>
      <c r="BW37" s="1008"/>
      <c r="BX37" s="1008"/>
      <c r="BY37" s="1008"/>
      <c r="BZ37" s="1008"/>
      <c r="CA37" s="1008"/>
      <c r="CB37" s="1008"/>
      <c r="CC37" s="1008"/>
      <c r="CD37" s="1008"/>
      <c r="CE37" s="1008"/>
      <c r="CF37" s="1008"/>
      <c r="CG37" s="1029"/>
      <c r="CH37" s="1004"/>
      <c r="CI37" s="1005"/>
      <c r="CJ37" s="1005"/>
      <c r="CK37" s="1005"/>
      <c r="CL37" s="1006"/>
      <c r="CM37" s="1004"/>
      <c r="CN37" s="1005"/>
      <c r="CO37" s="1005"/>
      <c r="CP37" s="1005"/>
      <c r="CQ37" s="1006"/>
      <c r="CR37" s="1004"/>
      <c r="CS37" s="1005"/>
      <c r="CT37" s="1005"/>
      <c r="CU37" s="1005"/>
      <c r="CV37" s="1006"/>
      <c r="CW37" s="1004"/>
      <c r="CX37" s="1005"/>
      <c r="CY37" s="1005"/>
      <c r="CZ37" s="1005"/>
      <c r="DA37" s="1006"/>
      <c r="DB37" s="1004"/>
      <c r="DC37" s="1005"/>
      <c r="DD37" s="1005"/>
      <c r="DE37" s="1005"/>
      <c r="DF37" s="1006"/>
      <c r="DG37" s="1004"/>
      <c r="DH37" s="1005"/>
      <c r="DI37" s="1005"/>
      <c r="DJ37" s="1005"/>
      <c r="DK37" s="1006"/>
      <c r="DL37" s="1004"/>
      <c r="DM37" s="1005"/>
      <c r="DN37" s="1005"/>
      <c r="DO37" s="1005"/>
      <c r="DP37" s="1006"/>
      <c r="DQ37" s="1004"/>
      <c r="DR37" s="1005"/>
      <c r="DS37" s="1005"/>
      <c r="DT37" s="1005"/>
      <c r="DU37" s="1006"/>
      <c r="DV37" s="1007"/>
      <c r="DW37" s="1008"/>
      <c r="DX37" s="1008"/>
      <c r="DY37" s="1008"/>
      <c r="DZ37" s="1009"/>
      <c r="EA37" s="214"/>
    </row>
    <row r="38" spans="1:131" ht="26.25" customHeight="1" x14ac:dyDescent="0.15">
      <c r="A38" s="227">
        <v>11</v>
      </c>
      <c r="B38" s="1045"/>
      <c r="C38" s="1046"/>
      <c r="D38" s="1046"/>
      <c r="E38" s="1046"/>
      <c r="F38" s="1046"/>
      <c r="G38" s="1046"/>
      <c r="H38" s="1046"/>
      <c r="I38" s="1046"/>
      <c r="J38" s="1046"/>
      <c r="K38" s="1046"/>
      <c r="L38" s="1046"/>
      <c r="M38" s="1046"/>
      <c r="N38" s="1046"/>
      <c r="O38" s="1046"/>
      <c r="P38" s="1047"/>
      <c r="Q38" s="1053"/>
      <c r="R38" s="1054"/>
      <c r="S38" s="1054"/>
      <c r="T38" s="1054"/>
      <c r="U38" s="1054"/>
      <c r="V38" s="1054"/>
      <c r="W38" s="1054"/>
      <c r="X38" s="1054"/>
      <c r="Y38" s="1054"/>
      <c r="Z38" s="1054"/>
      <c r="AA38" s="1054"/>
      <c r="AB38" s="1054"/>
      <c r="AC38" s="1054"/>
      <c r="AD38" s="1054"/>
      <c r="AE38" s="1055"/>
      <c r="AF38" s="1050"/>
      <c r="AG38" s="1051"/>
      <c r="AH38" s="1051"/>
      <c r="AI38" s="1051"/>
      <c r="AJ38" s="1052"/>
      <c r="AK38" s="995"/>
      <c r="AL38" s="986"/>
      <c r="AM38" s="986"/>
      <c r="AN38" s="986"/>
      <c r="AO38" s="986"/>
      <c r="AP38" s="986"/>
      <c r="AQ38" s="986"/>
      <c r="AR38" s="986"/>
      <c r="AS38" s="986"/>
      <c r="AT38" s="986"/>
      <c r="AU38" s="986"/>
      <c r="AV38" s="986"/>
      <c r="AW38" s="986"/>
      <c r="AX38" s="986"/>
      <c r="AY38" s="986"/>
      <c r="AZ38" s="1056"/>
      <c r="BA38" s="1056"/>
      <c r="BB38" s="1056"/>
      <c r="BC38" s="1056"/>
      <c r="BD38" s="1056"/>
      <c r="BE38" s="987"/>
      <c r="BF38" s="987"/>
      <c r="BG38" s="987"/>
      <c r="BH38" s="987"/>
      <c r="BI38" s="988"/>
      <c r="BJ38" s="216"/>
      <c r="BK38" s="216"/>
      <c r="BL38" s="216"/>
      <c r="BM38" s="216"/>
      <c r="BN38" s="216"/>
      <c r="BO38" s="226"/>
      <c r="BP38" s="226"/>
      <c r="BQ38" s="223">
        <v>32</v>
      </c>
      <c r="BR38" s="224"/>
      <c r="BS38" s="1007"/>
      <c r="BT38" s="1008"/>
      <c r="BU38" s="1008"/>
      <c r="BV38" s="1008"/>
      <c r="BW38" s="1008"/>
      <c r="BX38" s="1008"/>
      <c r="BY38" s="1008"/>
      <c r="BZ38" s="1008"/>
      <c r="CA38" s="1008"/>
      <c r="CB38" s="1008"/>
      <c r="CC38" s="1008"/>
      <c r="CD38" s="1008"/>
      <c r="CE38" s="1008"/>
      <c r="CF38" s="1008"/>
      <c r="CG38" s="1029"/>
      <c r="CH38" s="1004"/>
      <c r="CI38" s="1005"/>
      <c r="CJ38" s="1005"/>
      <c r="CK38" s="1005"/>
      <c r="CL38" s="1006"/>
      <c r="CM38" s="1004"/>
      <c r="CN38" s="1005"/>
      <c r="CO38" s="1005"/>
      <c r="CP38" s="1005"/>
      <c r="CQ38" s="1006"/>
      <c r="CR38" s="1004"/>
      <c r="CS38" s="1005"/>
      <c r="CT38" s="1005"/>
      <c r="CU38" s="1005"/>
      <c r="CV38" s="1006"/>
      <c r="CW38" s="1004"/>
      <c r="CX38" s="1005"/>
      <c r="CY38" s="1005"/>
      <c r="CZ38" s="1005"/>
      <c r="DA38" s="1006"/>
      <c r="DB38" s="1004"/>
      <c r="DC38" s="1005"/>
      <c r="DD38" s="1005"/>
      <c r="DE38" s="1005"/>
      <c r="DF38" s="1006"/>
      <c r="DG38" s="1004"/>
      <c r="DH38" s="1005"/>
      <c r="DI38" s="1005"/>
      <c r="DJ38" s="1005"/>
      <c r="DK38" s="1006"/>
      <c r="DL38" s="1004"/>
      <c r="DM38" s="1005"/>
      <c r="DN38" s="1005"/>
      <c r="DO38" s="1005"/>
      <c r="DP38" s="1006"/>
      <c r="DQ38" s="1004"/>
      <c r="DR38" s="1005"/>
      <c r="DS38" s="1005"/>
      <c r="DT38" s="1005"/>
      <c r="DU38" s="1006"/>
      <c r="DV38" s="1007"/>
      <c r="DW38" s="1008"/>
      <c r="DX38" s="1008"/>
      <c r="DY38" s="1008"/>
      <c r="DZ38" s="1009"/>
      <c r="EA38" s="214"/>
    </row>
    <row r="39" spans="1:131" ht="26.25" customHeight="1" x14ac:dyDescent="0.15">
      <c r="A39" s="227">
        <v>12</v>
      </c>
      <c r="B39" s="1045"/>
      <c r="C39" s="1046"/>
      <c r="D39" s="1046"/>
      <c r="E39" s="1046"/>
      <c r="F39" s="1046"/>
      <c r="G39" s="1046"/>
      <c r="H39" s="1046"/>
      <c r="I39" s="1046"/>
      <c r="J39" s="1046"/>
      <c r="K39" s="1046"/>
      <c r="L39" s="1046"/>
      <c r="M39" s="1046"/>
      <c r="N39" s="1046"/>
      <c r="O39" s="1046"/>
      <c r="P39" s="1047"/>
      <c r="Q39" s="1053"/>
      <c r="R39" s="1054"/>
      <c r="S39" s="1054"/>
      <c r="T39" s="1054"/>
      <c r="U39" s="1054"/>
      <c r="V39" s="1054"/>
      <c r="W39" s="1054"/>
      <c r="X39" s="1054"/>
      <c r="Y39" s="1054"/>
      <c r="Z39" s="1054"/>
      <c r="AA39" s="1054"/>
      <c r="AB39" s="1054"/>
      <c r="AC39" s="1054"/>
      <c r="AD39" s="1054"/>
      <c r="AE39" s="1055"/>
      <c r="AF39" s="1050"/>
      <c r="AG39" s="1051"/>
      <c r="AH39" s="1051"/>
      <c r="AI39" s="1051"/>
      <c r="AJ39" s="1052"/>
      <c r="AK39" s="995"/>
      <c r="AL39" s="986"/>
      <c r="AM39" s="986"/>
      <c r="AN39" s="986"/>
      <c r="AO39" s="986"/>
      <c r="AP39" s="986"/>
      <c r="AQ39" s="986"/>
      <c r="AR39" s="986"/>
      <c r="AS39" s="986"/>
      <c r="AT39" s="986"/>
      <c r="AU39" s="986"/>
      <c r="AV39" s="986"/>
      <c r="AW39" s="986"/>
      <c r="AX39" s="986"/>
      <c r="AY39" s="986"/>
      <c r="AZ39" s="1056"/>
      <c r="BA39" s="1056"/>
      <c r="BB39" s="1056"/>
      <c r="BC39" s="1056"/>
      <c r="BD39" s="1056"/>
      <c r="BE39" s="987"/>
      <c r="BF39" s="987"/>
      <c r="BG39" s="987"/>
      <c r="BH39" s="987"/>
      <c r="BI39" s="988"/>
      <c r="BJ39" s="216"/>
      <c r="BK39" s="216"/>
      <c r="BL39" s="216"/>
      <c r="BM39" s="216"/>
      <c r="BN39" s="216"/>
      <c r="BO39" s="226"/>
      <c r="BP39" s="226"/>
      <c r="BQ39" s="223">
        <v>33</v>
      </c>
      <c r="BR39" s="224"/>
      <c r="BS39" s="1007"/>
      <c r="BT39" s="1008"/>
      <c r="BU39" s="1008"/>
      <c r="BV39" s="1008"/>
      <c r="BW39" s="1008"/>
      <c r="BX39" s="1008"/>
      <c r="BY39" s="1008"/>
      <c r="BZ39" s="1008"/>
      <c r="CA39" s="1008"/>
      <c r="CB39" s="1008"/>
      <c r="CC39" s="1008"/>
      <c r="CD39" s="1008"/>
      <c r="CE39" s="1008"/>
      <c r="CF39" s="1008"/>
      <c r="CG39" s="1029"/>
      <c r="CH39" s="1004"/>
      <c r="CI39" s="1005"/>
      <c r="CJ39" s="1005"/>
      <c r="CK39" s="1005"/>
      <c r="CL39" s="1006"/>
      <c r="CM39" s="1004"/>
      <c r="CN39" s="1005"/>
      <c r="CO39" s="1005"/>
      <c r="CP39" s="1005"/>
      <c r="CQ39" s="1006"/>
      <c r="CR39" s="1004"/>
      <c r="CS39" s="1005"/>
      <c r="CT39" s="1005"/>
      <c r="CU39" s="1005"/>
      <c r="CV39" s="1006"/>
      <c r="CW39" s="1004"/>
      <c r="CX39" s="1005"/>
      <c r="CY39" s="1005"/>
      <c r="CZ39" s="1005"/>
      <c r="DA39" s="1006"/>
      <c r="DB39" s="1004"/>
      <c r="DC39" s="1005"/>
      <c r="DD39" s="1005"/>
      <c r="DE39" s="1005"/>
      <c r="DF39" s="1006"/>
      <c r="DG39" s="1004"/>
      <c r="DH39" s="1005"/>
      <c r="DI39" s="1005"/>
      <c r="DJ39" s="1005"/>
      <c r="DK39" s="1006"/>
      <c r="DL39" s="1004"/>
      <c r="DM39" s="1005"/>
      <c r="DN39" s="1005"/>
      <c r="DO39" s="1005"/>
      <c r="DP39" s="1006"/>
      <c r="DQ39" s="1004"/>
      <c r="DR39" s="1005"/>
      <c r="DS39" s="1005"/>
      <c r="DT39" s="1005"/>
      <c r="DU39" s="1006"/>
      <c r="DV39" s="1007"/>
      <c r="DW39" s="1008"/>
      <c r="DX39" s="1008"/>
      <c r="DY39" s="1008"/>
      <c r="DZ39" s="1009"/>
      <c r="EA39" s="214"/>
    </row>
    <row r="40" spans="1:131" ht="26.25" customHeight="1" x14ac:dyDescent="0.15">
      <c r="A40" s="223">
        <v>13</v>
      </c>
      <c r="B40" s="1045"/>
      <c r="C40" s="1046"/>
      <c r="D40" s="1046"/>
      <c r="E40" s="1046"/>
      <c r="F40" s="1046"/>
      <c r="G40" s="1046"/>
      <c r="H40" s="1046"/>
      <c r="I40" s="1046"/>
      <c r="J40" s="1046"/>
      <c r="K40" s="1046"/>
      <c r="L40" s="1046"/>
      <c r="M40" s="1046"/>
      <c r="N40" s="1046"/>
      <c r="O40" s="1046"/>
      <c r="P40" s="1047"/>
      <c r="Q40" s="1053"/>
      <c r="R40" s="1054"/>
      <c r="S40" s="1054"/>
      <c r="T40" s="1054"/>
      <c r="U40" s="1054"/>
      <c r="V40" s="1054"/>
      <c r="W40" s="1054"/>
      <c r="X40" s="1054"/>
      <c r="Y40" s="1054"/>
      <c r="Z40" s="1054"/>
      <c r="AA40" s="1054"/>
      <c r="AB40" s="1054"/>
      <c r="AC40" s="1054"/>
      <c r="AD40" s="1054"/>
      <c r="AE40" s="1055"/>
      <c r="AF40" s="1050"/>
      <c r="AG40" s="1051"/>
      <c r="AH40" s="1051"/>
      <c r="AI40" s="1051"/>
      <c r="AJ40" s="1052"/>
      <c r="AK40" s="995"/>
      <c r="AL40" s="986"/>
      <c r="AM40" s="986"/>
      <c r="AN40" s="986"/>
      <c r="AO40" s="986"/>
      <c r="AP40" s="986"/>
      <c r="AQ40" s="986"/>
      <c r="AR40" s="986"/>
      <c r="AS40" s="986"/>
      <c r="AT40" s="986"/>
      <c r="AU40" s="986"/>
      <c r="AV40" s="986"/>
      <c r="AW40" s="986"/>
      <c r="AX40" s="986"/>
      <c r="AY40" s="986"/>
      <c r="AZ40" s="1056"/>
      <c r="BA40" s="1056"/>
      <c r="BB40" s="1056"/>
      <c r="BC40" s="1056"/>
      <c r="BD40" s="1056"/>
      <c r="BE40" s="987"/>
      <c r="BF40" s="987"/>
      <c r="BG40" s="987"/>
      <c r="BH40" s="987"/>
      <c r="BI40" s="988"/>
      <c r="BJ40" s="216"/>
      <c r="BK40" s="216"/>
      <c r="BL40" s="216"/>
      <c r="BM40" s="216"/>
      <c r="BN40" s="216"/>
      <c r="BO40" s="226"/>
      <c r="BP40" s="226"/>
      <c r="BQ40" s="223">
        <v>34</v>
      </c>
      <c r="BR40" s="224"/>
      <c r="BS40" s="1007"/>
      <c r="BT40" s="1008"/>
      <c r="BU40" s="1008"/>
      <c r="BV40" s="1008"/>
      <c r="BW40" s="1008"/>
      <c r="BX40" s="1008"/>
      <c r="BY40" s="1008"/>
      <c r="BZ40" s="1008"/>
      <c r="CA40" s="1008"/>
      <c r="CB40" s="1008"/>
      <c r="CC40" s="1008"/>
      <c r="CD40" s="1008"/>
      <c r="CE40" s="1008"/>
      <c r="CF40" s="1008"/>
      <c r="CG40" s="1029"/>
      <c r="CH40" s="1004"/>
      <c r="CI40" s="1005"/>
      <c r="CJ40" s="1005"/>
      <c r="CK40" s="1005"/>
      <c r="CL40" s="1006"/>
      <c r="CM40" s="1004"/>
      <c r="CN40" s="1005"/>
      <c r="CO40" s="1005"/>
      <c r="CP40" s="1005"/>
      <c r="CQ40" s="1006"/>
      <c r="CR40" s="1004"/>
      <c r="CS40" s="1005"/>
      <c r="CT40" s="1005"/>
      <c r="CU40" s="1005"/>
      <c r="CV40" s="1006"/>
      <c r="CW40" s="1004"/>
      <c r="CX40" s="1005"/>
      <c r="CY40" s="1005"/>
      <c r="CZ40" s="1005"/>
      <c r="DA40" s="1006"/>
      <c r="DB40" s="1004"/>
      <c r="DC40" s="1005"/>
      <c r="DD40" s="1005"/>
      <c r="DE40" s="1005"/>
      <c r="DF40" s="1006"/>
      <c r="DG40" s="1004"/>
      <c r="DH40" s="1005"/>
      <c r="DI40" s="1005"/>
      <c r="DJ40" s="1005"/>
      <c r="DK40" s="1006"/>
      <c r="DL40" s="1004"/>
      <c r="DM40" s="1005"/>
      <c r="DN40" s="1005"/>
      <c r="DO40" s="1005"/>
      <c r="DP40" s="1006"/>
      <c r="DQ40" s="1004"/>
      <c r="DR40" s="1005"/>
      <c r="DS40" s="1005"/>
      <c r="DT40" s="1005"/>
      <c r="DU40" s="1006"/>
      <c r="DV40" s="1007"/>
      <c r="DW40" s="1008"/>
      <c r="DX40" s="1008"/>
      <c r="DY40" s="1008"/>
      <c r="DZ40" s="1009"/>
      <c r="EA40" s="214"/>
    </row>
    <row r="41" spans="1:131" ht="26.25" customHeight="1" x14ac:dyDescent="0.15">
      <c r="A41" s="223">
        <v>14</v>
      </c>
      <c r="B41" s="1045"/>
      <c r="C41" s="1046"/>
      <c r="D41" s="1046"/>
      <c r="E41" s="1046"/>
      <c r="F41" s="1046"/>
      <c r="G41" s="1046"/>
      <c r="H41" s="1046"/>
      <c r="I41" s="1046"/>
      <c r="J41" s="1046"/>
      <c r="K41" s="1046"/>
      <c r="L41" s="1046"/>
      <c r="M41" s="1046"/>
      <c r="N41" s="1046"/>
      <c r="O41" s="1046"/>
      <c r="P41" s="1047"/>
      <c r="Q41" s="1053"/>
      <c r="R41" s="1054"/>
      <c r="S41" s="1054"/>
      <c r="T41" s="1054"/>
      <c r="U41" s="1054"/>
      <c r="V41" s="1054"/>
      <c r="W41" s="1054"/>
      <c r="X41" s="1054"/>
      <c r="Y41" s="1054"/>
      <c r="Z41" s="1054"/>
      <c r="AA41" s="1054"/>
      <c r="AB41" s="1054"/>
      <c r="AC41" s="1054"/>
      <c r="AD41" s="1054"/>
      <c r="AE41" s="1055"/>
      <c r="AF41" s="1050"/>
      <c r="AG41" s="1051"/>
      <c r="AH41" s="1051"/>
      <c r="AI41" s="1051"/>
      <c r="AJ41" s="1052"/>
      <c r="AK41" s="995"/>
      <c r="AL41" s="986"/>
      <c r="AM41" s="986"/>
      <c r="AN41" s="986"/>
      <c r="AO41" s="986"/>
      <c r="AP41" s="986"/>
      <c r="AQ41" s="986"/>
      <c r="AR41" s="986"/>
      <c r="AS41" s="986"/>
      <c r="AT41" s="986"/>
      <c r="AU41" s="986"/>
      <c r="AV41" s="986"/>
      <c r="AW41" s="986"/>
      <c r="AX41" s="986"/>
      <c r="AY41" s="986"/>
      <c r="AZ41" s="1056"/>
      <c r="BA41" s="1056"/>
      <c r="BB41" s="1056"/>
      <c r="BC41" s="1056"/>
      <c r="BD41" s="1056"/>
      <c r="BE41" s="987"/>
      <c r="BF41" s="987"/>
      <c r="BG41" s="987"/>
      <c r="BH41" s="987"/>
      <c r="BI41" s="988"/>
      <c r="BJ41" s="216"/>
      <c r="BK41" s="216"/>
      <c r="BL41" s="216"/>
      <c r="BM41" s="216"/>
      <c r="BN41" s="216"/>
      <c r="BO41" s="226"/>
      <c r="BP41" s="226"/>
      <c r="BQ41" s="223">
        <v>35</v>
      </c>
      <c r="BR41" s="224"/>
      <c r="BS41" s="1007"/>
      <c r="BT41" s="1008"/>
      <c r="BU41" s="1008"/>
      <c r="BV41" s="1008"/>
      <c r="BW41" s="1008"/>
      <c r="BX41" s="1008"/>
      <c r="BY41" s="1008"/>
      <c r="BZ41" s="1008"/>
      <c r="CA41" s="1008"/>
      <c r="CB41" s="1008"/>
      <c r="CC41" s="1008"/>
      <c r="CD41" s="1008"/>
      <c r="CE41" s="1008"/>
      <c r="CF41" s="1008"/>
      <c r="CG41" s="1029"/>
      <c r="CH41" s="1004"/>
      <c r="CI41" s="1005"/>
      <c r="CJ41" s="1005"/>
      <c r="CK41" s="1005"/>
      <c r="CL41" s="1006"/>
      <c r="CM41" s="1004"/>
      <c r="CN41" s="1005"/>
      <c r="CO41" s="1005"/>
      <c r="CP41" s="1005"/>
      <c r="CQ41" s="1006"/>
      <c r="CR41" s="1004"/>
      <c r="CS41" s="1005"/>
      <c r="CT41" s="1005"/>
      <c r="CU41" s="1005"/>
      <c r="CV41" s="1006"/>
      <c r="CW41" s="1004"/>
      <c r="CX41" s="1005"/>
      <c r="CY41" s="1005"/>
      <c r="CZ41" s="1005"/>
      <c r="DA41" s="1006"/>
      <c r="DB41" s="1004"/>
      <c r="DC41" s="1005"/>
      <c r="DD41" s="1005"/>
      <c r="DE41" s="1005"/>
      <c r="DF41" s="1006"/>
      <c r="DG41" s="1004"/>
      <c r="DH41" s="1005"/>
      <c r="DI41" s="1005"/>
      <c r="DJ41" s="1005"/>
      <c r="DK41" s="1006"/>
      <c r="DL41" s="1004"/>
      <c r="DM41" s="1005"/>
      <c r="DN41" s="1005"/>
      <c r="DO41" s="1005"/>
      <c r="DP41" s="1006"/>
      <c r="DQ41" s="1004"/>
      <c r="DR41" s="1005"/>
      <c r="DS41" s="1005"/>
      <c r="DT41" s="1005"/>
      <c r="DU41" s="1006"/>
      <c r="DV41" s="1007"/>
      <c r="DW41" s="1008"/>
      <c r="DX41" s="1008"/>
      <c r="DY41" s="1008"/>
      <c r="DZ41" s="1009"/>
      <c r="EA41" s="214"/>
    </row>
    <row r="42" spans="1:131" ht="26.25" customHeight="1" x14ac:dyDescent="0.15">
      <c r="A42" s="223">
        <v>15</v>
      </c>
      <c r="B42" s="1045"/>
      <c r="C42" s="1046"/>
      <c r="D42" s="1046"/>
      <c r="E42" s="1046"/>
      <c r="F42" s="1046"/>
      <c r="G42" s="1046"/>
      <c r="H42" s="1046"/>
      <c r="I42" s="1046"/>
      <c r="J42" s="1046"/>
      <c r="K42" s="1046"/>
      <c r="L42" s="1046"/>
      <c r="M42" s="1046"/>
      <c r="N42" s="1046"/>
      <c r="O42" s="1046"/>
      <c r="P42" s="1047"/>
      <c r="Q42" s="1053"/>
      <c r="R42" s="1054"/>
      <c r="S42" s="1054"/>
      <c r="T42" s="1054"/>
      <c r="U42" s="1054"/>
      <c r="V42" s="1054"/>
      <c r="W42" s="1054"/>
      <c r="X42" s="1054"/>
      <c r="Y42" s="1054"/>
      <c r="Z42" s="1054"/>
      <c r="AA42" s="1054"/>
      <c r="AB42" s="1054"/>
      <c r="AC42" s="1054"/>
      <c r="AD42" s="1054"/>
      <c r="AE42" s="1055"/>
      <c r="AF42" s="1050"/>
      <c r="AG42" s="1051"/>
      <c r="AH42" s="1051"/>
      <c r="AI42" s="1051"/>
      <c r="AJ42" s="1052"/>
      <c r="AK42" s="995"/>
      <c r="AL42" s="986"/>
      <c r="AM42" s="986"/>
      <c r="AN42" s="986"/>
      <c r="AO42" s="986"/>
      <c r="AP42" s="986"/>
      <c r="AQ42" s="986"/>
      <c r="AR42" s="986"/>
      <c r="AS42" s="986"/>
      <c r="AT42" s="986"/>
      <c r="AU42" s="986"/>
      <c r="AV42" s="986"/>
      <c r="AW42" s="986"/>
      <c r="AX42" s="986"/>
      <c r="AY42" s="986"/>
      <c r="AZ42" s="1056"/>
      <c r="BA42" s="1056"/>
      <c r="BB42" s="1056"/>
      <c r="BC42" s="1056"/>
      <c r="BD42" s="1056"/>
      <c r="BE42" s="987"/>
      <c r="BF42" s="987"/>
      <c r="BG42" s="987"/>
      <c r="BH42" s="987"/>
      <c r="BI42" s="988"/>
      <c r="BJ42" s="216"/>
      <c r="BK42" s="216"/>
      <c r="BL42" s="216"/>
      <c r="BM42" s="216"/>
      <c r="BN42" s="216"/>
      <c r="BO42" s="226"/>
      <c r="BP42" s="226"/>
      <c r="BQ42" s="223">
        <v>36</v>
      </c>
      <c r="BR42" s="224"/>
      <c r="BS42" s="1007"/>
      <c r="BT42" s="1008"/>
      <c r="BU42" s="1008"/>
      <c r="BV42" s="1008"/>
      <c r="BW42" s="1008"/>
      <c r="BX42" s="1008"/>
      <c r="BY42" s="1008"/>
      <c r="BZ42" s="1008"/>
      <c r="CA42" s="1008"/>
      <c r="CB42" s="1008"/>
      <c r="CC42" s="1008"/>
      <c r="CD42" s="1008"/>
      <c r="CE42" s="1008"/>
      <c r="CF42" s="1008"/>
      <c r="CG42" s="1029"/>
      <c r="CH42" s="1004"/>
      <c r="CI42" s="1005"/>
      <c r="CJ42" s="1005"/>
      <c r="CK42" s="1005"/>
      <c r="CL42" s="1006"/>
      <c r="CM42" s="1004"/>
      <c r="CN42" s="1005"/>
      <c r="CO42" s="1005"/>
      <c r="CP42" s="1005"/>
      <c r="CQ42" s="1006"/>
      <c r="CR42" s="1004"/>
      <c r="CS42" s="1005"/>
      <c r="CT42" s="1005"/>
      <c r="CU42" s="1005"/>
      <c r="CV42" s="1006"/>
      <c r="CW42" s="1004"/>
      <c r="CX42" s="1005"/>
      <c r="CY42" s="1005"/>
      <c r="CZ42" s="1005"/>
      <c r="DA42" s="1006"/>
      <c r="DB42" s="1004"/>
      <c r="DC42" s="1005"/>
      <c r="DD42" s="1005"/>
      <c r="DE42" s="1005"/>
      <c r="DF42" s="1006"/>
      <c r="DG42" s="1004"/>
      <c r="DH42" s="1005"/>
      <c r="DI42" s="1005"/>
      <c r="DJ42" s="1005"/>
      <c r="DK42" s="1006"/>
      <c r="DL42" s="1004"/>
      <c r="DM42" s="1005"/>
      <c r="DN42" s="1005"/>
      <c r="DO42" s="1005"/>
      <c r="DP42" s="1006"/>
      <c r="DQ42" s="1004"/>
      <c r="DR42" s="1005"/>
      <c r="DS42" s="1005"/>
      <c r="DT42" s="1005"/>
      <c r="DU42" s="1006"/>
      <c r="DV42" s="1007"/>
      <c r="DW42" s="1008"/>
      <c r="DX42" s="1008"/>
      <c r="DY42" s="1008"/>
      <c r="DZ42" s="1009"/>
      <c r="EA42" s="214"/>
    </row>
    <row r="43" spans="1:131" ht="26.25" customHeight="1" x14ac:dyDescent="0.15">
      <c r="A43" s="223">
        <v>16</v>
      </c>
      <c r="B43" s="1045"/>
      <c r="C43" s="1046"/>
      <c r="D43" s="1046"/>
      <c r="E43" s="1046"/>
      <c r="F43" s="1046"/>
      <c r="G43" s="1046"/>
      <c r="H43" s="1046"/>
      <c r="I43" s="1046"/>
      <c r="J43" s="1046"/>
      <c r="K43" s="1046"/>
      <c r="L43" s="1046"/>
      <c r="M43" s="1046"/>
      <c r="N43" s="1046"/>
      <c r="O43" s="1046"/>
      <c r="P43" s="1047"/>
      <c r="Q43" s="1053"/>
      <c r="R43" s="1054"/>
      <c r="S43" s="1054"/>
      <c r="T43" s="1054"/>
      <c r="U43" s="1054"/>
      <c r="V43" s="1054"/>
      <c r="W43" s="1054"/>
      <c r="X43" s="1054"/>
      <c r="Y43" s="1054"/>
      <c r="Z43" s="1054"/>
      <c r="AA43" s="1054"/>
      <c r="AB43" s="1054"/>
      <c r="AC43" s="1054"/>
      <c r="AD43" s="1054"/>
      <c r="AE43" s="1055"/>
      <c r="AF43" s="1050"/>
      <c r="AG43" s="1051"/>
      <c r="AH43" s="1051"/>
      <c r="AI43" s="1051"/>
      <c r="AJ43" s="1052"/>
      <c r="AK43" s="995"/>
      <c r="AL43" s="986"/>
      <c r="AM43" s="986"/>
      <c r="AN43" s="986"/>
      <c r="AO43" s="986"/>
      <c r="AP43" s="986"/>
      <c r="AQ43" s="986"/>
      <c r="AR43" s="986"/>
      <c r="AS43" s="986"/>
      <c r="AT43" s="986"/>
      <c r="AU43" s="986"/>
      <c r="AV43" s="986"/>
      <c r="AW43" s="986"/>
      <c r="AX43" s="986"/>
      <c r="AY43" s="986"/>
      <c r="AZ43" s="1056"/>
      <c r="BA43" s="1056"/>
      <c r="BB43" s="1056"/>
      <c r="BC43" s="1056"/>
      <c r="BD43" s="1056"/>
      <c r="BE43" s="987"/>
      <c r="BF43" s="987"/>
      <c r="BG43" s="987"/>
      <c r="BH43" s="987"/>
      <c r="BI43" s="988"/>
      <c r="BJ43" s="216"/>
      <c r="BK43" s="216"/>
      <c r="BL43" s="216"/>
      <c r="BM43" s="216"/>
      <c r="BN43" s="216"/>
      <c r="BO43" s="226"/>
      <c r="BP43" s="226"/>
      <c r="BQ43" s="223">
        <v>37</v>
      </c>
      <c r="BR43" s="224"/>
      <c r="BS43" s="1007"/>
      <c r="BT43" s="1008"/>
      <c r="BU43" s="1008"/>
      <c r="BV43" s="1008"/>
      <c r="BW43" s="1008"/>
      <c r="BX43" s="1008"/>
      <c r="BY43" s="1008"/>
      <c r="BZ43" s="1008"/>
      <c r="CA43" s="1008"/>
      <c r="CB43" s="1008"/>
      <c r="CC43" s="1008"/>
      <c r="CD43" s="1008"/>
      <c r="CE43" s="1008"/>
      <c r="CF43" s="1008"/>
      <c r="CG43" s="1029"/>
      <c r="CH43" s="1004"/>
      <c r="CI43" s="1005"/>
      <c r="CJ43" s="1005"/>
      <c r="CK43" s="1005"/>
      <c r="CL43" s="1006"/>
      <c r="CM43" s="1004"/>
      <c r="CN43" s="1005"/>
      <c r="CO43" s="1005"/>
      <c r="CP43" s="1005"/>
      <c r="CQ43" s="1006"/>
      <c r="CR43" s="1004"/>
      <c r="CS43" s="1005"/>
      <c r="CT43" s="1005"/>
      <c r="CU43" s="1005"/>
      <c r="CV43" s="1006"/>
      <c r="CW43" s="1004"/>
      <c r="CX43" s="1005"/>
      <c r="CY43" s="1005"/>
      <c r="CZ43" s="1005"/>
      <c r="DA43" s="1006"/>
      <c r="DB43" s="1004"/>
      <c r="DC43" s="1005"/>
      <c r="DD43" s="1005"/>
      <c r="DE43" s="1005"/>
      <c r="DF43" s="1006"/>
      <c r="DG43" s="1004"/>
      <c r="DH43" s="1005"/>
      <c r="DI43" s="1005"/>
      <c r="DJ43" s="1005"/>
      <c r="DK43" s="1006"/>
      <c r="DL43" s="1004"/>
      <c r="DM43" s="1005"/>
      <c r="DN43" s="1005"/>
      <c r="DO43" s="1005"/>
      <c r="DP43" s="1006"/>
      <c r="DQ43" s="1004"/>
      <c r="DR43" s="1005"/>
      <c r="DS43" s="1005"/>
      <c r="DT43" s="1005"/>
      <c r="DU43" s="1006"/>
      <c r="DV43" s="1007"/>
      <c r="DW43" s="1008"/>
      <c r="DX43" s="1008"/>
      <c r="DY43" s="1008"/>
      <c r="DZ43" s="1009"/>
      <c r="EA43" s="214"/>
    </row>
    <row r="44" spans="1:131" ht="26.25" customHeight="1" x14ac:dyDescent="0.15">
      <c r="A44" s="223">
        <v>17</v>
      </c>
      <c r="B44" s="1045"/>
      <c r="C44" s="1046"/>
      <c r="D44" s="1046"/>
      <c r="E44" s="1046"/>
      <c r="F44" s="1046"/>
      <c r="G44" s="1046"/>
      <c r="H44" s="1046"/>
      <c r="I44" s="1046"/>
      <c r="J44" s="1046"/>
      <c r="K44" s="1046"/>
      <c r="L44" s="1046"/>
      <c r="M44" s="1046"/>
      <c r="N44" s="1046"/>
      <c r="O44" s="1046"/>
      <c r="P44" s="1047"/>
      <c r="Q44" s="1053"/>
      <c r="R44" s="1054"/>
      <c r="S44" s="1054"/>
      <c r="T44" s="1054"/>
      <c r="U44" s="1054"/>
      <c r="V44" s="1054"/>
      <c r="W44" s="1054"/>
      <c r="X44" s="1054"/>
      <c r="Y44" s="1054"/>
      <c r="Z44" s="1054"/>
      <c r="AA44" s="1054"/>
      <c r="AB44" s="1054"/>
      <c r="AC44" s="1054"/>
      <c r="AD44" s="1054"/>
      <c r="AE44" s="1055"/>
      <c r="AF44" s="1050"/>
      <c r="AG44" s="1051"/>
      <c r="AH44" s="1051"/>
      <c r="AI44" s="1051"/>
      <c r="AJ44" s="1052"/>
      <c r="AK44" s="995"/>
      <c r="AL44" s="986"/>
      <c r="AM44" s="986"/>
      <c r="AN44" s="986"/>
      <c r="AO44" s="986"/>
      <c r="AP44" s="986"/>
      <c r="AQ44" s="986"/>
      <c r="AR44" s="986"/>
      <c r="AS44" s="986"/>
      <c r="AT44" s="986"/>
      <c r="AU44" s="986"/>
      <c r="AV44" s="986"/>
      <c r="AW44" s="986"/>
      <c r="AX44" s="986"/>
      <c r="AY44" s="986"/>
      <c r="AZ44" s="1056"/>
      <c r="BA44" s="1056"/>
      <c r="BB44" s="1056"/>
      <c r="BC44" s="1056"/>
      <c r="BD44" s="1056"/>
      <c r="BE44" s="987"/>
      <c r="BF44" s="987"/>
      <c r="BG44" s="987"/>
      <c r="BH44" s="987"/>
      <c r="BI44" s="988"/>
      <c r="BJ44" s="216"/>
      <c r="BK44" s="216"/>
      <c r="BL44" s="216"/>
      <c r="BM44" s="216"/>
      <c r="BN44" s="216"/>
      <c r="BO44" s="226"/>
      <c r="BP44" s="226"/>
      <c r="BQ44" s="223">
        <v>38</v>
      </c>
      <c r="BR44" s="224"/>
      <c r="BS44" s="1007"/>
      <c r="BT44" s="1008"/>
      <c r="BU44" s="1008"/>
      <c r="BV44" s="1008"/>
      <c r="BW44" s="1008"/>
      <c r="BX44" s="1008"/>
      <c r="BY44" s="1008"/>
      <c r="BZ44" s="1008"/>
      <c r="CA44" s="1008"/>
      <c r="CB44" s="1008"/>
      <c r="CC44" s="1008"/>
      <c r="CD44" s="1008"/>
      <c r="CE44" s="1008"/>
      <c r="CF44" s="1008"/>
      <c r="CG44" s="1029"/>
      <c r="CH44" s="1004"/>
      <c r="CI44" s="1005"/>
      <c r="CJ44" s="1005"/>
      <c r="CK44" s="1005"/>
      <c r="CL44" s="1006"/>
      <c r="CM44" s="1004"/>
      <c r="CN44" s="1005"/>
      <c r="CO44" s="1005"/>
      <c r="CP44" s="1005"/>
      <c r="CQ44" s="1006"/>
      <c r="CR44" s="1004"/>
      <c r="CS44" s="1005"/>
      <c r="CT44" s="1005"/>
      <c r="CU44" s="1005"/>
      <c r="CV44" s="1006"/>
      <c r="CW44" s="1004"/>
      <c r="CX44" s="1005"/>
      <c r="CY44" s="1005"/>
      <c r="CZ44" s="1005"/>
      <c r="DA44" s="1006"/>
      <c r="DB44" s="1004"/>
      <c r="DC44" s="1005"/>
      <c r="DD44" s="1005"/>
      <c r="DE44" s="1005"/>
      <c r="DF44" s="1006"/>
      <c r="DG44" s="1004"/>
      <c r="DH44" s="1005"/>
      <c r="DI44" s="1005"/>
      <c r="DJ44" s="1005"/>
      <c r="DK44" s="1006"/>
      <c r="DL44" s="1004"/>
      <c r="DM44" s="1005"/>
      <c r="DN44" s="1005"/>
      <c r="DO44" s="1005"/>
      <c r="DP44" s="1006"/>
      <c r="DQ44" s="1004"/>
      <c r="DR44" s="1005"/>
      <c r="DS44" s="1005"/>
      <c r="DT44" s="1005"/>
      <c r="DU44" s="1006"/>
      <c r="DV44" s="1007"/>
      <c r="DW44" s="1008"/>
      <c r="DX44" s="1008"/>
      <c r="DY44" s="1008"/>
      <c r="DZ44" s="1009"/>
      <c r="EA44" s="214"/>
    </row>
    <row r="45" spans="1:131" ht="26.25" customHeight="1" x14ac:dyDescent="0.15">
      <c r="A45" s="223">
        <v>18</v>
      </c>
      <c r="B45" s="1045"/>
      <c r="C45" s="1046"/>
      <c r="D45" s="1046"/>
      <c r="E45" s="1046"/>
      <c r="F45" s="1046"/>
      <c r="G45" s="1046"/>
      <c r="H45" s="1046"/>
      <c r="I45" s="1046"/>
      <c r="J45" s="1046"/>
      <c r="K45" s="1046"/>
      <c r="L45" s="1046"/>
      <c r="M45" s="1046"/>
      <c r="N45" s="1046"/>
      <c r="O45" s="1046"/>
      <c r="P45" s="1047"/>
      <c r="Q45" s="1053"/>
      <c r="R45" s="1054"/>
      <c r="S45" s="1054"/>
      <c r="T45" s="1054"/>
      <c r="U45" s="1054"/>
      <c r="V45" s="1054"/>
      <c r="W45" s="1054"/>
      <c r="X45" s="1054"/>
      <c r="Y45" s="1054"/>
      <c r="Z45" s="1054"/>
      <c r="AA45" s="1054"/>
      <c r="AB45" s="1054"/>
      <c r="AC45" s="1054"/>
      <c r="AD45" s="1054"/>
      <c r="AE45" s="1055"/>
      <c r="AF45" s="1050"/>
      <c r="AG45" s="1051"/>
      <c r="AH45" s="1051"/>
      <c r="AI45" s="1051"/>
      <c r="AJ45" s="1052"/>
      <c r="AK45" s="995"/>
      <c r="AL45" s="986"/>
      <c r="AM45" s="986"/>
      <c r="AN45" s="986"/>
      <c r="AO45" s="986"/>
      <c r="AP45" s="986"/>
      <c r="AQ45" s="986"/>
      <c r="AR45" s="986"/>
      <c r="AS45" s="986"/>
      <c r="AT45" s="986"/>
      <c r="AU45" s="986"/>
      <c r="AV45" s="986"/>
      <c r="AW45" s="986"/>
      <c r="AX45" s="986"/>
      <c r="AY45" s="986"/>
      <c r="AZ45" s="1056"/>
      <c r="BA45" s="1056"/>
      <c r="BB45" s="1056"/>
      <c r="BC45" s="1056"/>
      <c r="BD45" s="1056"/>
      <c r="BE45" s="987"/>
      <c r="BF45" s="987"/>
      <c r="BG45" s="987"/>
      <c r="BH45" s="987"/>
      <c r="BI45" s="988"/>
      <c r="BJ45" s="216"/>
      <c r="BK45" s="216"/>
      <c r="BL45" s="216"/>
      <c r="BM45" s="216"/>
      <c r="BN45" s="216"/>
      <c r="BO45" s="226"/>
      <c r="BP45" s="226"/>
      <c r="BQ45" s="223">
        <v>39</v>
      </c>
      <c r="BR45" s="224"/>
      <c r="BS45" s="1007"/>
      <c r="BT45" s="1008"/>
      <c r="BU45" s="1008"/>
      <c r="BV45" s="1008"/>
      <c r="BW45" s="1008"/>
      <c r="BX45" s="1008"/>
      <c r="BY45" s="1008"/>
      <c r="BZ45" s="1008"/>
      <c r="CA45" s="1008"/>
      <c r="CB45" s="1008"/>
      <c r="CC45" s="1008"/>
      <c r="CD45" s="1008"/>
      <c r="CE45" s="1008"/>
      <c r="CF45" s="1008"/>
      <c r="CG45" s="1029"/>
      <c r="CH45" s="1004"/>
      <c r="CI45" s="1005"/>
      <c r="CJ45" s="1005"/>
      <c r="CK45" s="1005"/>
      <c r="CL45" s="1006"/>
      <c r="CM45" s="1004"/>
      <c r="CN45" s="1005"/>
      <c r="CO45" s="1005"/>
      <c r="CP45" s="1005"/>
      <c r="CQ45" s="1006"/>
      <c r="CR45" s="1004"/>
      <c r="CS45" s="1005"/>
      <c r="CT45" s="1005"/>
      <c r="CU45" s="1005"/>
      <c r="CV45" s="1006"/>
      <c r="CW45" s="1004"/>
      <c r="CX45" s="1005"/>
      <c r="CY45" s="1005"/>
      <c r="CZ45" s="1005"/>
      <c r="DA45" s="1006"/>
      <c r="DB45" s="1004"/>
      <c r="DC45" s="1005"/>
      <c r="DD45" s="1005"/>
      <c r="DE45" s="1005"/>
      <c r="DF45" s="1006"/>
      <c r="DG45" s="1004"/>
      <c r="DH45" s="1005"/>
      <c r="DI45" s="1005"/>
      <c r="DJ45" s="1005"/>
      <c r="DK45" s="1006"/>
      <c r="DL45" s="1004"/>
      <c r="DM45" s="1005"/>
      <c r="DN45" s="1005"/>
      <c r="DO45" s="1005"/>
      <c r="DP45" s="1006"/>
      <c r="DQ45" s="1004"/>
      <c r="DR45" s="1005"/>
      <c r="DS45" s="1005"/>
      <c r="DT45" s="1005"/>
      <c r="DU45" s="1006"/>
      <c r="DV45" s="1007"/>
      <c r="DW45" s="1008"/>
      <c r="DX45" s="1008"/>
      <c r="DY45" s="1008"/>
      <c r="DZ45" s="1009"/>
      <c r="EA45" s="214"/>
    </row>
    <row r="46" spans="1:131" ht="26.25" customHeight="1" x14ac:dyDescent="0.15">
      <c r="A46" s="223">
        <v>19</v>
      </c>
      <c r="B46" s="1045"/>
      <c r="C46" s="1046"/>
      <c r="D46" s="1046"/>
      <c r="E46" s="1046"/>
      <c r="F46" s="1046"/>
      <c r="G46" s="1046"/>
      <c r="H46" s="1046"/>
      <c r="I46" s="1046"/>
      <c r="J46" s="1046"/>
      <c r="K46" s="1046"/>
      <c r="L46" s="1046"/>
      <c r="M46" s="1046"/>
      <c r="N46" s="1046"/>
      <c r="O46" s="1046"/>
      <c r="P46" s="1047"/>
      <c r="Q46" s="1053"/>
      <c r="R46" s="1054"/>
      <c r="S46" s="1054"/>
      <c r="T46" s="1054"/>
      <c r="U46" s="1054"/>
      <c r="V46" s="1054"/>
      <c r="W46" s="1054"/>
      <c r="X46" s="1054"/>
      <c r="Y46" s="1054"/>
      <c r="Z46" s="1054"/>
      <c r="AA46" s="1054"/>
      <c r="AB46" s="1054"/>
      <c r="AC46" s="1054"/>
      <c r="AD46" s="1054"/>
      <c r="AE46" s="1055"/>
      <c r="AF46" s="1050"/>
      <c r="AG46" s="1051"/>
      <c r="AH46" s="1051"/>
      <c r="AI46" s="1051"/>
      <c r="AJ46" s="1052"/>
      <c r="AK46" s="995"/>
      <c r="AL46" s="986"/>
      <c r="AM46" s="986"/>
      <c r="AN46" s="986"/>
      <c r="AO46" s="986"/>
      <c r="AP46" s="986"/>
      <c r="AQ46" s="986"/>
      <c r="AR46" s="986"/>
      <c r="AS46" s="986"/>
      <c r="AT46" s="986"/>
      <c r="AU46" s="986"/>
      <c r="AV46" s="986"/>
      <c r="AW46" s="986"/>
      <c r="AX46" s="986"/>
      <c r="AY46" s="986"/>
      <c r="AZ46" s="1056"/>
      <c r="BA46" s="1056"/>
      <c r="BB46" s="1056"/>
      <c r="BC46" s="1056"/>
      <c r="BD46" s="1056"/>
      <c r="BE46" s="987"/>
      <c r="BF46" s="987"/>
      <c r="BG46" s="987"/>
      <c r="BH46" s="987"/>
      <c r="BI46" s="988"/>
      <c r="BJ46" s="216"/>
      <c r="BK46" s="216"/>
      <c r="BL46" s="216"/>
      <c r="BM46" s="216"/>
      <c r="BN46" s="216"/>
      <c r="BO46" s="226"/>
      <c r="BP46" s="226"/>
      <c r="BQ46" s="223">
        <v>40</v>
      </c>
      <c r="BR46" s="224"/>
      <c r="BS46" s="1007"/>
      <c r="BT46" s="1008"/>
      <c r="BU46" s="1008"/>
      <c r="BV46" s="1008"/>
      <c r="BW46" s="1008"/>
      <c r="BX46" s="1008"/>
      <c r="BY46" s="1008"/>
      <c r="BZ46" s="1008"/>
      <c r="CA46" s="1008"/>
      <c r="CB46" s="1008"/>
      <c r="CC46" s="1008"/>
      <c r="CD46" s="1008"/>
      <c r="CE46" s="1008"/>
      <c r="CF46" s="1008"/>
      <c r="CG46" s="1029"/>
      <c r="CH46" s="1004"/>
      <c r="CI46" s="1005"/>
      <c r="CJ46" s="1005"/>
      <c r="CK46" s="1005"/>
      <c r="CL46" s="1006"/>
      <c r="CM46" s="1004"/>
      <c r="CN46" s="1005"/>
      <c r="CO46" s="1005"/>
      <c r="CP46" s="1005"/>
      <c r="CQ46" s="1006"/>
      <c r="CR46" s="1004"/>
      <c r="CS46" s="1005"/>
      <c r="CT46" s="1005"/>
      <c r="CU46" s="1005"/>
      <c r="CV46" s="1006"/>
      <c r="CW46" s="1004"/>
      <c r="CX46" s="1005"/>
      <c r="CY46" s="1005"/>
      <c r="CZ46" s="1005"/>
      <c r="DA46" s="1006"/>
      <c r="DB46" s="1004"/>
      <c r="DC46" s="1005"/>
      <c r="DD46" s="1005"/>
      <c r="DE46" s="1005"/>
      <c r="DF46" s="1006"/>
      <c r="DG46" s="1004"/>
      <c r="DH46" s="1005"/>
      <c r="DI46" s="1005"/>
      <c r="DJ46" s="1005"/>
      <c r="DK46" s="1006"/>
      <c r="DL46" s="1004"/>
      <c r="DM46" s="1005"/>
      <c r="DN46" s="1005"/>
      <c r="DO46" s="1005"/>
      <c r="DP46" s="1006"/>
      <c r="DQ46" s="1004"/>
      <c r="DR46" s="1005"/>
      <c r="DS46" s="1005"/>
      <c r="DT46" s="1005"/>
      <c r="DU46" s="1006"/>
      <c r="DV46" s="1007"/>
      <c r="DW46" s="1008"/>
      <c r="DX46" s="1008"/>
      <c r="DY46" s="1008"/>
      <c r="DZ46" s="1009"/>
      <c r="EA46" s="214"/>
    </row>
    <row r="47" spans="1:131" ht="26.25" customHeight="1" x14ac:dyDescent="0.15">
      <c r="A47" s="223">
        <v>20</v>
      </c>
      <c r="B47" s="1045"/>
      <c r="C47" s="1046"/>
      <c r="D47" s="1046"/>
      <c r="E47" s="1046"/>
      <c r="F47" s="1046"/>
      <c r="G47" s="1046"/>
      <c r="H47" s="1046"/>
      <c r="I47" s="1046"/>
      <c r="J47" s="1046"/>
      <c r="K47" s="1046"/>
      <c r="L47" s="1046"/>
      <c r="M47" s="1046"/>
      <c r="N47" s="1046"/>
      <c r="O47" s="1046"/>
      <c r="P47" s="1047"/>
      <c r="Q47" s="1053"/>
      <c r="R47" s="1054"/>
      <c r="S47" s="1054"/>
      <c r="T47" s="1054"/>
      <c r="U47" s="1054"/>
      <c r="V47" s="1054"/>
      <c r="W47" s="1054"/>
      <c r="X47" s="1054"/>
      <c r="Y47" s="1054"/>
      <c r="Z47" s="1054"/>
      <c r="AA47" s="1054"/>
      <c r="AB47" s="1054"/>
      <c r="AC47" s="1054"/>
      <c r="AD47" s="1054"/>
      <c r="AE47" s="1055"/>
      <c r="AF47" s="1050"/>
      <c r="AG47" s="1051"/>
      <c r="AH47" s="1051"/>
      <c r="AI47" s="1051"/>
      <c r="AJ47" s="1052"/>
      <c r="AK47" s="995"/>
      <c r="AL47" s="986"/>
      <c r="AM47" s="986"/>
      <c r="AN47" s="986"/>
      <c r="AO47" s="986"/>
      <c r="AP47" s="986"/>
      <c r="AQ47" s="986"/>
      <c r="AR47" s="986"/>
      <c r="AS47" s="986"/>
      <c r="AT47" s="986"/>
      <c r="AU47" s="986"/>
      <c r="AV47" s="986"/>
      <c r="AW47" s="986"/>
      <c r="AX47" s="986"/>
      <c r="AY47" s="986"/>
      <c r="AZ47" s="1056"/>
      <c r="BA47" s="1056"/>
      <c r="BB47" s="1056"/>
      <c r="BC47" s="1056"/>
      <c r="BD47" s="1056"/>
      <c r="BE47" s="987"/>
      <c r="BF47" s="987"/>
      <c r="BG47" s="987"/>
      <c r="BH47" s="987"/>
      <c r="BI47" s="988"/>
      <c r="BJ47" s="216"/>
      <c r="BK47" s="216"/>
      <c r="BL47" s="216"/>
      <c r="BM47" s="216"/>
      <c r="BN47" s="216"/>
      <c r="BO47" s="226"/>
      <c r="BP47" s="226"/>
      <c r="BQ47" s="223">
        <v>41</v>
      </c>
      <c r="BR47" s="224"/>
      <c r="BS47" s="1007"/>
      <c r="BT47" s="1008"/>
      <c r="BU47" s="1008"/>
      <c r="BV47" s="1008"/>
      <c r="BW47" s="1008"/>
      <c r="BX47" s="1008"/>
      <c r="BY47" s="1008"/>
      <c r="BZ47" s="1008"/>
      <c r="CA47" s="1008"/>
      <c r="CB47" s="1008"/>
      <c r="CC47" s="1008"/>
      <c r="CD47" s="1008"/>
      <c r="CE47" s="1008"/>
      <c r="CF47" s="1008"/>
      <c r="CG47" s="1029"/>
      <c r="CH47" s="1004"/>
      <c r="CI47" s="1005"/>
      <c r="CJ47" s="1005"/>
      <c r="CK47" s="1005"/>
      <c r="CL47" s="1006"/>
      <c r="CM47" s="1004"/>
      <c r="CN47" s="1005"/>
      <c r="CO47" s="1005"/>
      <c r="CP47" s="1005"/>
      <c r="CQ47" s="1006"/>
      <c r="CR47" s="1004"/>
      <c r="CS47" s="1005"/>
      <c r="CT47" s="1005"/>
      <c r="CU47" s="1005"/>
      <c r="CV47" s="1006"/>
      <c r="CW47" s="1004"/>
      <c r="CX47" s="1005"/>
      <c r="CY47" s="1005"/>
      <c r="CZ47" s="1005"/>
      <c r="DA47" s="1006"/>
      <c r="DB47" s="1004"/>
      <c r="DC47" s="1005"/>
      <c r="DD47" s="1005"/>
      <c r="DE47" s="1005"/>
      <c r="DF47" s="1006"/>
      <c r="DG47" s="1004"/>
      <c r="DH47" s="1005"/>
      <c r="DI47" s="1005"/>
      <c r="DJ47" s="1005"/>
      <c r="DK47" s="1006"/>
      <c r="DL47" s="1004"/>
      <c r="DM47" s="1005"/>
      <c r="DN47" s="1005"/>
      <c r="DO47" s="1005"/>
      <c r="DP47" s="1006"/>
      <c r="DQ47" s="1004"/>
      <c r="DR47" s="1005"/>
      <c r="DS47" s="1005"/>
      <c r="DT47" s="1005"/>
      <c r="DU47" s="1006"/>
      <c r="DV47" s="1007"/>
      <c r="DW47" s="1008"/>
      <c r="DX47" s="1008"/>
      <c r="DY47" s="1008"/>
      <c r="DZ47" s="1009"/>
      <c r="EA47" s="214"/>
    </row>
    <row r="48" spans="1:131" ht="26.25" customHeight="1" x14ac:dyDescent="0.15">
      <c r="A48" s="223">
        <v>21</v>
      </c>
      <c r="B48" s="1045"/>
      <c r="C48" s="1046"/>
      <c r="D48" s="1046"/>
      <c r="E48" s="1046"/>
      <c r="F48" s="1046"/>
      <c r="G48" s="1046"/>
      <c r="H48" s="1046"/>
      <c r="I48" s="1046"/>
      <c r="J48" s="1046"/>
      <c r="K48" s="1046"/>
      <c r="L48" s="1046"/>
      <c r="M48" s="1046"/>
      <c r="N48" s="1046"/>
      <c r="O48" s="1046"/>
      <c r="P48" s="1047"/>
      <c r="Q48" s="1053"/>
      <c r="R48" s="1054"/>
      <c r="S48" s="1054"/>
      <c r="T48" s="1054"/>
      <c r="U48" s="1054"/>
      <c r="V48" s="1054"/>
      <c r="W48" s="1054"/>
      <c r="X48" s="1054"/>
      <c r="Y48" s="1054"/>
      <c r="Z48" s="1054"/>
      <c r="AA48" s="1054"/>
      <c r="AB48" s="1054"/>
      <c r="AC48" s="1054"/>
      <c r="AD48" s="1054"/>
      <c r="AE48" s="1055"/>
      <c r="AF48" s="1050"/>
      <c r="AG48" s="1051"/>
      <c r="AH48" s="1051"/>
      <c r="AI48" s="1051"/>
      <c r="AJ48" s="1052"/>
      <c r="AK48" s="995"/>
      <c r="AL48" s="986"/>
      <c r="AM48" s="986"/>
      <c r="AN48" s="986"/>
      <c r="AO48" s="986"/>
      <c r="AP48" s="986"/>
      <c r="AQ48" s="986"/>
      <c r="AR48" s="986"/>
      <c r="AS48" s="986"/>
      <c r="AT48" s="986"/>
      <c r="AU48" s="986"/>
      <c r="AV48" s="986"/>
      <c r="AW48" s="986"/>
      <c r="AX48" s="986"/>
      <c r="AY48" s="986"/>
      <c r="AZ48" s="1056"/>
      <c r="BA48" s="1056"/>
      <c r="BB48" s="1056"/>
      <c r="BC48" s="1056"/>
      <c r="BD48" s="1056"/>
      <c r="BE48" s="987"/>
      <c r="BF48" s="987"/>
      <c r="BG48" s="987"/>
      <c r="BH48" s="987"/>
      <c r="BI48" s="988"/>
      <c r="BJ48" s="216"/>
      <c r="BK48" s="216"/>
      <c r="BL48" s="216"/>
      <c r="BM48" s="216"/>
      <c r="BN48" s="216"/>
      <c r="BO48" s="226"/>
      <c r="BP48" s="226"/>
      <c r="BQ48" s="223">
        <v>42</v>
      </c>
      <c r="BR48" s="224"/>
      <c r="BS48" s="1007"/>
      <c r="BT48" s="1008"/>
      <c r="BU48" s="1008"/>
      <c r="BV48" s="1008"/>
      <c r="BW48" s="1008"/>
      <c r="BX48" s="1008"/>
      <c r="BY48" s="1008"/>
      <c r="BZ48" s="1008"/>
      <c r="CA48" s="1008"/>
      <c r="CB48" s="1008"/>
      <c r="CC48" s="1008"/>
      <c r="CD48" s="1008"/>
      <c r="CE48" s="1008"/>
      <c r="CF48" s="1008"/>
      <c r="CG48" s="1029"/>
      <c r="CH48" s="1004"/>
      <c r="CI48" s="1005"/>
      <c r="CJ48" s="1005"/>
      <c r="CK48" s="1005"/>
      <c r="CL48" s="1006"/>
      <c r="CM48" s="1004"/>
      <c r="CN48" s="1005"/>
      <c r="CO48" s="1005"/>
      <c r="CP48" s="1005"/>
      <c r="CQ48" s="1006"/>
      <c r="CR48" s="1004"/>
      <c r="CS48" s="1005"/>
      <c r="CT48" s="1005"/>
      <c r="CU48" s="1005"/>
      <c r="CV48" s="1006"/>
      <c r="CW48" s="1004"/>
      <c r="CX48" s="1005"/>
      <c r="CY48" s="1005"/>
      <c r="CZ48" s="1005"/>
      <c r="DA48" s="1006"/>
      <c r="DB48" s="1004"/>
      <c r="DC48" s="1005"/>
      <c r="DD48" s="1005"/>
      <c r="DE48" s="1005"/>
      <c r="DF48" s="1006"/>
      <c r="DG48" s="1004"/>
      <c r="DH48" s="1005"/>
      <c r="DI48" s="1005"/>
      <c r="DJ48" s="1005"/>
      <c r="DK48" s="1006"/>
      <c r="DL48" s="1004"/>
      <c r="DM48" s="1005"/>
      <c r="DN48" s="1005"/>
      <c r="DO48" s="1005"/>
      <c r="DP48" s="1006"/>
      <c r="DQ48" s="1004"/>
      <c r="DR48" s="1005"/>
      <c r="DS48" s="1005"/>
      <c r="DT48" s="1005"/>
      <c r="DU48" s="1006"/>
      <c r="DV48" s="1007"/>
      <c r="DW48" s="1008"/>
      <c r="DX48" s="1008"/>
      <c r="DY48" s="1008"/>
      <c r="DZ48" s="1009"/>
      <c r="EA48" s="214"/>
    </row>
    <row r="49" spans="1:131" ht="26.25" customHeight="1" x14ac:dyDescent="0.15">
      <c r="A49" s="223">
        <v>22</v>
      </c>
      <c r="B49" s="1045"/>
      <c r="C49" s="1046"/>
      <c r="D49" s="1046"/>
      <c r="E49" s="1046"/>
      <c r="F49" s="1046"/>
      <c r="G49" s="1046"/>
      <c r="H49" s="1046"/>
      <c r="I49" s="1046"/>
      <c r="J49" s="1046"/>
      <c r="K49" s="1046"/>
      <c r="L49" s="1046"/>
      <c r="M49" s="1046"/>
      <c r="N49" s="1046"/>
      <c r="O49" s="1046"/>
      <c r="P49" s="1047"/>
      <c r="Q49" s="1053"/>
      <c r="R49" s="1054"/>
      <c r="S49" s="1054"/>
      <c r="T49" s="1054"/>
      <c r="U49" s="1054"/>
      <c r="V49" s="1054"/>
      <c r="W49" s="1054"/>
      <c r="X49" s="1054"/>
      <c r="Y49" s="1054"/>
      <c r="Z49" s="1054"/>
      <c r="AA49" s="1054"/>
      <c r="AB49" s="1054"/>
      <c r="AC49" s="1054"/>
      <c r="AD49" s="1054"/>
      <c r="AE49" s="1055"/>
      <c r="AF49" s="1050"/>
      <c r="AG49" s="1051"/>
      <c r="AH49" s="1051"/>
      <c r="AI49" s="1051"/>
      <c r="AJ49" s="1052"/>
      <c r="AK49" s="995"/>
      <c r="AL49" s="986"/>
      <c r="AM49" s="986"/>
      <c r="AN49" s="986"/>
      <c r="AO49" s="986"/>
      <c r="AP49" s="986"/>
      <c r="AQ49" s="986"/>
      <c r="AR49" s="986"/>
      <c r="AS49" s="986"/>
      <c r="AT49" s="986"/>
      <c r="AU49" s="986"/>
      <c r="AV49" s="986"/>
      <c r="AW49" s="986"/>
      <c r="AX49" s="986"/>
      <c r="AY49" s="986"/>
      <c r="AZ49" s="1056"/>
      <c r="BA49" s="1056"/>
      <c r="BB49" s="1056"/>
      <c r="BC49" s="1056"/>
      <c r="BD49" s="1056"/>
      <c r="BE49" s="987"/>
      <c r="BF49" s="987"/>
      <c r="BG49" s="987"/>
      <c r="BH49" s="987"/>
      <c r="BI49" s="988"/>
      <c r="BJ49" s="216"/>
      <c r="BK49" s="216"/>
      <c r="BL49" s="216"/>
      <c r="BM49" s="216"/>
      <c r="BN49" s="216"/>
      <c r="BO49" s="226"/>
      <c r="BP49" s="226"/>
      <c r="BQ49" s="223">
        <v>43</v>
      </c>
      <c r="BR49" s="224"/>
      <c r="BS49" s="1007"/>
      <c r="BT49" s="1008"/>
      <c r="BU49" s="1008"/>
      <c r="BV49" s="1008"/>
      <c r="BW49" s="1008"/>
      <c r="BX49" s="1008"/>
      <c r="BY49" s="1008"/>
      <c r="BZ49" s="1008"/>
      <c r="CA49" s="1008"/>
      <c r="CB49" s="1008"/>
      <c r="CC49" s="1008"/>
      <c r="CD49" s="1008"/>
      <c r="CE49" s="1008"/>
      <c r="CF49" s="1008"/>
      <c r="CG49" s="1029"/>
      <c r="CH49" s="1004"/>
      <c r="CI49" s="1005"/>
      <c r="CJ49" s="1005"/>
      <c r="CK49" s="1005"/>
      <c r="CL49" s="1006"/>
      <c r="CM49" s="1004"/>
      <c r="CN49" s="1005"/>
      <c r="CO49" s="1005"/>
      <c r="CP49" s="1005"/>
      <c r="CQ49" s="1006"/>
      <c r="CR49" s="1004"/>
      <c r="CS49" s="1005"/>
      <c r="CT49" s="1005"/>
      <c r="CU49" s="1005"/>
      <c r="CV49" s="1006"/>
      <c r="CW49" s="1004"/>
      <c r="CX49" s="1005"/>
      <c r="CY49" s="1005"/>
      <c r="CZ49" s="1005"/>
      <c r="DA49" s="1006"/>
      <c r="DB49" s="1004"/>
      <c r="DC49" s="1005"/>
      <c r="DD49" s="1005"/>
      <c r="DE49" s="1005"/>
      <c r="DF49" s="1006"/>
      <c r="DG49" s="1004"/>
      <c r="DH49" s="1005"/>
      <c r="DI49" s="1005"/>
      <c r="DJ49" s="1005"/>
      <c r="DK49" s="1006"/>
      <c r="DL49" s="1004"/>
      <c r="DM49" s="1005"/>
      <c r="DN49" s="1005"/>
      <c r="DO49" s="1005"/>
      <c r="DP49" s="1006"/>
      <c r="DQ49" s="1004"/>
      <c r="DR49" s="1005"/>
      <c r="DS49" s="1005"/>
      <c r="DT49" s="1005"/>
      <c r="DU49" s="1006"/>
      <c r="DV49" s="1007"/>
      <c r="DW49" s="1008"/>
      <c r="DX49" s="1008"/>
      <c r="DY49" s="1008"/>
      <c r="DZ49" s="1009"/>
      <c r="EA49" s="214"/>
    </row>
    <row r="50" spans="1:131" ht="26.25" customHeight="1" x14ac:dyDescent="0.15">
      <c r="A50" s="223">
        <v>23</v>
      </c>
      <c r="B50" s="1045"/>
      <c r="C50" s="1046"/>
      <c r="D50" s="1046"/>
      <c r="E50" s="1046"/>
      <c r="F50" s="1046"/>
      <c r="G50" s="1046"/>
      <c r="H50" s="1046"/>
      <c r="I50" s="1046"/>
      <c r="J50" s="1046"/>
      <c r="K50" s="1046"/>
      <c r="L50" s="1046"/>
      <c r="M50" s="1046"/>
      <c r="N50" s="1046"/>
      <c r="O50" s="1046"/>
      <c r="P50" s="1047"/>
      <c r="Q50" s="1048"/>
      <c r="R50" s="1040"/>
      <c r="S50" s="1040"/>
      <c r="T50" s="1040"/>
      <c r="U50" s="1040"/>
      <c r="V50" s="1040"/>
      <c r="W50" s="1040"/>
      <c r="X50" s="1040"/>
      <c r="Y50" s="1040"/>
      <c r="Z50" s="1040"/>
      <c r="AA50" s="1040"/>
      <c r="AB50" s="1040"/>
      <c r="AC50" s="1040"/>
      <c r="AD50" s="1040"/>
      <c r="AE50" s="1049"/>
      <c r="AF50" s="1050"/>
      <c r="AG50" s="1051"/>
      <c r="AH50" s="1051"/>
      <c r="AI50" s="1051"/>
      <c r="AJ50" s="1052"/>
      <c r="AK50" s="1039"/>
      <c r="AL50" s="1040"/>
      <c r="AM50" s="1040"/>
      <c r="AN50" s="1040"/>
      <c r="AO50" s="1040"/>
      <c r="AP50" s="1040"/>
      <c r="AQ50" s="1040"/>
      <c r="AR50" s="1040"/>
      <c r="AS50" s="1040"/>
      <c r="AT50" s="1040"/>
      <c r="AU50" s="1040"/>
      <c r="AV50" s="1040"/>
      <c r="AW50" s="1040"/>
      <c r="AX50" s="1040"/>
      <c r="AY50" s="1040"/>
      <c r="AZ50" s="1041"/>
      <c r="BA50" s="1041"/>
      <c r="BB50" s="1041"/>
      <c r="BC50" s="1041"/>
      <c r="BD50" s="1041"/>
      <c r="BE50" s="987"/>
      <c r="BF50" s="987"/>
      <c r="BG50" s="987"/>
      <c r="BH50" s="987"/>
      <c r="BI50" s="988"/>
      <c r="BJ50" s="216"/>
      <c r="BK50" s="216"/>
      <c r="BL50" s="216"/>
      <c r="BM50" s="216"/>
      <c r="BN50" s="216"/>
      <c r="BO50" s="226"/>
      <c r="BP50" s="226"/>
      <c r="BQ50" s="223">
        <v>44</v>
      </c>
      <c r="BR50" s="224"/>
      <c r="BS50" s="1007"/>
      <c r="BT50" s="1008"/>
      <c r="BU50" s="1008"/>
      <c r="BV50" s="1008"/>
      <c r="BW50" s="1008"/>
      <c r="BX50" s="1008"/>
      <c r="BY50" s="1008"/>
      <c r="BZ50" s="1008"/>
      <c r="CA50" s="1008"/>
      <c r="CB50" s="1008"/>
      <c r="CC50" s="1008"/>
      <c r="CD50" s="1008"/>
      <c r="CE50" s="1008"/>
      <c r="CF50" s="1008"/>
      <c r="CG50" s="1029"/>
      <c r="CH50" s="1004"/>
      <c r="CI50" s="1005"/>
      <c r="CJ50" s="1005"/>
      <c r="CK50" s="1005"/>
      <c r="CL50" s="1006"/>
      <c r="CM50" s="1004"/>
      <c r="CN50" s="1005"/>
      <c r="CO50" s="1005"/>
      <c r="CP50" s="1005"/>
      <c r="CQ50" s="1006"/>
      <c r="CR50" s="1004"/>
      <c r="CS50" s="1005"/>
      <c r="CT50" s="1005"/>
      <c r="CU50" s="1005"/>
      <c r="CV50" s="1006"/>
      <c r="CW50" s="1004"/>
      <c r="CX50" s="1005"/>
      <c r="CY50" s="1005"/>
      <c r="CZ50" s="1005"/>
      <c r="DA50" s="1006"/>
      <c r="DB50" s="1004"/>
      <c r="DC50" s="1005"/>
      <c r="DD50" s="1005"/>
      <c r="DE50" s="1005"/>
      <c r="DF50" s="1006"/>
      <c r="DG50" s="1004"/>
      <c r="DH50" s="1005"/>
      <c r="DI50" s="1005"/>
      <c r="DJ50" s="1005"/>
      <c r="DK50" s="1006"/>
      <c r="DL50" s="1004"/>
      <c r="DM50" s="1005"/>
      <c r="DN50" s="1005"/>
      <c r="DO50" s="1005"/>
      <c r="DP50" s="1006"/>
      <c r="DQ50" s="1004"/>
      <c r="DR50" s="1005"/>
      <c r="DS50" s="1005"/>
      <c r="DT50" s="1005"/>
      <c r="DU50" s="1006"/>
      <c r="DV50" s="1007"/>
      <c r="DW50" s="1008"/>
      <c r="DX50" s="1008"/>
      <c r="DY50" s="1008"/>
      <c r="DZ50" s="1009"/>
      <c r="EA50" s="214"/>
    </row>
    <row r="51" spans="1:131" ht="26.25" customHeight="1" x14ac:dyDescent="0.15">
      <c r="A51" s="223">
        <v>24</v>
      </c>
      <c r="B51" s="1045"/>
      <c r="C51" s="1046"/>
      <c r="D51" s="1046"/>
      <c r="E51" s="1046"/>
      <c r="F51" s="1046"/>
      <c r="G51" s="1046"/>
      <c r="H51" s="1046"/>
      <c r="I51" s="1046"/>
      <c r="J51" s="1046"/>
      <c r="K51" s="1046"/>
      <c r="L51" s="1046"/>
      <c r="M51" s="1046"/>
      <c r="N51" s="1046"/>
      <c r="O51" s="1046"/>
      <c r="P51" s="1047"/>
      <c r="Q51" s="1048"/>
      <c r="R51" s="1040"/>
      <c r="S51" s="1040"/>
      <c r="T51" s="1040"/>
      <c r="U51" s="1040"/>
      <c r="V51" s="1040"/>
      <c r="W51" s="1040"/>
      <c r="X51" s="1040"/>
      <c r="Y51" s="1040"/>
      <c r="Z51" s="1040"/>
      <c r="AA51" s="1040"/>
      <c r="AB51" s="1040"/>
      <c r="AC51" s="1040"/>
      <c r="AD51" s="1040"/>
      <c r="AE51" s="1049"/>
      <c r="AF51" s="1050"/>
      <c r="AG51" s="1051"/>
      <c r="AH51" s="1051"/>
      <c r="AI51" s="1051"/>
      <c r="AJ51" s="1052"/>
      <c r="AK51" s="1039"/>
      <c r="AL51" s="1040"/>
      <c r="AM51" s="1040"/>
      <c r="AN51" s="1040"/>
      <c r="AO51" s="1040"/>
      <c r="AP51" s="1040"/>
      <c r="AQ51" s="1040"/>
      <c r="AR51" s="1040"/>
      <c r="AS51" s="1040"/>
      <c r="AT51" s="1040"/>
      <c r="AU51" s="1040"/>
      <c r="AV51" s="1040"/>
      <c r="AW51" s="1040"/>
      <c r="AX51" s="1040"/>
      <c r="AY51" s="1040"/>
      <c r="AZ51" s="1041"/>
      <c r="BA51" s="1041"/>
      <c r="BB51" s="1041"/>
      <c r="BC51" s="1041"/>
      <c r="BD51" s="1041"/>
      <c r="BE51" s="987"/>
      <c r="BF51" s="987"/>
      <c r="BG51" s="987"/>
      <c r="BH51" s="987"/>
      <c r="BI51" s="988"/>
      <c r="BJ51" s="216"/>
      <c r="BK51" s="216"/>
      <c r="BL51" s="216"/>
      <c r="BM51" s="216"/>
      <c r="BN51" s="216"/>
      <c r="BO51" s="226"/>
      <c r="BP51" s="226"/>
      <c r="BQ51" s="223">
        <v>45</v>
      </c>
      <c r="BR51" s="224"/>
      <c r="BS51" s="1007"/>
      <c r="BT51" s="1008"/>
      <c r="BU51" s="1008"/>
      <c r="BV51" s="1008"/>
      <c r="BW51" s="1008"/>
      <c r="BX51" s="1008"/>
      <c r="BY51" s="1008"/>
      <c r="BZ51" s="1008"/>
      <c r="CA51" s="1008"/>
      <c r="CB51" s="1008"/>
      <c r="CC51" s="1008"/>
      <c r="CD51" s="1008"/>
      <c r="CE51" s="1008"/>
      <c r="CF51" s="1008"/>
      <c r="CG51" s="1029"/>
      <c r="CH51" s="1004"/>
      <c r="CI51" s="1005"/>
      <c r="CJ51" s="1005"/>
      <c r="CK51" s="1005"/>
      <c r="CL51" s="1006"/>
      <c r="CM51" s="1004"/>
      <c r="CN51" s="1005"/>
      <c r="CO51" s="1005"/>
      <c r="CP51" s="1005"/>
      <c r="CQ51" s="1006"/>
      <c r="CR51" s="1004"/>
      <c r="CS51" s="1005"/>
      <c r="CT51" s="1005"/>
      <c r="CU51" s="1005"/>
      <c r="CV51" s="1006"/>
      <c r="CW51" s="1004"/>
      <c r="CX51" s="1005"/>
      <c r="CY51" s="1005"/>
      <c r="CZ51" s="1005"/>
      <c r="DA51" s="1006"/>
      <c r="DB51" s="1004"/>
      <c r="DC51" s="1005"/>
      <c r="DD51" s="1005"/>
      <c r="DE51" s="1005"/>
      <c r="DF51" s="1006"/>
      <c r="DG51" s="1004"/>
      <c r="DH51" s="1005"/>
      <c r="DI51" s="1005"/>
      <c r="DJ51" s="1005"/>
      <c r="DK51" s="1006"/>
      <c r="DL51" s="1004"/>
      <c r="DM51" s="1005"/>
      <c r="DN51" s="1005"/>
      <c r="DO51" s="1005"/>
      <c r="DP51" s="1006"/>
      <c r="DQ51" s="1004"/>
      <c r="DR51" s="1005"/>
      <c r="DS51" s="1005"/>
      <c r="DT51" s="1005"/>
      <c r="DU51" s="1006"/>
      <c r="DV51" s="1007"/>
      <c r="DW51" s="1008"/>
      <c r="DX51" s="1008"/>
      <c r="DY51" s="1008"/>
      <c r="DZ51" s="1009"/>
      <c r="EA51" s="214"/>
    </row>
    <row r="52" spans="1:131" ht="26.25" customHeight="1" x14ac:dyDescent="0.15">
      <c r="A52" s="223">
        <v>25</v>
      </c>
      <c r="B52" s="1045"/>
      <c r="C52" s="1046"/>
      <c r="D52" s="1046"/>
      <c r="E52" s="1046"/>
      <c r="F52" s="1046"/>
      <c r="G52" s="1046"/>
      <c r="H52" s="1046"/>
      <c r="I52" s="1046"/>
      <c r="J52" s="1046"/>
      <c r="K52" s="1046"/>
      <c r="L52" s="1046"/>
      <c r="M52" s="1046"/>
      <c r="N52" s="1046"/>
      <c r="O52" s="1046"/>
      <c r="P52" s="1047"/>
      <c r="Q52" s="1048"/>
      <c r="R52" s="1040"/>
      <c r="S52" s="1040"/>
      <c r="T52" s="1040"/>
      <c r="U52" s="1040"/>
      <c r="V52" s="1040"/>
      <c r="W52" s="1040"/>
      <c r="X52" s="1040"/>
      <c r="Y52" s="1040"/>
      <c r="Z52" s="1040"/>
      <c r="AA52" s="1040"/>
      <c r="AB52" s="1040"/>
      <c r="AC52" s="1040"/>
      <c r="AD52" s="1040"/>
      <c r="AE52" s="1049"/>
      <c r="AF52" s="1050"/>
      <c r="AG52" s="1051"/>
      <c r="AH52" s="1051"/>
      <c r="AI52" s="1051"/>
      <c r="AJ52" s="1052"/>
      <c r="AK52" s="1039"/>
      <c r="AL52" s="1040"/>
      <c r="AM52" s="1040"/>
      <c r="AN52" s="1040"/>
      <c r="AO52" s="1040"/>
      <c r="AP52" s="1040"/>
      <c r="AQ52" s="1040"/>
      <c r="AR52" s="1040"/>
      <c r="AS52" s="1040"/>
      <c r="AT52" s="1040"/>
      <c r="AU52" s="1040"/>
      <c r="AV52" s="1040"/>
      <c r="AW52" s="1040"/>
      <c r="AX52" s="1040"/>
      <c r="AY52" s="1040"/>
      <c r="AZ52" s="1041"/>
      <c r="BA52" s="1041"/>
      <c r="BB52" s="1041"/>
      <c r="BC52" s="1041"/>
      <c r="BD52" s="1041"/>
      <c r="BE52" s="987"/>
      <c r="BF52" s="987"/>
      <c r="BG52" s="987"/>
      <c r="BH52" s="987"/>
      <c r="BI52" s="988"/>
      <c r="BJ52" s="216"/>
      <c r="BK52" s="216"/>
      <c r="BL52" s="216"/>
      <c r="BM52" s="216"/>
      <c r="BN52" s="216"/>
      <c r="BO52" s="226"/>
      <c r="BP52" s="226"/>
      <c r="BQ52" s="223">
        <v>46</v>
      </c>
      <c r="BR52" s="224"/>
      <c r="BS52" s="1007"/>
      <c r="BT52" s="1008"/>
      <c r="BU52" s="1008"/>
      <c r="BV52" s="1008"/>
      <c r="BW52" s="1008"/>
      <c r="BX52" s="1008"/>
      <c r="BY52" s="1008"/>
      <c r="BZ52" s="1008"/>
      <c r="CA52" s="1008"/>
      <c r="CB52" s="1008"/>
      <c r="CC52" s="1008"/>
      <c r="CD52" s="1008"/>
      <c r="CE52" s="1008"/>
      <c r="CF52" s="1008"/>
      <c r="CG52" s="1029"/>
      <c r="CH52" s="1004"/>
      <c r="CI52" s="1005"/>
      <c r="CJ52" s="1005"/>
      <c r="CK52" s="1005"/>
      <c r="CL52" s="1006"/>
      <c r="CM52" s="1004"/>
      <c r="CN52" s="1005"/>
      <c r="CO52" s="1005"/>
      <c r="CP52" s="1005"/>
      <c r="CQ52" s="1006"/>
      <c r="CR52" s="1004"/>
      <c r="CS52" s="1005"/>
      <c r="CT52" s="1005"/>
      <c r="CU52" s="1005"/>
      <c r="CV52" s="1006"/>
      <c r="CW52" s="1004"/>
      <c r="CX52" s="1005"/>
      <c r="CY52" s="1005"/>
      <c r="CZ52" s="1005"/>
      <c r="DA52" s="1006"/>
      <c r="DB52" s="1004"/>
      <c r="DC52" s="1005"/>
      <c r="DD52" s="1005"/>
      <c r="DE52" s="1005"/>
      <c r="DF52" s="1006"/>
      <c r="DG52" s="1004"/>
      <c r="DH52" s="1005"/>
      <c r="DI52" s="1005"/>
      <c r="DJ52" s="1005"/>
      <c r="DK52" s="1006"/>
      <c r="DL52" s="1004"/>
      <c r="DM52" s="1005"/>
      <c r="DN52" s="1005"/>
      <c r="DO52" s="1005"/>
      <c r="DP52" s="1006"/>
      <c r="DQ52" s="1004"/>
      <c r="DR52" s="1005"/>
      <c r="DS52" s="1005"/>
      <c r="DT52" s="1005"/>
      <c r="DU52" s="1006"/>
      <c r="DV52" s="1007"/>
      <c r="DW52" s="1008"/>
      <c r="DX52" s="1008"/>
      <c r="DY52" s="1008"/>
      <c r="DZ52" s="1009"/>
      <c r="EA52" s="214"/>
    </row>
    <row r="53" spans="1:131" ht="26.25" customHeight="1" x14ac:dyDescent="0.15">
      <c r="A53" s="223">
        <v>26</v>
      </c>
      <c r="B53" s="1045"/>
      <c r="C53" s="1046"/>
      <c r="D53" s="1046"/>
      <c r="E53" s="1046"/>
      <c r="F53" s="1046"/>
      <c r="G53" s="1046"/>
      <c r="H53" s="1046"/>
      <c r="I53" s="1046"/>
      <c r="J53" s="1046"/>
      <c r="K53" s="1046"/>
      <c r="L53" s="1046"/>
      <c r="M53" s="1046"/>
      <c r="N53" s="1046"/>
      <c r="O53" s="1046"/>
      <c r="P53" s="1047"/>
      <c r="Q53" s="1048"/>
      <c r="R53" s="1040"/>
      <c r="S53" s="1040"/>
      <c r="T53" s="1040"/>
      <c r="U53" s="1040"/>
      <c r="V53" s="1040"/>
      <c r="W53" s="1040"/>
      <c r="X53" s="1040"/>
      <c r="Y53" s="1040"/>
      <c r="Z53" s="1040"/>
      <c r="AA53" s="1040"/>
      <c r="AB53" s="1040"/>
      <c r="AC53" s="1040"/>
      <c r="AD53" s="1040"/>
      <c r="AE53" s="1049"/>
      <c r="AF53" s="1050"/>
      <c r="AG53" s="1051"/>
      <c r="AH53" s="1051"/>
      <c r="AI53" s="1051"/>
      <c r="AJ53" s="1052"/>
      <c r="AK53" s="1039"/>
      <c r="AL53" s="1040"/>
      <c r="AM53" s="1040"/>
      <c r="AN53" s="1040"/>
      <c r="AO53" s="1040"/>
      <c r="AP53" s="1040"/>
      <c r="AQ53" s="1040"/>
      <c r="AR53" s="1040"/>
      <c r="AS53" s="1040"/>
      <c r="AT53" s="1040"/>
      <c r="AU53" s="1040"/>
      <c r="AV53" s="1040"/>
      <c r="AW53" s="1040"/>
      <c r="AX53" s="1040"/>
      <c r="AY53" s="1040"/>
      <c r="AZ53" s="1041"/>
      <c r="BA53" s="1041"/>
      <c r="BB53" s="1041"/>
      <c r="BC53" s="1041"/>
      <c r="BD53" s="1041"/>
      <c r="BE53" s="987"/>
      <c r="BF53" s="987"/>
      <c r="BG53" s="987"/>
      <c r="BH53" s="987"/>
      <c r="BI53" s="988"/>
      <c r="BJ53" s="216"/>
      <c r="BK53" s="216"/>
      <c r="BL53" s="216"/>
      <c r="BM53" s="216"/>
      <c r="BN53" s="216"/>
      <c r="BO53" s="226"/>
      <c r="BP53" s="226"/>
      <c r="BQ53" s="223">
        <v>47</v>
      </c>
      <c r="BR53" s="224"/>
      <c r="BS53" s="1007"/>
      <c r="BT53" s="1008"/>
      <c r="BU53" s="1008"/>
      <c r="BV53" s="1008"/>
      <c r="BW53" s="1008"/>
      <c r="BX53" s="1008"/>
      <c r="BY53" s="1008"/>
      <c r="BZ53" s="1008"/>
      <c r="CA53" s="1008"/>
      <c r="CB53" s="1008"/>
      <c r="CC53" s="1008"/>
      <c r="CD53" s="1008"/>
      <c r="CE53" s="1008"/>
      <c r="CF53" s="1008"/>
      <c r="CG53" s="1029"/>
      <c r="CH53" s="1004"/>
      <c r="CI53" s="1005"/>
      <c r="CJ53" s="1005"/>
      <c r="CK53" s="1005"/>
      <c r="CL53" s="1006"/>
      <c r="CM53" s="1004"/>
      <c r="CN53" s="1005"/>
      <c r="CO53" s="1005"/>
      <c r="CP53" s="1005"/>
      <c r="CQ53" s="1006"/>
      <c r="CR53" s="1004"/>
      <c r="CS53" s="1005"/>
      <c r="CT53" s="1005"/>
      <c r="CU53" s="1005"/>
      <c r="CV53" s="1006"/>
      <c r="CW53" s="1004"/>
      <c r="CX53" s="1005"/>
      <c r="CY53" s="1005"/>
      <c r="CZ53" s="1005"/>
      <c r="DA53" s="1006"/>
      <c r="DB53" s="1004"/>
      <c r="DC53" s="1005"/>
      <c r="DD53" s="1005"/>
      <c r="DE53" s="1005"/>
      <c r="DF53" s="1006"/>
      <c r="DG53" s="1004"/>
      <c r="DH53" s="1005"/>
      <c r="DI53" s="1005"/>
      <c r="DJ53" s="1005"/>
      <c r="DK53" s="1006"/>
      <c r="DL53" s="1004"/>
      <c r="DM53" s="1005"/>
      <c r="DN53" s="1005"/>
      <c r="DO53" s="1005"/>
      <c r="DP53" s="1006"/>
      <c r="DQ53" s="1004"/>
      <c r="DR53" s="1005"/>
      <c r="DS53" s="1005"/>
      <c r="DT53" s="1005"/>
      <c r="DU53" s="1006"/>
      <c r="DV53" s="1007"/>
      <c r="DW53" s="1008"/>
      <c r="DX53" s="1008"/>
      <c r="DY53" s="1008"/>
      <c r="DZ53" s="1009"/>
      <c r="EA53" s="214"/>
    </row>
    <row r="54" spans="1:131" ht="26.25" customHeight="1" x14ac:dyDescent="0.15">
      <c r="A54" s="223">
        <v>27</v>
      </c>
      <c r="B54" s="1045"/>
      <c r="C54" s="1046"/>
      <c r="D54" s="1046"/>
      <c r="E54" s="1046"/>
      <c r="F54" s="1046"/>
      <c r="G54" s="1046"/>
      <c r="H54" s="1046"/>
      <c r="I54" s="1046"/>
      <c r="J54" s="1046"/>
      <c r="K54" s="1046"/>
      <c r="L54" s="1046"/>
      <c r="M54" s="1046"/>
      <c r="N54" s="1046"/>
      <c r="O54" s="1046"/>
      <c r="P54" s="1047"/>
      <c r="Q54" s="1048"/>
      <c r="R54" s="1040"/>
      <c r="S54" s="1040"/>
      <c r="T54" s="1040"/>
      <c r="U54" s="1040"/>
      <c r="V54" s="1040"/>
      <c r="W54" s="1040"/>
      <c r="X54" s="1040"/>
      <c r="Y54" s="1040"/>
      <c r="Z54" s="1040"/>
      <c r="AA54" s="1040"/>
      <c r="AB54" s="1040"/>
      <c r="AC54" s="1040"/>
      <c r="AD54" s="1040"/>
      <c r="AE54" s="1049"/>
      <c r="AF54" s="1050"/>
      <c r="AG54" s="1051"/>
      <c r="AH54" s="1051"/>
      <c r="AI54" s="1051"/>
      <c r="AJ54" s="1052"/>
      <c r="AK54" s="1039"/>
      <c r="AL54" s="1040"/>
      <c r="AM54" s="1040"/>
      <c r="AN54" s="1040"/>
      <c r="AO54" s="1040"/>
      <c r="AP54" s="1040"/>
      <c r="AQ54" s="1040"/>
      <c r="AR54" s="1040"/>
      <c r="AS54" s="1040"/>
      <c r="AT54" s="1040"/>
      <c r="AU54" s="1040"/>
      <c r="AV54" s="1040"/>
      <c r="AW54" s="1040"/>
      <c r="AX54" s="1040"/>
      <c r="AY54" s="1040"/>
      <c r="AZ54" s="1041"/>
      <c r="BA54" s="1041"/>
      <c r="BB54" s="1041"/>
      <c r="BC54" s="1041"/>
      <c r="BD54" s="1041"/>
      <c r="BE54" s="987"/>
      <c r="BF54" s="987"/>
      <c r="BG54" s="987"/>
      <c r="BH54" s="987"/>
      <c r="BI54" s="988"/>
      <c r="BJ54" s="216"/>
      <c r="BK54" s="216"/>
      <c r="BL54" s="216"/>
      <c r="BM54" s="216"/>
      <c r="BN54" s="216"/>
      <c r="BO54" s="226"/>
      <c r="BP54" s="226"/>
      <c r="BQ54" s="223">
        <v>48</v>
      </c>
      <c r="BR54" s="224"/>
      <c r="BS54" s="1007"/>
      <c r="BT54" s="1008"/>
      <c r="BU54" s="1008"/>
      <c r="BV54" s="1008"/>
      <c r="BW54" s="1008"/>
      <c r="BX54" s="1008"/>
      <c r="BY54" s="1008"/>
      <c r="BZ54" s="1008"/>
      <c r="CA54" s="1008"/>
      <c r="CB54" s="1008"/>
      <c r="CC54" s="1008"/>
      <c r="CD54" s="1008"/>
      <c r="CE54" s="1008"/>
      <c r="CF54" s="1008"/>
      <c r="CG54" s="1029"/>
      <c r="CH54" s="1004"/>
      <c r="CI54" s="1005"/>
      <c r="CJ54" s="1005"/>
      <c r="CK54" s="1005"/>
      <c r="CL54" s="1006"/>
      <c r="CM54" s="1004"/>
      <c r="CN54" s="1005"/>
      <c r="CO54" s="1005"/>
      <c r="CP54" s="1005"/>
      <c r="CQ54" s="1006"/>
      <c r="CR54" s="1004"/>
      <c r="CS54" s="1005"/>
      <c r="CT54" s="1005"/>
      <c r="CU54" s="1005"/>
      <c r="CV54" s="1006"/>
      <c r="CW54" s="1004"/>
      <c r="CX54" s="1005"/>
      <c r="CY54" s="1005"/>
      <c r="CZ54" s="1005"/>
      <c r="DA54" s="1006"/>
      <c r="DB54" s="1004"/>
      <c r="DC54" s="1005"/>
      <c r="DD54" s="1005"/>
      <c r="DE54" s="1005"/>
      <c r="DF54" s="1006"/>
      <c r="DG54" s="1004"/>
      <c r="DH54" s="1005"/>
      <c r="DI54" s="1005"/>
      <c r="DJ54" s="1005"/>
      <c r="DK54" s="1006"/>
      <c r="DL54" s="1004"/>
      <c r="DM54" s="1005"/>
      <c r="DN54" s="1005"/>
      <c r="DO54" s="1005"/>
      <c r="DP54" s="1006"/>
      <c r="DQ54" s="1004"/>
      <c r="DR54" s="1005"/>
      <c r="DS54" s="1005"/>
      <c r="DT54" s="1005"/>
      <c r="DU54" s="1006"/>
      <c r="DV54" s="1007"/>
      <c r="DW54" s="1008"/>
      <c r="DX54" s="1008"/>
      <c r="DY54" s="1008"/>
      <c r="DZ54" s="1009"/>
      <c r="EA54" s="214"/>
    </row>
    <row r="55" spans="1:131" ht="26.25" customHeight="1" x14ac:dyDescent="0.15">
      <c r="A55" s="223">
        <v>28</v>
      </c>
      <c r="B55" s="1045"/>
      <c r="C55" s="1046"/>
      <c r="D55" s="1046"/>
      <c r="E55" s="1046"/>
      <c r="F55" s="1046"/>
      <c r="G55" s="1046"/>
      <c r="H55" s="1046"/>
      <c r="I55" s="1046"/>
      <c r="J55" s="1046"/>
      <c r="K55" s="1046"/>
      <c r="L55" s="1046"/>
      <c r="M55" s="1046"/>
      <c r="N55" s="1046"/>
      <c r="O55" s="1046"/>
      <c r="P55" s="1047"/>
      <c r="Q55" s="1048"/>
      <c r="R55" s="1040"/>
      <c r="S55" s="1040"/>
      <c r="T55" s="1040"/>
      <c r="U55" s="1040"/>
      <c r="V55" s="1040"/>
      <c r="W55" s="1040"/>
      <c r="X55" s="1040"/>
      <c r="Y55" s="1040"/>
      <c r="Z55" s="1040"/>
      <c r="AA55" s="1040"/>
      <c r="AB55" s="1040"/>
      <c r="AC55" s="1040"/>
      <c r="AD55" s="1040"/>
      <c r="AE55" s="1049"/>
      <c r="AF55" s="1050"/>
      <c r="AG55" s="1051"/>
      <c r="AH55" s="1051"/>
      <c r="AI55" s="1051"/>
      <c r="AJ55" s="1052"/>
      <c r="AK55" s="1039"/>
      <c r="AL55" s="1040"/>
      <c r="AM55" s="1040"/>
      <c r="AN55" s="1040"/>
      <c r="AO55" s="1040"/>
      <c r="AP55" s="1040"/>
      <c r="AQ55" s="1040"/>
      <c r="AR55" s="1040"/>
      <c r="AS55" s="1040"/>
      <c r="AT55" s="1040"/>
      <c r="AU55" s="1040"/>
      <c r="AV55" s="1040"/>
      <c r="AW55" s="1040"/>
      <c r="AX55" s="1040"/>
      <c r="AY55" s="1040"/>
      <c r="AZ55" s="1041"/>
      <c r="BA55" s="1041"/>
      <c r="BB55" s="1041"/>
      <c r="BC55" s="1041"/>
      <c r="BD55" s="1041"/>
      <c r="BE55" s="987"/>
      <c r="BF55" s="987"/>
      <c r="BG55" s="987"/>
      <c r="BH55" s="987"/>
      <c r="BI55" s="988"/>
      <c r="BJ55" s="216"/>
      <c r="BK55" s="216"/>
      <c r="BL55" s="216"/>
      <c r="BM55" s="216"/>
      <c r="BN55" s="216"/>
      <c r="BO55" s="226"/>
      <c r="BP55" s="226"/>
      <c r="BQ55" s="223">
        <v>49</v>
      </c>
      <c r="BR55" s="224"/>
      <c r="BS55" s="1007"/>
      <c r="BT55" s="1008"/>
      <c r="BU55" s="1008"/>
      <c r="BV55" s="1008"/>
      <c r="BW55" s="1008"/>
      <c r="BX55" s="1008"/>
      <c r="BY55" s="1008"/>
      <c r="BZ55" s="1008"/>
      <c r="CA55" s="1008"/>
      <c r="CB55" s="1008"/>
      <c r="CC55" s="1008"/>
      <c r="CD55" s="1008"/>
      <c r="CE55" s="1008"/>
      <c r="CF55" s="1008"/>
      <c r="CG55" s="1029"/>
      <c r="CH55" s="1004"/>
      <c r="CI55" s="1005"/>
      <c r="CJ55" s="1005"/>
      <c r="CK55" s="1005"/>
      <c r="CL55" s="1006"/>
      <c r="CM55" s="1004"/>
      <c r="CN55" s="1005"/>
      <c r="CO55" s="1005"/>
      <c r="CP55" s="1005"/>
      <c r="CQ55" s="1006"/>
      <c r="CR55" s="1004"/>
      <c r="CS55" s="1005"/>
      <c r="CT55" s="1005"/>
      <c r="CU55" s="1005"/>
      <c r="CV55" s="1006"/>
      <c r="CW55" s="1004"/>
      <c r="CX55" s="1005"/>
      <c r="CY55" s="1005"/>
      <c r="CZ55" s="1005"/>
      <c r="DA55" s="1006"/>
      <c r="DB55" s="1004"/>
      <c r="DC55" s="1005"/>
      <c r="DD55" s="1005"/>
      <c r="DE55" s="1005"/>
      <c r="DF55" s="1006"/>
      <c r="DG55" s="1004"/>
      <c r="DH55" s="1005"/>
      <c r="DI55" s="1005"/>
      <c r="DJ55" s="1005"/>
      <c r="DK55" s="1006"/>
      <c r="DL55" s="1004"/>
      <c r="DM55" s="1005"/>
      <c r="DN55" s="1005"/>
      <c r="DO55" s="1005"/>
      <c r="DP55" s="1006"/>
      <c r="DQ55" s="1004"/>
      <c r="DR55" s="1005"/>
      <c r="DS55" s="1005"/>
      <c r="DT55" s="1005"/>
      <c r="DU55" s="1006"/>
      <c r="DV55" s="1007"/>
      <c r="DW55" s="1008"/>
      <c r="DX55" s="1008"/>
      <c r="DY55" s="1008"/>
      <c r="DZ55" s="1009"/>
      <c r="EA55" s="214"/>
    </row>
    <row r="56" spans="1:131" ht="26.25" customHeight="1" x14ac:dyDescent="0.15">
      <c r="A56" s="223">
        <v>29</v>
      </c>
      <c r="B56" s="1045"/>
      <c r="C56" s="1046"/>
      <c r="D56" s="1046"/>
      <c r="E56" s="1046"/>
      <c r="F56" s="1046"/>
      <c r="G56" s="1046"/>
      <c r="H56" s="1046"/>
      <c r="I56" s="1046"/>
      <c r="J56" s="1046"/>
      <c r="K56" s="1046"/>
      <c r="L56" s="1046"/>
      <c r="M56" s="1046"/>
      <c r="N56" s="1046"/>
      <c r="O56" s="1046"/>
      <c r="P56" s="1047"/>
      <c r="Q56" s="1048"/>
      <c r="R56" s="1040"/>
      <c r="S56" s="1040"/>
      <c r="T56" s="1040"/>
      <c r="U56" s="1040"/>
      <c r="V56" s="1040"/>
      <c r="W56" s="1040"/>
      <c r="X56" s="1040"/>
      <c r="Y56" s="1040"/>
      <c r="Z56" s="1040"/>
      <c r="AA56" s="1040"/>
      <c r="AB56" s="1040"/>
      <c r="AC56" s="1040"/>
      <c r="AD56" s="1040"/>
      <c r="AE56" s="1049"/>
      <c r="AF56" s="1050"/>
      <c r="AG56" s="1051"/>
      <c r="AH56" s="1051"/>
      <c r="AI56" s="1051"/>
      <c r="AJ56" s="1052"/>
      <c r="AK56" s="1039"/>
      <c r="AL56" s="1040"/>
      <c r="AM56" s="1040"/>
      <c r="AN56" s="1040"/>
      <c r="AO56" s="1040"/>
      <c r="AP56" s="1040"/>
      <c r="AQ56" s="1040"/>
      <c r="AR56" s="1040"/>
      <c r="AS56" s="1040"/>
      <c r="AT56" s="1040"/>
      <c r="AU56" s="1040"/>
      <c r="AV56" s="1040"/>
      <c r="AW56" s="1040"/>
      <c r="AX56" s="1040"/>
      <c r="AY56" s="1040"/>
      <c r="AZ56" s="1041"/>
      <c r="BA56" s="1041"/>
      <c r="BB56" s="1041"/>
      <c r="BC56" s="1041"/>
      <c r="BD56" s="1041"/>
      <c r="BE56" s="987"/>
      <c r="BF56" s="987"/>
      <c r="BG56" s="987"/>
      <c r="BH56" s="987"/>
      <c r="BI56" s="988"/>
      <c r="BJ56" s="216"/>
      <c r="BK56" s="216"/>
      <c r="BL56" s="216"/>
      <c r="BM56" s="216"/>
      <c r="BN56" s="216"/>
      <c r="BO56" s="226"/>
      <c r="BP56" s="226"/>
      <c r="BQ56" s="223">
        <v>50</v>
      </c>
      <c r="BR56" s="224"/>
      <c r="BS56" s="1007"/>
      <c r="BT56" s="1008"/>
      <c r="BU56" s="1008"/>
      <c r="BV56" s="1008"/>
      <c r="BW56" s="1008"/>
      <c r="BX56" s="1008"/>
      <c r="BY56" s="1008"/>
      <c r="BZ56" s="1008"/>
      <c r="CA56" s="1008"/>
      <c r="CB56" s="1008"/>
      <c r="CC56" s="1008"/>
      <c r="CD56" s="1008"/>
      <c r="CE56" s="1008"/>
      <c r="CF56" s="1008"/>
      <c r="CG56" s="1029"/>
      <c r="CH56" s="1004"/>
      <c r="CI56" s="1005"/>
      <c r="CJ56" s="1005"/>
      <c r="CK56" s="1005"/>
      <c r="CL56" s="1006"/>
      <c r="CM56" s="1004"/>
      <c r="CN56" s="1005"/>
      <c r="CO56" s="1005"/>
      <c r="CP56" s="1005"/>
      <c r="CQ56" s="1006"/>
      <c r="CR56" s="1004"/>
      <c r="CS56" s="1005"/>
      <c r="CT56" s="1005"/>
      <c r="CU56" s="1005"/>
      <c r="CV56" s="1006"/>
      <c r="CW56" s="1004"/>
      <c r="CX56" s="1005"/>
      <c r="CY56" s="1005"/>
      <c r="CZ56" s="1005"/>
      <c r="DA56" s="1006"/>
      <c r="DB56" s="1004"/>
      <c r="DC56" s="1005"/>
      <c r="DD56" s="1005"/>
      <c r="DE56" s="1005"/>
      <c r="DF56" s="1006"/>
      <c r="DG56" s="1004"/>
      <c r="DH56" s="1005"/>
      <c r="DI56" s="1005"/>
      <c r="DJ56" s="1005"/>
      <c r="DK56" s="1006"/>
      <c r="DL56" s="1004"/>
      <c r="DM56" s="1005"/>
      <c r="DN56" s="1005"/>
      <c r="DO56" s="1005"/>
      <c r="DP56" s="1006"/>
      <c r="DQ56" s="1004"/>
      <c r="DR56" s="1005"/>
      <c r="DS56" s="1005"/>
      <c r="DT56" s="1005"/>
      <c r="DU56" s="1006"/>
      <c r="DV56" s="1007"/>
      <c r="DW56" s="1008"/>
      <c r="DX56" s="1008"/>
      <c r="DY56" s="1008"/>
      <c r="DZ56" s="1009"/>
      <c r="EA56" s="214"/>
    </row>
    <row r="57" spans="1:131" ht="26.25" customHeight="1" x14ac:dyDescent="0.15">
      <c r="A57" s="223">
        <v>30</v>
      </c>
      <c r="B57" s="1045"/>
      <c r="C57" s="1046"/>
      <c r="D57" s="1046"/>
      <c r="E57" s="1046"/>
      <c r="F57" s="1046"/>
      <c r="G57" s="1046"/>
      <c r="H57" s="1046"/>
      <c r="I57" s="1046"/>
      <c r="J57" s="1046"/>
      <c r="K57" s="1046"/>
      <c r="L57" s="1046"/>
      <c r="M57" s="1046"/>
      <c r="N57" s="1046"/>
      <c r="O57" s="1046"/>
      <c r="P57" s="1047"/>
      <c r="Q57" s="1048"/>
      <c r="R57" s="1040"/>
      <c r="S57" s="1040"/>
      <c r="T57" s="1040"/>
      <c r="U57" s="1040"/>
      <c r="V57" s="1040"/>
      <c r="W57" s="1040"/>
      <c r="X57" s="1040"/>
      <c r="Y57" s="1040"/>
      <c r="Z57" s="1040"/>
      <c r="AA57" s="1040"/>
      <c r="AB57" s="1040"/>
      <c r="AC57" s="1040"/>
      <c r="AD57" s="1040"/>
      <c r="AE57" s="1049"/>
      <c r="AF57" s="1050"/>
      <c r="AG57" s="1051"/>
      <c r="AH57" s="1051"/>
      <c r="AI57" s="1051"/>
      <c r="AJ57" s="1052"/>
      <c r="AK57" s="1039"/>
      <c r="AL57" s="1040"/>
      <c r="AM57" s="1040"/>
      <c r="AN57" s="1040"/>
      <c r="AO57" s="1040"/>
      <c r="AP57" s="1040"/>
      <c r="AQ57" s="1040"/>
      <c r="AR57" s="1040"/>
      <c r="AS57" s="1040"/>
      <c r="AT57" s="1040"/>
      <c r="AU57" s="1040"/>
      <c r="AV57" s="1040"/>
      <c r="AW57" s="1040"/>
      <c r="AX57" s="1040"/>
      <c r="AY57" s="1040"/>
      <c r="AZ57" s="1041"/>
      <c r="BA57" s="1041"/>
      <c r="BB57" s="1041"/>
      <c r="BC57" s="1041"/>
      <c r="BD57" s="1041"/>
      <c r="BE57" s="987"/>
      <c r="BF57" s="987"/>
      <c r="BG57" s="987"/>
      <c r="BH57" s="987"/>
      <c r="BI57" s="988"/>
      <c r="BJ57" s="216"/>
      <c r="BK57" s="216"/>
      <c r="BL57" s="216"/>
      <c r="BM57" s="216"/>
      <c r="BN57" s="216"/>
      <c r="BO57" s="226"/>
      <c r="BP57" s="226"/>
      <c r="BQ57" s="223">
        <v>51</v>
      </c>
      <c r="BR57" s="224"/>
      <c r="BS57" s="1007"/>
      <c r="BT57" s="1008"/>
      <c r="BU57" s="1008"/>
      <c r="BV57" s="1008"/>
      <c r="BW57" s="1008"/>
      <c r="BX57" s="1008"/>
      <c r="BY57" s="1008"/>
      <c r="BZ57" s="1008"/>
      <c r="CA57" s="1008"/>
      <c r="CB57" s="1008"/>
      <c r="CC57" s="1008"/>
      <c r="CD57" s="1008"/>
      <c r="CE57" s="1008"/>
      <c r="CF57" s="1008"/>
      <c r="CG57" s="1029"/>
      <c r="CH57" s="1004"/>
      <c r="CI57" s="1005"/>
      <c r="CJ57" s="1005"/>
      <c r="CK57" s="1005"/>
      <c r="CL57" s="1006"/>
      <c r="CM57" s="1004"/>
      <c r="CN57" s="1005"/>
      <c r="CO57" s="1005"/>
      <c r="CP57" s="1005"/>
      <c r="CQ57" s="1006"/>
      <c r="CR57" s="1004"/>
      <c r="CS57" s="1005"/>
      <c r="CT57" s="1005"/>
      <c r="CU57" s="1005"/>
      <c r="CV57" s="1006"/>
      <c r="CW57" s="1004"/>
      <c r="CX57" s="1005"/>
      <c r="CY57" s="1005"/>
      <c r="CZ57" s="1005"/>
      <c r="DA57" s="1006"/>
      <c r="DB57" s="1004"/>
      <c r="DC57" s="1005"/>
      <c r="DD57" s="1005"/>
      <c r="DE57" s="1005"/>
      <c r="DF57" s="1006"/>
      <c r="DG57" s="1004"/>
      <c r="DH57" s="1005"/>
      <c r="DI57" s="1005"/>
      <c r="DJ57" s="1005"/>
      <c r="DK57" s="1006"/>
      <c r="DL57" s="1004"/>
      <c r="DM57" s="1005"/>
      <c r="DN57" s="1005"/>
      <c r="DO57" s="1005"/>
      <c r="DP57" s="1006"/>
      <c r="DQ57" s="1004"/>
      <c r="DR57" s="1005"/>
      <c r="DS57" s="1005"/>
      <c r="DT57" s="1005"/>
      <c r="DU57" s="1006"/>
      <c r="DV57" s="1007"/>
      <c r="DW57" s="1008"/>
      <c r="DX57" s="1008"/>
      <c r="DY57" s="1008"/>
      <c r="DZ57" s="1009"/>
      <c r="EA57" s="214"/>
    </row>
    <row r="58" spans="1:131" ht="26.25" customHeight="1" x14ac:dyDescent="0.15">
      <c r="A58" s="223">
        <v>31</v>
      </c>
      <c r="B58" s="1045"/>
      <c r="C58" s="1046"/>
      <c r="D58" s="1046"/>
      <c r="E58" s="1046"/>
      <c r="F58" s="1046"/>
      <c r="G58" s="1046"/>
      <c r="H58" s="1046"/>
      <c r="I58" s="1046"/>
      <c r="J58" s="1046"/>
      <c r="K58" s="1046"/>
      <c r="L58" s="1046"/>
      <c r="M58" s="1046"/>
      <c r="N58" s="1046"/>
      <c r="O58" s="1046"/>
      <c r="P58" s="1047"/>
      <c r="Q58" s="1048"/>
      <c r="R58" s="1040"/>
      <c r="S58" s="1040"/>
      <c r="T58" s="1040"/>
      <c r="U58" s="1040"/>
      <c r="V58" s="1040"/>
      <c r="W58" s="1040"/>
      <c r="X58" s="1040"/>
      <c r="Y58" s="1040"/>
      <c r="Z58" s="1040"/>
      <c r="AA58" s="1040"/>
      <c r="AB58" s="1040"/>
      <c r="AC58" s="1040"/>
      <c r="AD58" s="1040"/>
      <c r="AE58" s="1049"/>
      <c r="AF58" s="1050"/>
      <c r="AG58" s="1051"/>
      <c r="AH58" s="1051"/>
      <c r="AI58" s="1051"/>
      <c r="AJ58" s="1052"/>
      <c r="AK58" s="1039"/>
      <c r="AL58" s="1040"/>
      <c r="AM58" s="1040"/>
      <c r="AN58" s="1040"/>
      <c r="AO58" s="1040"/>
      <c r="AP58" s="1040"/>
      <c r="AQ58" s="1040"/>
      <c r="AR58" s="1040"/>
      <c r="AS58" s="1040"/>
      <c r="AT58" s="1040"/>
      <c r="AU58" s="1040"/>
      <c r="AV58" s="1040"/>
      <c r="AW58" s="1040"/>
      <c r="AX58" s="1040"/>
      <c r="AY58" s="1040"/>
      <c r="AZ58" s="1041"/>
      <c r="BA58" s="1041"/>
      <c r="BB58" s="1041"/>
      <c r="BC58" s="1041"/>
      <c r="BD58" s="1041"/>
      <c r="BE58" s="987"/>
      <c r="BF58" s="987"/>
      <c r="BG58" s="987"/>
      <c r="BH58" s="987"/>
      <c r="BI58" s="988"/>
      <c r="BJ58" s="216"/>
      <c r="BK58" s="216"/>
      <c r="BL58" s="216"/>
      <c r="BM58" s="216"/>
      <c r="BN58" s="216"/>
      <c r="BO58" s="226"/>
      <c r="BP58" s="226"/>
      <c r="BQ58" s="223">
        <v>52</v>
      </c>
      <c r="BR58" s="224"/>
      <c r="BS58" s="1007"/>
      <c r="BT58" s="1008"/>
      <c r="BU58" s="1008"/>
      <c r="BV58" s="1008"/>
      <c r="BW58" s="1008"/>
      <c r="BX58" s="1008"/>
      <c r="BY58" s="1008"/>
      <c r="BZ58" s="1008"/>
      <c r="CA58" s="1008"/>
      <c r="CB58" s="1008"/>
      <c r="CC58" s="1008"/>
      <c r="CD58" s="1008"/>
      <c r="CE58" s="1008"/>
      <c r="CF58" s="1008"/>
      <c r="CG58" s="1029"/>
      <c r="CH58" s="1004"/>
      <c r="CI58" s="1005"/>
      <c r="CJ58" s="1005"/>
      <c r="CK58" s="1005"/>
      <c r="CL58" s="1006"/>
      <c r="CM58" s="1004"/>
      <c r="CN58" s="1005"/>
      <c r="CO58" s="1005"/>
      <c r="CP58" s="1005"/>
      <c r="CQ58" s="1006"/>
      <c r="CR58" s="1004"/>
      <c r="CS58" s="1005"/>
      <c r="CT58" s="1005"/>
      <c r="CU58" s="1005"/>
      <c r="CV58" s="1006"/>
      <c r="CW58" s="1004"/>
      <c r="CX58" s="1005"/>
      <c r="CY58" s="1005"/>
      <c r="CZ58" s="1005"/>
      <c r="DA58" s="1006"/>
      <c r="DB58" s="1004"/>
      <c r="DC58" s="1005"/>
      <c r="DD58" s="1005"/>
      <c r="DE58" s="1005"/>
      <c r="DF58" s="1006"/>
      <c r="DG58" s="1004"/>
      <c r="DH58" s="1005"/>
      <c r="DI58" s="1005"/>
      <c r="DJ58" s="1005"/>
      <c r="DK58" s="1006"/>
      <c r="DL58" s="1004"/>
      <c r="DM58" s="1005"/>
      <c r="DN58" s="1005"/>
      <c r="DO58" s="1005"/>
      <c r="DP58" s="1006"/>
      <c r="DQ58" s="1004"/>
      <c r="DR58" s="1005"/>
      <c r="DS58" s="1005"/>
      <c r="DT58" s="1005"/>
      <c r="DU58" s="1006"/>
      <c r="DV58" s="1007"/>
      <c r="DW58" s="1008"/>
      <c r="DX58" s="1008"/>
      <c r="DY58" s="1008"/>
      <c r="DZ58" s="1009"/>
      <c r="EA58" s="214"/>
    </row>
    <row r="59" spans="1:131" ht="26.25" customHeight="1" x14ac:dyDescent="0.15">
      <c r="A59" s="223">
        <v>32</v>
      </c>
      <c r="B59" s="1045"/>
      <c r="C59" s="1046"/>
      <c r="D59" s="1046"/>
      <c r="E59" s="1046"/>
      <c r="F59" s="1046"/>
      <c r="G59" s="1046"/>
      <c r="H59" s="1046"/>
      <c r="I59" s="1046"/>
      <c r="J59" s="1046"/>
      <c r="K59" s="1046"/>
      <c r="L59" s="1046"/>
      <c r="M59" s="1046"/>
      <c r="N59" s="1046"/>
      <c r="O59" s="1046"/>
      <c r="P59" s="1047"/>
      <c r="Q59" s="1048"/>
      <c r="R59" s="1040"/>
      <c r="S59" s="1040"/>
      <c r="T59" s="1040"/>
      <c r="U59" s="1040"/>
      <c r="V59" s="1040"/>
      <c r="W59" s="1040"/>
      <c r="X59" s="1040"/>
      <c r="Y59" s="1040"/>
      <c r="Z59" s="1040"/>
      <c r="AA59" s="1040"/>
      <c r="AB59" s="1040"/>
      <c r="AC59" s="1040"/>
      <c r="AD59" s="1040"/>
      <c r="AE59" s="1049"/>
      <c r="AF59" s="1050"/>
      <c r="AG59" s="1051"/>
      <c r="AH59" s="1051"/>
      <c r="AI59" s="1051"/>
      <c r="AJ59" s="1052"/>
      <c r="AK59" s="1039"/>
      <c r="AL59" s="1040"/>
      <c r="AM59" s="1040"/>
      <c r="AN59" s="1040"/>
      <c r="AO59" s="1040"/>
      <c r="AP59" s="1040"/>
      <c r="AQ59" s="1040"/>
      <c r="AR59" s="1040"/>
      <c r="AS59" s="1040"/>
      <c r="AT59" s="1040"/>
      <c r="AU59" s="1040"/>
      <c r="AV59" s="1040"/>
      <c r="AW59" s="1040"/>
      <c r="AX59" s="1040"/>
      <c r="AY59" s="1040"/>
      <c r="AZ59" s="1041"/>
      <c r="BA59" s="1041"/>
      <c r="BB59" s="1041"/>
      <c r="BC59" s="1041"/>
      <c r="BD59" s="1041"/>
      <c r="BE59" s="987"/>
      <c r="BF59" s="987"/>
      <c r="BG59" s="987"/>
      <c r="BH59" s="987"/>
      <c r="BI59" s="988"/>
      <c r="BJ59" s="216"/>
      <c r="BK59" s="216"/>
      <c r="BL59" s="216"/>
      <c r="BM59" s="216"/>
      <c r="BN59" s="216"/>
      <c r="BO59" s="226"/>
      <c r="BP59" s="226"/>
      <c r="BQ59" s="223">
        <v>53</v>
      </c>
      <c r="BR59" s="224"/>
      <c r="BS59" s="1007"/>
      <c r="BT59" s="1008"/>
      <c r="BU59" s="1008"/>
      <c r="BV59" s="1008"/>
      <c r="BW59" s="1008"/>
      <c r="BX59" s="1008"/>
      <c r="BY59" s="1008"/>
      <c r="BZ59" s="1008"/>
      <c r="CA59" s="1008"/>
      <c r="CB59" s="1008"/>
      <c r="CC59" s="1008"/>
      <c r="CD59" s="1008"/>
      <c r="CE59" s="1008"/>
      <c r="CF59" s="1008"/>
      <c r="CG59" s="1029"/>
      <c r="CH59" s="1004"/>
      <c r="CI59" s="1005"/>
      <c r="CJ59" s="1005"/>
      <c r="CK59" s="1005"/>
      <c r="CL59" s="1006"/>
      <c r="CM59" s="1004"/>
      <c r="CN59" s="1005"/>
      <c r="CO59" s="1005"/>
      <c r="CP59" s="1005"/>
      <c r="CQ59" s="1006"/>
      <c r="CR59" s="1004"/>
      <c r="CS59" s="1005"/>
      <c r="CT59" s="1005"/>
      <c r="CU59" s="1005"/>
      <c r="CV59" s="1006"/>
      <c r="CW59" s="1004"/>
      <c r="CX59" s="1005"/>
      <c r="CY59" s="1005"/>
      <c r="CZ59" s="1005"/>
      <c r="DA59" s="1006"/>
      <c r="DB59" s="1004"/>
      <c r="DC59" s="1005"/>
      <c r="DD59" s="1005"/>
      <c r="DE59" s="1005"/>
      <c r="DF59" s="1006"/>
      <c r="DG59" s="1004"/>
      <c r="DH59" s="1005"/>
      <c r="DI59" s="1005"/>
      <c r="DJ59" s="1005"/>
      <c r="DK59" s="1006"/>
      <c r="DL59" s="1004"/>
      <c r="DM59" s="1005"/>
      <c r="DN59" s="1005"/>
      <c r="DO59" s="1005"/>
      <c r="DP59" s="1006"/>
      <c r="DQ59" s="1004"/>
      <c r="DR59" s="1005"/>
      <c r="DS59" s="1005"/>
      <c r="DT59" s="1005"/>
      <c r="DU59" s="1006"/>
      <c r="DV59" s="1007"/>
      <c r="DW59" s="1008"/>
      <c r="DX59" s="1008"/>
      <c r="DY59" s="1008"/>
      <c r="DZ59" s="1009"/>
      <c r="EA59" s="214"/>
    </row>
    <row r="60" spans="1:131" ht="26.25" customHeight="1" x14ac:dyDescent="0.15">
      <c r="A60" s="223">
        <v>33</v>
      </c>
      <c r="B60" s="1045"/>
      <c r="C60" s="1046"/>
      <c r="D60" s="1046"/>
      <c r="E60" s="1046"/>
      <c r="F60" s="1046"/>
      <c r="G60" s="1046"/>
      <c r="H60" s="1046"/>
      <c r="I60" s="1046"/>
      <c r="J60" s="1046"/>
      <c r="K60" s="1046"/>
      <c r="L60" s="1046"/>
      <c r="M60" s="1046"/>
      <c r="N60" s="1046"/>
      <c r="O60" s="1046"/>
      <c r="P60" s="1047"/>
      <c r="Q60" s="1048"/>
      <c r="R60" s="1040"/>
      <c r="S60" s="1040"/>
      <c r="T60" s="1040"/>
      <c r="U60" s="1040"/>
      <c r="V60" s="1040"/>
      <c r="W60" s="1040"/>
      <c r="X60" s="1040"/>
      <c r="Y60" s="1040"/>
      <c r="Z60" s="1040"/>
      <c r="AA60" s="1040"/>
      <c r="AB60" s="1040"/>
      <c r="AC60" s="1040"/>
      <c r="AD60" s="1040"/>
      <c r="AE60" s="1049"/>
      <c r="AF60" s="1050"/>
      <c r="AG60" s="1051"/>
      <c r="AH60" s="1051"/>
      <c r="AI60" s="1051"/>
      <c r="AJ60" s="1052"/>
      <c r="AK60" s="1039"/>
      <c r="AL60" s="1040"/>
      <c r="AM60" s="1040"/>
      <c r="AN60" s="1040"/>
      <c r="AO60" s="1040"/>
      <c r="AP60" s="1040"/>
      <c r="AQ60" s="1040"/>
      <c r="AR60" s="1040"/>
      <c r="AS60" s="1040"/>
      <c r="AT60" s="1040"/>
      <c r="AU60" s="1040"/>
      <c r="AV60" s="1040"/>
      <c r="AW60" s="1040"/>
      <c r="AX60" s="1040"/>
      <c r="AY60" s="1040"/>
      <c r="AZ60" s="1041"/>
      <c r="BA60" s="1041"/>
      <c r="BB60" s="1041"/>
      <c r="BC60" s="1041"/>
      <c r="BD60" s="1041"/>
      <c r="BE60" s="987"/>
      <c r="BF60" s="987"/>
      <c r="BG60" s="987"/>
      <c r="BH60" s="987"/>
      <c r="BI60" s="988"/>
      <c r="BJ60" s="216"/>
      <c r="BK60" s="216"/>
      <c r="BL60" s="216"/>
      <c r="BM60" s="216"/>
      <c r="BN60" s="216"/>
      <c r="BO60" s="226"/>
      <c r="BP60" s="226"/>
      <c r="BQ60" s="223">
        <v>54</v>
      </c>
      <c r="BR60" s="224"/>
      <c r="BS60" s="1007"/>
      <c r="BT60" s="1008"/>
      <c r="BU60" s="1008"/>
      <c r="BV60" s="1008"/>
      <c r="BW60" s="1008"/>
      <c r="BX60" s="1008"/>
      <c r="BY60" s="1008"/>
      <c r="BZ60" s="1008"/>
      <c r="CA60" s="1008"/>
      <c r="CB60" s="1008"/>
      <c r="CC60" s="1008"/>
      <c r="CD60" s="1008"/>
      <c r="CE60" s="1008"/>
      <c r="CF60" s="1008"/>
      <c r="CG60" s="1029"/>
      <c r="CH60" s="1004"/>
      <c r="CI60" s="1005"/>
      <c r="CJ60" s="1005"/>
      <c r="CK60" s="1005"/>
      <c r="CL60" s="1006"/>
      <c r="CM60" s="1004"/>
      <c r="CN60" s="1005"/>
      <c r="CO60" s="1005"/>
      <c r="CP60" s="1005"/>
      <c r="CQ60" s="1006"/>
      <c r="CR60" s="1004"/>
      <c r="CS60" s="1005"/>
      <c r="CT60" s="1005"/>
      <c r="CU60" s="1005"/>
      <c r="CV60" s="1006"/>
      <c r="CW60" s="1004"/>
      <c r="CX60" s="1005"/>
      <c r="CY60" s="1005"/>
      <c r="CZ60" s="1005"/>
      <c r="DA60" s="1006"/>
      <c r="DB60" s="1004"/>
      <c r="DC60" s="1005"/>
      <c r="DD60" s="1005"/>
      <c r="DE60" s="1005"/>
      <c r="DF60" s="1006"/>
      <c r="DG60" s="1004"/>
      <c r="DH60" s="1005"/>
      <c r="DI60" s="1005"/>
      <c r="DJ60" s="1005"/>
      <c r="DK60" s="1006"/>
      <c r="DL60" s="1004"/>
      <c r="DM60" s="1005"/>
      <c r="DN60" s="1005"/>
      <c r="DO60" s="1005"/>
      <c r="DP60" s="1006"/>
      <c r="DQ60" s="1004"/>
      <c r="DR60" s="1005"/>
      <c r="DS60" s="1005"/>
      <c r="DT60" s="1005"/>
      <c r="DU60" s="1006"/>
      <c r="DV60" s="1007"/>
      <c r="DW60" s="1008"/>
      <c r="DX60" s="1008"/>
      <c r="DY60" s="1008"/>
      <c r="DZ60" s="1009"/>
      <c r="EA60" s="214"/>
    </row>
    <row r="61" spans="1:131" ht="26.25" customHeight="1" thickBot="1" x14ac:dyDescent="0.2">
      <c r="A61" s="223">
        <v>34</v>
      </c>
      <c r="B61" s="1045"/>
      <c r="C61" s="1046"/>
      <c r="D61" s="1046"/>
      <c r="E61" s="1046"/>
      <c r="F61" s="1046"/>
      <c r="G61" s="1046"/>
      <c r="H61" s="1046"/>
      <c r="I61" s="1046"/>
      <c r="J61" s="1046"/>
      <c r="K61" s="1046"/>
      <c r="L61" s="1046"/>
      <c r="M61" s="1046"/>
      <c r="N61" s="1046"/>
      <c r="O61" s="1046"/>
      <c r="P61" s="1047"/>
      <c r="Q61" s="1048"/>
      <c r="R61" s="1040"/>
      <c r="S61" s="1040"/>
      <c r="T61" s="1040"/>
      <c r="U61" s="1040"/>
      <c r="V61" s="1040"/>
      <c r="W61" s="1040"/>
      <c r="X61" s="1040"/>
      <c r="Y61" s="1040"/>
      <c r="Z61" s="1040"/>
      <c r="AA61" s="1040"/>
      <c r="AB61" s="1040"/>
      <c r="AC61" s="1040"/>
      <c r="AD61" s="1040"/>
      <c r="AE61" s="1049"/>
      <c r="AF61" s="1050"/>
      <c r="AG61" s="1051"/>
      <c r="AH61" s="1051"/>
      <c r="AI61" s="1051"/>
      <c r="AJ61" s="1052"/>
      <c r="AK61" s="1039"/>
      <c r="AL61" s="1040"/>
      <c r="AM61" s="1040"/>
      <c r="AN61" s="1040"/>
      <c r="AO61" s="1040"/>
      <c r="AP61" s="1040"/>
      <c r="AQ61" s="1040"/>
      <c r="AR61" s="1040"/>
      <c r="AS61" s="1040"/>
      <c r="AT61" s="1040"/>
      <c r="AU61" s="1040"/>
      <c r="AV61" s="1040"/>
      <c r="AW61" s="1040"/>
      <c r="AX61" s="1040"/>
      <c r="AY61" s="1040"/>
      <c r="AZ61" s="1041"/>
      <c r="BA61" s="1041"/>
      <c r="BB61" s="1041"/>
      <c r="BC61" s="1041"/>
      <c r="BD61" s="1041"/>
      <c r="BE61" s="987"/>
      <c r="BF61" s="987"/>
      <c r="BG61" s="987"/>
      <c r="BH61" s="987"/>
      <c r="BI61" s="988"/>
      <c r="BJ61" s="216"/>
      <c r="BK61" s="216"/>
      <c r="BL61" s="216"/>
      <c r="BM61" s="216"/>
      <c r="BN61" s="216"/>
      <c r="BO61" s="226"/>
      <c r="BP61" s="226"/>
      <c r="BQ61" s="223">
        <v>55</v>
      </c>
      <c r="BR61" s="224"/>
      <c r="BS61" s="1007"/>
      <c r="BT61" s="1008"/>
      <c r="BU61" s="1008"/>
      <c r="BV61" s="1008"/>
      <c r="BW61" s="1008"/>
      <c r="BX61" s="1008"/>
      <c r="BY61" s="1008"/>
      <c r="BZ61" s="1008"/>
      <c r="CA61" s="1008"/>
      <c r="CB61" s="1008"/>
      <c r="CC61" s="1008"/>
      <c r="CD61" s="1008"/>
      <c r="CE61" s="1008"/>
      <c r="CF61" s="1008"/>
      <c r="CG61" s="1029"/>
      <c r="CH61" s="1004"/>
      <c r="CI61" s="1005"/>
      <c r="CJ61" s="1005"/>
      <c r="CK61" s="1005"/>
      <c r="CL61" s="1006"/>
      <c r="CM61" s="1004"/>
      <c r="CN61" s="1005"/>
      <c r="CO61" s="1005"/>
      <c r="CP61" s="1005"/>
      <c r="CQ61" s="1006"/>
      <c r="CR61" s="1004"/>
      <c r="CS61" s="1005"/>
      <c r="CT61" s="1005"/>
      <c r="CU61" s="1005"/>
      <c r="CV61" s="1006"/>
      <c r="CW61" s="1004"/>
      <c r="CX61" s="1005"/>
      <c r="CY61" s="1005"/>
      <c r="CZ61" s="1005"/>
      <c r="DA61" s="1006"/>
      <c r="DB61" s="1004"/>
      <c r="DC61" s="1005"/>
      <c r="DD61" s="1005"/>
      <c r="DE61" s="1005"/>
      <c r="DF61" s="1006"/>
      <c r="DG61" s="1004"/>
      <c r="DH61" s="1005"/>
      <c r="DI61" s="1005"/>
      <c r="DJ61" s="1005"/>
      <c r="DK61" s="1006"/>
      <c r="DL61" s="1004"/>
      <c r="DM61" s="1005"/>
      <c r="DN61" s="1005"/>
      <c r="DO61" s="1005"/>
      <c r="DP61" s="1006"/>
      <c r="DQ61" s="1004"/>
      <c r="DR61" s="1005"/>
      <c r="DS61" s="1005"/>
      <c r="DT61" s="1005"/>
      <c r="DU61" s="1006"/>
      <c r="DV61" s="1007"/>
      <c r="DW61" s="1008"/>
      <c r="DX61" s="1008"/>
      <c r="DY61" s="1008"/>
      <c r="DZ61" s="1009"/>
      <c r="EA61" s="214"/>
    </row>
    <row r="62" spans="1:131" ht="26.25" customHeight="1" x14ac:dyDescent="0.15">
      <c r="A62" s="223">
        <v>35</v>
      </c>
      <c r="B62" s="1045"/>
      <c r="C62" s="1046"/>
      <c r="D62" s="1046"/>
      <c r="E62" s="1046"/>
      <c r="F62" s="1046"/>
      <c r="G62" s="1046"/>
      <c r="H62" s="1046"/>
      <c r="I62" s="1046"/>
      <c r="J62" s="1046"/>
      <c r="K62" s="1046"/>
      <c r="L62" s="1046"/>
      <c r="M62" s="1046"/>
      <c r="N62" s="1046"/>
      <c r="O62" s="1046"/>
      <c r="P62" s="1047"/>
      <c r="Q62" s="1048"/>
      <c r="R62" s="1040"/>
      <c r="S62" s="1040"/>
      <c r="T62" s="1040"/>
      <c r="U62" s="1040"/>
      <c r="V62" s="1040"/>
      <c r="W62" s="1040"/>
      <c r="X62" s="1040"/>
      <c r="Y62" s="1040"/>
      <c r="Z62" s="1040"/>
      <c r="AA62" s="1040"/>
      <c r="AB62" s="1040"/>
      <c r="AC62" s="1040"/>
      <c r="AD62" s="1040"/>
      <c r="AE62" s="1049"/>
      <c r="AF62" s="1050"/>
      <c r="AG62" s="1051"/>
      <c r="AH62" s="1051"/>
      <c r="AI62" s="1051"/>
      <c r="AJ62" s="1052"/>
      <c r="AK62" s="1039"/>
      <c r="AL62" s="1040"/>
      <c r="AM62" s="1040"/>
      <c r="AN62" s="1040"/>
      <c r="AO62" s="1040"/>
      <c r="AP62" s="1040"/>
      <c r="AQ62" s="1040"/>
      <c r="AR62" s="1040"/>
      <c r="AS62" s="1040"/>
      <c r="AT62" s="1040"/>
      <c r="AU62" s="1040"/>
      <c r="AV62" s="1040"/>
      <c r="AW62" s="1040"/>
      <c r="AX62" s="1040"/>
      <c r="AY62" s="1040"/>
      <c r="AZ62" s="1041"/>
      <c r="BA62" s="1041"/>
      <c r="BB62" s="1041"/>
      <c r="BC62" s="1041"/>
      <c r="BD62" s="1041"/>
      <c r="BE62" s="987"/>
      <c r="BF62" s="987"/>
      <c r="BG62" s="987"/>
      <c r="BH62" s="987"/>
      <c r="BI62" s="988"/>
      <c r="BJ62" s="1042" t="s">
        <v>411</v>
      </c>
      <c r="BK62" s="1043"/>
      <c r="BL62" s="1043"/>
      <c r="BM62" s="1043"/>
      <c r="BN62" s="1044"/>
      <c r="BO62" s="226"/>
      <c r="BP62" s="226"/>
      <c r="BQ62" s="223">
        <v>56</v>
      </c>
      <c r="BR62" s="224"/>
      <c r="BS62" s="1007"/>
      <c r="BT62" s="1008"/>
      <c r="BU62" s="1008"/>
      <c r="BV62" s="1008"/>
      <c r="BW62" s="1008"/>
      <c r="BX62" s="1008"/>
      <c r="BY62" s="1008"/>
      <c r="BZ62" s="1008"/>
      <c r="CA62" s="1008"/>
      <c r="CB62" s="1008"/>
      <c r="CC62" s="1008"/>
      <c r="CD62" s="1008"/>
      <c r="CE62" s="1008"/>
      <c r="CF62" s="1008"/>
      <c r="CG62" s="1029"/>
      <c r="CH62" s="1004"/>
      <c r="CI62" s="1005"/>
      <c r="CJ62" s="1005"/>
      <c r="CK62" s="1005"/>
      <c r="CL62" s="1006"/>
      <c r="CM62" s="1004"/>
      <c r="CN62" s="1005"/>
      <c r="CO62" s="1005"/>
      <c r="CP62" s="1005"/>
      <c r="CQ62" s="1006"/>
      <c r="CR62" s="1004"/>
      <c r="CS62" s="1005"/>
      <c r="CT62" s="1005"/>
      <c r="CU62" s="1005"/>
      <c r="CV62" s="1006"/>
      <c r="CW62" s="1004"/>
      <c r="CX62" s="1005"/>
      <c r="CY62" s="1005"/>
      <c r="CZ62" s="1005"/>
      <c r="DA62" s="1006"/>
      <c r="DB62" s="1004"/>
      <c r="DC62" s="1005"/>
      <c r="DD62" s="1005"/>
      <c r="DE62" s="1005"/>
      <c r="DF62" s="1006"/>
      <c r="DG62" s="1004"/>
      <c r="DH62" s="1005"/>
      <c r="DI62" s="1005"/>
      <c r="DJ62" s="1005"/>
      <c r="DK62" s="1006"/>
      <c r="DL62" s="1004"/>
      <c r="DM62" s="1005"/>
      <c r="DN62" s="1005"/>
      <c r="DO62" s="1005"/>
      <c r="DP62" s="1006"/>
      <c r="DQ62" s="1004"/>
      <c r="DR62" s="1005"/>
      <c r="DS62" s="1005"/>
      <c r="DT62" s="1005"/>
      <c r="DU62" s="1006"/>
      <c r="DV62" s="1007"/>
      <c r="DW62" s="1008"/>
      <c r="DX62" s="1008"/>
      <c r="DY62" s="1008"/>
      <c r="DZ62" s="1009"/>
      <c r="EA62" s="214"/>
    </row>
    <row r="63" spans="1:131" ht="26.25" customHeight="1" thickBot="1" x14ac:dyDescent="0.2">
      <c r="A63" s="225" t="s">
        <v>394</v>
      </c>
      <c r="B63" s="952" t="s">
        <v>412</v>
      </c>
      <c r="C63" s="953"/>
      <c r="D63" s="953"/>
      <c r="E63" s="953"/>
      <c r="F63" s="953"/>
      <c r="G63" s="953"/>
      <c r="H63" s="953"/>
      <c r="I63" s="953"/>
      <c r="J63" s="953"/>
      <c r="K63" s="953"/>
      <c r="L63" s="953"/>
      <c r="M63" s="953"/>
      <c r="N63" s="953"/>
      <c r="O63" s="953"/>
      <c r="P63" s="963"/>
      <c r="Q63" s="977"/>
      <c r="R63" s="978"/>
      <c r="S63" s="978"/>
      <c r="T63" s="978"/>
      <c r="U63" s="978"/>
      <c r="V63" s="978"/>
      <c r="W63" s="978"/>
      <c r="X63" s="978"/>
      <c r="Y63" s="978"/>
      <c r="Z63" s="978"/>
      <c r="AA63" s="978"/>
      <c r="AB63" s="978"/>
      <c r="AC63" s="978"/>
      <c r="AD63" s="978"/>
      <c r="AE63" s="1035"/>
      <c r="AF63" s="1036">
        <v>635</v>
      </c>
      <c r="AG63" s="974"/>
      <c r="AH63" s="974"/>
      <c r="AI63" s="974"/>
      <c r="AJ63" s="1037"/>
      <c r="AK63" s="1038"/>
      <c r="AL63" s="978"/>
      <c r="AM63" s="978"/>
      <c r="AN63" s="978"/>
      <c r="AO63" s="978"/>
      <c r="AP63" s="974"/>
      <c r="AQ63" s="974"/>
      <c r="AR63" s="974"/>
      <c r="AS63" s="974"/>
      <c r="AT63" s="974"/>
      <c r="AU63" s="974"/>
      <c r="AV63" s="974"/>
      <c r="AW63" s="974"/>
      <c r="AX63" s="974"/>
      <c r="AY63" s="974"/>
      <c r="AZ63" s="1032"/>
      <c r="BA63" s="1032"/>
      <c r="BB63" s="1032"/>
      <c r="BC63" s="1032"/>
      <c r="BD63" s="1032"/>
      <c r="BE63" s="975"/>
      <c r="BF63" s="975"/>
      <c r="BG63" s="975"/>
      <c r="BH63" s="975"/>
      <c r="BI63" s="976"/>
      <c r="BJ63" s="1033" t="s">
        <v>413</v>
      </c>
      <c r="BK63" s="968"/>
      <c r="BL63" s="968"/>
      <c r="BM63" s="968"/>
      <c r="BN63" s="1034"/>
      <c r="BO63" s="226"/>
      <c r="BP63" s="226"/>
      <c r="BQ63" s="223">
        <v>57</v>
      </c>
      <c r="BR63" s="224"/>
      <c r="BS63" s="1007"/>
      <c r="BT63" s="1008"/>
      <c r="BU63" s="1008"/>
      <c r="BV63" s="1008"/>
      <c r="BW63" s="1008"/>
      <c r="BX63" s="1008"/>
      <c r="BY63" s="1008"/>
      <c r="BZ63" s="1008"/>
      <c r="CA63" s="1008"/>
      <c r="CB63" s="1008"/>
      <c r="CC63" s="1008"/>
      <c r="CD63" s="1008"/>
      <c r="CE63" s="1008"/>
      <c r="CF63" s="1008"/>
      <c r="CG63" s="1029"/>
      <c r="CH63" s="1004"/>
      <c r="CI63" s="1005"/>
      <c r="CJ63" s="1005"/>
      <c r="CK63" s="1005"/>
      <c r="CL63" s="1006"/>
      <c r="CM63" s="1004"/>
      <c r="CN63" s="1005"/>
      <c r="CO63" s="1005"/>
      <c r="CP63" s="1005"/>
      <c r="CQ63" s="1006"/>
      <c r="CR63" s="1004"/>
      <c r="CS63" s="1005"/>
      <c r="CT63" s="1005"/>
      <c r="CU63" s="1005"/>
      <c r="CV63" s="1006"/>
      <c r="CW63" s="1004"/>
      <c r="CX63" s="1005"/>
      <c r="CY63" s="1005"/>
      <c r="CZ63" s="1005"/>
      <c r="DA63" s="1006"/>
      <c r="DB63" s="1004"/>
      <c r="DC63" s="1005"/>
      <c r="DD63" s="1005"/>
      <c r="DE63" s="1005"/>
      <c r="DF63" s="1006"/>
      <c r="DG63" s="1004"/>
      <c r="DH63" s="1005"/>
      <c r="DI63" s="1005"/>
      <c r="DJ63" s="1005"/>
      <c r="DK63" s="1006"/>
      <c r="DL63" s="1004"/>
      <c r="DM63" s="1005"/>
      <c r="DN63" s="1005"/>
      <c r="DO63" s="1005"/>
      <c r="DP63" s="1006"/>
      <c r="DQ63" s="1004"/>
      <c r="DR63" s="1005"/>
      <c r="DS63" s="1005"/>
      <c r="DT63" s="1005"/>
      <c r="DU63" s="1006"/>
      <c r="DV63" s="1007"/>
      <c r="DW63" s="1008"/>
      <c r="DX63" s="1008"/>
      <c r="DY63" s="1008"/>
      <c r="DZ63" s="1009"/>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07"/>
      <c r="BT64" s="1008"/>
      <c r="BU64" s="1008"/>
      <c r="BV64" s="1008"/>
      <c r="BW64" s="1008"/>
      <c r="BX64" s="1008"/>
      <c r="BY64" s="1008"/>
      <c r="BZ64" s="1008"/>
      <c r="CA64" s="1008"/>
      <c r="CB64" s="1008"/>
      <c r="CC64" s="1008"/>
      <c r="CD64" s="1008"/>
      <c r="CE64" s="1008"/>
      <c r="CF64" s="1008"/>
      <c r="CG64" s="1029"/>
      <c r="CH64" s="1004"/>
      <c r="CI64" s="1005"/>
      <c r="CJ64" s="1005"/>
      <c r="CK64" s="1005"/>
      <c r="CL64" s="1006"/>
      <c r="CM64" s="1004"/>
      <c r="CN64" s="1005"/>
      <c r="CO64" s="1005"/>
      <c r="CP64" s="1005"/>
      <c r="CQ64" s="1006"/>
      <c r="CR64" s="1004"/>
      <c r="CS64" s="1005"/>
      <c r="CT64" s="1005"/>
      <c r="CU64" s="1005"/>
      <c r="CV64" s="1006"/>
      <c r="CW64" s="1004"/>
      <c r="CX64" s="1005"/>
      <c r="CY64" s="1005"/>
      <c r="CZ64" s="1005"/>
      <c r="DA64" s="1006"/>
      <c r="DB64" s="1004"/>
      <c r="DC64" s="1005"/>
      <c r="DD64" s="1005"/>
      <c r="DE64" s="1005"/>
      <c r="DF64" s="1006"/>
      <c r="DG64" s="1004"/>
      <c r="DH64" s="1005"/>
      <c r="DI64" s="1005"/>
      <c r="DJ64" s="1005"/>
      <c r="DK64" s="1006"/>
      <c r="DL64" s="1004"/>
      <c r="DM64" s="1005"/>
      <c r="DN64" s="1005"/>
      <c r="DO64" s="1005"/>
      <c r="DP64" s="1006"/>
      <c r="DQ64" s="1004"/>
      <c r="DR64" s="1005"/>
      <c r="DS64" s="1005"/>
      <c r="DT64" s="1005"/>
      <c r="DU64" s="1006"/>
      <c r="DV64" s="1007"/>
      <c r="DW64" s="1008"/>
      <c r="DX64" s="1008"/>
      <c r="DY64" s="1008"/>
      <c r="DZ64" s="1009"/>
      <c r="EA64" s="214"/>
    </row>
    <row r="65" spans="1:131" ht="26.25" customHeight="1" thickBot="1" x14ac:dyDescent="0.2">
      <c r="A65" s="216" t="s">
        <v>414</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07"/>
      <c r="BT65" s="1008"/>
      <c r="BU65" s="1008"/>
      <c r="BV65" s="1008"/>
      <c r="BW65" s="1008"/>
      <c r="BX65" s="1008"/>
      <c r="BY65" s="1008"/>
      <c r="BZ65" s="1008"/>
      <c r="CA65" s="1008"/>
      <c r="CB65" s="1008"/>
      <c r="CC65" s="1008"/>
      <c r="CD65" s="1008"/>
      <c r="CE65" s="1008"/>
      <c r="CF65" s="1008"/>
      <c r="CG65" s="1029"/>
      <c r="CH65" s="1004"/>
      <c r="CI65" s="1005"/>
      <c r="CJ65" s="1005"/>
      <c r="CK65" s="1005"/>
      <c r="CL65" s="1006"/>
      <c r="CM65" s="1004"/>
      <c r="CN65" s="1005"/>
      <c r="CO65" s="1005"/>
      <c r="CP65" s="1005"/>
      <c r="CQ65" s="1006"/>
      <c r="CR65" s="1004"/>
      <c r="CS65" s="1005"/>
      <c r="CT65" s="1005"/>
      <c r="CU65" s="1005"/>
      <c r="CV65" s="1006"/>
      <c r="CW65" s="1004"/>
      <c r="CX65" s="1005"/>
      <c r="CY65" s="1005"/>
      <c r="CZ65" s="1005"/>
      <c r="DA65" s="1006"/>
      <c r="DB65" s="1004"/>
      <c r="DC65" s="1005"/>
      <c r="DD65" s="1005"/>
      <c r="DE65" s="1005"/>
      <c r="DF65" s="1006"/>
      <c r="DG65" s="1004"/>
      <c r="DH65" s="1005"/>
      <c r="DI65" s="1005"/>
      <c r="DJ65" s="1005"/>
      <c r="DK65" s="1006"/>
      <c r="DL65" s="1004"/>
      <c r="DM65" s="1005"/>
      <c r="DN65" s="1005"/>
      <c r="DO65" s="1005"/>
      <c r="DP65" s="1006"/>
      <c r="DQ65" s="1004"/>
      <c r="DR65" s="1005"/>
      <c r="DS65" s="1005"/>
      <c r="DT65" s="1005"/>
      <c r="DU65" s="1006"/>
      <c r="DV65" s="1007"/>
      <c r="DW65" s="1008"/>
      <c r="DX65" s="1008"/>
      <c r="DY65" s="1008"/>
      <c r="DZ65" s="1009"/>
      <c r="EA65" s="214"/>
    </row>
    <row r="66" spans="1:131" ht="26.25" customHeight="1" x14ac:dyDescent="0.15">
      <c r="A66" s="1010" t="s">
        <v>415</v>
      </c>
      <c r="B66" s="1011"/>
      <c r="C66" s="1011"/>
      <c r="D66" s="1011"/>
      <c r="E66" s="1011"/>
      <c r="F66" s="1011"/>
      <c r="G66" s="1011"/>
      <c r="H66" s="1011"/>
      <c r="I66" s="1011"/>
      <c r="J66" s="1011"/>
      <c r="K66" s="1011"/>
      <c r="L66" s="1011"/>
      <c r="M66" s="1011"/>
      <c r="N66" s="1011"/>
      <c r="O66" s="1011"/>
      <c r="P66" s="1012"/>
      <c r="Q66" s="1016" t="s">
        <v>416</v>
      </c>
      <c r="R66" s="1017"/>
      <c r="S66" s="1017"/>
      <c r="T66" s="1017"/>
      <c r="U66" s="1018"/>
      <c r="V66" s="1016" t="s">
        <v>417</v>
      </c>
      <c r="W66" s="1017"/>
      <c r="X66" s="1017"/>
      <c r="Y66" s="1017"/>
      <c r="Z66" s="1018"/>
      <c r="AA66" s="1016" t="s">
        <v>418</v>
      </c>
      <c r="AB66" s="1017"/>
      <c r="AC66" s="1017"/>
      <c r="AD66" s="1017"/>
      <c r="AE66" s="1018"/>
      <c r="AF66" s="1022" t="s">
        <v>402</v>
      </c>
      <c r="AG66" s="1023"/>
      <c r="AH66" s="1023"/>
      <c r="AI66" s="1023"/>
      <c r="AJ66" s="1024"/>
      <c r="AK66" s="1016" t="s">
        <v>419</v>
      </c>
      <c r="AL66" s="1011"/>
      <c r="AM66" s="1011"/>
      <c r="AN66" s="1011"/>
      <c r="AO66" s="1012"/>
      <c r="AP66" s="1016" t="s">
        <v>420</v>
      </c>
      <c r="AQ66" s="1017"/>
      <c r="AR66" s="1017"/>
      <c r="AS66" s="1017"/>
      <c r="AT66" s="1018"/>
      <c r="AU66" s="1016" t="s">
        <v>421</v>
      </c>
      <c r="AV66" s="1017"/>
      <c r="AW66" s="1017"/>
      <c r="AX66" s="1017"/>
      <c r="AY66" s="1018"/>
      <c r="AZ66" s="1016" t="s">
        <v>382</v>
      </c>
      <c r="BA66" s="1017"/>
      <c r="BB66" s="1017"/>
      <c r="BC66" s="1017"/>
      <c r="BD66" s="1030"/>
      <c r="BE66" s="226"/>
      <c r="BF66" s="226"/>
      <c r="BG66" s="226"/>
      <c r="BH66" s="226"/>
      <c r="BI66" s="226"/>
      <c r="BJ66" s="226"/>
      <c r="BK66" s="226"/>
      <c r="BL66" s="226"/>
      <c r="BM66" s="226"/>
      <c r="BN66" s="226"/>
      <c r="BO66" s="226"/>
      <c r="BP66" s="226"/>
      <c r="BQ66" s="223">
        <v>60</v>
      </c>
      <c r="BR66" s="228"/>
      <c r="BS66" s="960"/>
      <c r="BT66" s="961"/>
      <c r="BU66" s="961"/>
      <c r="BV66" s="961"/>
      <c r="BW66" s="961"/>
      <c r="BX66" s="961"/>
      <c r="BY66" s="961"/>
      <c r="BZ66" s="961"/>
      <c r="CA66" s="961"/>
      <c r="CB66" s="961"/>
      <c r="CC66" s="961"/>
      <c r="CD66" s="961"/>
      <c r="CE66" s="961"/>
      <c r="CF66" s="961"/>
      <c r="CG66" s="970"/>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60"/>
      <c r="DW66" s="961"/>
      <c r="DX66" s="961"/>
      <c r="DY66" s="961"/>
      <c r="DZ66" s="962"/>
      <c r="EA66" s="214"/>
    </row>
    <row r="67" spans="1:131" ht="26.25" customHeight="1" thickBot="1" x14ac:dyDescent="0.2">
      <c r="A67" s="1013"/>
      <c r="B67" s="1014"/>
      <c r="C67" s="1014"/>
      <c r="D67" s="1014"/>
      <c r="E67" s="1014"/>
      <c r="F67" s="1014"/>
      <c r="G67" s="1014"/>
      <c r="H67" s="1014"/>
      <c r="I67" s="1014"/>
      <c r="J67" s="1014"/>
      <c r="K67" s="1014"/>
      <c r="L67" s="1014"/>
      <c r="M67" s="1014"/>
      <c r="N67" s="1014"/>
      <c r="O67" s="1014"/>
      <c r="P67" s="1015"/>
      <c r="Q67" s="1019"/>
      <c r="R67" s="1020"/>
      <c r="S67" s="1020"/>
      <c r="T67" s="1020"/>
      <c r="U67" s="1021"/>
      <c r="V67" s="1019"/>
      <c r="W67" s="1020"/>
      <c r="X67" s="1020"/>
      <c r="Y67" s="1020"/>
      <c r="Z67" s="1021"/>
      <c r="AA67" s="1019"/>
      <c r="AB67" s="1020"/>
      <c r="AC67" s="1020"/>
      <c r="AD67" s="1020"/>
      <c r="AE67" s="1021"/>
      <c r="AF67" s="1025"/>
      <c r="AG67" s="1026"/>
      <c r="AH67" s="1026"/>
      <c r="AI67" s="1026"/>
      <c r="AJ67" s="1027"/>
      <c r="AK67" s="1028"/>
      <c r="AL67" s="1014"/>
      <c r="AM67" s="1014"/>
      <c r="AN67" s="1014"/>
      <c r="AO67" s="1015"/>
      <c r="AP67" s="1019"/>
      <c r="AQ67" s="1020"/>
      <c r="AR67" s="1020"/>
      <c r="AS67" s="1020"/>
      <c r="AT67" s="1021"/>
      <c r="AU67" s="1019"/>
      <c r="AV67" s="1020"/>
      <c r="AW67" s="1020"/>
      <c r="AX67" s="1020"/>
      <c r="AY67" s="1021"/>
      <c r="AZ67" s="1019"/>
      <c r="BA67" s="1020"/>
      <c r="BB67" s="1020"/>
      <c r="BC67" s="1020"/>
      <c r="BD67" s="1031"/>
      <c r="BE67" s="226"/>
      <c r="BF67" s="226"/>
      <c r="BG67" s="226"/>
      <c r="BH67" s="226"/>
      <c r="BI67" s="226"/>
      <c r="BJ67" s="226"/>
      <c r="BK67" s="226"/>
      <c r="BL67" s="226"/>
      <c r="BM67" s="226"/>
      <c r="BN67" s="226"/>
      <c r="BO67" s="226"/>
      <c r="BP67" s="226"/>
      <c r="BQ67" s="223">
        <v>61</v>
      </c>
      <c r="BR67" s="228"/>
      <c r="BS67" s="960"/>
      <c r="BT67" s="961"/>
      <c r="BU67" s="961"/>
      <c r="BV67" s="961"/>
      <c r="BW67" s="961"/>
      <c r="BX67" s="961"/>
      <c r="BY67" s="961"/>
      <c r="BZ67" s="961"/>
      <c r="CA67" s="961"/>
      <c r="CB67" s="961"/>
      <c r="CC67" s="961"/>
      <c r="CD67" s="961"/>
      <c r="CE67" s="961"/>
      <c r="CF67" s="961"/>
      <c r="CG67" s="970"/>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60"/>
      <c r="DW67" s="961"/>
      <c r="DX67" s="961"/>
      <c r="DY67" s="961"/>
      <c r="DZ67" s="962"/>
      <c r="EA67" s="214"/>
    </row>
    <row r="68" spans="1:131" ht="26.25" customHeight="1" thickTop="1" x14ac:dyDescent="0.15">
      <c r="A68" s="221">
        <v>1</v>
      </c>
      <c r="B68" s="1000" t="s">
        <v>588</v>
      </c>
      <c r="C68" s="1001"/>
      <c r="D68" s="1001"/>
      <c r="E68" s="1001"/>
      <c r="F68" s="1001"/>
      <c r="G68" s="1001"/>
      <c r="H68" s="1001"/>
      <c r="I68" s="1001"/>
      <c r="J68" s="1001"/>
      <c r="K68" s="1001"/>
      <c r="L68" s="1001"/>
      <c r="M68" s="1001"/>
      <c r="N68" s="1001"/>
      <c r="O68" s="1001"/>
      <c r="P68" s="1002"/>
      <c r="Q68" s="1003">
        <v>171</v>
      </c>
      <c r="R68" s="997"/>
      <c r="S68" s="997"/>
      <c r="T68" s="997"/>
      <c r="U68" s="997"/>
      <c r="V68" s="997">
        <v>151</v>
      </c>
      <c r="W68" s="997"/>
      <c r="X68" s="997"/>
      <c r="Y68" s="997"/>
      <c r="Z68" s="997"/>
      <c r="AA68" s="997">
        <v>20</v>
      </c>
      <c r="AB68" s="997"/>
      <c r="AC68" s="997"/>
      <c r="AD68" s="997"/>
      <c r="AE68" s="997"/>
      <c r="AF68" s="997">
        <v>20</v>
      </c>
      <c r="AG68" s="997"/>
      <c r="AH68" s="997"/>
      <c r="AI68" s="997"/>
      <c r="AJ68" s="997"/>
      <c r="AK68" s="997">
        <v>27</v>
      </c>
      <c r="AL68" s="997"/>
      <c r="AM68" s="997"/>
      <c r="AN68" s="997"/>
      <c r="AO68" s="997"/>
      <c r="AP68" s="997" t="s">
        <v>606</v>
      </c>
      <c r="AQ68" s="997"/>
      <c r="AR68" s="997"/>
      <c r="AS68" s="997"/>
      <c r="AT68" s="997"/>
      <c r="AU68" s="997" t="s">
        <v>606</v>
      </c>
      <c r="AV68" s="997"/>
      <c r="AW68" s="997"/>
      <c r="AX68" s="997"/>
      <c r="AY68" s="997"/>
      <c r="AZ68" s="998"/>
      <c r="BA68" s="998"/>
      <c r="BB68" s="998"/>
      <c r="BC68" s="998"/>
      <c r="BD68" s="999"/>
      <c r="BE68" s="226"/>
      <c r="BF68" s="226"/>
      <c r="BG68" s="226"/>
      <c r="BH68" s="226"/>
      <c r="BI68" s="226"/>
      <c r="BJ68" s="226"/>
      <c r="BK68" s="226"/>
      <c r="BL68" s="226"/>
      <c r="BM68" s="226"/>
      <c r="BN68" s="226"/>
      <c r="BO68" s="226"/>
      <c r="BP68" s="226"/>
      <c r="BQ68" s="223">
        <v>62</v>
      </c>
      <c r="BR68" s="228"/>
      <c r="BS68" s="960"/>
      <c r="BT68" s="961"/>
      <c r="BU68" s="961"/>
      <c r="BV68" s="961"/>
      <c r="BW68" s="961"/>
      <c r="BX68" s="961"/>
      <c r="BY68" s="961"/>
      <c r="BZ68" s="961"/>
      <c r="CA68" s="961"/>
      <c r="CB68" s="961"/>
      <c r="CC68" s="961"/>
      <c r="CD68" s="961"/>
      <c r="CE68" s="961"/>
      <c r="CF68" s="961"/>
      <c r="CG68" s="970"/>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60"/>
      <c r="DW68" s="961"/>
      <c r="DX68" s="961"/>
      <c r="DY68" s="961"/>
      <c r="DZ68" s="962"/>
      <c r="EA68" s="214"/>
    </row>
    <row r="69" spans="1:131" ht="26.25" customHeight="1" x14ac:dyDescent="0.15">
      <c r="A69" s="223">
        <v>2</v>
      </c>
      <c r="B69" s="989" t="s">
        <v>589</v>
      </c>
      <c r="C69" s="990"/>
      <c r="D69" s="990"/>
      <c r="E69" s="990"/>
      <c r="F69" s="990"/>
      <c r="G69" s="990"/>
      <c r="H69" s="990"/>
      <c r="I69" s="990"/>
      <c r="J69" s="990"/>
      <c r="K69" s="990"/>
      <c r="L69" s="990"/>
      <c r="M69" s="990"/>
      <c r="N69" s="990"/>
      <c r="O69" s="990"/>
      <c r="P69" s="991"/>
      <c r="Q69" s="992">
        <v>7670</v>
      </c>
      <c r="R69" s="986"/>
      <c r="S69" s="986"/>
      <c r="T69" s="986"/>
      <c r="U69" s="986"/>
      <c r="V69" s="986">
        <v>7159</v>
      </c>
      <c r="W69" s="986"/>
      <c r="X69" s="986"/>
      <c r="Y69" s="986"/>
      <c r="Z69" s="986"/>
      <c r="AA69" s="986">
        <v>511</v>
      </c>
      <c r="AB69" s="986"/>
      <c r="AC69" s="986"/>
      <c r="AD69" s="986"/>
      <c r="AE69" s="986"/>
      <c r="AF69" s="986">
        <v>511</v>
      </c>
      <c r="AG69" s="986"/>
      <c r="AH69" s="986"/>
      <c r="AI69" s="986"/>
      <c r="AJ69" s="986"/>
      <c r="AK69" s="986" t="s">
        <v>606</v>
      </c>
      <c r="AL69" s="986"/>
      <c r="AM69" s="986"/>
      <c r="AN69" s="986"/>
      <c r="AO69" s="986"/>
      <c r="AP69" s="996" t="s">
        <v>606</v>
      </c>
      <c r="AQ69" s="994"/>
      <c r="AR69" s="994"/>
      <c r="AS69" s="994"/>
      <c r="AT69" s="995"/>
      <c r="AU69" s="996" t="s">
        <v>606</v>
      </c>
      <c r="AV69" s="994"/>
      <c r="AW69" s="994"/>
      <c r="AX69" s="994"/>
      <c r="AY69" s="995"/>
      <c r="AZ69" s="987"/>
      <c r="BA69" s="987"/>
      <c r="BB69" s="987"/>
      <c r="BC69" s="987"/>
      <c r="BD69" s="988"/>
      <c r="BE69" s="226"/>
      <c r="BF69" s="226"/>
      <c r="BG69" s="226"/>
      <c r="BH69" s="226"/>
      <c r="BI69" s="226"/>
      <c r="BJ69" s="226"/>
      <c r="BK69" s="226"/>
      <c r="BL69" s="226"/>
      <c r="BM69" s="226"/>
      <c r="BN69" s="226"/>
      <c r="BO69" s="226"/>
      <c r="BP69" s="226"/>
      <c r="BQ69" s="223">
        <v>63</v>
      </c>
      <c r="BR69" s="228"/>
      <c r="BS69" s="960"/>
      <c r="BT69" s="961"/>
      <c r="BU69" s="961"/>
      <c r="BV69" s="961"/>
      <c r="BW69" s="961"/>
      <c r="BX69" s="961"/>
      <c r="BY69" s="961"/>
      <c r="BZ69" s="961"/>
      <c r="CA69" s="961"/>
      <c r="CB69" s="961"/>
      <c r="CC69" s="961"/>
      <c r="CD69" s="961"/>
      <c r="CE69" s="961"/>
      <c r="CF69" s="961"/>
      <c r="CG69" s="970"/>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60"/>
      <c r="DW69" s="961"/>
      <c r="DX69" s="961"/>
      <c r="DY69" s="961"/>
      <c r="DZ69" s="962"/>
      <c r="EA69" s="214"/>
    </row>
    <row r="70" spans="1:131" ht="26.25" customHeight="1" x14ac:dyDescent="0.15">
      <c r="A70" s="223">
        <v>3</v>
      </c>
      <c r="B70" s="989" t="s">
        <v>590</v>
      </c>
      <c r="C70" s="990"/>
      <c r="D70" s="990"/>
      <c r="E70" s="990"/>
      <c r="F70" s="990"/>
      <c r="G70" s="990"/>
      <c r="H70" s="990"/>
      <c r="I70" s="990"/>
      <c r="J70" s="990"/>
      <c r="K70" s="990"/>
      <c r="L70" s="990"/>
      <c r="M70" s="990"/>
      <c r="N70" s="990"/>
      <c r="O70" s="990"/>
      <c r="P70" s="991"/>
      <c r="Q70" s="992">
        <v>968</v>
      </c>
      <c r="R70" s="986"/>
      <c r="S70" s="986"/>
      <c r="T70" s="986"/>
      <c r="U70" s="986"/>
      <c r="V70" s="986">
        <v>932</v>
      </c>
      <c r="W70" s="986"/>
      <c r="X70" s="986"/>
      <c r="Y70" s="986"/>
      <c r="Z70" s="986"/>
      <c r="AA70" s="986">
        <v>36</v>
      </c>
      <c r="AB70" s="986"/>
      <c r="AC70" s="986"/>
      <c r="AD70" s="986"/>
      <c r="AE70" s="986"/>
      <c r="AF70" s="986">
        <v>36</v>
      </c>
      <c r="AG70" s="986"/>
      <c r="AH70" s="986"/>
      <c r="AI70" s="986"/>
      <c r="AJ70" s="986"/>
      <c r="AK70" s="986" t="s">
        <v>606</v>
      </c>
      <c r="AL70" s="986"/>
      <c r="AM70" s="986"/>
      <c r="AN70" s="986"/>
      <c r="AO70" s="986"/>
      <c r="AP70" s="986">
        <v>1689</v>
      </c>
      <c r="AQ70" s="986"/>
      <c r="AR70" s="986"/>
      <c r="AS70" s="986"/>
      <c r="AT70" s="986"/>
      <c r="AU70" s="986">
        <v>79</v>
      </c>
      <c r="AV70" s="986"/>
      <c r="AW70" s="986"/>
      <c r="AX70" s="986"/>
      <c r="AY70" s="986"/>
      <c r="AZ70" s="987"/>
      <c r="BA70" s="987"/>
      <c r="BB70" s="987"/>
      <c r="BC70" s="987"/>
      <c r="BD70" s="988"/>
      <c r="BE70" s="226"/>
      <c r="BF70" s="226"/>
      <c r="BG70" s="226"/>
      <c r="BH70" s="226"/>
      <c r="BI70" s="226"/>
      <c r="BJ70" s="226"/>
      <c r="BK70" s="226"/>
      <c r="BL70" s="226"/>
      <c r="BM70" s="226"/>
      <c r="BN70" s="226"/>
      <c r="BO70" s="226"/>
      <c r="BP70" s="226"/>
      <c r="BQ70" s="223">
        <v>64</v>
      </c>
      <c r="BR70" s="228"/>
      <c r="BS70" s="960"/>
      <c r="BT70" s="961"/>
      <c r="BU70" s="961"/>
      <c r="BV70" s="961"/>
      <c r="BW70" s="961"/>
      <c r="BX70" s="961"/>
      <c r="BY70" s="961"/>
      <c r="BZ70" s="961"/>
      <c r="CA70" s="961"/>
      <c r="CB70" s="961"/>
      <c r="CC70" s="961"/>
      <c r="CD70" s="961"/>
      <c r="CE70" s="961"/>
      <c r="CF70" s="961"/>
      <c r="CG70" s="970"/>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60"/>
      <c r="DW70" s="961"/>
      <c r="DX70" s="961"/>
      <c r="DY70" s="961"/>
      <c r="DZ70" s="962"/>
      <c r="EA70" s="214"/>
    </row>
    <row r="71" spans="1:131" ht="26.25" customHeight="1" x14ac:dyDescent="0.15">
      <c r="A71" s="223">
        <v>4</v>
      </c>
      <c r="B71" s="989" t="s">
        <v>591</v>
      </c>
      <c r="C71" s="990"/>
      <c r="D71" s="990"/>
      <c r="E71" s="990"/>
      <c r="F71" s="990"/>
      <c r="G71" s="990"/>
      <c r="H71" s="990"/>
      <c r="I71" s="990"/>
      <c r="J71" s="990"/>
      <c r="K71" s="990"/>
      <c r="L71" s="990"/>
      <c r="M71" s="990"/>
      <c r="N71" s="990"/>
      <c r="O71" s="990"/>
      <c r="P71" s="991"/>
      <c r="Q71" s="992" t="s">
        <v>606</v>
      </c>
      <c r="R71" s="986"/>
      <c r="S71" s="986"/>
      <c r="T71" s="986"/>
      <c r="U71" s="986"/>
      <c r="V71" s="986" t="s">
        <v>606</v>
      </c>
      <c r="W71" s="986"/>
      <c r="X71" s="986"/>
      <c r="Y71" s="986"/>
      <c r="Z71" s="986"/>
      <c r="AA71" s="986" t="s">
        <v>606</v>
      </c>
      <c r="AB71" s="986"/>
      <c r="AC71" s="986"/>
      <c r="AD71" s="986"/>
      <c r="AE71" s="986"/>
      <c r="AF71" s="986" t="s">
        <v>606</v>
      </c>
      <c r="AG71" s="986"/>
      <c r="AH71" s="986"/>
      <c r="AI71" s="986"/>
      <c r="AJ71" s="986"/>
      <c r="AK71" s="986" t="s">
        <v>606</v>
      </c>
      <c r="AL71" s="986"/>
      <c r="AM71" s="986"/>
      <c r="AN71" s="986"/>
      <c r="AO71" s="986"/>
      <c r="AP71" s="986" t="s">
        <v>606</v>
      </c>
      <c r="AQ71" s="986"/>
      <c r="AR71" s="986"/>
      <c r="AS71" s="986"/>
      <c r="AT71" s="986"/>
      <c r="AU71" s="986" t="s">
        <v>606</v>
      </c>
      <c r="AV71" s="986"/>
      <c r="AW71" s="986"/>
      <c r="AX71" s="986"/>
      <c r="AY71" s="986"/>
      <c r="AZ71" s="987"/>
      <c r="BA71" s="987"/>
      <c r="BB71" s="987"/>
      <c r="BC71" s="987"/>
      <c r="BD71" s="988"/>
      <c r="BE71" s="226"/>
      <c r="BF71" s="226"/>
      <c r="BG71" s="226"/>
      <c r="BH71" s="226"/>
      <c r="BI71" s="226"/>
      <c r="BJ71" s="226"/>
      <c r="BK71" s="226"/>
      <c r="BL71" s="226"/>
      <c r="BM71" s="226"/>
      <c r="BN71" s="226"/>
      <c r="BO71" s="226"/>
      <c r="BP71" s="226"/>
      <c r="BQ71" s="223">
        <v>65</v>
      </c>
      <c r="BR71" s="228"/>
      <c r="BS71" s="960"/>
      <c r="BT71" s="961"/>
      <c r="BU71" s="961"/>
      <c r="BV71" s="961"/>
      <c r="BW71" s="961"/>
      <c r="BX71" s="961"/>
      <c r="BY71" s="961"/>
      <c r="BZ71" s="961"/>
      <c r="CA71" s="961"/>
      <c r="CB71" s="961"/>
      <c r="CC71" s="961"/>
      <c r="CD71" s="961"/>
      <c r="CE71" s="961"/>
      <c r="CF71" s="961"/>
      <c r="CG71" s="970"/>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60"/>
      <c r="DW71" s="961"/>
      <c r="DX71" s="961"/>
      <c r="DY71" s="961"/>
      <c r="DZ71" s="962"/>
      <c r="EA71" s="214"/>
    </row>
    <row r="72" spans="1:131" ht="26.25" customHeight="1" x14ac:dyDescent="0.15">
      <c r="A72" s="223">
        <v>5</v>
      </c>
      <c r="B72" s="989" t="s">
        <v>592</v>
      </c>
      <c r="C72" s="990"/>
      <c r="D72" s="990"/>
      <c r="E72" s="990"/>
      <c r="F72" s="990"/>
      <c r="G72" s="990"/>
      <c r="H72" s="990"/>
      <c r="I72" s="990"/>
      <c r="J72" s="990"/>
      <c r="K72" s="990"/>
      <c r="L72" s="990"/>
      <c r="M72" s="990"/>
      <c r="N72" s="990"/>
      <c r="O72" s="990"/>
      <c r="P72" s="991"/>
      <c r="Q72" s="992">
        <v>2722</v>
      </c>
      <c r="R72" s="986"/>
      <c r="S72" s="986"/>
      <c r="T72" s="986"/>
      <c r="U72" s="986"/>
      <c r="V72" s="986">
        <v>2710</v>
      </c>
      <c r="W72" s="986"/>
      <c r="X72" s="986"/>
      <c r="Y72" s="986"/>
      <c r="Z72" s="986"/>
      <c r="AA72" s="986">
        <v>12</v>
      </c>
      <c r="AB72" s="986"/>
      <c r="AC72" s="986"/>
      <c r="AD72" s="986"/>
      <c r="AE72" s="986"/>
      <c r="AF72" s="986">
        <v>12</v>
      </c>
      <c r="AG72" s="986"/>
      <c r="AH72" s="986"/>
      <c r="AI72" s="986"/>
      <c r="AJ72" s="986"/>
      <c r="AK72" s="986">
        <v>62</v>
      </c>
      <c r="AL72" s="986"/>
      <c r="AM72" s="986"/>
      <c r="AN72" s="986"/>
      <c r="AO72" s="986"/>
      <c r="AP72" s="986">
        <v>73</v>
      </c>
      <c r="AQ72" s="986"/>
      <c r="AR72" s="986"/>
      <c r="AS72" s="986"/>
      <c r="AT72" s="986"/>
      <c r="AU72" s="986">
        <v>45</v>
      </c>
      <c r="AV72" s="986"/>
      <c r="AW72" s="986"/>
      <c r="AX72" s="986"/>
      <c r="AY72" s="986"/>
      <c r="AZ72" s="987"/>
      <c r="BA72" s="987"/>
      <c r="BB72" s="987"/>
      <c r="BC72" s="987"/>
      <c r="BD72" s="988"/>
      <c r="BE72" s="226"/>
      <c r="BF72" s="226"/>
      <c r="BG72" s="226"/>
      <c r="BH72" s="226"/>
      <c r="BI72" s="226"/>
      <c r="BJ72" s="226"/>
      <c r="BK72" s="226"/>
      <c r="BL72" s="226"/>
      <c r="BM72" s="226"/>
      <c r="BN72" s="226"/>
      <c r="BO72" s="226"/>
      <c r="BP72" s="226"/>
      <c r="BQ72" s="223">
        <v>66</v>
      </c>
      <c r="BR72" s="228"/>
      <c r="BS72" s="960"/>
      <c r="BT72" s="961"/>
      <c r="BU72" s="961"/>
      <c r="BV72" s="961"/>
      <c r="BW72" s="961"/>
      <c r="BX72" s="961"/>
      <c r="BY72" s="961"/>
      <c r="BZ72" s="961"/>
      <c r="CA72" s="961"/>
      <c r="CB72" s="961"/>
      <c r="CC72" s="961"/>
      <c r="CD72" s="961"/>
      <c r="CE72" s="961"/>
      <c r="CF72" s="961"/>
      <c r="CG72" s="970"/>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60"/>
      <c r="DW72" s="961"/>
      <c r="DX72" s="961"/>
      <c r="DY72" s="961"/>
      <c r="DZ72" s="962"/>
      <c r="EA72" s="214"/>
    </row>
    <row r="73" spans="1:131" ht="26.25" customHeight="1" x14ac:dyDescent="0.15">
      <c r="A73" s="223">
        <v>6</v>
      </c>
      <c r="B73" s="989" t="s">
        <v>593</v>
      </c>
      <c r="C73" s="990"/>
      <c r="D73" s="990"/>
      <c r="E73" s="990"/>
      <c r="F73" s="990"/>
      <c r="G73" s="990"/>
      <c r="H73" s="990"/>
      <c r="I73" s="990"/>
      <c r="J73" s="990"/>
      <c r="K73" s="990"/>
      <c r="L73" s="990"/>
      <c r="M73" s="990"/>
      <c r="N73" s="990"/>
      <c r="O73" s="990"/>
      <c r="P73" s="991"/>
      <c r="Q73" s="992">
        <v>1169</v>
      </c>
      <c r="R73" s="986"/>
      <c r="S73" s="986"/>
      <c r="T73" s="986"/>
      <c r="U73" s="986"/>
      <c r="V73" s="986">
        <v>1125</v>
      </c>
      <c r="W73" s="986"/>
      <c r="X73" s="986"/>
      <c r="Y73" s="986"/>
      <c r="Z73" s="986"/>
      <c r="AA73" s="986">
        <v>43</v>
      </c>
      <c r="AB73" s="986"/>
      <c r="AC73" s="986"/>
      <c r="AD73" s="986"/>
      <c r="AE73" s="986"/>
      <c r="AF73" s="986">
        <v>43</v>
      </c>
      <c r="AG73" s="986"/>
      <c r="AH73" s="986"/>
      <c r="AI73" s="986"/>
      <c r="AJ73" s="986"/>
      <c r="AK73" s="986" t="s">
        <v>606</v>
      </c>
      <c r="AL73" s="986"/>
      <c r="AM73" s="986"/>
      <c r="AN73" s="986"/>
      <c r="AO73" s="986"/>
      <c r="AP73" s="986" t="s">
        <v>606</v>
      </c>
      <c r="AQ73" s="986"/>
      <c r="AR73" s="986"/>
      <c r="AS73" s="986"/>
      <c r="AT73" s="986"/>
      <c r="AU73" s="986" t="s">
        <v>606</v>
      </c>
      <c r="AV73" s="986"/>
      <c r="AW73" s="986"/>
      <c r="AX73" s="986"/>
      <c r="AY73" s="986"/>
      <c r="AZ73" s="987"/>
      <c r="BA73" s="987"/>
      <c r="BB73" s="987"/>
      <c r="BC73" s="987"/>
      <c r="BD73" s="988"/>
      <c r="BE73" s="226"/>
      <c r="BF73" s="226"/>
      <c r="BG73" s="226"/>
      <c r="BH73" s="226"/>
      <c r="BI73" s="226"/>
      <c r="BJ73" s="226"/>
      <c r="BK73" s="226"/>
      <c r="BL73" s="226"/>
      <c r="BM73" s="226"/>
      <c r="BN73" s="226"/>
      <c r="BO73" s="226"/>
      <c r="BP73" s="226"/>
      <c r="BQ73" s="223">
        <v>67</v>
      </c>
      <c r="BR73" s="228"/>
      <c r="BS73" s="960"/>
      <c r="BT73" s="961"/>
      <c r="BU73" s="961"/>
      <c r="BV73" s="961"/>
      <c r="BW73" s="961"/>
      <c r="BX73" s="961"/>
      <c r="BY73" s="961"/>
      <c r="BZ73" s="961"/>
      <c r="CA73" s="961"/>
      <c r="CB73" s="961"/>
      <c r="CC73" s="961"/>
      <c r="CD73" s="961"/>
      <c r="CE73" s="961"/>
      <c r="CF73" s="961"/>
      <c r="CG73" s="970"/>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60"/>
      <c r="DW73" s="961"/>
      <c r="DX73" s="961"/>
      <c r="DY73" s="961"/>
      <c r="DZ73" s="962"/>
      <c r="EA73" s="214"/>
    </row>
    <row r="74" spans="1:131" ht="26.25" customHeight="1" x14ac:dyDescent="0.15">
      <c r="A74" s="223">
        <v>7</v>
      </c>
      <c r="B74" s="989" t="s">
        <v>594</v>
      </c>
      <c r="C74" s="990"/>
      <c r="D74" s="990"/>
      <c r="E74" s="990"/>
      <c r="F74" s="990"/>
      <c r="G74" s="990"/>
      <c r="H74" s="990"/>
      <c r="I74" s="990"/>
      <c r="J74" s="990"/>
      <c r="K74" s="990"/>
      <c r="L74" s="990"/>
      <c r="M74" s="990"/>
      <c r="N74" s="990"/>
      <c r="O74" s="990"/>
      <c r="P74" s="991"/>
      <c r="Q74" s="992">
        <v>36856</v>
      </c>
      <c r="R74" s="986"/>
      <c r="S74" s="986"/>
      <c r="T74" s="986"/>
      <c r="U74" s="986"/>
      <c r="V74" s="986">
        <v>35695</v>
      </c>
      <c r="W74" s="986"/>
      <c r="X74" s="986"/>
      <c r="Y74" s="986"/>
      <c r="Z74" s="986"/>
      <c r="AA74" s="986">
        <v>1161</v>
      </c>
      <c r="AB74" s="986"/>
      <c r="AC74" s="986"/>
      <c r="AD74" s="986"/>
      <c r="AE74" s="986"/>
      <c r="AF74" s="986">
        <v>1161</v>
      </c>
      <c r="AG74" s="986"/>
      <c r="AH74" s="986"/>
      <c r="AI74" s="986"/>
      <c r="AJ74" s="986"/>
      <c r="AK74" s="986">
        <v>57501</v>
      </c>
      <c r="AL74" s="986"/>
      <c r="AM74" s="986"/>
      <c r="AN74" s="986"/>
      <c r="AO74" s="986"/>
      <c r="AP74" s="986" t="s">
        <v>606</v>
      </c>
      <c r="AQ74" s="986"/>
      <c r="AR74" s="986"/>
      <c r="AS74" s="986"/>
      <c r="AT74" s="986"/>
      <c r="AU74" s="986" t="s">
        <v>606</v>
      </c>
      <c r="AV74" s="986"/>
      <c r="AW74" s="986"/>
      <c r="AX74" s="986"/>
      <c r="AY74" s="986"/>
      <c r="AZ74" s="987"/>
      <c r="BA74" s="987"/>
      <c r="BB74" s="987"/>
      <c r="BC74" s="987"/>
      <c r="BD74" s="988"/>
      <c r="BE74" s="226"/>
      <c r="BF74" s="226"/>
      <c r="BG74" s="226"/>
      <c r="BH74" s="226"/>
      <c r="BI74" s="226"/>
      <c r="BJ74" s="226"/>
      <c r="BK74" s="226"/>
      <c r="BL74" s="226"/>
      <c r="BM74" s="226"/>
      <c r="BN74" s="226"/>
      <c r="BO74" s="226"/>
      <c r="BP74" s="226"/>
      <c r="BQ74" s="223">
        <v>68</v>
      </c>
      <c r="BR74" s="228"/>
      <c r="BS74" s="960"/>
      <c r="BT74" s="961"/>
      <c r="BU74" s="961"/>
      <c r="BV74" s="961"/>
      <c r="BW74" s="961"/>
      <c r="BX74" s="961"/>
      <c r="BY74" s="961"/>
      <c r="BZ74" s="961"/>
      <c r="CA74" s="961"/>
      <c r="CB74" s="961"/>
      <c r="CC74" s="961"/>
      <c r="CD74" s="961"/>
      <c r="CE74" s="961"/>
      <c r="CF74" s="961"/>
      <c r="CG74" s="970"/>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60"/>
      <c r="DW74" s="961"/>
      <c r="DX74" s="961"/>
      <c r="DY74" s="961"/>
      <c r="DZ74" s="962"/>
      <c r="EA74" s="214"/>
    </row>
    <row r="75" spans="1:131" ht="26.25" customHeight="1" x14ac:dyDescent="0.15">
      <c r="A75" s="223">
        <v>8</v>
      </c>
      <c r="B75" s="989" t="s">
        <v>595</v>
      </c>
      <c r="C75" s="990"/>
      <c r="D75" s="990"/>
      <c r="E75" s="990"/>
      <c r="F75" s="990"/>
      <c r="G75" s="990"/>
      <c r="H75" s="990"/>
      <c r="I75" s="990"/>
      <c r="J75" s="990"/>
      <c r="K75" s="990"/>
      <c r="L75" s="990"/>
      <c r="M75" s="990"/>
      <c r="N75" s="990"/>
      <c r="O75" s="990"/>
      <c r="P75" s="991"/>
      <c r="Q75" s="993">
        <v>165</v>
      </c>
      <c r="R75" s="994"/>
      <c r="S75" s="994"/>
      <c r="T75" s="994"/>
      <c r="U75" s="995"/>
      <c r="V75" s="996">
        <v>130</v>
      </c>
      <c r="W75" s="994"/>
      <c r="X75" s="994"/>
      <c r="Y75" s="994"/>
      <c r="Z75" s="995"/>
      <c r="AA75" s="996">
        <v>35</v>
      </c>
      <c r="AB75" s="994"/>
      <c r="AC75" s="994"/>
      <c r="AD75" s="994"/>
      <c r="AE75" s="995"/>
      <c r="AF75" s="996">
        <v>35</v>
      </c>
      <c r="AG75" s="994"/>
      <c r="AH75" s="994"/>
      <c r="AI75" s="994"/>
      <c r="AJ75" s="995"/>
      <c r="AK75" s="996" t="s">
        <v>606</v>
      </c>
      <c r="AL75" s="994"/>
      <c r="AM75" s="994"/>
      <c r="AN75" s="994"/>
      <c r="AO75" s="995"/>
      <c r="AP75" s="996" t="s">
        <v>606</v>
      </c>
      <c r="AQ75" s="994"/>
      <c r="AR75" s="994"/>
      <c r="AS75" s="994"/>
      <c r="AT75" s="995"/>
      <c r="AU75" s="996" t="s">
        <v>606</v>
      </c>
      <c r="AV75" s="994"/>
      <c r="AW75" s="994"/>
      <c r="AX75" s="994"/>
      <c r="AY75" s="995"/>
      <c r="AZ75" s="987"/>
      <c r="BA75" s="987"/>
      <c r="BB75" s="987"/>
      <c r="BC75" s="987"/>
      <c r="BD75" s="988"/>
      <c r="BE75" s="226"/>
      <c r="BF75" s="226"/>
      <c r="BG75" s="226"/>
      <c r="BH75" s="226"/>
      <c r="BI75" s="226"/>
      <c r="BJ75" s="226"/>
      <c r="BK75" s="226"/>
      <c r="BL75" s="226"/>
      <c r="BM75" s="226"/>
      <c r="BN75" s="226"/>
      <c r="BO75" s="226"/>
      <c r="BP75" s="226"/>
      <c r="BQ75" s="223">
        <v>69</v>
      </c>
      <c r="BR75" s="228"/>
      <c r="BS75" s="960"/>
      <c r="BT75" s="961"/>
      <c r="BU75" s="961"/>
      <c r="BV75" s="961"/>
      <c r="BW75" s="961"/>
      <c r="BX75" s="961"/>
      <c r="BY75" s="961"/>
      <c r="BZ75" s="961"/>
      <c r="CA75" s="961"/>
      <c r="CB75" s="961"/>
      <c r="CC75" s="961"/>
      <c r="CD75" s="961"/>
      <c r="CE75" s="961"/>
      <c r="CF75" s="961"/>
      <c r="CG75" s="970"/>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60"/>
      <c r="DW75" s="961"/>
      <c r="DX75" s="961"/>
      <c r="DY75" s="961"/>
      <c r="DZ75" s="962"/>
      <c r="EA75" s="214"/>
    </row>
    <row r="76" spans="1:131" ht="26.25" customHeight="1" x14ac:dyDescent="0.15">
      <c r="A76" s="223">
        <v>9</v>
      </c>
      <c r="B76" s="989" t="s">
        <v>596</v>
      </c>
      <c r="C76" s="990"/>
      <c r="D76" s="990"/>
      <c r="E76" s="990"/>
      <c r="F76" s="990"/>
      <c r="G76" s="990"/>
      <c r="H76" s="990"/>
      <c r="I76" s="990"/>
      <c r="J76" s="990"/>
      <c r="K76" s="990"/>
      <c r="L76" s="990"/>
      <c r="M76" s="990"/>
      <c r="N76" s="990"/>
      <c r="O76" s="990"/>
      <c r="P76" s="991"/>
      <c r="Q76" s="993">
        <v>147847</v>
      </c>
      <c r="R76" s="994"/>
      <c r="S76" s="994"/>
      <c r="T76" s="994"/>
      <c r="U76" s="995"/>
      <c r="V76" s="996">
        <v>143102</v>
      </c>
      <c r="W76" s="994"/>
      <c r="X76" s="994"/>
      <c r="Y76" s="994"/>
      <c r="Z76" s="995"/>
      <c r="AA76" s="996">
        <v>4745</v>
      </c>
      <c r="AB76" s="994"/>
      <c r="AC76" s="994"/>
      <c r="AD76" s="994"/>
      <c r="AE76" s="995"/>
      <c r="AF76" s="996">
        <v>4745</v>
      </c>
      <c r="AG76" s="994"/>
      <c r="AH76" s="994"/>
      <c r="AI76" s="994"/>
      <c r="AJ76" s="995"/>
      <c r="AK76" s="996">
        <v>700</v>
      </c>
      <c r="AL76" s="994"/>
      <c r="AM76" s="994"/>
      <c r="AN76" s="994"/>
      <c r="AO76" s="995"/>
      <c r="AP76" s="996" t="s">
        <v>606</v>
      </c>
      <c r="AQ76" s="994"/>
      <c r="AR76" s="994"/>
      <c r="AS76" s="994"/>
      <c r="AT76" s="995"/>
      <c r="AU76" s="996" t="s">
        <v>606</v>
      </c>
      <c r="AV76" s="994"/>
      <c r="AW76" s="994"/>
      <c r="AX76" s="994"/>
      <c r="AY76" s="995"/>
      <c r="AZ76" s="987"/>
      <c r="BA76" s="987"/>
      <c r="BB76" s="987"/>
      <c r="BC76" s="987"/>
      <c r="BD76" s="988"/>
      <c r="BE76" s="226"/>
      <c r="BF76" s="226"/>
      <c r="BG76" s="226"/>
      <c r="BH76" s="226"/>
      <c r="BI76" s="226"/>
      <c r="BJ76" s="226"/>
      <c r="BK76" s="226"/>
      <c r="BL76" s="226"/>
      <c r="BM76" s="226"/>
      <c r="BN76" s="226"/>
      <c r="BO76" s="226"/>
      <c r="BP76" s="226"/>
      <c r="BQ76" s="223">
        <v>70</v>
      </c>
      <c r="BR76" s="228"/>
      <c r="BS76" s="960"/>
      <c r="BT76" s="961"/>
      <c r="BU76" s="961"/>
      <c r="BV76" s="961"/>
      <c r="BW76" s="961"/>
      <c r="BX76" s="961"/>
      <c r="BY76" s="961"/>
      <c r="BZ76" s="961"/>
      <c r="CA76" s="961"/>
      <c r="CB76" s="961"/>
      <c r="CC76" s="961"/>
      <c r="CD76" s="961"/>
      <c r="CE76" s="961"/>
      <c r="CF76" s="961"/>
      <c r="CG76" s="970"/>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60"/>
      <c r="DW76" s="961"/>
      <c r="DX76" s="961"/>
      <c r="DY76" s="961"/>
      <c r="DZ76" s="962"/>
      <c r="EA76" s="214"/>
    </row>
    <row r="77" spans="1:131" ht="26.25" customHeight="1" x14ac:dyDescent="0.15">
      <c r="A77" s="223">
        <v>10</v>
      </c>
      <c r="B77" s="989" t="s">
        <v>597</v>
      </c>
      <c r="C77" s="990"/>
      <c r="D77" s="990"/>
      <c r="E77" s="990"/>
      <c r="F77" s="990"/>
      <c r="G77" s="990"/>
      <c r="H77" s="990"/>
      <c r="I77" s="990"/>
      <c r="J77" s="990"/>
      <c r="K77" s="990"/>
      <c r="L77" s="990"/>
      <c r="M77" s="990"/>
      <c r="N77" s="990"/>
      <c r="O77" s="990"/>
      <c r="P77" s="991"/>
      <c r="Q77" s="993">
        <v>1606</v>
      </c>
      <c r="R77" s="994"/>
      <c r="S77" s="994"/>
      <c r="T77" s="994"/>
      <c r="U77" s="995"/>
      <c r="V77" s="996">
        <v>1547</v>
      </c>
      <c r="W77" s="994"/>
      <c r="X77" s="994"/>
      <c r="Y77" s="994"/>
      <c r="Z77" s="995"/>
      <c r="AA77" s="996">
        <v>59</v>
      </c>
      <c r="AB77" s="994"/>
      <c r="AC77" s="994"/>
      <c r="AD77" s="994"/>
      <c r="AE77" s="995"/>
      <c r="AF77" s="996">
        <v>59</v>
      </c>
      <c r="AG77" s="994"/>
      <c r="AH77" s="994"/>
      <c r="AI77" s="994"/>
      <c r="AJ77" s="995"/>
      <c r="AK77" s="996" t="s">
        <v>606</v>
      </c>
      <c r="AL77" s="994"/>
      <c r="AM77" s="994"/>
      <c r="AN77" s="994"/>
      <c r="AO77" s="995"/>
      <c r="AP77" s="996">
        <v>290</v>
      </c>
      <c r="AQ77" s="994"/>
      <c r="AR77" s="994"/>
      <c r="AS77" s="994"/>
      <c r="AT77" s="995"/>
      <c r="AU77" s="996">
        <v>35</v>
      </c>
      <c r="AV77" s="994"/>
      <c r="AW77" s="994"/>
      <c r="AX77" s="994"/>
      <c r="AY77" s="995"/>
      <c r="AZ77" s="987"/>
      <c r="BA77" s="987"/>
      <c r="BB77" s="987"/>
      <c r="BC77" s="987"/>
      <c r="BD77" s="988"/>
      <c r="BE77" s="226"/>
      <c r="BF77" s="226"/>
      <c r="BG77" s="226"/>
      <c r="BH77" s="226"/>
      <c r="BI77" s="226"/>
      <c r="BJ77" s="226"/>
      <c r="BK77" s="226"/>
      <c r="BL77" s="226"/>
      <c r="BM77" s="226"/>
      <c r="BN77" s="226"/>
      <c r="BO77" s="226"/>
      <c r="BP77" s="226"/>
      <c r="BQ77" s="223">
        <v>71</v>
      </c>
      <c r="BR77" s="228"/>
      <c r="BS77" s="960"/>
      <c r="BT77" s="961"/>
      <c r="BU77" s="961"/>
      <c r="BV77" s="961"/>
      <c r="BW77" s="961"/>
      <c r="BX77" s="961"/>
      <c r="BY77" s="961"/>
      <c r="BZ77" s="961"/>
      <c r="CA77" s="961"/>
      <c r="CB77" s="961"/>
      <c r="CC77" s="961"/>
      <c r="CD77" s="961"/>
      <c r="CE77" s="961"/>
      <c r="CF77" s="961"/>
      <c r="CG77" s="970"/>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60"/>
      <c r="DW77" s="961"/>
      <c r="DX77" s="961"/>
      <c r="DY77" s="961"/>
      <c r="DZ77" s="962"/>
      <c r="EA77" s="214"/>
    </row>
    <row r="78" spans="1:131" ht="26.25" customHeight="1" x14ac:dyDescent="0.15">
      <c r="A78" s="223">
        <v>11</v>
      </c>
      <c r="B78" s="989"/>
      <c r="C78" s="990"/>
      <c r="D78" s="990"/>
      <c r="E78" s="990"/>
      <c r="F78" s="990"/>
      <c r="G78" s="990"/>
      <c r="H78" s="990"/>
      <c r="I78" s="990"/>
      <c r="J78" s="990"/>
      <c r="K78" s="990"/>
      <c r="L78" s="990"/>
      <c r="M78" s="990"/>
      <c r="N78" s="990"/>
      <c r="O78" s="990"/>
      <c r="P78" s="991"/>
      <c r="Q78" s="992"/>
      <c r="R78" s="986"/>
      <c r="S78" s="986"/>
      <c r="T78" s="986"/>
      <c r="U78" s="986"/>
      <c r="V78" s="986"/>
      <c r="W78" s="986"/>
      <c r="X78" s="986"/>
      <c r="Y78" s="986"/>
      <c r="Z78" s="986"/>
      <c r="AA78" s="986"/>
      <c r="AB78" s="986"/>
      <c r="AC78" s="986"/>
      <c r="AD78" s="986"/>
      <c r="AE78" s="986"/>
      <c r="AF78" s="986"/>
      <c r="AG78" s="986"/>
      <c r="AH78" s="986"/>
      <c r="AI78" s="986"/>
      <c r="AJ78" s="986"/>
      <c r="AK78" s="986"/>
      <c r="AL78" s="986"/>
      <c r="AM78" s="986"/>
      <c r="AN78" s="986"/>
      <c r="AO78" s="986"/>
      <c r="AP78" s="986"/>
      <c r="AQ78" s="986"/>
      <c r="AR78" s="986"/>
      <c r="AS78" s="986"/>
      <c r="AT78" s="986"/>
      <c r="AU78" s="986"/>
      <c r="AV78" s="986"/>
      <c r="AW78" s="986"/>
      <c r="AX78" s="986"/>
      <c r="AY78" s="986"/>
      <c r="AZ78" s="987"/>
      <c r="BA78" s="987"/>
      <c r="BB78" s="987"/>
      <c r="BC78" s="987"/>
      <c r="BD78" s="988"/>
      <c r="BE78" s="226"/>
      <c r="BF78" s="226"/>
      <c r="BG78" s="226"/>
      <c r="BH78" s="226"/>
      <c r="BI78" s="226"/>
      <c r="BJ78" s="214"/>
      <c r="BK78" s="214"/>
      <c r="BL78" s="214"/>
      <c r="BM78" s="214"/>
      <c r="BN78" s="214"/>
      <c r="BO78" s="226"/>
      <c r="BP78" s="226"/>
      <c r="BQ78" s="223">
        <v>72</v>
      </c>
      <c r="BR78" s="228"/>
      <c r="BS78" s="960"/>
      <c r="BT78" s="961"/>
      <c r="BU78" s="961"/>
      <c r="BV78" s="961"/>
      <c r="BW78" s="961"/>
      <c r="BX78" s="961"/>
      <c r="BY78" s="961"/>
      <c r="BZ78" s="961"/>
      <c r="CA78" s="961"/>
      <c r="CB78" s="961"/>
      <c r="CC78" s="961"/>
      <c r="CD78" s="961"/>
      <c r="CE78" s="961"/>
      <c r="CF78" s="961"/>
      <c r="CG78" s="970"/>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60"/>
      <c r="DW78" s="961"/>
      <c r="DX78" s="961"/>
      <c r="DY78" s="961"/>
      <c r="DZ78" s="962"/>
      <c r="EA78" s="214"/>
    </row>
    <row r="79" spans="1:131" ht="26.25" customHeight="1" x14ac:dyDescent="0.15">
      <c r="A79" s="223">
        <v>12</v>
      </c>
      <c r="B79" s="989"/>
      <c r="C79" s="990"/>
      <c r="D79" s="990"/>
      <c r="E79" s="990"/>
      <c r="F79" s="990"/>
      <c r="G79" s="990"/>
      <c r="H79" s="990"/>
      <c r="I79" s="990"/>
      <c r="J79" s="990"/>
      <c r="K79" s="990"/>
      <c r="L79" s="990"/>
      <c r="M79" s="990"/>
      <c r="N79" s="990"/>
      <c r="O79" s="990"/>
      <c r="P79" s="991"/>
      <c r="Q79" s="992"/>
      <c r="R79" s="986"/>
      <c r="S79" s="986"/>
      <c r="T79" s="986"/>
      <c r="U79" s="986"/>
      <c r="V79" s="986"/>
      <c r="W79" s="986"/>
      <c r="X79" s="986"/>
      <c r="Y79" s="986"/>
      <c r="Z79" s="986"/>
      <c r="AA79" s="986"/>
      <c r="AB79" s="986"/>
      <c r="AC79" s="986"/>
      <c r="AD79" s="986"/>
      <c r="AE79" s="986"/>
      <c r="AF79" s="986"/>
      <c r="AG79" s="986"/>
      <c r="AH79" s="986"/>
      <c r="AI79" s="986"/>
      <c r="AJ79" s="986"/>
      <c r="AK79" s="986"/>
      <c r="AL79" s="986"/>
      <c r="AM79" s="986"/>
      <c r="AN79" s="986"/>
      <c r="AO79" s="986"/>
      <c r="AP79" s="986"/>
      <c r="AQ79" s="986"/>
      <c r="AR79" s="986"/>
      <c r="AS79" s="986"/>
      <c r="AT79" s="986"/>
      <c r="AU79" s="986"/>
      <c r="AV79" s="986"/>
      <c r="AW79" s="986"/>
      <c r="AX79" s="986"/>
      <c r="AY79" s="986"/>
      <c r="AZ79" s="987"/>
      <c r="BA79" s="987"/>
      <c r="BB79" s="987"/>
      <c r="BC79" s="987"/>
      <c r="BD79" s="988"/>
      <c r="BE79" s="226"/>
      <c r="BF79" s="226"/>
      <c r="BG79" s="226"/>
      <c r="BH79" s="226"/>
      <c r="BI79" s="226"/>
      <c r="BJ79" s="214"/>
      <c r="BK79" s="214"/>
      <c r="BL79" s="214"/>
      <c r="BM79" s="214"/>
      <c r="BN79" s="214"/>
      <c r="BO79" s="226"/>
      <c r="BP79" s="226"/>
      <c r="BQ79" s="223">
        <v>73</v>
      </c>
      <c r="BR79" s="228"/>
      <c r="BS79" s="960"/>
      <c r="BT79" s="961"/>
      <c r="BU79" s="961"/>
      <c r="BV79" s="961"/>
      <c r="BW79" s="961"/>
      <c r="BX79" s="961"/>
      <c r="BY79" s="961"/>
      <c r="BZ79" s="961"/>
      <c r="CA79" s="961"/>
      <c r="CB79" s="961"/>
      <c r="CC79" s="961"/>
      <c r="CD79" s="961"/>
      <c r="CE79" s="961"/>
      <c r="CF79" s="961"/>
      <c r="CG79" s="970"/>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60"/>
      <c r="DW79" s="961"/>
      <c r="DX79" s="961"/>
      <c r="DY79" s="961"/>
      <c r="DZ79" s="962"/>
      <c r="EA79" s="214"/>
    </row>
    <row r="80" spans="1:131" ht="26.25" customHeight="1" x14ac:dyDescent="0.15">
      <c r="A80" s="223">
        <v>13</v>
      </c>
      <c r="B80" s="989"/>
      <c r="C80" s="990"/>
      <c r="D80" s="990"/>
      <c r="E80" s="990"/>
      <c r="F80" s="990"/>
      <c r="G80" s="990"/>
      <c r="H80" s="990"/>
      <c r="I80" s="990"/>
      <c r="J80" s="990"/>
      <c r="K80" s="990"/>
      <c r="L80" s="990"/>
      <c r="M80" s="990"/>
      <c r="N80" s="990"/>
      <c r="O80" s="990"/>
      <c r="P80" s="991"/>
      <c r="Q80" s="992"/>
      <c r="R80" s="986"/>
      <c r="S80" s="986"/>
      <c r="T80" s="986"/>
      <c r="U80" s="986"/>
      <c r="V80" s="986"/>
      <c r="W80" s="986"/>
      <c r="X80" s="986"/>
      <c r="Y80" s="986"/>
      <c r="Z80" s="986"/>
      <c r="AA80" s="986"/>
      <c r="AB80" s="986"/>
      <c r="AC80" s="986"/>
      <c r="AD80" s="986"/>
      <c r="AE80" s="986"/>
      <c r="AF80" s="986"/>
      <c r="AG80" s="986"/>
      <c r="AH80" s="986"/>
      <c r="AI80" s="986"/>
      <c r="AJ80" s="986"/>
      <c r="AK80" s="986"/>
      <c r="AL80" s="986"/>
      <c r="AM80" s="986"/>
      <c r="AN80" s="986"/>
      <c r="AO80" s="986"/>
      <c r="AP80" s="986"/>
      <c r="AQ80" s="986"/>
      <c r="AR80" s="986"/>
      <c r="AS80" s="986"/>
      <c r="AT80" s="986"/>
      <c r="AU80" s="986"/>
      <c r="AV80" s="986"/>
      <c r="AW80" s="986"/>
      <c r="AX80" s="986"/>
      <c r="AY80" s="986"/>
      <c r="AZ80" s="987"/>
      <c r="BA80" s="987"/>
      <c r="BB80" s="987"/>
      <c r="BC80" s="987"/>
      <c r="BD80" s="988"/>
      <c r="BE80" s="226"/>
      <c r="BF80" s="226"/>
      <c r="BG80" s="226"/>
      <c r="BH80" s="226"/>
      <c r="BI80" s="226"/>
      <c r="BJ80" s="226"/>
      <c r="BK80" s="226"/>
      <c r="BL80" s="226"/>
      <c r="BM80" s="226"/>
      <c r="BN80" s="226"/>
      <c r="BO80" s="226"/>
      <c r="BP80" s="226"/>
      <c r="BQ80" s="223">
        <v>74</v>
      </c>
      <c r="BR80" s="228"/>
      <c r="BS80" s="960"/>
      <c r="BT80" s="961"/>
      <c r="BU80" s="961"/>
      <c r="BV80" s="961"/>
      <c r="BW80" s="961"/>
      <c r="BX80" s="961"/>
      <c r="BY80" s="961"/>
      <c r="BZ80" s="961"/>
      <c r="CA80" s="961"/>
      <c r="CB80" s="961"/>
      <c r="CC80" s="961"/>
      <c r="CD80" s="961"/>
      <c r="CE80" s="961"/>
      <c r="CF80" s="961"/>
      <c r="CG80" s="970"/>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60"/>
      <c r="DW80" s="961"/>
      <c r="DX80" s="961"/>
      <c r="DY80" s="961"/>
      <c r="DZ80" s="962"/>
      <c r="EA80" s="214"/>
    </row>
    <row r="81" spans="1:131" ht="26.25" customHeight="1" x14ac:dyDescent="0.15">
      <c r="A81" s="223">
        <v>14</v>
      </c>
      <c r="B81" s="989"/>
      <c r="C81" s="990"/>
      <c r="D81" s="990"/>
      <c r="E81" s="990"/>
      <c r="F81" s="990"/>
      <c r="G81" s="990"/>
      <c r="H81" s="990"/>
      <c r="I81" s="990"/>
      <c r="J81" s="990"/>
      <c r="K81" s="990"/>
      <c r="L81" s="990"/>
      <c r="M81" s="990"/>
      <c r="N81" s="990"/>
      <c r="O81" s="990"/>
      <c r="P81" s="991"/>
      <c r="Q81" s="992"/>
      <c r="R81" s="986"/>
      <c r="S81" s="986"/>
      <c r="T81" s="986"/>
      <c r="U81" s="986"/>
      <c r="V81" s="986"/>
      <c r="W81" s="986"/>
      <c r="X81" s="986"/>
      <c r="Y81" s="986"/>
      <c r="Z81" s="986"/>
      <c r="AA81" s="986"/>
      <c r="AB81" s="986"/>
      <c r="AC81" s="986"/>
      <c r="AD81" s="986"/>
      <c r="AE81" s="986"/>
      <c r="AF81" s="986"/>
      <c r="AG81" s="986"/>
      <c r="AH81" s="986"/>
      <c r="AI81" s="986"/>
      <c r="AJ81" s="986"/>
      <c r="AK81" s="986"/>
      <c r="AL81" s="986"/>
      <c r="AM81" s="986"/>
      <c r="AN81" s="986"/>
      <c r="AO81" s="986"/>
      <c r="AP81" s="986"/>
      <c r="AQ81" s="986"/>
      <c r="AR81" s="986"/>
      <c r="AS81" s="986"/>
      <c r="AT81" s="986"/>
      <c r="AU81" s="986"/>
      <c r="AV81" s="986"/>
      <c r="AW81" s="986"/>
      <c r="AX81" s="986"/>
      <c r="AY81" s="986"/>
      <c r="AZ81" s="987"/>
      <c r="BA81" s="987"/>
      <c r="BB81" s="987"/>
      <c r="BC81" s="987"/>
      <c r="BD81" s="988"/>
      <c r="BE81" s="226"/>
      <c r="BF81" s="226"/>
      <c r="BG81" s="226"/>
      <c r="BH81" s="226"/>
      <c r="BI81" s="226"/>
      <c r="BJ81" s="226"/>
      <c r="BK81" s="226"/>
      <c r="BL81" s="226"/>
      <c r="BM81" s="226"/>
      <c r="BN81" s="226"/>
      <c r="BO81" s="226"/>
      <c r="BP81" s="226"/>
      <c r="BQ81" s="223">
        <v>75</v>
      </c>
      <c r="BR81" s="228"/>
      <c r="BS81" s="960"/>
      <c r="BT81" s="961"/>
      <c r="BU81" s="961"/>
      <c r="BV81" s="961"/>
      <c r="BW81" s="961"/>
      <c r="BX81" s="961"/>
      <c r="BY81" s="961"/>
      <c r="BZ81" s="961"/>
      <c r="CA81" s="961"/>
      <c r="CB81" s="961"/>
      <c r="CC81" s="961"/>
      <c r="CD81" s="961"/>
      <c r="CE81" s="961"/>
      <c r="CF81" s="961"/>
      <c r="CG81" s="970"/>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60"/>
      <c r="DW81" s="961"/>
      <c r="DX81" s="961"/>
      <c r="DY81" s="961"/>
      <c r="DZ81" s="962"/>
      <c r="EA81" s="214"/>
    </row>
    <row r="82" spans="1:131" ht="26.25" customHeight="1" x14ac:dyDescent="0.15">
      <c r="A82" s="223">
        <v>15</v>
      </c>
      <c r="B82" s="989"/>
      <c r="C82" s="990"/>
      <c r="D82" s="990"/>
      <c r="E82" s="990"/>
      <c r="F82" s="990"/>
      <c r="G82" s="990"/>
      <c r="H82" s="990"/>
      <c r="I82" s="990"/>
      <c r="J82" s="990"/>
      <c r="K82" s="990"/>
      <c r="L82" s="990"/>
      <c r="M82" s="990"/>
      <c r="N82" s="990"/>
      <c r="O82" s="990"/>
      <c r="P82" s="991"/>
      <c r="Q82" s="992"/>
      <c r="R82" s="986"/>
      <c r="S82" s="986"/>
      <c r="T82" s="986"/>
      <c r="U82" s="986"/>
      <c r="V82" s="986"/>
      <c r="W82" s="986"/>
      <c r="X82" s="986"/>
      <c r="Y82" s="986"/>
      <c r="Z82" s="986"/>
      <c r="AA82" s="986"/>
      <c r="AB82" s="986"/>
      <c r="AC82" s="986"/>
      <c r="AD82" s="986"/>
      <c r="AE82" s="986"/>
      <c r="AF82" s="986"/>
      <c r="AG82" s="986"/>
      <c r="AH82" s="986"/>
      <c r="AI82" s="986"/>
      <c r="AJ82" s="986"/>
      <c r="AK82" s="986"/>
      <c r="AL82" s="986"/>
      <c r="AM82" s="986"/>
      <c r="AN82" s="986"/>
      <c r="AO82" s="986"/>
      <c r="AP82" s="986"/>
      <c r="AQ82" s="986"/>
      <c r="AR82" s="986"/>
      <c r="AS82" s="986"/>
      <c r="AT82" s="986"/>
      <c r="AU82" s="986"/>
      <c r="AV82" s="986"/>
      <c r="AW82" s="986"/>
      <c r="AX82" s="986"/>
      <c r="AY82" s="986"/>
      <c r="AZ82" s="987"/>
      <c r="BA82" s="987"/>
      <c r="BB82" s="987"/>
      <c r="BC82" s="987"/>
      <c r="BD82" s="988"/>
      <c r="BE82" s="226"/>
      <c r="BF82" s="226"/>
      <c r="BG82" s="226"/>
      <c r="BH82" s="226"/>
      <c r="BI82" s="226"/>
      <c r="BJ82" s="226"/>
      <c r="BK82" s="226"/>
      <c r="BL82" s="226"/>
      <c r="BM82" s="226"/>
      <c r="BN82" s="226"/>
      <c r="BO82" s="226"/>
      <c r="BP82" s="226"/>
      <c r="BQ82" s="223">
        <v>76</v>
      </c>
      <c r="BR82" s="228"/>
      <c r="BS82" s="960"/>
      <c r="BT82" s="961"/>
      <c r="BU82" s="961"/>
      <c r="BV82" s="961"/>
      <c r="BW82" s="961"/>
      <c r="BX82" s="961"/>
      <c r="BY82" s="961"/>
      <c r="BZ82" s="961"/>
      <c r="CA82" s="961"/>
      <c r="CB82" s="961"/>
      <c r="CC82" s="961"/>
      <c r="CD82" s="961"/>
      <c r="CE82" s="961"/>
      <c r="CF82" s="961"/>
      <c r="CG82" s="970"/>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60"/>
      <c r="DW82" s="961"/>
      <c r="DX82" s="961"/>
      <c r="DY82" s="961"/>
      <c r="DZ82" s="962"/>
      <c r="EA82" s="214"/>
    </row>
    <row r="83" spans="1:131" ht="26.25" customHeight="1" x14ac:dyDescent="0.15">
      <c r="A83" s="223">
        <v>16</v>
      </c>
      <c r="B83" s="989"/>
      <c r="C83" s="990"/>
      <c r="D83" s="990"/>
      <c r="E83" s="990"/>
      <c r="F83" s="990"/>
      <c r="G83" s="990"/>
      <c r="H83" s="990"/>
      <c r="I83" s="990"/>
      <c r="J83" s="990"/>
      <c r="K83" s="990"/>
      <c r="L83" s="990"/>
      <c r="M83" s="990"/>
      <c r="N83" s="990"/>
      <c r="O83" s="990"/>
      <c r="P83" s="991"/>
      <c r="Q83" s="992"/>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6"/>
      <c r="AT83" s="986"/>
      <c r="AU83" s="986"/>
      <c r="AV83" s="986"/>
      <c r="AW83" s="986"/>
      <c r="AX83" s="986"/>
      <c r="AY83" s="986"/>
      <c r="AZ83" s="987"/>
      <c r="BA83" s="987"/>
      <c r="BB83" s="987"/>
      <c r="BC83" s="987"/>
      <c r="BD83" s="988"/>
      <c r="BE83" s="226"/>
      <c r="BF83" s="226"/>
      <c r="BG83" s="226"/>
      <c r="BH83" s="226"/>
      <c r="BI83" s="226"/>
      <c r="BJ83" s="226"/>
      <c r="BK83" s="226"/>
      <c r="BL83" s="226"/>
      <c r="BM83" s="226"/>
      <c r="BN83" s="226"/>
      <c r="BO83" s="226"/>
      <c r="BP83" s="226"/>
      <c r="BQ83" s="223">
        <v>77</v>
      </c>
      <c r="BR83" s="228"/>
      <c r="BS83" s="960"/>
      <c r="BT83" s="961"/>
      <c r="BU83" s="961"/>
      <c r="BV83" s="961"/>
      <c r="BW83" s="961"/>
      <c r="BX83" s="961"/>
      <c r="BY83" s="961"/>
      <c r="BZ83" s="961"/>
      <c r="CA83" s="961"/>
      <c r="CB83" s="961"/>
      <c r="CC83" s="961"/>
      <c r="CD83" s="961"/>
      <c r="CE83" s="961"/>
      <c r="CF83" s="961"/>
      <c r="CG83" s="970"/>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60"/>
      <c r="DW83" s="961"/>
      <c r="DX83" s="961"/>
      <c r="DY83" s="961"/>
      <c r="DZ83" s="962"/>
      <c r="EA83" s="214"/>
    </row>
    <row r="84" spans="1:131" ht="26.25" customHeight="1" x14ac:dyDescent="0.15">
      <c r="A84" s="223">
        <v>17</v>
      </c>
      <c r="B84" s="989"/>
      <c r="C84" s="990"/>
      <c r="D84" s="990"/>
      <c r="E84" s="990"/>
      <c r="F84" s="990"/>
      <c r="G84" s="990"/>
      <c r="H84" s="990"/>
      <c r="I84" s="990"/>
      <c r="J84" s="990"/>
      <c r="K84" s="990"/>
      <c r="L84" s="990"/>
      <c r="M84" s="990"/>
      <c r="N84" s="990"/>
      <c r="O84" s="990"/>
      <c r="P84" s="991"/>
      <c r="Q84" s="992"/>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7"/>
      <c r="BA84" s="987"/>
      <c r="BB84" s="987"/>
      <c r="BC84" s="987"/>
      <c r="BD84" s="988"/>
      <c r="BE84" s="226"/>
      <c r="BF84" s="226"/>
      <c r="BG84" s="226"/>
      <c r="BH84" s="226"/>
      <c r="BI84" s="226"/>
      <c r="BJ84" s="226"/>
      <c r="BK84" s="226"/>
      <c r="BL84" s="226"/>
      <c r="BM84" s="226"/>
      <c r="BN84" s="226"/>
      <c r="BO84" s="226"/>
      <c r="BP84" s="226"/>
      <c r="BQ84" s="223">
        <v>78</v>
      </c>
      <c r="BR84" s="228"/>
      <c r="BS84" s="960"/>
      <c r="BT84" s="961"/>
      <c r="BU84" s="961"/>
      <c r="BV84" s="961"/>
      <c r="BW84" s="961"/>
      <c r="BX84" s="961"/>
      <c r="BY84" s="961"/>
      <c r="BZ84" s="961"/>
      <c r="CA84" s="961"/>
      <c r="CB84" s="961"/>
      <c r="CC84" s="961"/>
      <c r="CD84" s="961"/>
      <c r="CE84" s="961"/>
      <c r="CF84" s="961"/>
      <c r="CG84" s="970"/>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60"/>
      <c r="DW84" s="961"/>
      <c r="DX84" s="961"/>
      <c r="DY84" s="961"/>
      <c r="DZ84" s="962"/>
      <c r="EA84" s="214"/>
    </row>
    <row r="85" spans="1:131" ht="26.25" customHeight="1" x14ac:dyDescent="0.15">
      <c r="A85" s="223">
        <v>18</v>
      </c>
      <c r="B85" s="989"/>
      <c r="C85" s="990"/>
      <c r="D85" s="990"/>
      <c r="E85" s="990"/>
      <c r="F85" s="990"/>
      <c r="G85" s="990"/>
      <c r="H85" s="990"/>
      <c r="I85" s="990"/>
      <c r="J85" s="990"/>
      <c r="K85" s="990"/>
      <c r="L85" s="990"/>
      <c r="M85" s="990"/>
      <c r="N85" s="990"/>
      <c r="O85" s="990"/>
      <c r="P85" s="991"/>
      <c r="Q85" s="992"/>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7"/>
      <c r="BA85" s="987"/>
      <c r="BB85" s="987"/>
      <c r="BC85" s="987"/>
      <c r="BD85" s="988"/>
      <c r="BE85" s="226"/>
      <c r="BF85" s="226"/>
      <c r="BG85" s="226"/>
      <c r="BH85" s="226"/>
      <c r="BI85" s="226"/>
      <c r="BJ85" s="226"/>
      <c r="BK85" s="226"/>
      <c r="BL85" s="226"/>
      <c r="BM85" s="226"/>
      <c r="BN85" s="226"/>
      <c r="BO85" s="226"/>
      <c r="BP85" s="226"/>
      <c r="BQ85" s="223">
        <v>79</v>
      </c>
      <c r="BR85" s="228"/>
      <c r="BS85" s="960"/>
      <c r="BT85" s="961"/>
      <c r="BU85" s="961"/>
      <c r="BV85" s="961"/>
      <c r="BW85" s="961"/>
      <c r="BX85" s="961"/>
      <c r="BY85" s="961"/>
      <c r="BZ85" s="961"/>
      <c r="CA85" s="961"/>
      <c r="CB85" s="961"/>
      <c r="CC85" s="961"/>
      <c r="CD85" s="961"/>
      <c r="CE85" s="961"/>
      <c r="CF85" s="961"/>
      <c r="CG85" s="970"/>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60"/>
      <c r="DW85" s="961"/>
      <c r="DX85" s="961"/>
      <c r="DY85" s="961"/>
      <c r="DZ85" s="962"/>
      <c r="EA85" s="214"/>
    </row>
    <row r="86" spans="1:131" ht="26.25" customHeight="1" x14ac:dyDescent="0.15">
      <c r="A86" s="223">
        <v>19</v>
      </c>
      <c r="B86" s="989"/>
      <c r="C86" s="990"/>
      <c r="D86" s="990"/>
      <c r="E86" s="990"/>
      <c r="F86" s="990"/>
      <c r="G86" s="990"/>
      <c r="H86" s="990"/>
      <c r="I86" s="990"/>
      <c r="J86" s="990"/>
      <c r="K86" s="990"/>
      <c r="L86" s="990"/>
      <c r="M86" s="990"/>
      <c r="N86" s="990"/>
      <c r="O86" s="990"/>
      <c r="P86" s="991"/>
      <c r="Q86" s="992"/>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7"/>
      <c r="BA86" s="987"/>
      <c r="BB86" s="987"/>
      <c r="BC86" s="987"/>
      <c r="BD86" s="988"/>
      <c r="BE86" s="226"/>
      <c r="BF86" s="226"/>
      <c r="BG86" s="226"/>
      <c r="BH86" s="226"/>
      <c r="BI86" s="226"/>
      <c r="BJ86" s="226"/>
      <c r="BK86" s="226"/>
      <c r="BL86" s="226"/>
      <c r="BM86" s="226"/>
      <c r="BN86" s="226"/>
      <c r="BO86" s="226"/>
      <c r="BP86" s="226"/>
      <c r="BQ86" s="223">
        <v>80</v>
      </c>
      <c r="BR86" s="228"/>
      <c r="BS86" s="960"/>
      <c r="BT86" s="961"/>
      <c r="BU86" s="961"/>
      <c r="BV86" s="961"/>
      <c r="BW86" s="961"/>
      <c r="BX86" s="961"/>
      <c r="BY86" s="961"/>
      <c r="BZ86" s="961"/>
      <c r="CA86" s="961"/>
      <c r="CB86" s="961"/>
      <c r="CC86" s="961"/>
      <c r="CD86" s="961"/>
      <c r="CE86" s="961"/>
      <c r="CF86" s="961"/>
      <c r="CG86" s="970"/>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60"/>
      <c r="DW86" s="961"/>
      <c r="DX86" s="961"/>
      <c r="DY86" s="961"/>
      <c r="DZ86" s="962"/>
      <c r="EA86" s="214"/>
    </row>
    <row r="87" spans="1:131" ht="26.25" customHeight="1" x14ac:dyDescent="0.15">
      <c r="A87" s="229">
        <v>20</v>
      </c>
      <c r="B87" s="979"/>
      <c r="C87" s="980"/>
      <c r="D87" s="980"/>
      <c r="E87" s="980"/>
      <c r="F87" s="980"/>
      <c r="G87" s="980"/>
      <c r="H87" s="980"/>
      <c r="I87" s="980"/>
      <c r="J87" s="980"/>
      <c r="K87" s="980"/>
      <c r="L87" s="980"/>
      <c r="M87" s="980"/>
      <c r="N87" s="980"/>
      <c r="O87" s="980"/>
      <c r="P87" s="981"/>
      <c r="Q87" s="982"/>
      <c r="R87" s="983"/>
      <c r="S87" s="983"/>
      <c r="T87" s="983"/>
      <c r="U87" s="983"/>
      <c r="V87" s="983"/>
      <c r="W87" s="983"/>
      <c r="X87" s="983"/>
      <c r="Y87" s="983"/>
      <c r="Z87" s="983"/>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4"/>
      <c r="BA87" s="984"/>
      <c r="BB87" s="984"/>
      <c r="BC87" s="984"/>
      <c r="BD87" s="985"/>
      <c r="BE87" s="226"/>
      <c r="BF87" s="226"/>
      <c r="BG87" s="226"/>
      <c r="BH87" s="226"/>
      <c r="BI87" s="226"/>
      <c r="BJ87" s="226"/>
      <c r="BK87" s="226"/>
      <c r="BL87" s="226"/>
      <c r="BM87" s="226"/>
      <c r="BN87" s="226"/>
      <c r="BO87" s="226"/>
      <c r="BP87" s="226"/>
      <c r="BQ87" s="223">
        <v>81</v>
      </c>
      <c r="BR87" s="228"/>
      <c r="BS87" s="960"/>
      <c r="BT87" s="961"/>
      <c r="BU87" s="961"/>
      <c r="BV87" s="961"/>
      <c r="BW87" s="961"/>
      <c r="BX87" s="961"/>
      <c r="BY87" s="961"/>
      <c r="BZ87" s="961"/>
      <c r="CA87" s="961"/>
      <c r="CB87" s="961"/>
      <c r="CC87" s="961"/>
      <c r="CD87" s="961"/>
      <c r="CE87" s="961"/>
      <c r="CF87" s="961"/>
      <c r="CG87" s="970"/>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60"/>
      <c r="DW87" s="961"/>
      <c r="DX87" s="961"/>
      <c r="DY87" s="961"/>
      <c r="DZ87" s="962"/>
      <c r="EA87" s="214"/>
    </row>
    <row r="88" spans="1:131" ht="26.25" customHeight="1" thickBot="1" x14ac:dyDescent="0.2">
      <c r="A88" s="225" t="s">
        <v>394</v>
      </c>
      <c r="B88" s="952" t="s">
        <v>422</v>
      </c>
      <c r="C88" s="953"/>
      <c r="D88" s="953"/>
      <c r="E88" s="953"/>
      <c r="F88" s="953"/>
      <c r="G88" s="953"/>
      <c r="H88" s="953"/>
      <c r="I88" s="953"/>
      <c r="J88" s="953"/>
      <c r="K88" s="953"/>
      <c r="L88" s="953"/>
      <c r="M88" s="953"/>
      <c r="N88" s="953"/>
      <c r="O88" s="953"/>
      <c r="P88" s="963"/>
      <c r="Q88" s="977"/>
      <c r="R88" s="978"/>
      <c r="S88" s="978"/>
      <c r="T88" s="978"/>
      <c r="U88" s="978"/>
      <c r="V88" s="978"/>
      <c r="W88" s="978"/>
      <c r="X88" s="978"/>
      <c r="Y88" s="978"/>
      <c r="Z88" s="978"/>
      <c r="AA88" s="978"/>
      <c r="AB88" s="978"/>
      <c r="AC88" s="978"/>
      <c r="AD88" s="978"/>
      <c r="AE88" s="978"/>
      <c r="AF88" s="974"/>
      <c r="AG88" s="974"/>
      <c r="AH88" s="974"/>
      <c r="AI88" s="974"/>
      <c r="AJ88" s="974"/>
      <c r="AK88" s="978"/>
      <c r="AL88" s="978"/>
      <c r="AM88" s="978"/>
      <c r="AN88" s="978"/>
      <c r="AO88" s="978"/>
      <c r="AP88" s="974"/>
      <c r="AQ88" s="974"/>
      <c r="AR88" s="974"/>
      <c r="AS88" s="974"/>
      <c r="AT88" s="974"/>
      <c r="AU88" s="974"/>
      <c r="AV88" s="974"/>
      <c r="AW88" s="974"/>
      <c r="AX88" s="974"/>
      <c r="AY88" s="974"/>
      <c r="AZ88" s="975"/>
      <c r="BA88" s="975"/>
      <c r="BB88" s="975"/>
      <c r="BC88" s="975"/>
      <c r="BD88" s="976"/>
      <c r="BE88" s="226"/>
      <c r="BF88" s="226"/>
      <c r="BG88" s="226"/>
      <c r="BH88" s="226"/>
      <c r="BI88" s="226"/>
      <c r="BJ88" s="226"/>
      <c r="BK88" s="226"/>
      <c r="BL88" s="226"/>
      <c r="BM88" s="226"/>
      <c r="BN88" s="226"/>
      <c r="BO88" s="226"/>
      <c r="BP88" s="226"/>
      <c r="BQ88" s="223">
        <v>82</v>
      </c>
      <c r="BR88" s="228"/>
      <c r="BS88" s="960"/>
      <c r="BT88" s="961"/>
      <c r="BU88" s="961"/>
      <c r="BV88" s="961"/>
      <c r="BW88" s="961"/>
      <c r="BX88" s="961"/>
      <c r="BY88" s="961"/>
      <c r="BZ88" s="961"/>
      <c r="CA88" s="961"/>
      <c r="CB88" s="961"/>
      <c r="CC88" s="961"/>
      <c r="CD88" s="961"/>
      <c r="CE88" s="961"/>
      <c r="CF88" s="961"/>
      <c r="CG88" s="970"/>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60"/>
      <c r="DW88" s="961"/>
      <c r="DX88" s="961"/>
      <c r="DY88" s="961"/>
      <c r="DZ88" s="962"/>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60"/>
      <c r="BT89" s="961"/>
      <c r="BU89" s="961"/>
      <c r="BV89" s="961"/>
      <c r="BW89" s="961"/>
      <c r="BX89" s="961"/>
      <c r="BY89" s="961"/>
      <c r="BZ89" s="961"/>
      <c r="CA89" s="961"/>
      <c r="CB89" s="961"/>
      <c r="CC89" s="961"/>
      <c r="CD89" s="961"/>
      <c r="CE89" s="961"/>
      <c r="CF89" s="961"/>
      <c r="CG89" s="970"/>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60"/>
      <c r="DW89" s="961"/>
      <c r="DX89" s="961"/>
      <c r="DY89" s="961"/>
      <c r="DZ89" s="962"/>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60"/>
      <c r="BT90" s="961"/>
      <c r="BU90" s="961"/>
      <c r="BV90" s="961"/>
      <c r="BW90" s="961"/>
      <c r="BX90" s="961"/>
      <c r="BY90" s="961"/>
      <c r="BZ90" s="961"/>
      <c r="CA90" s="961"/>
      <c r="CB90" s="961"/>
      <c r="CC90" s="961"/>
      <c r="CD90" s="961"/>
      <c r="CE90" s="961"/>
      <c r="CF90" s="961"/>
      <c r="CG90" s="970"/>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60"/>
      <c r="DW90" s="961"/>
      <c r="DX90" s="961"/>
      <c r="DY90" s="961"/>
      <c r="DZ90" s="962"/>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60"/>
      <c r="BT91" s="961"/>
      <c r="BU91" s="961"/>
      <c r="BV91" s="961"/>
      <c r="BW91" s="961"/>
      <c r="BX91" s="961"/>
      <c r="BY91" s="961"/>
      <c r="BZ91" s="961"/>
      <c r="CA91" s="961"/>
      <c r="CB91" s="961"/>
      <c r="CC91" s="961"/>
      <c r="CD91" s="961"/>
      <c r="CE91" s="961"/>
      <c r="CF91" s="961"/>
      <c r="CG91" s="970"/>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60"/>
      <c r="DW91" s="961"/>
      <c r="DX91" s="961"/>
      <c r="DY91" s="961"/>
      <c r="DZ91" s="962"/>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60"/>
      <c r="BT92" s="961"/>
      <c r="BU92" s="961"/>
      <c r="BV92" s="961"/>
      <c r="BW92" s="961"/>
      <c r="BX92" s="961"/>
      <c r="BY92" s="961"/>
      <c r="BZ92" s="961"/>
      <c r="CA92" s="961"/>
      <c r="CB92" s="961"/>
      <c r="CC92" s="961"/>
      <c r="CD92" s="961"/>
      <c r="CE92" s="961"/>
      <c r="CF92" s="961"/>
      <c r="CG92" s="970"/>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60"/>
      <c r="DW92" s="961"/>
      <c r="DX92" s="961"/>
      <c r="DY92" s="961"/>
      <c r="DZ92" s="962"/>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60"/>
      <c r="BT93" s="961"/>
      <c r="BU93" s="961"/>
      <c r="BV93" s="961"/>
      <c r="BW93" s="961"/>
      <c r="BX93" s="961"/>
      <c r="BY93" s="961"/>
      <c r="BZ93" s="961"/>
      <c r="CA93" s="961"/>
      <c r="CB93" s="961"/>
      <c r="CC93" s="961"/>
      <c r="CD93" s="961"/>
      <c r="CE93" s="961"/>
      <c r="CF93" s="961"/>
      <c r="CG93" s="970"/>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60"/>
      <c r="DW93" s="961"/>
      <c r="DX93" s="961"/>
      <c r="DY93" s="961"/>
      <c r="DZ93" s="962"/>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60"/>
      <c r="BT94" s="961"/>
      <c r="BU94" s="961"/>
      <c r="BV94" s="961"/>
      <c r="BW94" s="961"/>
      <c r="BX94" s="961"/>
      <c r="BY94" s="961"/>
      <c r="BZ94" s="961"/>
      <c r="CA94" s="961"/>
      <c r="CB94" s="961"/>
      <c r="CC94" s="961"/>
      <c r="CD94" s="961"/>
      <c r="CE94" s="961"/>
      <c r="CF94" s="961"/>
      <c r="CG94" s="970"/>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60"/>
      <c r="DW94" s="961"/>
      <c r="DX94" s="961"/>
      <c r="DY94" s="961"/>
      <c r="DZ94" s="962"/>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60"/>
      <c r="BT95" s="961"/>
      <c r="BU95" s="961"/>
      <c r="BV95" s="961"/>
      <c r="BW95" s="961"/>
      <c r="BX95" s="961"/>
      <c r="BY95" s="961"/>
      <c r="BZ95" s="961"/>
      <c r="CA95" s="961"/>
      <c r="CB95" s="961"/>
      <c r="CC95" s="961"/>
      <c r="CD95" s="961"/>
      <c r="CE95" s="961"/>
      <c r="CF95" s="961"/>
      <c r="CG95" s="970"/>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60"/>
      <c r="DW95" s="961"/>
      <c r="DX95" s="961"/>
      <c r="DY95" s="961"/>
      <c r="DZ95" s="962"/>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60"/>
      <c r="BT96" s="961"/>
      <c r="BU96" s="961"/>
      <c r="BV96" s="961"/>
      <c r="BW96" s="961"/>
      <c r="BX96" s="961"/>
      <c r="BY96" s="961"/>
      <c r="BZ96" s="961"/>
      <c r="CA96" s="961"/>
      <c r="CB96" s="961"/>
      <c r="CC96" s="961"/>
      <c r="CD96" s="961"/>
      <c r="CE96" s="961"/>
      <c r="CF96" s="961"/>
      <c r="CG96" s="970"/>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60"/>
      <c r="DW96" s="961"/>
      <c r="DX96" s="961"/>
      <c r="DY96" s="961"/>
      <c r="DZ96" s="962"/>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60"/>
      <c r="BT97" s="961"/>
      <c r="BU97" s="961"/>
      <c r="BV97" s="961"/>
      <c r="BW97" s="961"/>
      <c r="BX97" s="961"/>
      <c r="BY97" s="961"/>
      <c r="BZ97" s="961"/>
      <c r="CA97" s="961"/>
      <c r="CB97" s="961"/>
      <c r="CC97" s="961"/>
      <c r="CD97" s="961"/>
      <c r="CE97" s="961"/>
      <c r="CF97" s="961"/>
      <c r="CG97" s="970"/>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60"/>
      <c r="DW97" s="961"/>
      <c r="DX97" s="961"/>
      <c r="DY97" s="961"/>
      <c r="DZ97" s="962"/>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60"/>
      <c r="BT98" s="961"/>
      <c r="BU98" s="961"/>
      <c r="BV98" s="961"/>
      <c r="BW98" s="961"/>
      <c r="BX98" s="961"/>
      <c r="BY98" s="961"/>
      <c r="BZ98" s="961"/>
      <c r="CA98" s="961"/>
      <c r="CB98" s="961"/>
      <c r="CC98" s="961"/>
      <c r="CD98" s="961"/>
      <c r="CE98" s="961"/>
      <c r="CF98" s="961"/>
      <c r="CG98" s="970"/>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60"/>
      <c r="DW98" s="961"/>
      <c r="DX98" s="961"/>
      <c r="DY98" s="961"/>
      <c r="DZ98" s="962"/>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60"/>
      <c r="BT99" s="961"/>
      <c r="BU99" s="961"/>
      <c r="BV99" s="961"/>
      <c r="BW99" s="961"/>
      <c r="BX99" s="961"/>
      <c r="BY99" s="961"/>
      <c r="BZ99" s="961"/>
      <c r="CA99" s="961"/>
      <c r="CB99" s="961"/>
      <c r="CC99" s="961"/>
      <c r="CD99" s="961"/>
      <c r="CE99" s="961"/>
      <c r="CF99" s="961"/>
      <c r="CG99" s="970"/>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60"/>
      <c r="DW99" s="961"/>
      <c r="DX99" s="961"/>
      <c r="DY99" s="961"/>
      <c r="DZ99" s="962"/>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60"/>
      <c r="BT100" s="961"/>
      <c r="BU100" s="961"/>
      <c r="BV100" s="961"/>
      <c r="BW100" s="961"/>
      <c r="BX100" s="961"/>
      <c r="BY100" s="961"/>
      <c r="BZ100" s="961"/>
      <c r="CA100" s="961"/>
      <c r="CB100" s="961"/>
      <c r="CC100" s="961"/>
      <c r="CD100" s="961"/>
      <c r="CE100" s="961"/>
      <c r="CF100" s="961"/>
      <c r="CG100" s="970"/>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60"/>
      <c r="DW100" s="961"/>
      <c r="DX100" s="961"/>
      <c r="DY100" s="961"/>
      <c r="DZ100" s="962"/>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60"/>
      <c r="BT101" s="961"/>
      <c r="BU101" s="961"/>
      <c r="BV101" s="961"/>
      <c r="BW101" s="961"/>
      <c r="BX101" s="961"/>
      <c r="BY101" s="961"/>
      <c r="BZ101" s="961"/>
      <c r="CA101" s="961"/>
      <c r="CB101" s="961"/>
      <c r="CC101" s="961"/>
      <c r="CD101" s="961"/>
      <c r="CE101" s="961"/>
      <c r="CF101" s="961"/>
      <c r="CG101" s="970"/>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60"/>
      <c r="DW101" s="961"/>
      <c r="DX101" s="961"/>
      <c r="DY101" s="961"/>
      <c r="DZ101" s="962"/>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394</v>
      </c>
      <c r="BR102" s="952" t="s">
        <v>423</v>
      </c>
      <c r="BS102" s="953"/>
      <c r="BT102" s="953"/>
      <c r="BU102" s="953"/>
      <c r="BV102" s="953"/>
      <c r="BW102" s="953"/>
      <c r="BX102" s="953"/>
      <c r="BY102" s="953"/>
      <c r="BZ102" s="953"/>
      <c r="CA102" s="953"/>
      <c r="CB102" s="953"/>
      <c r="CC102" s="953"/>
      <c r="CD102" s="953"/>
      <c r="CE102" s="953"/>
      <c r="CF102" s="953"/>
      <c r="CG102" s="963"/>
      <c r="CH102" s="964"/>
      <c r="CI102" s="965"/>
      <c r="CJ102" s="965"/>
      <c r="CK102" s="965"/>
      <c r="CL102" s="966"/>
      <c r="CM102" s="964"/>
      <c r="CN102" s="965"/>
      <c r="CO102" s="965"/>
      <c r="CP102" s="965"/>
      <c r="CQ102" s="966"/>
      <c r="CR102" s="967"/>
      <c r="CS102" s="968"/>
      <c r="CT102" s="968"/>
      <c r="CU102" s="968"/>
      <c r="CV102" s="969"/>
      <c r="CW102" s="967"/>
      <c r="CX102" s="968"/>
      <c r="CY102" s="968"/>
      <c r="CZ102" s="968"/>
      <c r="DA102" s="969"/>
      <c r="DB102" s="967"/>
      <c r="DC102" s="968"/>
      <c r="DD102" s="968"/>
      <c r="DE102" s="968"/>
      <c r="DF102" s="969"/>
      <c r="DG102" s="967"/>
      <c r="DH102" s="968"/>
      <c r="DI102" s="968"/>
      <c r="DJ102" s="968"/>
      <c r="DK102" s="969"/>
      <c r="DL102" s="967"/>
      <c r="DM102" s="968"/>
      <c r="DN102" s="968"/>
      <c r="DO102" s="968"/>
      <c r="DP102" s="969"/>
      <c r="DQ102" s="967"/>
      <c r="DR102" s="968"/>
      <c r="DS102" s="968"/>
      <c r="DT102" s="968"/>
      <c r="DU102" s="969"/>
      <c r="DV102" s="952"/>
      <c r="DW102" s="953"/>
      <c r="DX102" s="953"/>
      <c r="DY102" s="953"/>
      <c r="DZ102" s="954"/>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55" t="s">
        <v>424</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6" t="s">
        <v>425</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426</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427</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57" t="s">
        <v>428</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429</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14" customFormat="1" ht="26.25" customHeight="1" x14ac:dyDescent="0.15">
      <c r="A109" s="910" t="s">
        <v>430</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3" t="s">
        <v>431</v>
      </c>
      <c r="AB109" s="911"/>
      <c r="AC109" s="911"/>
      <c r="AD109" s="911"/>
      <c r="AE109" s="912"/>
      <c r="AF109" s="913" t="s">
        <v>432</v>
      </c>
      <c r="AG109" s="911"/>
      <c r="AH109" s="911"/>
      <c r="AI109" s="911"/>
      <c r="AJ109" s="912"/>
      <c r="AK109" s="913" t="s">
        <v>309</v>
      </c>
      <c r="AL109" s="911"/>
      <c r="AM109" s="911"/>
      <c r="AN109" s="911"/>
      <c r="AO109" s="912"/>
      <c r="AP109" s="913" t="s">
        <v>433</v>
      </c>
      <c r="AQ109" s="911"/>
      <c r="AR109" s="911"/>
      <c r="AS109" s="911"/>
      <c r="AT109" s="944"/>
      <c r="AU109" s="910" t="s">
        <v>430</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3" t="s">
        <v>431</v>
      </c>
      <c r="BR109" s="911"/>
      <c r="BS109" s="911"/>
      <c r="BT109" s="911"/>
      <c r="BU109" s="912"/>
      <c r="BV109" s="913" t="s">
        <v>432</v>
      </c>
      <c r="BW109" s="911"/>
      <c r="BX109" s="911"/>
      <c r="BY109" s="911"/>
      <c r="BZ109" s="912"/>
      <c r="CA109" s="913" t="s">
        <v>309</v>
      </c>
      <c r="CB109" s="911"/>
      <c r="CC109" s="911"/>
      <c r="CD109" s="911"/>
      <c r="CE109" s="912"/>
      <c r="CF109" s="951" t="s">
        <v>433</v>
      </c>
      <c r="CG109" s="951"/>
      <c r="CH109" s="951"/>
      <c r="CI109" s="951"/>
      <c r="CJ109" s="951"/>
      <c r="CK109" s="913" t="s">
        <v>434</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3" t="s">
        <v>431</v>
      </c>
      <c r="DH109" s="911"/>
      <c r="DI109" s="911"/>
      <c r="DJ109" s="911"/>
      <c r="DK109" s="912"/>
      <c r="DL109" s="913" t="s">
        <v>432</v>
      </c>
      <c r="DM109" s="911"/>
      <c r="DN109" s="911"/>
      <c r="DO109" s="911"/>
      <c r="DP109" s="912"/>
      <c r="DQ109" s="913" t="s">
        <v>309</v>
      </c>
      <c r="DR109" s="911"/>
      <c r="DS109" s="911"/>
      <c r="DT109" s="911"/>
      <c r="DU109" s="912"/>
      <c r="DV109" s="913" t="s">
        <v>433</v>
      </c>
      <c r="DW109" s="911"/>
      <c r="DX109" s="911"/>
      <c r="DY109" s="911"/>
      <c r="DZ109" s="944"/>
    </row>
    <row r="110" spans="1:131" s="214" customFormat="1" ht="26.25" customHeight="1" x14ac:dyDescent="0.15">
      <c r="A110" s="822" t="s">
        <v>435</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903">
        <v>407216</v>
      </c>
      <c r="AB110" s="904"/>
      <c r="AC110" s="904"/>
      <c r="AD110" s="904"/>
      <c r="AE110" s="905"/>
      <c r="AF110" s="906">
        <v>403243</v>
      </c>
      <c r="AG110" s="904"/>
      <c r="AH110" s="904"/>
      <c r="AI110" s="904"/>
      <c r="AJ110" s="905"/>
      <c r="AK110" s="906">
        <v>396178</v>
      </c>
      <c r="AL110" s="904"/>
      <c r="AM110" s="904"/>
      <c r="AN110" s="904"/>
      <c r="AO110" s="905"/>
      <c r="AP110" s="907">
        <v>11.3</v>
      </c>
      <c r="AQ110" s="908"/>
      <c r="AR110" s="908"/>
      <c r="AS110" s="908"/>
      <c r="AT110" s="909"/>
      <c r="AU110" s="945" t="s">
        <v>73</v>
      </c>
      <c r="AV110" s="946"/>
      <c r="AW110" s="946"/>
      <c r="AX110" s="946"/>
      <c r="AY110" s="946"/>
      <c r="AZ110" s="875" t="s">
        <v>436</v>
      </c>
      <c r="BA110" s="823"/>
      <c r="BB110" s="823"/>
      <c r="BC110" s="823"/>
      <c r="BD110" s="823"/>
      <c r="BE110" s="823"/>
      <c r="BF110" s="823"/>
      <c r="BG110" s="823"/>
      <c r="BH110" s="823"/>
      <c r="BI110" s="823"/>
      <c r="BJ110" s="823"/>
      <c r="BK110" s="823"/>
      <c r="BL110" s="823"/>
      <c r="BM110" s="823"/>
      <c r="BN110" s="823"/>
      <c r="BO110" s="823"/>
      <c r="BP110" s="824"/>
      <c r="BQ110" s="876">
        <v>5323909</v>
      </c>
      <c r="BR110" s="857"/>
      <c r="BS110" s="857"/>
      <c r="BT110" s="857"/>
      <c r="BU110" s="857"/>
      <c r="BV110" s="857">
        <v>5283644</v>
      </c>
      <c r="BW110" s="857"/>
      <c r="BX110" s="857"/>
      <c r="BY110" s="857"/>
      <c r="BZ110" s="857"/>
      <c r="CA110" s="857">
        <v>5078452</v>
      </c>
      <c r="CB110" s="857"/>
      <c r="CC110" s="857"/>
      <c r="CD110" s="857"/>
      <c r="CE110" s="857"/>
      <c r="CF110" s="881">
        <v>144.4</v>
      </c>
      <c r="CG110" s="882"/>
      <c r="CH110" s="882"/>
      <c r="CI110" s="882"/>
      <c r="CJ110" s="882"/>
      <c r="CK110" s="941" t="s">
        <v>437</v>
      </c>
      <c r="CL110" s="834"/>
      <c r="CM110" s="875" t="s">
        <v>438</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t="s">
        <v>439</v>
      </c>
      <c r="DH110" s="857"/>
      <c r="DI110" s="857"/>
      <c r="DJ110" s="857"/>
      <c r="DK110" s="857"/>
      <c r="DL110" s="857" t="s">
        <v>439</v>
      </c>
      <c r="DM110" s="857"/>
      <c r="DN110" s="857"/>
      <c r="DO110" s="857"/>
      <c r="DP110" s="857"/>
      <c r="DQ110" s="857" t="s">
        <v>439</v>
      </c>
      <c r="DR110" s="857"/>
      <c r="DS110" s="857"/>
      <c r="DT110" s="857"/>
      <c r="DU110" s="857"/>
      <c r="DV110" s="858" t="s">
        <v>440</v>
      </c>
      <c r="DW110" s="858"/>
      <c r="DX110" s="858"/>
      <c r="DY110" s="858"/>
      <c r="DZ110" s="859"/>
    </row>
    <row r="111" spans="1:131" s="214" customFormat="1" ht="26.25" customHeight="1" x14ac:dyDescent="0.15">
      <c r="A111" s="789" t="s">
        <v>441</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940"/>
      <c r="AA111" s="933" t="s">
        <v>442</v>
      </c>
      <c r="AB111" s="934"/>
      <c r="AC111" s="934"/>
      <c r="AD111" s="934"/>
      <c r="AE111" s="935"/>
      <c r="AF111" s="936" t="s">
        <v>137</v>
      </c>
      <c r="AG111" s="934"/>
      <c r="AH111" s="934"/>
      <c r="AI111" s="934"/>
      <c r="AJ111" s="935"/>
      <c r="AK111" s="936" t="s">
        <v>443</v>
      </c>
      <c r="AL111" s="934"/>
      <c r="AM111" s="934"/>
      <c r="AN111" s="934"/>
      <c r="AO111" s="935"/>
      <c r="AP111" s="937" t="s">
        <v>440</v>
      </c>
      <c r="AQ111" s="938"/>
      <c r="AR111" s="938"/>
      <c r="AS111" s="938"/>
      <c r="AT111" s="939"/>
      <c r="AU111" s="947"/>
      <c r="AV111" s="948"/>
      <c r="AW111" s="948"/>
      <c r="AX111" s="948"/>
      <c r="AY111" s="948"/>
      <c r="AZ111" s="830" t="s">
        <v>444</v>
      </c>
      <c r="BA111" s="767"/>
      <c r="BB111" s="767"/>
      <c r="BC111" s="767"/>
      <c r="BD111" s="767"/>
      <c r="BE111" s="767"/>
      <c r="BF111" s="767"/>
      <c r="BG111" s="767"/>
      <c r="BH111" s="767"/>
      <c r="BI111" s="767"/>
      <c r="BJ111" s="767"/>
      <c r="BK111" s="767"/>
      <c r="BL111" s="767"/>
      <c r="BM111" s="767"/>
      <c r="BN111" s="767"/>
      <c r="BO111" s="767"/>
      <c r="BP111" s="768"/>
      <c r="BQ111" s="831" t="s">
        <v>442</v>
      </c>
      <c r="BR111" s="832"/>
      <c r="BS111" s="832"/>
      <c r="BT111" s="832"/>
      <c r="BU111" s="832"/>
      <c r="BV111" s="832" t="s">
        <v>445</v>
      </c>
      <c r="BW111" s="832"/>
      <c r="BX111" s="832"/>
      <c r="BY111" s="832"/>
      <c r="BZ111" s="832"/>
      <c r="CA111" s="832" t="s">
        <v>439</v>
      </c>
      <c r="CB111" s="832"/>
      <c r="CC111" s="832"/>
      <c r="CD111" s="832"/>
      <c r="CE111" s="832"/>
      <c r="CF111" s="890" t="s">
        <v>439</v>
      </c>
      <c r="CG111" s="891"/>
      <c r="CH111" s="891"/>
      <c r="CI111" s="891"/>
      <c r="CJ111" s="891"/>
      <c r="CK111" s="942"/>
      <c r="CL111" s="836"/>
      <c r="CM111" s="830" t="s">
        <v>446</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831" t="s">
        <v>137</v>
      </c>
      <c r="DH111" s="832"/>
      <c r="DI111" s="832"/>
      <c r="DJ111" s="832"/>
      <c r="DK111" s="832"/>
      <c r="DL111" s="832" t="s">
        <v>439</v>
      </c>
      <c r="DM111" s="832"/>
      <c r="DN111" s="832"/>
      <c r="DO111" s="832"/>
      <c r="DP111" s="832"/>
      <c r="DQ111" s="832" t="s">
        <v>443</v>
      </c>
      <c r="DR111" s="832"/>
      <c r="DS111" s="832"/>
      <c r="DT111" s="832"/>
      <c r="DU111" s="832"/>
      <c r="DV111" s="809" t="s">
        <v>445</v>
      </c>
      <c r="DW111" s="809"/>
      <c r="DX111" s="809"/>
      <c r="DY111" s="809"/>
      <c r="DZ111" s="810"/>
    </row>
    <row r="112" spans="1:131" s="214" customFormat="1" ht="26.25" customHeight="1" x14ac:dyDescent="0.15">
      <c r="A112" s="927" t="s">
        <v>447</v>
      </c>
      <c r="B112" s="928"/>
      <c r="C112" s="767" t="s">
        <v>448</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4" t="s">
        <v>445</v>
      </c>
      <c r="AB112" s="795"/>
      <c r="AC112" s="795"/>
      <c r="AD112" s="795"/>
      <c r="AE112" s="796"/>
      <c r="AF112" s="797" t="s">
        <v>137</v>
      </c>
      <c r="AG112" s="795"/>
      <c r="AH112" s="795"/>
      <c r="AI112" s="795"/>
      <c r="AJ112" s="796"/>
      <c r="AK112" s="797" t="s">
        <v>445</v>
      </c>
      <c r="AL112" s="795"/>
      <c r="AM112" s="795"/>
      <c r="AN112" s="795"/>
      <c r="AO112" s="796"/>
      <c r="AP112" s="839" t="s">
        <v>443</v>
      </c>
      <c r="AQ112" s="840"/>
      <c r="AR112" s="840"/>
      <c r="AS112" s="840"/>
      <c r="AT112" s="841"/>
      <c r="AU112" s="947"/>
      <c r="AV112" s="948"/>
      <c r="AW112" s="948"/>
      <c r="AX112" s="948"/>
      <c r="AY112" s="948"/>
      <c r="AZ112" s="830" t="s">
        <v>449</v>
      </c>
      <c r="BA112" s="767"/>
      <c r="BB112" s="767"/>
      <c r="BC112" s="767"/>
      <c r="BD112" s="767"/>
      <c r="BE112" s="767"/>
      <c r="BF112" s="767"/>
      <c r="BG112" s="767"/>
      <c r="BH112" s="767"/>
      <c r="BI112" s="767"/>
      <c r="BJ112" s="767"/>
      <c r="BK112" s="767"/>
      <c r="BL112" s="767"/>
      <c r="BM112" s="767"/>
      <c r="BN112" s="767"/>
      <c r="BO112" s="767"/>
      <c r="BP112" s="768"/>
      <c r="BQ112" s="831">
        <v>795867</v>
      </c>
      <c r="BR112" s="832"/>
      <c r="BS112" s="832"/>
      <c r="BT112" s="832"/>
      <c r="BU112" s="832"/>
      <c r="BV112" s="832">
        <v>833230</v>
      </c>
      <c r="BW112" s="832"/>
      <c r="BX112" s="832"/>
      <c r="BY112" s="832"/>
      <c r="BZ112" s="832"/>
      <c r="CA112" s="832">
        <v>893537</v>
      </c>
      <c r="CB112" s="832"/>
      <c r="CC112" s="832"/>
      <c r="CD112" s="832"/>
      <c r="CE112" s="832"/>
      <c r="CF112" s="890">
        <v>25.4</v>
      </c>
      <c r="CG112" s="891"/>
      <c r="CH112" s="891"/>
      <c r="CI112" s="891"/>
      <c r="CJ112" s="891"/>
      <c r="CK112" s="942"/>
      <c r="CL112" s="836"/>
      <c r="CM112" s="830" t="s">
        <v>450</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831" t="s">
        <v>137</v>
      </c>
      <c r="DH112" s="832"/>
      <c r="DI112" s="832"/>
      <c r="DJ112" s="832"/>
      <c r="DK112" s="832"/>
      <c r="DL112" s="832" t="s">
        <v>451</v>
      </c>
      <c r="DM112" s="832"/>
      <c r="DN112" s="832"/>
      <c r="DO112" s="832"/>
      <c r="DP112" s="832"/>
      <c r="DQ112" s="832" t="s">
        <v>445</v>
      </c>
      <c r="DR112" s="832"/>
      <c r="DS112" s="832"/>
      <c r="DT112" s="832"/>
      <c r="DU112" s="832"/>
      <c r="DV112" s="809" t="s">
        <v>442</v>
      </c>
      <c r="DW112" s="809"/>
      <c r="DX112" s="809"/>
      <c r="DY112" s="809"/>
      <c r="DZ112" s="810"/>
    </row>
    <row r="113" spans="1:130" s="214" customFormat="1" ht="26.25" customHeight="1" x14ac:dyDescent="0.15">
      <c r="A113" s="929"/>
      <c r="B113" s="930"/>
      <c r="C113" s="767" t="s">
        <v>452</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33">
        <v>40948</v>
      </c>
      <c r="AB113" s="934"/>
      <c r="AC113" s="934"/>
      <c r="AD113" s="934"/>
      <c r="AE113" s="935"/>
      <c r="AF113" s="936">
        <v>44666</v>
      </c>
      <c r="AG113" s="934"/>
      <c r="AH113" s="934"/>
      <c r="AI113" s="934"/>
      <c r="AJ113" s="935"/>
      <c r="AK113" s="936">
        <v>46680</v>
      </c>
      <c r="AL113" s="934"/>
      <c r="AM113" s="934"/>
      <c r="AN113" s="934"/>
      <c r="AO113" s="935"/>
      <c r="AP113" s="937">
        <v>1.3</v>
      </c>
      <c r="AQ113" s="938"/>
      <c r="AR113" s="938"/>
      <c r="AS113" s="938"/>
      <c r="AT113" s="939"/>
      <c r="AU113" s="947"/>
      <c r="AV113" s="948"/>
      <c r="AW113" s="948"/>
      <c r="AX113" s="948"/>
      <c r="AY113" s="948"/>
      <c r="AZ113" s="830" t="s">
        <v>453</v>
      </c>
      <c r="BA113" s="767"/>
      <c r="BB113" s="767"/>
      <c r="BC113" s="767"/>
      <c r="BD113" s="767"/>
      <c r="BE113" s="767"/>
      <c r="BF113" s="767"/>
      <c r="BG113" s="767"/>
      <c r="BH113" s="767"/>
      <c r="BI113" s="767"/>
      <c r="BJ113" s="767"/>
      <c r="BK113" s="767"/>
      <c r="BL113" s="767"/>
      <c r="BM113" s="767"/>
      <c r="BN113" s="767"/>
      <c r="BO113" s="767"/>
      <c r="BP113" s="768"/>
      <c r="BQ113" s="831">
        <v>166896</v>
      </c>
      <c r="BR113" s="832"/>
      <c r="BS113" s="832"/>
      <c r="BT113" s="832"/>
      <c r="BU113" s="832"/>
      <c r="BV113" s="832">
        <v>152476</v>
      </c>
      <c r="BW113" s="832"/>
      <c r="BX113" s="832"/>
      <c r="BY113" s="832"/>
      <c r="BZ113" s="832"/>
      <c r="CA113" s="832">
        <v>118608</v>
      </c>
      <c r="CB113" s="832"/>
      <c r="CC113" s="832"/>
      <c r="CD113" s="832"/>
      <c r="CE113" s="832"/>
      <c r="CF113" s="890">
        <v>3.4</v>
      </c>
      <c r="CG113" s="891"/>
      <c r="CH113" s="891"/>
      <c r="CI113" s="891"/>
      <c r="CJ113" s="891"/>
      <c r="CK113" s="942"/>
      <c r="CL113" s="836"/>
      <c r="CM113" s="830" t="s">
        <v>454</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94" t="s">
        <v>445</v>
      </c>
      <c r="DH113" s="795"/>
      <c r="DI113" s="795"/>
      <c r="DJ113" s="795"/>
      <c r="DK113" s="796"/>
      <c r="DL113" s="797" t="s">
        <v>137</v>
      </c>
      <c r="DM113" s="795"/>
      <c r="DN113" s="795"/>
      <c r="DO113" s="795"/>
      <c r="DP113" s="796"/>
      <c r="DQ113" s="797" t="s">
        <v>445</v>
      </c>
      <c r="DR113" s="795"/>
      <c r="DS113" s="795"/>
      <c r="DT113" s="795"/>
      <c r="DU113" s="796"/>
      <c r="DV113" s="839" t="s">
        <v>442</v>
      </c>
      <c r="DW113" s="840"/>
      <c r="DX113" s="840"/>
      <c r="DY113" s="840"/>
      <c r="DZ113" s="841"/>
    </row>
    <row r="114" spans="1:130" s="214" customFormat="1" ht="26.25" customHeight="1" x14ac:dyDescent="0.15">
      <c r="A114" s="929"/>
      <c r="B114" s="930"/>
      <c r="C114" s="767" t="s">
        <v>455</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4">
        <v>26892</v>
      </c>
      <c r="AB114" s="795"/>
      <c r="AC114" s="795"/>
      <c r="AD114" s="795"/>
      <c r="AE114" s="796"/>
      <c r="AF114" s="797">
        <v>26461</v>
      </c>
      <c r="AG114" s="795"/>
      <c r="AH114" s="795"/>
      <c r="AI114" s="795"/>
      <c r="AJ114" s="796"/>
      <c r="AK114" s="797">
        <v>29228</v>
      </c>
      <c r="AL114" s="795"/>
      <c r="AM114" s="795"/>
      <c r="AN114" s="795"/>
      <c r="AO114" s="796"/>
      <c r="AP114" s="839">
        <v>0.8</v>
      </c>
      <c r="AQ114" s="840"/>
      <c r="AR114" s="840"/>
      <c r="AS114" s="840"/>
      <c r="AT114" s="841"/>
      <c r="AU114" s="947"/>
      <c r="AV114" s="948"/>
      <c r="AW114" s="948"/>
      <c r="AX114" s="948"/>
      <c r="AY114" s="948"/>
      <c r="AZ114" s="830" t="s">
        <v>456</v>
      </c>
      <c r="BA114" s="767"/>
      <c r="BB114" s="767"/>
      <c r="BC114" s="767"/>
      <c r="BD114" s="767"/>
      <c r="BE114" s="767"/>
      <c r="BF114" s="767"/>
      <c r="BG114" s="767"/>
      <c r="BH114" s="767"/>
      <c r="BI114" s="767"/>
      <c r="BJ114" s="767"/>
      <c r="BK114" s="767"/>
      <c r="BL114" s="767"/>
      <c r="BM114" s="767"/>
      <c r="BN114" s="767"/>
      <c r="BO114" s="767"/>
      <c r="BP114" s="768"/>
      <c r="BQ114" s="831">
        <v>241747</v>
      </c>
      <c r="BR114" s="832"/>
      <c r="BS114" s="832"/>
      <c r="BT114" s="832"/>
      <c r="BU114" s="832"/>
      <c r="BV114" s="832">
        <v>280351</v>
      </c>
      <c r="BW114" s="832"/>
      <c r="BX114" s="832"/>
      <c r="BY114" s="832"/>
      <c r="BZ114" s="832"/>
      <c r="CA114" s="832">
        <v>211836</v>
      </c>
      <c r="CB114" s="832"/>
      <c r="CC114" s="832"/>
      <c r="CD114" s="832"/>
      <c r="CE114" s="832"/>
      <c r="CF114" s="890">
        <v>6</v>
      </c>
      <c r="CG114" s="891"/>
      <c r="CH114" s="891"/>
      <c r="CI114" s="891"/>
      <c r="CJ114" s="891"/>
      <c r="CK114" s="942"/>
      <c r="CL114" s="836"/>
      <c r="CM114" s="830" t="s">
        <v>457</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94" t="s">
        <v>458</v>
      </c>
      <c r="DH114" s="795"/>
      <c r="DI114" s="795"/>
      <c r="DJ114" s="795"/>
      <c r="DK114" s="796"/>
      <c r="DL114" s="797" t="s">
        <v>440</v>
      </c>
      <c r="DM114" s="795"/>
      <c r="DN114" s="795"/>
      <c r="DO114" s="795"/>
      <c r="DP114" s="796"/>
      <c r="DQ114" s="797" t="s">
        <v>440</v>
      </c>
      <c r="DR114" s="795"/>
      <c r="DS114" s="795"/>
      <c r="DT114" s="795"/>
      <c r="DU114" s="796"/>
      <c r="DV114" s="839" t="s">
        <v>458</v>
      </c>
      <c r="DW114" s="840"/>
      <c r="DX114" s="840"/>
      <c r="DY114" s="840"/>
      <c r="DZ114" s="841"/>
    </row>
    <row r="115" spans="1:130" s="214" customFormat="1" ht="26.25" customHeight="1" x14ac:dyDescent="0.15">
      <c r="A115" s="929"/>
      <c r="B115" s="930"/>
      <c r="C115" s="767" t="s">
        <v>459</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33" t="s">
        <v>458</v>
      </c>
      <c r="AB115" s="934"/>
      <c r="AC115" s="934"/>
      <c r="AD115" s="934"/>
      <c r="AE115" s="935"/>
      <c r="AF115" s="936" t="s">
        <v>445</v>
      </c>
      <c r="AG115" s="934"/>
      <c r="AH115" s="934"/>
      <c r="AI115" s="934"/>
      <c r="AJ115" s="935"/>
      <c r="AK115" s="936" t="s">
        <v>442</v>
      </c>
      <c r="AL115" s="934"/>
      <c r="AM115" s="934"/>
      <c r="AN115" s="934"/>
      <c r="AO115" s="935"/>
      <c r="AP115" s="937" t="s">
        <v>445</v>
      </c>
      <c r="AQ115" s="938"/>
      <c r="AR115" s="938"/>
      <c r="AS115" s="938"/>
      <c r="AT115" s="939"/>
      <c r="AU115" s="947"/>
      <c r="AV115" s="948"/>
      <c r="AW115" s="948"/>
      <c r="AX115" s="948"/>
      <c r="AY115" s="948"/>
      <c r="AZ115" s="830" t="s">
        <v>460</v>
      </c>
      <c r="BA115" s="767"/>
      <c r="BB115" s="767"/>
      <c r="BC115" s="767"/>
      <c r="BD115" s="767"/>
      <c r="BE115" s="767"/>
      <c r="BF115" s="767"/>
      <c r="BG115" s="767"/>
      <c r="BH115" s="767"/>
      <c r="BI115" s="767"/>
      <c r="BJ115" s="767"/>
      <c r="BK115" s="767"/>
      <c r="BL115" s="767"/>
      <c r="BM115" s="767"/>
      <c r="BN115" s="767"/>
      <c r="BO115" s="767"/>
      <c r="BP115" s="768"/>
      <c r="BQ115" s="831" t="s">
        <v>442</v>
      </c>
      <c r="BR115" s="832"/>
      <c r="BS115" s="832"/>
      <c r="BT115" s="832"/>
      <c r="BU115" s="832"/>
      <c r="BV115" s="832" t="s">
        <v>440</v>
      </c>
      <c r="BW115" s="832"/>
      <c r="BX115" s="832"/>
      <c r="BY115" s="832"/>
      <c r="BZ115" s="832"/>
      <c r="CA115" s="832" t="s">
        <v>137</v>
      </c>
      <c r="CB115" s="832"/>
      <c r="CC115" s="832"/>
      <c r="CD115" s="832"/>
      <c r="CE115" s="832"/>
      <c r="CF115" s="890" t="s">
        <v>451</v>
      </c>
      <c r="CG115" s="891"/>
      <c r="CH115" s="891"/>
      <c r="CI115" s="891"/>
      <c r="CJ115" s="891"/>
      <c r="CK115" s="942"/>
      <c r="CL115" s="836"/>
      <c r="CM115" s="830" t="s">
        <v>461</v>
      </c>
      <c r="CN115" s="767"/>
      <c r="CO115" s="767"/>
      <c r="CP115" s="767"/>
      <c r="CQ115" s="767"/>
      <c r="CR115" s="767"/>
      <c r="CS115" s="767"/>
      <c r="CT115" s="767"/>
      <c r="CU115" s="767"/>
      <c r="CV115" s="767"/>
      <c r="CW115" s="767"/>
      <c r="CX115" s="767"/>
      <c r="CY115" s="767"/>
      <c r="CZ115" s="767"/>
      <c r="DA115" s="767"/>
      <c r="DB115" s="767"/>
      <c r="DC115" s="767"/>
      <c r="DD115" s="767"/>
      <c r="DE115" s="767"/>
      <c r="DF115" s="768"/>
      <c r="DG115" s="794" t="s">
        <v>445</v>
      </c>
      <c r="DH115" s="795"/>
      <c r="DI115" s="795"/>
      <c r="DJ115" s="795"/>
      <c r="DK115" s="796"/>
      <c r="DL115" s="797" t="s">
        <v>137</v>
      </c>
      <c r="DM115" s="795"/>
      <c r="DN115" s="795"/>
      <c r="DO115" s="795"/>
      <c r="DP115" s="796"/>
      <c r="DQ115" s="797" t="s">
        <v>137</v>
      </c>
      <c r="DR115" s="795"/>
      <c r="DS115" s="795"/>
      <c r="DT115" s="795"/>
      <c r="DU115" s="796"/>
      <c r="DV115" s="839" t="s">
        <v>137</v>
      </c>
      <c r="DW115" s="840"/>
      <c r="DX115" s="840"/>
      <c r="DY115" s="840"/>
      <c r="DZ115" s="841"/>
    </row>
    <row r="116" spans="1:130" s="214" customFormat="1" ht="26.25" customHeight="1" x14ac:dyDescent="0.15">
      <c r="A116" s="931"/>
      <c r="B116" s="932"/>
      <c r="C116" s="854" t="s">
        <v>462</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94" t="s">
        <v>443</v>
      </c>
      <c r="AB116" s="795"/>
      <c r="AC116" s="795"/>
      <c r="AD116" s="795"/>
      <c r="AE116" s="796"/>
      <c r="AF116" s="797" t="s">
        <v>445</v>
      </c>
      <c r="AG116" s="795"/>
      <c r="AH116" s="795"/>
      <c r="AI116" s="795"/>
      <c r="AJ116" s="796"/>
      <c r="AK116" s="797" t="s">
        <v>137</v>
      </c>
      <c r="AL116" s="795"/>
      <c r="AM116" s="795"/>
      <c r="AN116" s="795"/>
      <c r="AO116" s="796"/>
      <c r="AP116" s="839" t="s">
        <v>442</v>
      </c>
      <c r="AQ116" s="840"/>
      <c r="AR116" s="840"/>
      <c r="AS116" s="840"/>
      <c r="AT116" s="841"/>
      <c r="AU116" s="947"/>
      <c r="AV116" s="948"/>
      <c r="AW116" s="948"/>
      <c r="AX116" s="948"/>
      <c r="AY116" s="948"/>
      <c r="AZ116" s="924" t="s">
        <v>463</v>
      </c>
      <c r="BA116" s="925"/>
      <c r="BB116" s="925"/>
      <c r="BC116" s="925"/>
      <c r="BD116" s="925"/>
      <c r="BE116" s="925"/>
      <c r="BF116" s="925"/>
      <c r="BG116" s="925"/>
      <c r="BH116" s="925"/>
      <c r="BI116" s="925"/>
      <c r="BJ116" s="925"/>
      <c r="BK116" s="925"/>
      <c r="BL116" s="925"/>
      <c r="BM116" s="925"/>
      <c r="BN116" s="925"/>
      <c r="BO116" s="925"/>
      <c r="BP116" s="926"/>
      <c r="BQ116" s="831" t="s">
        <v>445</v>
      </c>
      <c r="BR116" s="832"/>
      <c r="BS116" s="832"/>
      <c r="BT116" s="832"/>
      <c r="BU116" s="832"/>
      <c r="BV116" s="832" t="s">
        <v>137</v>
      </c>
      <c r="BW116" s="832"/>
      <c r="BX116" s="832"/>
      <c r="BY116" s="832"/>
      <c r="BZ116" s="832"/>
      <c r="CA116" s="832" t="s">
        <v>458</v>
      </c>
      <c r="CB116" s="832"/>
      <c r="CC116" s="832"/>
      <c r="CD116" s="832"/>
      <c r="CE116" s="832"/>
      <c r="CF116" s="890" t="s">
        <v>443</v>
      </c>
      <c r="CG116" s="891"/>
      <c r="CH116" s="891"/>
      <c r="CI116" s="891"/>
      <c r="CJ116" s="891"/>
      <c r="CK116" s="942"/>
      <c r="CL116" s="836"/>
      <c r="CM116" s="830" t="s">
        <v>464</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94" t="s">
        <v>445</v>
      </c>
      <c r="DH116" s="795"/>
      <c r="DI116" s="795"/>
      <c r="DJ116" s="795"/>
      <c r="DK116" s="796"/>
      <c r="DL116" s="797" t="s">
        <v>137</v>
      </c>
      <c r="DM116" s="795"/>
      <c r="DN116" s="795"/>
      <c r="DO116" s="795"/>
      <c r="DP116" s="796"/>
      <c r="DQ116" s="797" t="s">
        <v>443</v>
      </c>
      <c r="DR116" s="795"/>
      <c r="DS116" s="795"/>
      <c r="DT116" s="795"/>
      <c r="DU116" s="796"/>
      <c r="DV116" s="839" t="s">
        <v>443</v>
      </c>
      <c r="DW116" s="840"/>
      <c r="DX116" s="840"/>
      <c r="DY116" s="840"/>
      <c r="DZ116" s="841"/>
    </row>
    <row r="117" spans="1:130" s="214" customFormat="1" ht="26.25" customHeight="1" x14ac:dyDescent="0.15">
      <c r="A117" s="910" t="s">
        <v>190</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892" t="s">
        <v>465</v>
      </c>
      <c r="Z117" s="912"/>
      <c r="AA117" s="917">
        <v>475056</v>
      </c>
      <c r="AB117" s="918"/>
      <c r="AC117" s="918"/>
      <c r="AD117" s="918"/>
      <c r="AE117" s="919"/>
      <c r="AF117" s="920">
        <v>474370</v>
      </c>
      <c r="AG117" s="918"/>
      <c r="AH117" s="918"/>
      <c r="AI117" s="918"/>
      <c r="AJ117" s="919"/>
      <c r="AK117" s="920">
        <v>472086</v>
      </c>
      <c r="AL117" s="918"/>
      <c r="AM117" s="918"/>
      <c r="AN117" s="918"/>
      <c r="AO117" s="919"/>
      <c r="AP117" s="921"/>
      <c r="AQ117" s="922"/>
      <c r="AR117" s="922"/>
      <c r="AS117" s="922"/>
      <c r="AT117" s="923"/>
      <c r="AU117" s="947"/>
      <c r="AV117" s="948"/>
      <c r="AW117" s="948"/>
      <c r="AX117" s="948"/>
      <c r="AY117" s="948"/>
      <c r="AZ117" s="878" t="s">
        <v>466</v>
      </c>
      <c r="BA117" s="879"/>
      <c r="BB117" s="879"/>
      <c r="BC117" s="879"/>
      <c r="BD117" s="879"/>
      <c r="BE117" s="879"/>
      <c r="BF117" s="879"/>
      <c r="BG117" s="879"/>
      <c r="BH117" s="879"/>
      <c r="BI117" s="879"/>
      <c r="BJ117" s="879"/>
      <c r="BK117" s="879"/>
      <c r="BL117" s="879"/>
      <c r="BM117" s="879"/>
      <c r="BN117" s="879"/>
      <c r="BO117" s="879"/>
      <c r="BP117" s="880"/>
      <c r="BQ117" s="831" t="s">
        <v>442</v>
      </c>
      <c r="BR117" s="832"/>
      <c r="BS117" s="832"/>
      <c r="BT117" s="832"/>
      <c r="BU117" s="832"/>
      <c r="BV117" s="832" t="s">
        <v>442</v>
      </c>
      <c r="BW117" s="832"/>
      <c r="BX117" s="832"/>
      <c r="BY117" s="832"/>
      <c r="BZ117" s="832"/>
      <c r="CA117" s="832" t="s">
        <v>442</v>
      </c>
      <c r="CB117" s="832"/>
      <c r="CC117" s="832"/>
      <c r="CD117" s="832"/>
      <c r="CE117" s="832"/>
      <c r="CF117" s="890" t="s">
        <v>440</v>
      </c>
      <c r="CG117" s="891"/>
      <c r="CH117" s="891"/>
      <c r="CI117" s="891"/>
      <c r="CJ117" s="891"/>
      <c r="CK117" s="942"/>
      <c r="CL117" s="836"/>
      <c r="CM117" s="830" t="s">
        <v>467</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94" t="s">
        <v>442</v>
      </c>
      <c r="DH117" s="795"/>
      <c r="DI117" s="795"/>
      <c r="DJ117" s="795"/>
      <c r="DK117" s="796"/>
      <c r="DL117" s="797" t="s">
        <v>442</v>
      </c>
      <c r="DM117" s="795"/>
      <c r="DN117" s="795"/>
      <c r="DO117" s="795"/>
      <c r="DP117" s="796"/>
      <c r="DQ117" s="797" t="s">
        <v>442</v>
      </c>
      <c r="DR117" s="795"/>
      <c r="DS117" s="795"/>
      <c r="DT117" s="795"/>
      <c r="DU117" s="796"/>
      <c r="DV117" s="839" t="s">
        <v>442</v>
      </c>
      <c r="DW117" s="840"/>
      <c r="DX117" s="840"/>
      <c r="DY117" s="840"/>
      <c r="DZ117" s="841"/>
    </row>
    <row r="118" spans="1:130" s="214" customFormat="1" ht="26.25" customHeight="1" x14ac:dyDescent="0.15">
      <c r="A118" s="910" t="s">
        <v>434</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3" t="s">
        <v>431</v>
      </c>
      <c r="AB118" s="911"/>
      <c r="AC118" s="911"/>
      <c r="AD118" s="911"/>
      <c r="AE118" s="912"/>
      <c r="AF118" s="913" t="s">
        <v>432</v>
      </c>
      <c r="AG118" s="911"/>
      <c r="AH118" s="911"/>
      <c r="AI118" s="911"/>
      <c r="AJ118" s="912"/>
      <c r="AK118" s="913" t="s">
        <v>309</v>
      </c>
      <c r="AL118" s="911"/>
      <c r="AM118" s="911"/>
      <c r="AN118" s="911"/>
      <c r="AO118" s="912"/>
      <c r="AP118" s="914" t="s">
        <v>433</v>
      </c>
      <c r="AQ118" s="915"/>
      <c r="AR118" s="915"/>
      <c r="AS118" s="915"/>
      <c r="AT118" s="916"/>
      <c r="AU118" s="947"/>
      <c r="AV118" s="948"/>
      <c r="AW118" s="948"/>
      <c r="AX118" s="948"/>
      <c r="AY118" s="948"/>
      <c r="AZ118" s="853" t="s">
        <v>468</v>
      </c>
      <c r="BA118" s="854"/>
      <c r="BB118" s="854"/>
      <c r="BC118" s="854"/>
      <c r="BD118" s="854"/>
      <c r="BE118" s="854"/>
      <c r="BF118" s="854"/>
      <c r="BG118" s="854"/>
      <c r="BH118" s="854"/>
      <c r="BI118" s="854"/>
      <c r="BJ118" s="854"/>
      <c r="BK118" s="854"/>
      <c r="BL118" s="854"/>
      <c r="BM118" s="854"/>
      <c r="BN118" s="854"/>
      <c r="BO118" s="854"/>
      <c r="BP118" s="855"/>
      <c r="BQ118" s="894" t="s">
        <v>440</v>
      </c>
      <c r="BR118" s="860"/>
      <c r="BS118" s="860"/>
      <c r="BT118" s="860"/>
      <c r="BU118" s="860"/>
      <c r="BV118" s="860" t="s">
        <v>440</v>
      </c>
      <c r="BW118" s="860"/>
      <c r="BX118" s="860"/>
      <c r="BY118" s="860"/>
      <c r="BZ118" s="860"/>
      <c r="CA118" s="860" t="s">
        <v>440</v>
      </c>
      <c r="CB118" s="860"/>
      <c r="CC118" s="860"/>
      <c r="CD118" s="860"/>
      <c r="CE118" s="860"/>
      <c r="CF118" s="890" t="s">
        <v>440</v>
      </c>
      <c r="CG118" s="891"/>
      <c r="CH118" s="891"/>
      <c r="CI118" s="891"/>
      <c r="CJ118" s="891"/>
      <c r="CK118" s="942"/>
      <c r="CL118" s="836"/>
      <c r="CM118" s="830" t="s">
        <v>469</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94" t="s">
        <v>442</v>
      </c>
      <c r="DH118" s="795"/>
      <c r="DI118" s="795"/>
      <c r="DJ118" s="795"/>
      <c r="DK118" s="796"/>
      <c r="DL118" s="797" t="s">
        <v>440</v>
      </c>
      <c r="DM118" s="795"/>
      <c r="DN118" s="795"/>
      <c r="DO118" s="795"/>
      <c r="DP118" s="796"/>
      <c r="DQ118" s="797" t="s">
        <v>440</v>
      </c>
      <c r="DR118" s="795"/>
      <c r="DS118" s="795"/>
      <c r="DT118" s="795"/>
      <c r="DU118" s="796"/>
      <c r="DV118" s="839" t="s">
        <v>440</v>
      </c>
      <c r="DW118" s="840"/>
      <c r="DX118" s="840"/>
      <c r="DY118" s="840"/>
      <c r="DZ118" s="841"/>
    </row>
    <row r="119" spans="1:130" s="214" customFormat="1" ht="26.25" customHeight="1" x14ac:dyDescent="0.15">
      <c r="A119" s="833" t="s">
        <v>437</v>
      </c>
      <c r="B119" s="834"/>
      <c r="C119" s="875" t="s">
        <v>438</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903" t="s">
        <v>442</v>
      </c>
      <c r="AB119" s="904"/>
      <c r="AC119" s="904"/>
      <c r="AD119" s="904"/>
      <c r="AE119" s="905"/>
      <c r="AF119" s="906" t="s">
        <v>440</v>
      </c>
      <c r="AG119" s="904"/>
      <c r="AH119" s="904"/>
      <c r="AI119" s="904"/>
      <c r="AJ119" s="905"/>
      <c r="AK119" s="906" t="s">
        <v>440</v>
      </c>
      <c r="AL119" s="904"/>
      <c r="AM119" s="904"/>
      <c r="AN119" s="904"/>
      <c r="AO119" s="905"/>
      <c r="AP119" s="907" t="s">
        <v>440</v>
      </c>
      <c r="AQ119" s="908"/>
      <c r="AR119" s="908"/>
      <c r="AS119" s="908"/>
      <c r="AT119" s="909"/>
      <c r="AU119" s="949"/>
      <c r="AV119" s="950"/>
      <c r="AW119" s="950"/>
      <c r="AX119" s="950"/>
      <c r="AY119" s="950"/>
      <c r="AZ119" s="237" t="s">
        <v>190</v>
      </c>
      <c r="BA119" s="237"/>
      <c r="BB119" s="237"/>
      <c r="BC119" s="237"/>
      <c r="BD119" s="237"/>
      <c r="BE119" s="237"/>
      <c r="BF119" s="237"/>
      <c r="BG119" s="237"/>
      <c r="BH119" s="237"/>
      <c r="BI119" s="237"/>
      <c r="BJ119" s="237"/>
      <c r="BK119" s="237"/>
      <c r="BL119" s="237"/>
      <c r="BM119" s="237"/>
      <c r="BN119" s="237"/>
      <c r="BO119" s="892" t="s">
        <v>470</v>
      </c>
      <c r="BP119" s="893"/>
      <c r="BQ119" s="894">
        <v>6528419</v>
      </c>
      <c r="BR119" s="860"/>
      <c r="BS119" s="860"/>
      <c r="BT119" s="860"/>
      <c r="BU119" s="860"/>
      <c r="BV119" s="860">
        <v>6549701</v>
      </c>
      <c r="BW119" s="860"/>
      <c r="BX119" s="860"/>
      <c r="BY119" s="860"/>
      <c r="BZ119" s="860"/>
      <c r="CA119" s="860">
        <v>6302433</v>
      </c>
      <c r="CB119" s="860"/>
      <c r="CC119" s="860"/>
      <c r="CD119" s="860"/>
      <c r="CE119" s="860"/>
      <c r="CF119" s="763"/>
      <c r="CG119" s="764"/>
      <c r="CH119" s="764"/>
      <c r="CI119" s="764"/>
      <c r="CJ119" s="849"/>
      <c r="CK119" s="943"/>
      <c r="CL119" s="838"/>
      <c r="CM119" s="853" t="s">
        <v>471</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78" t="s">
        <v>440</v>
      </c>
      <c r="DH119" s="779"/>
      <c r="DI119" s="779"/>
      <c r="DJ119" s="779"/>
      <c r="DK119" s="780"/>
      <c r="DL119" s="781" t="s">
        <v>440</v>
      </c>
      <c r="DM119" s="779"/>
      <c r="DN119" s="779"/>
      <c r="DO119" s="779"/>
      <c r="DP119" s="780"/>
      <c r="DQ119" s="781" t="s">
        <v>440</v>
      </c>
      <c r="DR119" s="779"/>
      <c r="DS119" s="779"/>
      <c r="DT119" s="779"/>
      <c r="DU119" s="780"/>
      <c r="DV119" s="863" t="s">
        <v>440</v>
      </c>
      <c r="DW119" s="864"/>
      <c r="DX119" s="864"/>
      <c r="DY119" s="864"/>
      <c r="DZ119" s="865"/>
    </row>
    <row r="120" spans="1:130" s="214" customFormat="1" ht="26.25" customHeight="1" x14ac:dyDescent="0.15">
      <c r="A120" s="835"/>
      <c r="B120" s="836"/>
      <c r="C120" s="830" t="s">
        <v>446</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94" t="s">
        <v>440</v>
      </c>
      <c r="AB120" s="795"/>
      <c r="AC120" s="795"/>
      <c r="AD120" s="795"/>
      <c r="AE120" s="796"/>
      <c r="AF120" s="797" t="s">
        <v>440</v>
      </c>
      <c r="AG120" s="795"/>
      <c r="AH120" s="795"/>
      <c r="AI120" s="795"/>
      <c r="AJ120" s="796"/>
      <c r="AK120" s="797" t="s">
        <v>440</v>
      </c>
      <c r="AL120" s="795"/>
      <c r="AM120" s="795"/>
      <c r="AN120" s="795"/>
      <c r="AO120" s="796"/>
      <c r="AP120" s="839" t="s">
        <v>442</v>
      </c>
      <c r="AQ120" s="840"/>
      <c r="AR120" s="840"/>
      <c r="AS120" s="840"/>
      <c r="AT120" s="841"/>
      <c r="AU120" s="895" t="s">
        <v>472</v>
      </c>
      <c r="AV120" s="896"/>
      <c r="AW120" s="896"/>
      <c r="AX120" s="896"/>
      <c r="AY120" s="897"/>
      <c r="AZ120" s="875" t="s">
        <v>473</v>
      </c>
      <c r="BA120" s="823"/>
      <c r="BB120" s="823"/>
      <c r="BC120" s="823"/>
      <c r="BD120" s="823"/>
      <c r="BE120" s="823"/>
      <c r="BF120" s="823"/>
      <c r="BG120" s="823"/>
      <c r="BH120" s="823"/>
      <c r="BI120" s="823"/>
      <c r="BJ120" s="823"/>
      <c r="BK120" s="823"/>
      <c r="BL120" s="823"/>
      <c r="BM120" s="823"/>
      <c r="BN120" s="823"/>
      <c r="BO120" s="823"/>
      <c r="BP120" s="824"/>
      <c r="BQ120" s="876">
        <v>4345984</v>
      </c>
      <c r="BR120" s="857"/>
      <c r="BS120" s="857"/>
      <c r="BT120" s="857"/>
      <c r="BU120" s="857"/>
      <c r="BV120" s="857">
        <v>3759787</v>
      </c>
      <c r="BW120" s="857"/>
      <c r="BX120" s="857"/>
      <c r="BY120" s="857"/>
      <c r="BZ120" s="857"/>
      <c r="CA120" s="857">
        <v>4565648</v>
      </c>
      <c r="CB120" s="857"/>
      <c r="CC120" s="857"/>
      <c r="CD120" s="857"/>
      <c r="CE120" s="857"/>
      <c r="CF120" s="881">
        <v>129.80000000000001</v>
      </c>
      <c r="CG120" s="882"/>
      <c r="CH120" s="882"/>
      <c r="CI120" s="882"/>
      <c r="CJ120" s="882"/>
      <c r="CK120" s="883" t="s">
        <v>474</v>
      </c>
      <c r="CL120" s="867"/>
      <c r="CM120" s="867"/>
      <c r="CN120" s="867"/>
      <c r="CO120" s="868"/>
      <c r="CP120" s="887" t="s">
        <v>475</v>
      </c>
      <c r="CQ120" s="888"/>
      <c r="CR120" s="888"/>
      <c r="CS120" s="888"/>
      <c r="CT120" s="888"/>
      <c r="CU120" s="888"/>
      <c r="CV120" s="888"/>
      <c r="CW120" s="888"/>
      <c r="CX120" s="888"/>
      <c r="CY120" s="888"/>
      <c r="CZ120" s="888"/>
      <c r="DA120" s="888"/>
      <c r="DB120" s="888"/>
      <c r="DC120" s="888"/>
      <c r="DD120" s="888"/>
      <c r="DE120" s="888"/>
      <c r="DF120" s="889"/>
      <c r="DG120" s="876">
        <v>795867</v>
      </c>
      <c r="DH120" s="857"/>
      <c r="DI120" s="857"/>
      <c r="DJ120" s="857"/>
      <c r="DK120" s="857"/>
      <c r="DL120" s="857">
        <v>833230</v>
      </c>
      <c r="DM120" s="857"/>
      <c r="DN120" s="857"/>
      <c r="DO120" s="857"/>
      <c r="DP120" s="857"/>
      <c r="DQ120" s="857">
        <v>893537</v>
      </c>
      <c r="DR120" s="857"/>
      <c r="DS120" s="857"/>
      <c r="DT120" s="857"/>
      <c r="DU120" s="857"/>
      <c r="DV120" s="858">
        <v>25.4</v>
      </c>
      <c r="DW120" s="858"/>
      <c r="DX120" s="858"/>
      <c r="DY120" s="858"/>
      <c r="DZ120" s="859"/>
    </row>
    <row r="121" spans="1:130" s="214" customFormat="1" ht="26.25" customHeight="1" x14ac:dyDescent="0.15">
      <c r="A121" s="835"/>
      <c r="B121" s="836"/>
      <c r="C121" s="878" t="s">
        <v>476</v>
      </c>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80"/>
      <c r="AA121" s="794" t="s">
        <v>440</v>
      </c>
      <c r="AB121" s="795"/>
      <c r="AC121" s="795"/>
      <c r="AD121" s="795"/>
      <c r="AE121" s="796"/>
      <c r="AF121" s="797" t="s">
        <v>440</v>
      </c>
      <c r="AG121" s="795"/>
      <c r="AH121" s="795"/>
      <c r="AI121" s="795"/>
      <c r="AJ121" s="796"/>
      <c r="AK121" s="797" t="s">
        <v>440</v>
      </c>
      <c r="AL121" s="795"/>
      <c r="AM121" s="795"/>
      <c r="AN121" s="795"/>
      <c r="AO121" s="796"/>
      <c r="AP121" s="839" t="s">
        <v>440</v>
      </c>
      <c r="AQ121" s="840"/>
      <c r="AR121" s="840"/>
      <c r="AS121" s="840"/>
      <c r="AT121" s="841"/>
      <c r="AU121" s="898"/>
      <c r="AV121" s="899"/>
      <c r="AW121" s="899"/>
      <c r="AX121" s="899"/>
      <c r="AY121" s="900"/>
      <c r="AZ121" s="830" t="s">
        <v>477</v>
      </c>
      <c r="BA121" s="767"/>
      <c r="BB121" s="767"/>
      <c r="BC121" s="767"/>
      <c r="BD121" s="767"/>
      <c r="BE121" s="767"/>
      <c r="BF121" s="767"/>
      <c r="BG121" s="767"/>
      <c r="BH121" s="767"/>
      <c r="BI121" s="767"/>
      <c r="BJ121" s="767"/>
      <c r="BK121" s="767"/>
      <c r="BL121" s="767"/>
      <c r="BM121" s="767"/>
      <c r="BN121" s="767"/>
      <c r="BO121" s="767"/>
      <c r="BP121" s="768"/>
      <c r="BQ121" s="831">
        <v>42073</v>
      </c>
      <c r="BR121" s="832"/>
      <c r="BS121" s="832"/>
      <c r="BT121" s="832"/>
      <c r="BU121" s="832"/>
      <c r="BV121" s="832">
        <v>37461</v>
      </c>
      <c r="BW121" s="832"/>
      <c r="BX121" s="832"/>
      <c r="BY121" s="832"/>
      <c r="BZ121" s="832"/>
      <c r="CA121" s="832">
        <v>37461</v>
      </c>
      <c r="CB121" s="832"/>
      <c r="CC121" s="832"/>
      <c r="CD121" s="832"/>
      <c r="CE121" s="832"/>
      <c r="CF121" s="890">
        <v>1.1000000000000001</v>
      </c>
      <c r="CG121" s="891"/>
      <c r="CH121" s="891"/>
      <c r="CI121" s="891"/>
      <c r="CJ121" s="891"/>
      <c r="CK121" s="884"/>
      <c r="CL121" s="870"/>
      <c r="CM121" s="870"/>
      <c r="CN121" s="870"/>
      <c r="CO121" s="871"/>
      <c r="CP121" s="850" t="s">
        <v>478</v>
      </c>
      <c r="CQ121" s="851"/>
      <c r="CR121" s="851"/>
      <c r="CS121" s="851"/>
      <c r="CT121" s="851"/>
      <c r="CU121" s="851"/>
      <c r="CV121" s="851"/>
      <c r="CW121" s="851"/>
      <c r="CX121" s="851"/>
      <c r="CY121" s="851"/>
      <c r="CZ121" s="851"/>
      <c r="DA121" s="851"/>
      <c r="DB121" s="851"/>
      <c r="DC121" s="851"/>
      <c r="DD121" s="851"/>
      <c r="DE121" s="851"/>
      <c r="DF121" s="852"/>
      <c r="DG121" s="831" t="s">
        <v>440</v>
      </c>
      <c r="DH121" s="832"/>
      <c r="DI121" s="832"/>
      <c r="DJ121" s="832"/>
      <c r="DK121" s="832"/>
      <c r="DL121" s="832" t="s">
        <v>442</v>
      </c>
      <c r="DM121" s="832"/>
      <c r="DN121" s="832"/>
      <c r="DO121" s="832"/>
      <c r="DP121" s="832"/>
      <c r="DQ121" s="832" t="s">
        <v>440</v>
      </c>
      <c r="DR121" s="832"/>
      <c r="DS121" s="832"/>
      <c r="DT121" s="832"/>
      <c r="DU121" s="832"/>
      <c r="DV121" s="809" t="s">
        <v>440</v>
      </c>
      <c r="DW121" s="809"/>
      <c r="DX121" s="809"/>
      <c r="DY121" s="809"/>
      <c r="DZ121" s="810"/>
    </row>
    <row r="122" spans="1:130" s="214" customFormat="1" ht="26.25" customHeight="1" x14ac:dyDescent="0.15">
      <c r="A122" s="835"/>
      <c r="B122" s="836"/>
      <c r="C122" s="830" t="s">
        <v>457</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94" t="s">
        <v>440</v>
      </c>
      <c r="AB122" s="795"/>
      <c r="AC122" s="795"/>
      <c r="AD122" s="795"/>
      <c r="AE122" s="796"/>
      <c r="AF122" s="797" t="s">
        <v>440</v>
      </c>
      <c r="AG122" s="795"/>
      <c r="AH122" s="795"/>
      <c r="AI122" s="795"/>
      <c r="AJ122" s="796"/>
      <c r="AK122" s="797" t="s">
        <v>440</v>
      </c>
      <c r="AL122" s="795"/>
      <c r="AM122" s="795"/>
      <c r="AN122" s="795"/>
      <c r="AO122" s="796"/>
      <c r="AP122" s="839" t="s">
        <v>440</v>
      </c>
      <c r="AQ122" s="840"/>
      <c r="AR122" s="840"/>
      <c r="AS122" s="840"/>
      <c r="AT122" s="841"/>
      <c r="AU122" s="898"/>
      <c r="AV122" s="899"/>
      <c r="AW122" s="899"/>
      <c r="AX122" s="899"/>
      <c r="AY122" s="900"/>
      <c r="AZ122" s="853" t="s">
        <v>479</v>
      </c>
      <c r="BA122" s="854"/>
      <c r="BB122" s="854"/>
      <c r="BC122" s="854"/>
      <c r="BD122" s="854"/>
      <c r="BE122" s="854"/>
      <c r="BF122" s="854"/>
      <c r="BG122" s="854"/>
      <c r="BH122" s="854"/>
      <c r="BI122" s="854"/>
      <c r="BJ122" s="854"/>
      <c r="BK122" s="854"/>
      <c r="BL122" s="854"/>
      <c r="BM122" s="854"/>
      <c r="BN122" s="854"/>
      <c r="BO122" s="854"/>
      <c r="BP122" s="855"/>
      <c r="BQ122" s="894">
        <v>3763190</v>
      </c>
      <c r="BR122" s="860"/>
      <c r="BS122" s="860"/>
      <c r="BT122" s="860"/>
      <c r="BU122" s="860"/>
      <c r="BV122" s="860">
        <v>3659543</v>
      </c>
      <c r="BW122" s="860"/>
      <c r="BX122" s="860"/>
      <c r="BY122" s="860"/>
      <c r="BZ122" s="860"/>
      <c r="CA122" s="860">
        <v>3574888</v>
      </c>
      <c r="CB122" s="860"/>
      <c r="CC122" s="860"/>
      <c r="CD122" s="860"/>
      <c r="CE122" s="860"/>
      <c r="CF122" s="861">
        <v>101.7</v>
      </c>
      <c r="CG122" s="862"/>
      <c r="CH122" s="862"/>
      <c r="CI122" s="862"/>
      <c r="CJ122" s="862"/>
      <c r="CK122" s="884"/>
      <c r="CL122" s="870"/>
      <c r="CM122" s="870"/>
      <c r="CN122" s="870"/>
      <c r="CO122" s="871"/>
      <c r="CP122" s="850" t="s">
        <v>480</v>
      </c>
      <c r="CQ122" s="851"/>
      <c r="CR122" s="851"/>
      <c r="CS122" s="851"/>
      <c r="CT122" s="851"/>
      <c r="CU122" s="851"/>
      <c r="CV122" s="851"/>
      <c r="CW122" s="851"/>
      <c r="CX122" s="851"/>
      <c r="CY122" s="851"/>
      <c r="CZ122" s="851"/>
      <c r="DA122" s="851"/>
      <c r="DB122" s="851"/>
      <c r="DC122" s="851"/>
      <c r="DD122" s="851"/>
      <c r="DE122" s="851"/>
      <c r="DF122" s="852"/>
      <c r="DG122" s="831" t="s">
        <v>481</v>
      </c>
      <c r="DH122" s="832"/>
      <c r="DI122" s="832"/>
      <c r="DJ122" s="832"/>
      <c r="DK122" s="832"/>
      <c r="DL122" s="832" t="s">
        <v>482</v>
      </c>
      <c r="DM122" s="832"/>
      <c r="DN122" s="832"/>
      <c r="DO122" s="832"/>
      <c r="DP122" s="832"/>
      <c r="DQ122" s="832" t="s">
        <v>482</v>
      </c>
      <c r="DR122" s="832"/>
      <c r="DS122" s="832"/>
      <c r="DT122" s="832"/>
      <c r="DU122" s="832"/>
      <c r="DV122" s="809" t="s">
        <v>443</v>
      </c>
      <c r="DW122" s="809"/>
      <c r="DX122" s="809"/>
      <c r="DY122" s="809"/>
      <c r="DZ122" s="810"/>
    </row>
    <row r="123" spans="1:130" s="214" customFormat="1" ht="26.25" customHeight="1" x14ac:dyDescent="0.15">
      <c r="A123" s="835"/>
      <c r="B123" s="836"/>
      <c r="C123" s="830" t="s">
        <v>464</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94" t="s">
        <v>482</v>
      </c>
      <c r="AB123" s="795"/>
      <c r="AC123" s="795"/>
      <c r="AD123" s="795"/>
      <c r="AE123" s="796"/>
      <c r="AF123" s="797" t="s">
        <v>482</v>
      </c>
      <c r="AG123" s="795"/>
      <c r="AH123" s="795"/>
      <c r="AI123" s="795"/>
      <c r="AJ123" s="796"/>
      <c r="AK123" s="797" t="s">
        <v>482</v>
      </c>
      <c r="AL123" s="795"/>
      <c r="AM123" s="795"/>
      <c r="AN123" s="795"/>
      <c r="AO123" s="796"/>
      <c r="AP123" s="839" t="s">
        <v>483</v>
      </c>
      <c r="AQ123" s="840"/>
      <c r="AR123" s="840"/>
      <c r="AS123" s="840"/>
      <c r="AT123" s="841"/>
      <c r="AU123" s="901"/>
      <c r="AV123" s="902"/>
      <c r="AW123" s="902"/>
      <c r="AX123" s="902"/>
      <c r="AY123" s="902"/>
      <c r="AZ123" s="237" t="s">
        <v>190</v>
      </c>
      <c r="BA123" s="237"/>
      <c r="BB123" s="237"/>
      <c r="BC123" s="237"/>
      <c r="BD123" s="237"/>
      <c r="BE123" s="237"/>
      <c r="BF123" s="237"/>
      <c r="BG123" s="237"/>
      <c r="BH123" s="237"/>
      <c r="BI123" s="237"/>
      <c r="BJ123" s="237"/>
      <c r="BK123" s="237"/>
      <c r="BL123" s="237"/>
      <c r="BM123" s="237"/>
      <c r="BN123" s="237"/>
      <c r="BO123" s="892" t="s">
        <v>484</v>
      </c>
      <c r="BP123" s="893"/>
      <c r="BQ123" s="847">
        <v>8151247</v>
      </c>
      <c r="BR123" s="848"/>
      <c r="BS123" s="848"/>
      <c r="BT123" s="848"/>
      <c r="BU123" s="848"/>
      <c r="BV123" s="848">
        <v>7456791</v>
      </c>
      <c r="BW123" s="848"/>
      <c r="BX123" s="848"/>
      <c r="BY123" s="848"/>
      <c r="BZ123" s="848"/>
      <c r="CA123" s="848">
        <v>8177997</v>
      </c>
      <c r="CB123" s="848"/>
      <c r="CC123" s="848"/>
      <c r="CD123" s="848"/>
      <c r="CE123" s="848"/>
      <c r="CF123" s="763"/>
      <c r="CG123" s="764"/>
      <c r="CH123" s="764"/>
      <c r="CI123" s="764"/>
      <c r="CJ123" s="849"/>
      <c r="CK123" s="884"/>
      <c r="CL123" s="870"/>
      <c r="CM123" s="870"/>
      <c r="CN123" s="870"/>
      <c r="CO123" s="871"/>
      <c r="CP123" s="850" t="s">
        <v>485</v>
      </c>
      <c r="CQ123" s="851"/>
      <c r="CR123" s="851"/>
      <c r="CS123" s="851"/>
      <c r="CT123" s="851"/>
      <c r="CU123" s="851"/>
      <c r="CV123" s="851"/>
      <c r="CW123" s="851"/>
      <c r="CX123" s="851"/>
      <c r="CY123" s="851"/>
      <c r="CZ123" s="851"/>
      <c r="DA123" s="851"/>
      <c r="DB123" s="851"/>
      <c r="DC123" s="851"/>
      <c r="DD123" s="851"/>
      <c r="DE123" s="851"/>
      <c r="DF123" s="852"/>
      <c r="DG123" s="794" t="s">
        <v>481</v>
      </c>
      <c r="DH123" s="795"/>
      <c r="DI123" s="795"/>
      <c r="DJ123" s="795"/>
      <c r="DK123" s="796"/>
      <c r="DL123" s="797" t="s">
        <v>413</v>
      </c>
      <c r="DM123" s="795"/>
      <c r="DN123" s="795"/>
      <c r="DO123" s="795"/>
      <c r="DP123" s="796"/>
      <c r="DQ123" s="797" t="s">
        <v>413</v>
      </c>
      <c r="DR123" s="795"/>
      <c r="DS123" s="795"/>
      <c r="DT123" s="795"/>
      <c r="DU123" s="796"/>
      <c r="DV123" s="839" t="s">
        <v>413</v>
      </c>
      <c r="DW123" s="840"/>
      <c r="DX123" s="840"/>
      <c r="DY123" s="840"/>
      <c r="DZ123" s="841"/>
    </row>
    <row r="124" spans="1:130" s="214" customFormat="1" ht="26.25" customHeight="1" thickBot="1" x14ac:dyDescent="0.2">
      <c r="A124" s="835"/>
      <c r="B124" s="836"/>
      <c r="C124" s="830" t="s">
        <v>467</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94" t="s">
        <v>486</v>
      </c>
      <c r="AB124" s="795"/>
      <c r="AC124" s="795"/>
      <c r="AD124" s="795"/>
      <c r="AE124" s="796"/>
      <c r="AF124" s="797" t="s">
        <v>481</v>
      </c>
      <c r="AG124" s="795"/>
      <c r="AH124" s="795"/>
      <c r="AI124" s="795"/>
      <c r="AJ124" s="796"/>
      <c r="AK124" s="797" t="s">
        <v>443</v>
      </c>
      <c r="AL124" s="795"/>
      <c r="AM124" s="795"/>
      <c r="AN124" s="795"/>
      <c r="AO124" s="796"/>
      <c r="AP124" s="839" t="s">
        <v>483</v>
      </c>
      <c r="AQ124" s="840"/>
      <c r="AR124" s="840"/>
      <c r="AS124" s="840"/>
      <c r="AT124" s="841"/>
      <c r="AU124" s="842" t="s">
        <v>487</v>
      </c>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4"/>
      <c r="BQ124" s="845" t="s">
        <v>483</v>
      </c>
      <c r="BR124" s="846"/>
      <c r="BS124" s="846"/>
      <c r="BT124" s="846"/>
      <c r="BU124" s="846"/>
      <c r="BV124" s="846" t="s">
        <v>481</v>
      </c>
      <c r="BW124" s="846"/>
      <c r="BX124" s="846"/>
      <c r="BY124" s="846"/>
      <c r="BZ124" s="846"/>
      <c r="CA124" s="846" t="s">
        <v>443</v>
      </c>
      <c r="CB124" s="846"/>
      <c r="CC124" s="846"/>
      <c r="CD124" s="846"/>
      <c r="CE124" s="846"/>
      <c r="CF124" s="741"/>
      <c r="CG124" s="742"/>
      <c r="CH124" s="742"/>
      <c r="CI124" s="742"/>
      <c r="CJ124" s="877"/>
      <c r="CK124" s="885"/>
      <c r="CL124" s="885"/>
      <c r="CM124" s="885"/>
      <c r="CN124" s="885"/>
      <c r="CO124" s="886"/>
      <c r="CP124" s="850" t="s">
        <v>488</v>
      </c>
      <c r="CQ124" s="851"/>
      <c r="CR124" s="851"/>
      <c r="CS124" s="851"/>
      <c r="CT124" s="851"/>
      <c r="CU124" s="851"/>
      <c r="CV124" s="851"/>
      <c r="CW124" s="851"/>
      <c r="CX124" s="851"/>
      <c r="CY124" s="851"/>
      <c r="CZ124" s="851"/>
      <c r="DA124" s="851"/>
      <c r="DB124" s="851"/>
      <c r="DC124" s="851"/>
      <c r="DD124" s="851"/>
      <c r="DE124" s="851"/>
      <c r="DF124" s="852"/>
      <c r="DG124" s="778" t="s">
        <v>486</v>
      </c>
      <c r="DH124" s="779"/>
      <c r="DI124" s="779"/>
      <c r="DJ124" s="779"/>
      <c r="DK124" s="780"/>
      <c r="DL124" s="781" t="s">
        <v>482</v>
      </c>
      <c r="DM124" s="779"/>
      <c r="DN124" s="779"/>
      <c r="DO124" s="779"/>
      <c r="DP124" s="780"/>
      <c r="DQ124" s="781" t="s">
        <v>482</v>
      </c>
      <c r="DR124" s="779"/>
      <c r="DS124" s="779"/>
      <c r="DT124" s="779"/>
      <c r="DU124" s="780"/>
      <c r="DV124" s="863" t="s">
        <v>486</v>
      </c>
      <c r="DW124" s="864"/>
      <c r="DX124" s="864"/>
      <c r="DY124" s="864"/>
      <c r="DZ124" s="865"/>
    </row>
    <row r="125" spans="1:130" s="214" customFormat="1" ht="26.25" customHeight="1" x14ac:dyDescent="0.15">
      <c r="A125" s="835"/>
      <c r="B125" s="836"/>
      <c r="C125" s="830" t="s">
        <v>469</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94" t="s">
        <v>486</v>
      </c>
      <c r="AB125" s="795"/>
      <c r="AC125" s="795"/>
      <c r="AD125" s="795"/>
      <c r="AE125" s="796"/>
      <c r="AF125" s="797" t="s">
        <v>443</v>
      </c>
      <c r="AG125" s="795"/>
      <c r="AH125" s="795"/>
      <c r="AI125" s="795"/>
      <c r="AJ125" s="796"/>
      <c r="AK125" s="797" t="s">
        <v>482</v>
      </c>
      <c r="AL125" s="795"/>
      <c r="AM125" s="795"/>
      <c r="AN125" s="795"/>
      <c r="AO125" s="796"/>
      <c r="AP125" s="839" t="s">
        <v>413</v>
      </c>
      <c r="AQ125" s="840"/>
      <c r="AR125" s="840"/>
      <c r="AS125" s="840"/>
      <c r="AT125" s="841"/>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6" t="s">
        <v>489</v>
      </c>
      <c r="CL125" s="867"/>
      <c r="CM125" s="867"/>
      <c r="CN125" s="867"/>
      <c r="CO125" s="868"/>
      <c r="CP125" s="875" t="s">
        <v>490</v>
      </c>
      <c r="CQ125" s="823"/>
      <c r="CR125" s="823"/>
      <c r="CS125" s="823"/>
      <c r="CT125" s="823"/>
      <c r="CU125" s="823"/>
      <c r="CV125" s="823"/>
      <c r="CW125" s="823"/>
      <c r="CX125" s="823"/>
      <c r="CY125" s="823"/>
      <c r="CZ125" s="823"/>
      <c r="DA125" s="823"/>
      <c r="DB125" s="823"/>
      <c r="DC125" s="823"/>
      <c r="DD125" s="823"/>
      <c r="DE125" s="823"/>
      <c r="DF125" s="824"/>
      <c r="DG125" s="876" t="s">
        <v>482</v>
      </c>
      <c r="DH125" s="857"/>
      <c r="DI125" s="857"/>
      <c r="DJ125" s="857"/>
      <c r="DK125" s="857"/>
      <c r="DL125" s="857" t="s">
        <v>486</v>
      </c>
      <c r="DM125" s="857"/>
      <c r="DN125" s="857"/>
      <c r="DO125" s="857"/>
      <c r="DP125" s="857"/>
      <c r="DQ125" s="857" t="s">
        <v>486</v>
      </c>
      <c r="DR125" s="857"/>
      <c r="DS125" s="857"/>
      <c r="DT125" s="857"/>
      <c r="DU125" s="857"/>
      <c r="DV125" s="858" t="s">
        <v>482</v>
      </c>
      <c r="DW125" s="858"/>
      <c r="DX125" s="858"/>
      <c r="DY125" s="858"/>
      <c r="DZ125" s="859"/>
    </row>
    <row r="126" spans="1:130" s="214" customFormat="1" ht="26.25" customHeight="1" thickBot="1" x14ac:dyDescent="0.2">
      <c r="A126" s="835"/>
      <c r="B126" s="836"/>
      <c r="C126" s="830" t="s">
        <v>471</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94" t="s">
        <v>486</v>
      </c>
      <c r="AB126" s="795"/>
      <c r="AC126" s="795"/>
      <c r="AD126" s="795"/>
      <c r="AE126" s="796"/>
      <c r="AF126" s="797" t="s">
        <v>482</v>
      </c>
      <c r="AG126" s="795"/>
      <c r="AH126" s="795"/>
      <c r="AI126" s="795"/>
      <c r="AJ126" s="796"/>
      <c r="AK126" s="797" t="s">
        <v>482</v>
      </c>
      <c r="AL126" s="795"/>
      <c r="AM126" s="795"/>
      <c r="AN126" s="795"/>
      <c r="AO126" s="796"/>
      <c r="AP126" s="839" t="s">
        <v>443</v>
      </c>
      <c r="AQ126" s="840"/>
      <c r="AR126" s="840"/>
      <c r="AS126" s="840"/>
      <c r="AT126" s="841"/>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9"/>
      <c r="CL126" s="870"/>
      <c r="CM126" s="870"/>
      <c r="CN126" s="870"/>
      <c r="CO126" s="871"/>
      <c r="CP126" s="830" t="s">
        <v>491</v>
      </c>
      <c r="CQ126" s="767"/>
      <c r="CR126" s="767"/>
      <c r="CS126" s="767"/>
      <c r="CT126" s="767"/>
      <c r="CU126" s="767"/>
      <c r="CV126" s="767"/>
      <c r="CW126" s="767"/>
      <c r="CX126" s="767"/>
      <c r="CY126" s="767"/>
      <c r="CZ126" s="767"/>
      <c r="DA126" s="767"/>
      <c r="DB126" s="767"/>
      <c r="DC126" s="767"/>
      <c r="DD126" s="767"/>
      <c r="DE126" s="767"/>
      <c r="DF126" s="768"/>
      <c r="DG126" s="831" t="s">
        <v>482</v>
      </c>
      <c r="DH126" s="832"/>
      <c r="DI126" s="832"/>
      <c r="DJ126" s="832"/>
      <c r="DK126" s="832"/>
      <c r="DL126" s="832" t="s">
        <v>413</v>
      </c>
      <c r="DM126" s="832"/>
      <c r="DN126" s="832"/>
      <c r="DO126" s="832"/>
      <c r="DP126" s="832"/>
      <c r="DQ126" s="832" t="s">
        <v>482</v>
      </c>
      <c r="DR126" s="832"/>
      <c r="DS126" s="832"/>
      <c r="DT126" s="832"/>
      <c r="DU126" s="832"/>
      <c r="DV126" s="809" t="s">
        <v>486</v>
      </c>
      <c r="DW126" s="809"/>
      <c r="DX126" s="809"/>
      <c r="DY126" s="809"/>
      <c r="DZ126" s="810"/>
    </row>
    <row r="127" spans="1:130" s="214" customFormat="1" ht="26.25" customHeight="1" x14ac:dyDescent="0.15">
      <c r="A127" s="837"/>
      <c r="B127" s="838"/>
      <c r="C127" s="853" t="s">
        <v>492</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794" t="s">
        <v>413</v>
      </c>
      <c r="AB127" s="795"/>
      <c r="AC127" s="795"/>
      <c r="AD127" s="795"/>
      <c r="AE127" s="796"/>
      <c r="AF127" s="797" t="s">
        <v>482</v>
      </c>
      <c r="AG127" s="795"/>
      <c r="AH127" s="795"/>
      <c r="AI127" s="795"/>
      <c r="AJ127" s="796"/>
      <c r="AK127" s="797" t="s">
        <v>413</v>
      </c>
      <c r="AL127" s="795"/>
      <c r="AM127" s="795"/>
      <c r="AN127" s="795"/>
      <c r="AO127" s="796"/>
      <c r="AP127" s="839" t="s">
        <v>443</v>
      </c>
      <c r="AQ127" s="840"/>
      <c r="AR127" s="840"/>
      <c r="AS127" s="840"/>
      <c r="AT127" s="841"/>
      <c r="AU127" s="216"/>
      <c r="AV127" s="216"/>
      <c r="AW127" s="216"/>
      <c r="AX127" s="856" t="s">
        <v>493</v>
      </c>
      <c r="AY127" s="827"/>
      <c r="AZ127" s="827"/>
      <c r="BA127" s="827"/>
      <c r="BB127" s="827"/>
      <c r="BC127" s="827"/>
      <c r="BD127" s="827"/>
      <c r="BE127" s="828"/>
      <c r="BF127" s="826" t="s">
        <v>494</v>
      </c>
      <c r="BG127" s="827"/>
      <c r="BH127" s="827"/>
      <c r="BI127" s="827"/>
      <c r="BJ127" s="827"/>
      <c r="BK127" s="827"/>
      <c r="BL127" s="828"/>
      <c r="BM127" s="826" t="s">
        <v>495</v>
      </c>
      <c r="BN127" s="827"/>
      <c r="BO127" s="827"/>
      <c r="BP127" s="827"/>
      <c r="BQ127" s="827"/>
      <c r="BR127" s="827"/>
      <c r="BS127" s="828"/>
      <c r="BT127" s="826" t="s">
        <v>496</v>
      </c>
      <c r="BU127" s="827"/>
      <c r="BV127" s="827"/>
      <c r="BW127" s="827"/>
      <c r="BX127" s="827"/>
      <c r="BY127" s="827"/>
      <c r="BZ127" s="829"/>
      <c r="CA127" s="216"/>
      <c r="CB127" s="216"/>
      <c r="CC127" s="216"/>
      <c r="CD127" s="239"/>
      <c r="CE127" s="239"/>
      <c r="CF127" s="239"/>
      <c r="CG127" s="216"/>
      <c r="CH127" s="216"/>
      <c r="CI127" s="216"/>
      <c r="CJ127" s="238"/>
      <c r="CK127" s="869"/>
      <c r="CL127" s="870"/>
      <c r="CM127" s="870"/>
      <c r="CN127" s="870"/>
      <c r="CO127" s="871"/>
      <c r="CP127" s="830" t="s">
        <v>497</v>
      </c>
      <c r="CQ127" s="767"/>
      <c r="CR127" s="767"/>
      <c r="CS127" s="767"/>
      <c r="CT127" s="767"/>
      <c r="CU127" s="767"/>
      <c r="CV127" s="767"/>
      <c r="CW127" s="767"/>
      <c r="CX127" s="767"/>
      <c r="CY127" s="767"/>
      <c r="CZ127" s="767"/>
      <c r="DA127" s="767"/>
      <c r="DB127" s="767"/>
      <c r="DC127" s="767"/>
      <c r="DD127" s="767"/>
      <c r="DE127" s="767"/>
      <c r="DF127" s="768"/>
      <c r="DG127" s="831" t="s">
        <v>486</v>
      </c>
      <c r="DH127" s="832"/>
      <c r="DI127" s="832"/>
      <c r="DJ127" s="832"/>
      <c r="DK127" s="832"/>
      <c r="DL127" s="832" t="s">
        <v>482</v>
      </c>
      <c r="DM127" s="832"/>
      <c r="DN127" s="832"/>
      <c r="DO127" s="832"/>
      <c r="DP127" s="832"/>
      <c r="DQ127" s="832" t="s">
        <v>482</v>
      </c>
      <c r="DR127" s="832"/>
      <c r="DS127" s="832"/>
      <c r="DT127" s="832"/>
      <c r="DU127" s="832"/>
      <c r="DV127" s="809" t="s">
        <v>482</v>
      </c>
      <c r="DW127" s="809"/>
      <c r="DX127" s="809"/>
      <c r="DY127" s="809"/>
      <c r="DZ127" s="810"/>
    </row>
    <row r="128" spans="1:130" s="214" customFormat="1" ht="26.25" customHeight="1" thickBot="1" x14ac:dyDescent="0.2">
      <c r="A128" s="811" t="s">
        <v>498</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499</v>
      </c>
      <c r="X128" s="813"/>
      <c r="Y128" s="813"/>
      <c r="Z128" s="814"/>
      <c r="AA128" s="815">
        <v>6605</v>
      </c>
      <c r="AB128" s="816"/>
      <c r="AC128" s="816"/>
      <c r="AD128" s="816"/>
      <c r="AE128" s="817"/>
      <c r="AF128" s="818">
        <v>11654</v>
      </c>
      <c r="AG128" s="816"/>
      <c r="AH128" s="816"/>
      <c r="AI128" s="816"/>
      <c r="AJ128" s="817"/>
      <c r="AK128" s="818">
        <v>11653</v>
      </c>
      <c r="AL128" s="816"/>
      <c r="AM128" s="816"/>
      <c r="AN128" s="816"/>
      <c r="AO128" s="817"/>
      <c r="AP128" s="819"/>
      <c r="AQ128" s="820"/>
      <c r="AR128" s="820"/>
      <c r="AS128" s="820"/>
      <c r="AT128" s="821"/>
      <c r="AU128" s="216"/>
      <c r="AV128" s="216"/>
      <c r="AW128" s="216"/>
      <c r="AX128" s="822" t="s">
        <v>500</v>
      </c>
      <c r="AY128" s="823"/>
      <c r="AZ128" s="823"/>
      <c r="BA128" s="823"/>
      <c r="BB128" s="823"/>
      <c r="BC128" s="823"/>
      <c r="BD128" s="823"/>
      <c r="BE128" s="824"/>
      <c r="BF128" s="801" t="s">
        <v>501</v>
      </c>
      <c r="BG128" s="802"/>
      <c r="BH128" s="802"/>
      <c r="BI128" s="802"/>
      <c r="BJ128" s="802"/>
      <c r="BK128" s="802"/>
      <c r="BL128" s="825"/>
      <c r="BM128" s="801">
        <v>15</v>
      </c>
      <c r="BN128" s="802"/>
      <c r="BO128" s="802"/>
      <c r="BP128" s="802"/>
      <c r="BQ128" s="802"/>
      <c r="BR128" s="802"/>
      <c r="BS128" s="825"/>
      <c r="BT128" s="801">
        <v>20</v>
      </c>
      <c r="BU128" s="802"/>
      <c r="BV128" s="802"/>
      <c r="BW128" s="802"/>
      <c r="BX128" s="802"/>
      <c r="BY128" s="802"/>
      <c r="BZ128" s="803"/>
      <c r="CA128" s="239"/>
      <c r="CB128" s="239"/>
      <c r="CC128" s="239"/>
      <c r="CD128" s="239"/>
      <c r="CE128" s="239"/>
      <c r="CF128" s="239"/>
      <c r="CG128" s="216"/>
      <c r="CH128" s="216"/>
      <c r="CI128" s="216"/>
      <c r="CJ128" s="238"/>
      <c r="CK128" s="872"/>
      <c r="CL128" s="873"/>
      <c r="CM128" s="873"/>
      <c r="CN128" s="873"/>
      <c r="CO128" s="874"/>
      <c r="CP128" s="804" t="s">
        <v>502</v>
      </c>
      <c r="CQ128" s="745"/>
      <c r="CR128" s="745"/>
      <c r="CS128" s="745"/>
      <c r="CT128" s="745"/>
      <c r="CU128" s="745"/>
      <c r="CV128" s="745"/>
      <c r="CW128" s="745"/>
      <c r="CX128" s="745"/>
      <c r="CY128" s="745"/>
      <c r="CZ128" s="745"/>
      <c r="DA128" s="745"/>
      <c r="DB128" s="745"/>
      <c r="DC128" s="745"/>
      <c r="DD128" s="745"/>
      <c r="DE128" s="745"/>
      <c r="DF128" s="746"/>
      <c r="DG128" s="805" t="s">
        <v>482</v>
      </c>
      <c r="DH128" s="806"/>
      <c r="DI128" s="806"/>
      <c r="DJ128" s="806"/>
      <c r="DK128" s="806"/>
      <c r="DL128" s="806" t="s">
        <v>486</v>
      </c>
      <c r="DM128" s="806"/>
      <c r="DN128" s="806"/>
      <c r="DO128" s="806"/>
      <c r="DP128" s="806"/>
      <c r="DQ128" s="806" t="s">
        <v>413</v>
      </c>
      <c r="DR128" s="806"/>
      <c r="DS128" s="806"/>
      <c r="DT128" s="806"/>
      <c r="DU128" s="806"/>
      <c r="DV128" s="807" t="s">
        <v>413</v>
      </c>
      <c r="DW128" s="807"/>
      <c r="DX128" s="807"/>
      <c r="DY128" s="807"/>
      <c r="DZ128" s="808"/>
    </row>
    <row r="129" spans="1:131" s="214" customFormat="1" ht="26.25" customHeight="1" x14ac:dyDescent="0.15">
      <c r="A129" s="789" t="s">
        <v>107</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791" t="s">
        <v>503</v>
      </c>
      <c r="X129" s="792"/>
      <c r="Y129" s="792"/>
      <c r="Z129" s="793"/>
      <c r="AA129" s="794">
        <v>3343959</v>
      </c>
      <c r="AB129" s="795"/>
      <c r="AC129" s="795"/>
      <c r="AD129" s="795"/>
      <c r="AE129" s="796"/>
      <c r="AF129" s="797">
        <v>3588928</v>
      </c>
      <c r="AG129" s="795"/>
      <c r="AH129" s="795"/>
      <c r="AI129" s="795"/>
      <c r="AJ129" s="796"/>
      <c r="AK129" s="797">
        <v>3818259</v>
      </c>
      <c r="AL129" s="795"/>
      <c r="AM129" s="795"/>
      <c r="AN129" s="795"/>
      <c r="AO129" s="796"/>
      <c r="AP129" s="798"/>
      <c r="AQ129" s="799"/>
      <c r="AR129" s="799"/>
      <c r="AS129" s="799"/>
      <c r="AT129" s="800"/>
      <c r="AU129" s="217"/>
      <c r="AV129" s="217"/>
      <c r="AW129" s="217"/>
      <c r="AX129" s="766" t="s">
        <v>504</v>
      </c>
      <c r="AY129" s="767"/>
      <c r="AZ129" s="767"/>
      <c r="BA129" s="767"/>
      <c r="BB129" s="767"/>
      <c r="BC129" s="767"/>
      <c r="BD129" s="767"/>
      <c r="BE129" s="768"/>
      <c r="BF129" s="785" t="s">
        <v>413</v>
      </c>
      <c r="BG129" s="786"/>
      <c r="BH129" s="786"/>
      <c r="BI129" s="786"/>
      <c r="BJ129" s="786"/>
      <c r="BK129" s="786"/>
      <c r="BL129" s="787"/>
      <c r="BM129" s="785">
        <v>20</v>
      </c>
      <c r="BN129" s="786"/>
      <c r="BO129" s="786"/>
      <c r="BP129" s="786"/>
      <c r="BQ129" s="786"/>
      <c r="BR129" s="786"/>
      <c r="BS129" s="787"/>
      <c r="BT129" s="785">
        <v>30</v>
      </c>
      <c r="BU129" s="786"/>
      <c r="BV129" s="786"/>
      <c r="BW129" s="786"/>
      <c r="BX129" s="786"/>
      <c r="BY129" s="786"/>
      <c r="BZ129" s="78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789" t="s">
        <v>505</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791" t="s">
        <v>506</v>
      </c>
      <c r="X130" s="792"/>
      <c r="Y130" s="792"/>
      <c r="Z130" s="793"/>
      <c r="AA130" s="794">
        <v>312109</v>
      </c>
      <c r="AB130" s="795"/>
      <c r="AC130" s="795"/>
      <c r="AD130" s="795"/>
      <c r="AE130" s="796"/>
      <c r="AF130" s="797">
        <v>305505</v>
      </c>
      <c r="AG130" s="795"/>
      <c r="AH130" s="795"/>
      <c r="AI130" s="795"/>
      <c r="AJ130" s="796"/>
      <c r="AK130" s="797">
        <v>301820</v>
      </c>
      <c r="AL130" s="795"/>
      <c r="AM130" s="795"/>
      <c r="AN130" s="795"/>
      <c r="AO130" s="796"/>
      <c r="AP130" s="798"/>
      <c r="AQ130" s="799"/>
      <c r="AR130" s="799"/>
      <c r="AS130" s="799"/>
      <c r="AT130" s="800"/>
      <c r="AU130" s="217"/>
      <c r="AV130" s="217"/>
      <c r="AW130" s="217"/>
      <c r="AX130" s="766" t="s">
        <v>507</v>
      </c>
      <c r="AY130" s="767"/>
      <c r="AZ130" s="767"/>
      <c r="BA130" s="767"/>
      <c r="BB130" s="767"/>
      <c r="BC130" s="767"/>
      <c r="BD130" s="767"/>
      <c r="BE130" s="768"/>
      <c r="BF130" s="769">
        <v>4.8</v>
      </c>
      <c r="BG130" s="770"/>
      <c r="BH130" s="770"/>
      <c r="BI130" s="770"/>
      <c r="BJ130" s="770"/>
      <c r="BK130" s="770"/>
      <c r="BL130" s="771"/>
      <c r="BM130" s="769">
        <v>25</v>
      </c>
      <c r="BN130" s="770"/>
      <c r="BO130" s="770"/>
      <c r="BP130" s="770"/>
      <c r="BQ130" s="770"/>
      <c r="BR130" s="770"/>
      <c r="BS130" s="771"/>
      <c r="BT130" s="769">
        <v>35</v>
      </c>
      <c r="BU130" s="770"/>
      <c r="BV130" s="770"/>
      <c r="BW130" s="770"/>
      <c r="BX130" s="770"/>
      <c r="BY130" s="770"/>
      <c r="BZ130" s="772"/>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508</v>
      </c>
      <c r="X131" s="776"/>
      <c r="Y131" s="776"/>
      <c r="Z131" s="777"/>
      <c r="AA131" s="778">
        <v>3031850</v>
      </c>
      <c r="AB131" s="779"/>
      <c r="AC131" s="779"/>
      <c r="AD131" s="779"/>
      <c r="AE131" s="780"/>
      <c r="AF131" s="781">
        <v>3283423</v>
      </c>
      <c r="AG131" s="779"/>
      <c r="AH131" s="779"/>
      <c r="AI131" s="779"/>
      <c r="AJ131" s="780"/>
      <c r="AK131" s="781">
        <v>3516439</v>
      </c>
      <c r="AL131" s="779"/>
      <c r="AM131" s="779"/>
      <c r="AN131" s="779"/>
      <c r="AO131" s="780"/>
      <c r="AP131" s="782"/>
      <c r="AQ131" s="783"/>
      <c r="AR131" s="783"/>
      <c r="AS131" s="783"/>
      <c r="AT131" s="784"/>
      <c r="AU131" s="217"/>
      <c r="AV131" s="217"/>
      <c r="AW131" s="217"/>
      <c r="AX131" s="744" t="s">
        <v>509</v>
      </c>
      <c r="AY131" s="745"/>
      <c r="AZ131" s="745"/>
      <c r="BA131" s="745"/>
      <c r="BB131" s="745"/>
      <c r="BC131" s="745"/>
      <c r="BD131" s="745"/>
      <c r="BE131" s="746"/>
      <c r="BF131" s="747" t="s">
        <v>482</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53" t="s">
        <v>510</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511</v>
      </c>
      <c r="W132" s="757"/>
      <c r="X132" s="757"/>
      <c r="Y132" s="757"/>
      <c r="Z132" s="758"/>
      <c r="AA132" s="759">
        <v>5.1566535279999997</v>
      </c>
      <c r="AB132" s="760"/>
      <c r="AC132" s="760"/>
      <c r="AD132" s="760"/>
      <c r="AE132" s="761"/>
      <c r="AF132" s="762">
        <v>4.7880215249999996</v>
      </c>
      <c r="AG132" s="760"/>
      <c r="AH132" s="760"/>
      <c r="AI132" s="760"/>
      <c r="AJ132" s="761"/>
      <c r="AK132" s="762">
        <v>4.5106142890000003</v>
      </c>
      <c r="AL132" s="760"/>
      <c r="AM132" s="760"/>
      <c r="AN132" s="760"/>
      <c r="AO132" s="761"/>
      <c r="AP132" s="763"/>
      <c r="AQ132" s="764"/>
      <c r="AR132" s="764"/>
      <c r="AS132" s="764"/>
      <c r="AT132" s="765"/>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512</v>
      </c>
      <c r="W133" s="736"/>
      <c r="X133" s="736"/>
      <c r="Y133" s="736"/>
      <c r="Z133" s="737"/>
      <c r="AA133" s="738">
        <v>5.3</v>
      </c>
      <c r="AB133" s="739"/>
      <c r="AC133" s="739"/>
      <c r="AD133" s="739"/>
      <c r="AE133" s="740"/>
      <c r="AF133" s="738">
        <v>4.8</v>
      </c>
      <c r="AG133" s="739"/>
      <c r="AH133" s="739"/>
      <c r="AI133" s="739"/>
      <c r="AJ133" s="740"/>
      <c r="AK133" s="738">
        <v>4.8</v>
      </c>
      <c r="AL133" s="739"/>
      <c r="AM133" s="739"/>
      <c r="AN133" s="739"/>
      <c r="AO133" s="740"/>
      <c r="AP133" s="741"/>
      <c r="AQ133" s="742"/>
      <c r="AR133" s="742"/>
      <c r="AS133" s="742"/>
      <c r="AT133" s="743"/>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C6dOlpMa2fqvfG5eDXMpiroqed8OBSY+3Heefb76k+hih4ffaKnlVx8RwsoCUESf6MfniMvIECDSeiKKBgcYLg==" saltValue="YIma4B+YdLLpelf3Mm5Do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topLeftCell="W1" workbookViewId="0"/>
  </sheetViews>
  <sheetFormatPr defaultColWidth="0" defaultRowHeight="13.5" customHeight="1" zeroHeight="1" x14ac:dyDescent="0.15"/>
  <cols>
    <col min="1" max="120" width="2.71093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513</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sheetProtection algorithmName="SHA-512" hashValue="mnENlCWJt1RKZgVMGPbwKol4jFemXyVQNimyIeStdMNLtGj76teUDrmSbM1+hSgFmCJGMUwfAfTCwdojwmPB6A==" saltValue="zhZ4g5GKr4uGxj2MtQQw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topLeftCell="A28" workbookViewId="0"/>
  </sheetViews>
  <sheetFormatPr defaultColWidth="0" defaultRowHeight="13.5" customHeight="1" zeroHeight="1" x14ac:dyDescent="0.15"/>
  <cols>
    <col min="1" max="116" width="2.710937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Cw+vPw/VnMR9odiWG6y6fL9FHWBKlYrI11xJ+km9KJUj6FT9bg33dov5Eazj3QrAIccFomzLun9AHPcyY99og==" saltValue="KKTxX1gYGrTBnU6v9sPkY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topLeftCell="A28" workbookViewId="0">
      <selection activeCell="AN57" activeCellId="1" sqref="AN59 AN57"/>
    </sheetView>
  </sheetViews>
  <sheetFormatPr defaultColWidth="0" defaultRowHeight="13.5" customHeight="1" zeroHeight="1" x14ac:dyDescent="0.15"/>
  <cols>
    <col min="1" max="36" width="2.42578125" style="245" customWidth="1"/>
    <col min="37" max="44" width="17" style="245" customWidth="1"/>
    <col min="45" max="45" width="6.140625" style="251" customWidth="1"/>
    <col min="46" max="46" width="3" style="249" customWidth="1"/>
    <col min="47" max="47" width="19.140625" style="245" hidden="1" customWidth="1"/>
    <col min="48" max="52" width="12.7109375" style="245" hidden="1" customWidth="1"/>
    <col min="53" max="16384" width="8.710937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514</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515</v>
      </c>
      <c r="AL6" s="250"/>
      <c r="AM6" s="250"/>
      <c r="AN6" s="250"/>
    </row>
    <row r="7" spans="1:46" ht="13.5" customHeight="1" x14ac:dyDescent="0.15">
      <c r="A7" s="249"/>
      <c r="AK7" s="252"/>
      <c r="AL7" s="253"/>
      <c r="AM7" s="253"/>
      <c r="AN7" s="254"/>
      <c r="AO7" s="1133" t="s">
        <v>516</v>
      </c>
      <c r="AP7" s="255"/>
      <c r="AQ7" s="256" t="s">
        <v>517</v>
      </c>
      <c r="AR7" s="257"/>
    </row>
    <row r="8" spans="1:46" x14ac:dyDescent="0.15">
      <c r="A8" s="249"/>
      <c r="AK8" s="258"/>
      <c r="AL8" s="259"/>
      <c r="AM8" s="259"/>
      <c r="AN8" s="260"/>
      <c r="AO8" s="1134"/>
      <c r="AP8" s="261" t="s">
        <v>518</v>
      </c>
      <c r="AQ8" s="262" t="s">
        <v>519</v>
      </c>
      <c r="AR8" s="263" t="s">
        <v>520</v>
      </c>
    </row>
    <row r="9" spans="1:46" x14ac:dyDescent="0.15">
      <c r="A9" s="249"/>
      <c r="AK9" s="1145" t="s">
        <v>521</v>
      </c>
      <c r="AL9" s="1146"/>
      <c r="AM9" s="1146"/>
      <c r="AN9" s="1147"/>
      <c r="AO9" s="264">
        <v>1342740</v>
      </c>
      <c r="AP9" s="264">
        <v>121164</v>
      </c>
      <c r="AQ9" s="265">
        <v>106927</v>
      </c>
      <c r="AR9" s="266">
        <v>13.3</v>
      </c>
    </row>
    <row r="10" spans="1:46" ht="13.5" customHeight="1" x14ac:dyDescent="0.15">
      <c r="A10" s="249"/>
      <c r="AK10" s="1145" t="s">
        <v>522</v>
      </c>
      <c r="AL10" s="1146"/>
      <c r="AM10" s="1146"/>
      <c r="AN10" s="1147"/>
      <c r="AO10" s="267">
        <v>146317</v>
      </c>
      <c r="AP10" s="267">
        <v>13203</v>
      </c>
      <c r="AQ10" s="268">
        <v>15145</v>
      </c>
      <c r="AR10" s="269">
        <v>-12.8</v>
      </c>
    </row>
    <row r="11" spans="1:46" ht="13.5" customHeight="1" x14ac:dyDescent="0.15">
      <c r="A11" s="249"/>
      <c r="AK11" s="1145" t="s">
        <v>523</v>
      </c>
      <c r="AL11" s="1146"/>
      <c r="AM11" s="1146"/>
      <c r="AN11" s="1147"/>
      <c r="AO11" s="267" t="s">
        <v>524</v>
      </c>
      <c r="AP11" s="267" t="s">
        <v>524</v>
      </c>
      <c r="AQ11" s="268">
        <v>1510</v>
      </c>
      <c r="AR11" s="269" t="s">
        <v>524</v>
      </c>
    </row>
    <row r="12" spans="1:46" ht="13.5" customHeight="1" x14ac:dyDescent="0.15">
      <c r="A12" s="249"/>
      <c r="AK12" s="1145" t="s">
        <v>525</v>
      </c>
      <c r="AL12" s="1146"/>
      <c r="AM12" s="1146"/>
      <c r="AN12" s="1147"/>
      <c r="AO12" s="267" t="s">
        <v>524</v>
      </c>
      <c r="AP12" s="267" t="s">
        <v>524</v>
      </c>
      <c r="AQ12" s="268">
        <v>21</v>
      </c>
      <c r="AR12" s="269" t="s">
        <v>524</v>
      </c>
    </row>
    <row r="13" spans="1:46" ht="13.5" customHeight="1" x14ac:dyDescent="0.15">
      <c r="A13" s="249"/>
      <c r="AK13" s="1145" t="s">
        <v>526</v>
      </c>
      <c r="AL13" s="1146"/>
      <c r="AM13" s="1146"/>
      <c r="AN13" s="1147"/>
      <c r="AO13" s="267">
        <v>29975</v>
      </c>
      <c r="AP13" s="267">
        <v>2705</v>
      </c>
      <c r="AQ13" s="268">
        <v>4533</v>
      </c>
      <c r="AR13" s="269">
        <v>-40.299999999999997</v>
      </c>
    </row>
    <row r="14" spans="1:46" ht="13.5" customHeight="1" x14ac:dyDescent="0.15">
      <c r="A14" s="249"/>
      <c r="AK14" s="1145" t="s">
        <v>527</v>
      </c>
      <c r="AL14" s="1146"/>
      <c r="AM14" s="1146"/>
      <c r="AN14" s="1147"/>
      <c r="AO14" s="267">
        <v>7797</v>
      </c>
      <c r="AP14" s="267">
        <v>704</v>
      </c>
      <c r="AQ14" s="268">
        <v>2422</v>
      </c>
      <c r="AR14" s="269">
        <v>-70.900000000000006</v>
      </c>
    </row>
    <row r="15" spans="1:46" ht="13.5" customHeight="1" x14ac:dyDescent="0.15">
      <c r="A15" s="249"/>
      <c r="AK15" s="1148" t="s">
        <v>528</v>
      </c>
      <c r="AL15" s="1149"/>
      <c r="AM15" s="1149"/>
      <c r="AN15" s="1150"/>
      <c r="AO15" s="267">
        <v>-91704</v>
      </c>
      <c r="AP15" s="267">
        <v>-8275</v>
      </c>
      <c r="AQ15" s="268">
        <v>-7979</v>
      </c>
      <c r="AR15" s="269">
        <v>3.7</v>
      </c>
    </row>
    <row r="16" spans="1:46" x14ac:dyDescent="0.15">
      <c r="A16" s="249"/>
      <c r="AK16" s="1148" t="s">
        <v>190</v>
      </c>
      <c r="AL16" s="1149"/>
      <c r="AM16" s="1149"/>
      <c r="AN16" s="1150"/>
      <c r="AO16" s="267">
        <v>1435125</v>
      </c>
      <c r="AP16" s="267">
        <v>129501</v>
      </c>
      <c r="AQ16" s="268">
        <v>122579</v>
      </c>
      <c r="AR16" s="269">
        <v>5.6</v>
      </c>
    </row>
    <row r="17" spans="1:46" x14ac:dyDescent="0.15">
      <c r="A17" s="249"/>
    </row>
    <row r="18" spans="1:46" x14ac:dyDescent="0.15">
      <c r="A18" s="249"/>
      <c r="AQ18" s="270"/>
      <c r="AR18" s="270"/>
    </row>
    <row r="19" spans="1:46" x14ac:dyDescent="0.15">
      <c r="A19" s="249"/>
      <c r="AK19" s="245" t="s">
        <v>529</v>
      </c>
    </row>
    <row r="20" spans="1:46" x14ac:dyDescent="0.15">
      <c r="A20" s="249"/>
      <c r="AK20" s="271"/>
      <c r="AL20" s="272"/>
      <c r="AM20" s="272"/>
      <c r="AN20" s="273"/>
      <c r="AO20" s="274" t="s">
        <v>530</v>
      </c>
      <c r="AP20" s="275" t="s">
        <v>531</v>
      </c>
      <c r="AQ20" s="276" t="s">
        <v>532</v>
      </c>
      <c r="AR20" s="277"/>
    </row>
    <row r="21" spans="1:46" s="250" customFormat="1" x14ac:dyDescent="0.15">
      <c r="A21" s="278"/>
      <c r="AK21" s="1151" t="s">
        <v>533</v>
      </c>
      <c r="AL21" s="1152"/>
      <c r="AM21" s="1152"/>
      <c r="AN21" s="1153"/>
      <c r="AO21" s="279">
        <v>10.83</v>
      </c>
      <c r="AP21" s="280">
        <v>10.66</v>
      </c>
      <c r="AQ21" s="281">
        <v>0.17</v>
      </c>
      <c r="AS21" s="282"/>
      <c r="AT21" s="278"/>
    </row>
    <row r="22" spans="1:46" s="250" customFormat="1" x14ac:dyDescent="0.15">
      <c r="A22" s="278"/>
      <c r="AK22" s="1151" t="s">
        <v>534</v>
      </c>
      <c r="AL22" s="1152"/>
      <c r="AM22" s="1152"/>
      <c r="AN22" s="1153"/>
      <c r="AO22" s="283">
        <v>97.2</v>
      </c>
      <c r="AP22" s="284">
        <v>96.3</v>
      </c>
      <c r="AQ22" s="285">
        <v>0.9</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44" t="s">
        <v>535</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row>
    <row r="27" spans="1:46" x14ac:dyDescent="0.15">
      <c r="A27" s="290"/>
      <c r="AS27" s="245"/>
      <c r="AT27" s="245"/>
    </row>
    <row r="28" spans="1:46" ht="17.25" x14ac:dyDescent="0.15">
      <c r="A28" s="246" t="s">
        <v>536</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537</v>
      </c>
      <c r="AL29" s="250"/>
      <c r="AM29" s="250"/>
      <c r="AN29" s="250"/>
      <c r="AS29" s="292"/>
    </row>
    <row r="30" spans="1:46" ht="13.5" customHeight="1" x14ac:dyDescent="0.15">
      <c r="A30" s="249"/>
      <c r="AK30" s="252"/>
      <c r="AL30" s="253"/>
      <c r="AM30" s="253"/>
      <c r="AN30" s="254"/>
      <c r="AO30" s="1133" t="s">
        <v>516</v>
      </c>
      <c r="AP30" s="255"/>
      <c r="AQ30" s="256" t="s">
        <v>517</v>
      </c>
      <c r="AR30" s="257"/>
    </row>
    <row r="31" spans="1:46" x14ac:dyDescent="0.15">
      <c r="A31" s="249"/>
      <c r="AK31" s="258"/>
      <c r="AL31" s="259"/>
      <c r="AM31" s="259"/>
      <c r="AN31" s="260"/>
      <c r="AO31" s="1134"/>
      <c r="AP31" s="261" t="s">
        <v>518</v>
      </c>
      <c r="AQ31" s="262" t="s">
        <v>519</v>
      </c>
      <c r="AR31" s="263" t="s">
        <v>520</v>
      </c>
    </row>
    <row r="32" spans="1:46" ht="27" customHeight="1" x14ac:dyDescent="0.15">
      <c r="A32" s="249"/>
      <c r="AK32" s="1135" t="s">
        <v>538</v>
      </c>
      <c r="AL32" s="1136"/>
      <c r="AM32" s="1136"/>
      <c r="AN32" s="1137"/>
      <c r="AO32" s="293">
        <v>396178</v>
      </c>
      <c r="AP32" s="293">
        <v>35750</v>
      </c>
      <c r="AQ32" s="294">
        <v>59977</v>
      </c>
      <c r="AR32" s="295">
        <v>-40.4</v>
      </c>
    </row>
    <row r="33" spans="1:46" ht="13.5" customHeight="1" x14ac:dyDescent="0.15">
      <c r="A33" s="249"/>
      <c r="AK33" s="1135" t="s">
        <v>539</v>
      </c>
      <c r="AL33" s="1136"/>
      <c r="AM33" s="1136"/>
      <c r="AN33" s="1137"/>
      <c r="AO33" s="293" t="s">
        <v>524</v>
      </c>
      <c r="AP33" s="293" t="s">
        <v>524</v>
      </c>
      <c r="AQ33" s="294" t="s">
        <v>524</v>
      </c>
      <c r="AR33" s="295" t="s">
        <v>524</v>
      </c>
    </row>
    <row r="34" spans="1:46" ht="27" customHeight="1" x14ac:dyDescent="0.15">
      <c r="A34" s="249"/>
      <c r="AK34" s="1135" t="s">
        <v>540</v>
      </c>
      <c r="AL34" s="1136"/>
      <c r="AM34" s="1136"/>
      <c r="AN34" s="1137"/>
      <c r="AO34" s="293" t="s">
        <v>524</v>
      </c>
      <c r="AP34" s="293" t="s">
        <v>524</v>
      </c>
      <c r="AQ34" s="294" t="s">
        <v>524</v>
      </c>
      <c r="AR34" s="295" t="s">
        <v>524</v>
      </c>
    </row>
    <row r="35" spans="1:46" ht="27" customHeight="1" x14ac:dyDescent="0.15">
      <c r="A35" s="249"/>
      <c r="AK35" s="1135" t="s">
        <v>541</v>
      </c>
      <c r="AL35" s="1136"/>
      <c r="AM35" s="1136"/>
      <c r="AN35" s="1137"/>
      <c r="AO35" s="293">
        <v>46680</v>
      </c>
      <c r="AP35" s="293">
        <v>4212</v>
      </c>
      <c r="AQ35" s="294">
        <v>16053</v>
      </c>
      <c r="AR35" s="295">
        <v>-73.8</v>
      </c>
    </row>
    <row r="36" spans="1:46" ht="27" customHeight="1" x14ac:dyDescent="0.15">
      <c r="A36" s="249"/>
      <c r="AK36" s="1135" t="s">
        <v>542</v>
      </c>
      <c r="AL36" s="1136"/>
      <c r="AM36" s="1136"/>
      <c r="AN36" s="1137"/>
      <c r="AO36" s="293">
        <v>29228</v>
      </c>
      <c r="AP36" s="293">
        <v>2637</v>
      </c>
      <c r="AQ36" s="294">
        <v>3449</v>
      </c>
      <c r="AR36" s="295">
        <v>-23.5</v>
      </c>
    </row>
    <row r="37" spans="1:46" ht="13.5" customHeight="1" x14ac:dyDescent="0.15">
      <c r="A37" s="249"/>
      <c r="AK37" s="1135" t="s">
        <v>543</v>
      </c>
      <c r="AL37" s="1136"/>
      <c r="AM37" s="1136"/>
      <c r="AN37" s="1137"/>
      <c r="AO37" s="293" t="s">
        <v>524</v>
      </c>
      <c r="AP37" s="293" t="s">
        <v>524</v>
      </c>
      <c r="AQ37" s="294">
        <v>404</v>
      </c>
      <c r="AR37" s="295" t="s">
        <v>524</v>
      </c>
    </row>
    <row r="38" spans="1:46" ht="27" customHeight="1" x14ac:dyDescent="0.15">
      <c r="A38" s="249"/>
      <c r="AK38" s="1138" t="s">
        <v>544</v>
      </c>
      <c r="AL38" s="1139"/>
      <c r="AM38" s="1139"/>
      <c r="AN38" s="1140"/>
      <c r="AO38" s="296" t="s">
        <v>524</v>
      </c>
      <c r="AP38" s="296" t="s">
        <v>524</v>
      </c>
      <c r="AQ38" s="297">
        <v>3</v>
      </c>
      <c r="AR38" s="285" t="s">
        <v>524</v>
      </c>
      <c r="AS38" s="292"/>
    </row>
    <row r="39" spans="1:46" x14ac:dyDescent="0.15">
      <c r="A39" s="249"/>
      <c r="AK39" s="1138" t="s">
        <v>545</v>
      </c>
      <c r="AL39" s="1139"/>
      <c r="AM39" s="1139"/>
      <c r="AN39" s="1140"/>
      <c r="AO39" s="293">
        <v>-11653</v>
      </c>
      <c r="AP39" s="293">
        <v>-1052</v>
      </c>
      <c r="AQ39" s="294">
        <v>-3105</v>
      </c>
      <c r="AR39" s="295">
        <v>-66.099999999999994</v>
      </c>
      <c r="AS39" s="292"/>
    </row>
    <row r="40" spans="1:46" ht="27" customHeight="1" x14ac:dyDescent="0.15">
      <c r="A40" s="249"/>
      <c r="AK40" s="1135" t="s">
        <v>546</v>
      </c>
      <c r="AL40" s="1136"/>
      <c r="AM40" s="1136"/>
      <c r="AN40" s="1137"/>
      <c r="AO40" s="293">
        <v>-301820</v>
      </c>
      <c r="AP40" s="293">
        <v>-27235</v>
      </c>
      <c r="AQ40" s="294">
        <v>-51549</v>
      </c>
      <c r="AR40" s="295">
        <v>-47.2</v>
      </c>
      <c r="AS40" s="292"/>
    </row>
    <row r="41" spans="1:46" x14ac:dyDescent="0.15">
      <c r="A41" s="249"/>
      <c r="AK41" s="1141" t="s">
        <v>302</v>
      </c>
      <c r="AL41" s="1142"/>
      <c r="AM41" s="1142"/>
      <c r="AN41" s="1143"/>
      <c r="AO41" s="293">
        <v>158613</v>
      </c>
      <c r="AP41" s="293">
        <v>14313</v>
      </c>
      <c r="AQ41" s="294">
        <v>25231</v>
      </c>
      <c r="AR41" s="295">
        <v>-43.3</v>
      </c>
      <c r="AS41" s="292"/>
    </row>
    <row r="42" spans="1:46" x14ac:dyDescent="0.15">
      <c r="A42" s="249"/>
      <c r="AK42" s="298" t="s">
        <v>547</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548</v>
      </c>
    </row>
    <row r="48" spans="1:46" x14ac:dyDescent="0.15">
      <c r="A48" s="249"/>
      <c r="AK48" s="303" t="s">
        <v>549</v>
      </c>
      <c r="AL48" s="303"/>
      <c r="AM48" s="303"/>
      <c r="AN48" s="303"/>
      <c r="AO48" s="303"/>
      <c r="AP48" s="303"/>
      <c r="AQ48" s="304"/>
      <c r="AR48" s="303"/>
    </row>
    <row r="49" spans="1:44" ht="13.5" customHeight="1" x14ac:dyDescent="0.15">
      <c r="A49" s="249"/>
      <c r="AK49" s="305"/>
      <c r="AL49" s="306"/>
      <c r="AM49" s="1128" t="s">
        <v>516</v>
      </c>
      <c r="AN49" s="1130" t="s">
        <v>550</v>
      </c>
      <c r="AO49" s="1131"/>
      <c r="AP49" s="1131"/>
      <c r="AQ49" s="1131"/>
      <c r="AR49" s="1132"/>
    </row>
    <row r="50" spans="1:44" x14ac:dyDescent="0.15">
      <c r="A50" s="249"/>
      <c r="AK50" s="307"/>
      <c r="AL50" s="308"/>
      <c r="AM50" s="1129"/>
      <c r="AN50" s="309" t="s">
        <v>551</v>
      </c>
      <c r="AO50" s="310" t="s">
        <v>552</v>
      </c>
      <c r="AP50" s="311" t="s">
        <v>553</v>
      </c>
      <c r="AQ50" s="312" t="s">
        <v>554</v>
      </c>
      <c r="AR50" s="313" t="s">
        <v>555</v>
      </c>
    </row>
    <row r="51" spans="1:44" x14ac:dyDescent="0.15">
      <c r="A51" s="249"/>
      <c r="AK51" s="305" t="s">
        <v>556</v>
      </c>
      <c r="AL51" s="306"/>
      <c r="AM51" s="314">
        <v>2882625</v>
      </c>
      <c r="AN51" s="315">
        <v>263566</v>
      </c>
      <c r="AO51" s="316">
        <v>28.8</v>
      </c>
      <c r="AP51" s="317">
        <v>90072</v>
      </c>
      <c r="AQ51" s="318">
        <v>13.3</v>
      </c>
      <c r="AR51" s="319">
        <v>15.5</v>
      </c>
    </row>
    <row r="52" spans="1:44" x14ac:dyDescent="0.15">
      <c r="A52" s="249"/>
      <c r="AK52" s="320"/>
      <c r="AL52" s="321" t="s">
        <v>557</v>
      </c>
      <c r="AM52" s="322">
        <v>1079248</v>
      </c>
      <c r="AN52" s="323">
        <v>98679</v>
      </c>
      <c r="AO52" s="324">
        <v>118.6</v>
      </c>
      <c r="AP52" s="325">
        <v>46083</v>
      </c>
      <c r="AQ52" s="326">
        <v>3.2</v>
      </c>
      <c r="AR52" s="327">
        <v>115.4</v>
      </c>
    </row>
    <row r="53" spans="1:44" x14ac:dyDescent="0.15">
      <c r="A53" s="249"/>
      <c r="AK53" s="305" t="s">
        <v>558</v>
      </c>
      <c r="AL53" s="306"/>
      <c r="AM53" s="314">
        <v>4572285</v>
      </c>
      <c r="AN53" s="315">
        <v>414231</v>
      </c>
      <c r="AO53" s="316">
        <v>57.2</v>
      </c>
      <c r="AP53" s="317">
        <v>88328</v>
      </c>
      <c r="AQ53" s="318">
        <v>-1.9</v>
      </c>
      <c r="AR53" s="319">
        <v>59.1</v>
      </c>
    </row>
    <row r="54" spans="1:44" x14ac:dyDescent="0.15">
      <c r="A54" s="249"/>
      <c r="AK54" s="320"/>
      <c r="AL54" s="321" t="s">
        <v>557</v>
      </c>
      <c r="AM54" s="322">
        <v>1297899</v>
      </c>
      <c r="AN54" s="323">
        <v>117585</v>
      </c>
      <c r="AO54" s="324">
        <v>19.2</v>
      </c>
      <c r="AP54" s="325">
        <v>49013</v>
      </c>
      <c r="AQ54" s="326">
        <v>6.4</v>
      </c>
      <c r="AR54" s="327">
        <v>12.8</v>
      </c>
    </row>
    <row r="55" spans="1:44" x14ac:dyDescent="0.15">
      <c r="A55" s="249"/>
      <c r="AK55" s="305" t="s">
        <v>559</v>
      </c>
      <c r="AL55" s="306"/>
      <c r="AM55" s="314">
        <v>5516749</v>
      </c>
      <c r="AN55" s="315">
        <v>498622</v>
      </c>
      <c r="AO55" s="316">
        <v>20.399999999999999</v>
      </c>
      <c r="AP55" s="317">
        <v>103390</v>
      </c>
      <c r="AQ55" s="318">
        <v>17.100000000000001</v>
      </c>
      <c r="AR55" s="319">
        <v>3.3</v>
      </c>
    </row>
    <row r="56" spans="1:44" x14ac:dyDescent="0.15">
      <c r="A56" s="249"/>
      <c r="AK56" s="320"/>
      <c r="AL56" s="321" t="s">
        <v>557</v>
      </c>
      <c r="AM56" s="322">
        <v>675130</v>
      </c>
      <c r="AN56" s="323">
        <v>61020</v>
      </c>
      <c r="AO56" s="324">
        <v>-48.1</v>
      </c>
      <c r="AP56" s="325">
        <v>51269</v>
      </c>
      <c r="AQ56" s="326">
        <v>4.5999999999999996</v>
      </c>
      <c r="AR56" s="327">
        <v>-52.7</v>
      </c>
    </row>
    <row r="57" spans="1:44" x14ac:dyDescent="0.15">
      <c r="A57" s="249"/>
      <c r="AK57" s="305" t="s">
        <v>560</v>
      </c>
      <c r="AL57" s="306"/>
      <c r="AM57" s="314">
        <v>4112757</v>
      </c>
      <c r="AN57" s="315">
        <v>372195</v>
      </c>
      <c r="AO57" s="316">
        <v>-25.4</v>
      </c>
      <c r="AP57" s="317">
        <v>117234</v>
      </c>
      <c r="AQ57" s="318">
        <v>13.4</v>
      </c>
      <c r="AR57" s="319">
        <v>-38.799999999999997</v>
      </c>
    </row>
    <row r="58" spans="1:44" x14ac:dyDescent="0.15">
      <c r="A58" s="249"/>
      <c r="AK58" s="320"/>
      <c r="AL58" s="321" t="s">
        <v>557</v>
      </c>
      <c r="AM58" s="322">
        <v>317556</v>
      </c>
      <c r="AN58" s="323">
        <v>28738</v>
      </c>
      <c r="AO58" s="324">
        <v>-52.9</v>
      </c>
      <c r="AP58" s="325">
        <v>59796</v>
      </c>
      <c r="AQ58" s="326">
        <v>16.600000000000001</v>
      </c>
      <c r="AR58" s="327">
        <v>-69.5</v>
      </c>
    </row>
    <row r="59" spans="1:44" x14ac:dyDescent="0.15">
      <c r="A59" s="249"/>
      <c r="AK59" s="305" t="s">
        <v>561</v>
      </c>
      <c r="AL59" s="306"/>
      <c r="AM59" s="314">
        <v>1335635</v>
      </c>
      <c r="AN59" s="315">
        <v>120523</v>
      </c>
      <c r="AO59" s="316">
        <v>-67.599999999999994</v>
      </c>
      <c r="AP59" s="317">
        <v>97758</v>
      </c>
      <c r="AQ59" s="318">
        <v>-16.600000000000001</v>
      </c>
      <c r="AR59" s="319">
        <v>-51</v>
      </c>
    </row>
    <row r="60" spans="1:44" x14ac:dyDescent="0.15">
      <c r="A60" s="249"/>
      <c r="AK60" s="320"/>
      <c r="AL60" s="321" t="s">
        <v>557</v>
      </c>
      <c r="AM60" s="322">
        <v>492699</v>
      </c>
      <c r="AN60" s="323">
        <v>44459</v>
      </c>
      <c r="AO60" s="324">
        <v>54.7</v>
      </c>
      <c r="AP60" s="325">
        <v>45946</v>
      </c>
      <c r="AQ60" s="326">
        <v>-23.2</v>
      </c>
      <c r="AR60" s="327">
        <v>77.900000000000006</v>
      </c>
    </row>
    <row r="61" spans="1:44" x14ac:dyDescent="0.15">
      <c r="A61" s="249"/>
      <c r="AK61" s="305" t="s">
        <v>562</v>
      </c>
      <c r="AL61" s="328"/>
      <c r="AM61" s="314">
        <v>3684010</v>
      </c>
      <c r="AN61" s="315">
        <v>333827</v>
      </c>
      <c r="AO61" s="316">
        <v>2.7</v>
      </c>
      <c r="AP61" s="317">
        <v>99356</v>
      </c>
      <c r="AQ61" s="329">
        <v>5.0999999999999996</v>
      </c>
      <c r="AR61" s="319">
        <v>-2.4</v>
      </c>
    </row>
    <row r="62" spans="1:44" x14ac:dyDescent="0.15">
      <c r="A62" s="249"/>
      <c r="AK62" s="320"/>
      <c r="AL62" s="321" t="s">
        <v>557</v>
      </c>
      <c r="AM62" s="322">
        <v>772506</v>
      </c>
      <c r="AN62" s="323">
        <v>70096</v>
      </c>
      <c r="AO62" s="324">
        <v>18.3</v>
      </c>
      <c r="AP62" s="325">
        <v>50421</v>
      </c>
      <c r="AQ62" s="326">
        <v>1.5</v>
      </c>
      <c r="AR62" s="327">
        <v>16.8</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D9S/5y8w5Mf5UUvbuQZtc0awaWqOtNlX+TgsTdcz+So+FIwHiDt7ontKZqfkVlTfXMF1Nkv4FSam1lweBlNdEw==" saltValue="yU7bPM6N5TYN5vDcTNPwK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topLeftCell="A70" workbookViewId="0"/>
  </sheetViews>
  <sheetFormatPr defaultColWidth="0" defaultRowHeight="13.5" customHeight="1" zeroHeight="1" x14ac:dyDescent="0.15"/>
  <cols>
    <col min="1" max="125" width="2.425781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564</v>
      </c>
    </row>
    <row r="121" spans="125:125" ht="13.5" hidden="1" customHeight="1" x14ac:dyDescent="0.15">
      <c r="DU121" s="243"/>
    </row>
  </sheetData>
  <sheetProtection algorithmName="SHA-512" hashValue="iSKL5zuJl+sp/uioiogdGOr5+Rua/nyZPiAFbM21e/lkcdnCoTncT2WmdKuug2d2BTsL6Di5Adl4d16zt7trxw==" saltValue="JA79tojbPF5E3OaHVY4T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財務書類</vt:lpstr>
      <vt:lpstr>指標</vt: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2023-03-20T06:37:00Z</cp:lastPrinted>
  <dcterms:created xsi:type="dcterms:W3CDTF">2023-02-20T07:58:28Z</dcterms:created>
  <dcterms:modified xsi:type="dcterms:W3CDTF">2023-12-01T02:10:22Z</dcterms:modified>
  <cp:category/>
</cp:coreProperties>
</file>