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年度・暦年" sheetId="10" r:id="rId3"/>
    <sheet name="グラフ（年度・暦年）" sheetId="11" r:id="rId4"/>
    <sheet name="グラフ（国内客年度・暦年）" sheetId="28" r:id="rId5"/>
    <sheet name="グラフ（外国客年度・暦年）" sheetId="1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_20080805速報時点データ_列部門・外生部門" localSheetId="4">#REF!</definedName>
    <definedName name="_1_20080805速報時点データ_列部門・外生部門">#REF!</definedName>
    <definedName name="_1G1_" localSheetId="4">#REF!</definedName>
    <definedName name="_1G1_">#REF!</definedName>
    <definedName name="_2_20080805速報時点データ_列部門・内生部門" localSheetId="4">#REF!</definedName>
    <definedName name="_2_20080805速報時点データ_列部門・内生部門">#REF!</definedName>
    <definedName name="_2G2_" localSheetId="4">#REF!</definedName>
    <definedName name="_2G2_">#REF!</definedName>
    <definedName name="_3G1_" localSheetId="4">#REF!</definedName>
    <definedName name="_3G1_">#REF!</definedName>
    <definedName name="_3G3_" localSheetId="4">#REF!</definedName>
    <definedName name="_3G3_">#REF!</definedName>
    <definedName name="_4G2_" localSheetId="4">#REF!</definedName>
    <definedName name="_4G2_">#REF!</definedName>
    <definedName name="_5G3_" localSheetId="4">#REF!</definedName>
    <definedName name="_5G3_">#REF!</definedName>
    <definedName name="_Fill" localSheetId="4" hidden="1">[1]SV概念!#REF!</definedName>
    <definedName name="_Fill" hidden="1">[1]SV概念!#REF!</definedName>
    <definedName name="_G1" localSheetId="4">#REF!</definedName>
    <definedName name="_G1">#REF!</definedName>
    <definedName name="_G2" localSheetId="4">#REF!</definedName>
    <definedName name="_G2">#REF!</definedName>
    <definedName name="_G3" localSheetId="4">#REF!</definedName>
    <definedName name="_G3">#REF!</definedName>
    <definedName name="_NEW1" localSheetId="4">#REF!</definedName>
    <definedName name="_NEW1">#REF!</definedName>
    <definedName name="_Order1" hidden="1">255</definedName>
    <definedName name="_Order2" hidden="1">255</definedName>
    <definedName name="」" localSheetId="4">#REF!</definedName>
    <definedName name="」">#REF!</definedName>
    <definedName name="①購入額計" localSheetId="4">#REF!</definedName>
    <definedName name="①購入額計">#REF!</definedName>
    <definedName name="①購入金額" localSheetId="4">#REF!</definedName>
    <definedName name="①購入金額">#REF!</definedName>
    <definedName name="②購入者数" localSheetId="4">#REF!</definedName>
    <definedName name="②購入者数">#REF!</definedName>
    <definedName name="③購入者単価" localSheetId="4">#REF!</definedName>
    <definedName name="③購入者単価">#REF!</definedName>
    <definedName name="③購入者平均単価" localSheetId="4">#REF!</definedName>
    <definedName name="③購入者平均単価">#REF!</definedName>
    <definedName name="④金額NA" localSheetId="4">#REF!</definedName>
    <definedName name="④金額NA">#REF!</definedName>
    <definedName name="④購入金額NA" localSheetId="4">#REF!</definedName>
    <definedName name="④購入金額NA">#REF!</definedName>
    <definedName name="⑤不明" localSheetId="4">#REF!</definedName>
    <definedName name="⑤不明">#REF!</definedName>
    <definedName name="⑥購入率" localSheetId="4">#REF!</definedName>
    <definedName name="⑥購入率">#REF!</definedName>
    <definedName name="⑦全体単価" localSheetId="4">#REF!</definedName>
    <definedName name="⑦全体単価">#REF!</definedName>
    <definedName name="⑦平均単価" localSheetId="4">#REF!</definedName>
    <definedName name="⑦平均単価">#REF!</definedName>
    <definedName name="atesaki" localSheetId="4">[2]その他!#REF!</definedName>
    <definedName name="atesaki">[2]その他!#REF!</definedName>
    <definedName name="ｄ" localSheetId="4">#REF!</definedName>
    <definedName name="ｄ">#REF!</definedName>
    <definedName name="Data" localSheetId="4">'[3]１．.経済活動別県内総生産'!#REF!</definedName>
    <definedName name="Data">'[3]１．.経済活動別県内総生産'!#REF!</definedName>
    <definedName name="DataEnd" localSheetId="4">'[3]１．.経済活動別県内総生産'!#REF!</definedName>
    <definedName name="DataEnd">'[3]１．.経済活動別県内総生産'!#REF!</definedName>
    <definedName name="G" localSheetId="4">#REF!</definedName>
    <definedName name="G">#REF!</definedName>
    <definedName name="h13形態別1_3期" localSheetId="4">#REF!</definedName>
    <definedName name="h13形態別1_3期">#REF!</definedName>
    <definedName name="Hyousoku" localSheetId="4">'[3]１．.経済活動別県内総生産'!#REF!</definedName>
    <definedName name="Hyousoku">'[3]１．.経済活動別県内総生産'!#REF!</definedName>
    <definedName name="HyousokuArea" localSheetId="4">'[3]１．.経済活動別県内総生産'!#REF!</definedName>
    <definedName name="HyousokuArea">'[3]１．.経済活動別県内総生産'!#REF!</definedName>
    <definedName name="HyousokuEnd" localSheetId="4">'[3]１．.経済活動別県内総生産'!#REF!</definedName>
    <definedName name="HyousokuEnd">'[3]１．.経済活動別県内総生産'!#REF!</definedName>
    <definedName name="kkkk" localSheetId="4">#REF!</definedName>
    <definedName name="kkkk">#REF!</definedName>
    <definedName name="MACRO" localSheetId="4">#REF!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4">#REF!</definedName>
    <definedName name="PH">#REF!</definedName>
    <definedName name="PRINT" localSheetId="4">#REF!</definedName>
    <definedName name="PRINT">#REF!</definedName>
    <definedName name="_xlnm.Print_Area" localSheetId="5">'グラフ（外国客年度・暦年）'!$A$1:$AE$22</definedName>
    <definedName name="_xlnm.Print_Area" localSheetId="4">'グラフ（国内客年度・暦年）'!$A$1:$AE$22</definedName>
    <definedName name="_xlnm.Print_Area" localSheetId="1">月報第２表!$A$1:$AE$31</definedName>
    <definedName name="_xlnm.Print_Area" localSheetId="2">年度・暦年!$A$1:$AQ$18</definedName>
    <definedName name="prntg3" localSheetId="4">#REF!</definedName>
    <definedName name="prntg3">#REF!</definedName>
    <definedName name="psDKDKDKDKDKDKDKDKDKDKDKDKDKDKR" localSheetId="4">#REF!</definedName>
    <definedName name="psDKDKDKDKDKDKDKDKDKDKDKDKDKDKR">#REF!</definedName>
    <definedName name="psDKDKRTopRTm3TB0TB4TB0TB0TB25." localSheetId="4">'[4]H13～H17'!#REF!</definedName>
    <definedName name="psDKDKRTopRTm3TB0TB4TB0TB0TB25.">'[4]H13～H17'!#REF!</definedName>
    <definedName name="q" localSheetId="4">#REF!</definedName>
    <definedName name="q">#REF!</definedName>
    <definedName name="TitleEnglish" localSheetId="4">'[3]１．.経済活動別県内総生産'!#REF!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4">#REF!</definedName>
    <definedName name="パック価格帯">#REF!</definedName>
    <definedName name="リピータ土産代" localSheetId="4">#REF!</definedName>
    <definedName name="リピータ土産代">#REF!</definedName>
    <definedName name="印刷_1" localSheetId="4">[9]民宿・国民宿舎等データ入力用シート!#REF!</definedName>
    <definedName name="印刷_1">[9]民宿・国民宿舎等データ入力用シート!#REF!</definedName>
    <definedName name="印刷_2" localSheetId="4">[9]民宿・国民宿舎等データ入力用シート!#REF!</definedName>
    <definedName name="印刷_2">[9]民宿・国民宿舎等データ入力用シート!#REF!</definedName>
    <definedName name="印刷_3" localSheetId="4">[9]民宿・国民宿舎等データ入力用シート!#REF!</definedName>
    <definedName name="印刷_3">[9]民宿・国民宿舎等データ入力用シート!#REF!</definedName>
    <definedName name="印刷_4" localSheetId="4">[9]民宿・国民宿舎等データ入力用シート!#REF!</definedName>
    <definedName name="印刷_4">[9]民宿・国民宿舎等データ入力用シート!#REF!</definedName>
    <definedName name="印刷範囲②⑥" localSheetId="4">#REF!</definedName>
    <definedName name="印刷範囲②⑥">#REF!</definedName>
    <definedName name="印刷用" localSheetId="4">#REF!</definedName>
    <definedName name="印刷用">#REF!</definedName>
    <definedName name="貨物配分率">[10]ﾏｰｼﾞﾝ計算!$AC$824:$AC$828</definedName>
    <definedName name="各月消費単価総括" localSheetId="4">#REF!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4">#REF!</definedName>
    <definedName name="月別曜日別">#REF!</definedName>
    <definedName name="県外マーケット" localSheetId="4">#REF!</definedName>
    <definedName name="県外マーケット">#REF!</definedName>
    <definedName name="県外客属性" localSheetId="4">#REF!</definedName>
    <definedName name="県外客属性">#REF!</definedName>
    <definedName name="参加費分布表">[13]参加費!$H$2:$V$76</definedName>
    <definedName name="産出額表" localSheetId="4">#REF!</definedName>
    <definedName name="産出額表">#REF!</definedName>
    <definedName name="市町村別規模別施設数" localSheetId="4">[9]民宿・国民宿舎等データ入力用シート!#REF!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4">#REF!</definedName>
    <definedName name="宿泊者平均泊数">#REF!</definedName>
    <definedName name="宿泊量推計表" localSheetId="4">#REF!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4">#REF!</definedName>
    <definedName name="単価下落参考">#REF!</definedName>
    <definedName name="地域別規模別施設数" localSheetId="4">[9]民宿・国民宿舎等データ入力用シート!#REF!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4">#REF!</definedName>
    <definedName name="通関統計組替集計結果">#REF!</definedName>
    <definedName name="投入額表" localSheetId="4">#REF!</definedName>
    <definedName name="投入額表">#REF!</definedName>
    <definedName name="入域観光客数推移">[11]○入域観光客数!$A$1:$Q$38</definedName>
    <definedName name="年次集計表用" localSheetId="4">#REF!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4">#REF!</definedName>
    <definedName name="年度消費細目03">#REF!</definedName>
    <definedName name="泊数図">[14]○属性泊数宿泊量!$B$73:$AC$142</definedName>
    <definedName name="標準偏差等">'[14]アンケート01_03月出費分布(泊数）'!$F$844:$O$846</definedName>
    <definedName name="標本属性" localSheetId="4">#REF!</definedName>
    <definedName name="標本属性">#REF!</definedName>
    <definedName name="標本属性曜日" localSheetId="4">#REF!</definedName>
    <definedName name="標本属性曜日">#REF!</definedName>
    <definedName name="表">'[14]×1-3月期集計n809'!$H$1505</definedName>
    <definedName name="部門参照上左端" localSheetId="4">#REF!</definedName>
    <definedName name="部門参照上左端">#REF!</definedName>
    <definedName name="部門参照上端" localSheetId="4">#REF!</definedName>
    <definedName name="部門参照上端">#REF!</definedName>
    <definedName name="平均泊数">'[13]費目別単価図 推移表'!$S$156:$Y$159</definedName>
    <definedName name="平成１９年５月" localSheetId="4">#REF!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4">#REF!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10" l="1"/>
  <c r="AE6" i="10" s="1"/>
  <c r="AE7" i="10" s="1"/>
  <c r="AE8" i="10" s="1"/>
  <c r="AE9" i="10" s="1"/>
  <c r="AE10" i="10" s="1"/>
  <c r="AE11" i="10" s="1"/>
  <c r="AE12" i="10" s="1"/>
  <c r="AE13" i="10" s="1"/>
  <c r="AE14" i="10" s="1"/>
  <c r="AE15" i="10" s="1"/>
  <c r="AE16" i="10" s="1"/>
  <c r="AD17" i="10" l="1"/>
  <c r="AE17" i="10" s="1"/>
  <c r="AT17" i="10" l="1"/>
  <c r="AU17" i="10" s="1"/>
  <c r="AU5" i="10"/>
  <c r="AU6" i="10" s="1"/>
  <c r="AU7" i="10" s="1"/>
  <c r="AU8" i="10" s="1"/>
  <c r="AU9" i="10" s="1"/>
  <c r="AU10" i="10" s="1"/>
  <c r="AU11" i="10" s="1"/>
  <c r="AU12" i="10" s="1"/>
  <c r="AU13" i="10" s="1"/>
  <c r="AU14" i="10" s="1"/>
  <c r="AU15" i="10" s="1"/>
  <c r="AU16" i="10" s="1"/>
  <c r="AQ12" i="10" l="1"/>
  <c r="AP12" i="10"/>
  <c r="AQ10" i="10"/>
  <c r="AP10" i="10"/>
  <c r="R6" i="10" l="1"/>
  <c r="AD21" i="28" l="1"/>
  <c r="N21" i="28"/>
  <c r="AD20" i="28"/>
  <c r="N20" i="28"/>
  <c r="AD19" i="28"/>
  <c r="N19" i="28"/>
  <c r="AD18" i="28"/>
  <c r="N18"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T6" i="10" l="1"/>
  <c r="T5" i="10"/>
  <c r="L5" i="10" l="1"/>
  <c r="AH5" i="10" l="1"/>
  <c r="N8" i="10" l="1"/>
  <c r="N12" i="10" l="1"/>
  <c r="R5" i="10" l="1"/>
  <c r="P5" i="10"/>
  <c r="N5" i="10"/>
  <c r="AL16" i="10" l="1"/>
  <c r="AH6" i="10"/>
  <c r="K5" i="10" l="1"/>
  <c r="U5" i="10" s="1"/>
  <c r="S5" i="10"/>
  <c r="Q5" i="10"/>
  <c r="AD21" i="11"/>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AL15" i="10"/>
  <c r="AL14" i="10"/>
  <c r="AL13" i="10"/>
  <c r="AL12" i="10"/>
  <c r="AI5" i="10"/>
  <c r="AJ14" i="10"/>
  <c r="AL11" i="10"/>
  <c r="AL10" i="10"/>
  <c r="AL9" i="10"/>
  <c r="AL8" i="10"/>
  <c r="AL7" i="10"/>
  <c r="AL6" i="10"/>
  <c r="AL5"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N21" i="12"/>
  <c r="N20" i="12"/>
  <c r="N19" i="12"/>
  <c r="N18" i="12"/>
  <c r="N22" i="11"/>
  <c r="N21" i="11"/>
  <c r="N20" i="11"/>
  <c r="N19" i="11"/>
  <c r="AM5" i="10"/>
  <c r="AK5" i="10"/>
  <c r="AK6" i="10"/>
  <c r="AI6" i="10"/>
  <c r="AM6" i="10"/>
  <c r="AI7" i="10"/>
  <c r="AK7" i="10"/>
  <c r="AI8" i="10"/>
  <c r="AK8" i="10"/>
  <c r="AI9" i="10"/>
  <c r="AK9" i="10"/>
  <c r="AM9" i="10"/>
  <c r="AI10" i="10"/>
  <c r="AM10" i="10"/>
  <c r="AK10" i="10"/>
  <c r="AI11" i="10"/>
  <c r="AK11" i="10"/>
  <c r="AM11" i="10"/>
  <c r="AI12" i="10"/>
  <c r="AK12" i="10"/>
  <c r="AI13" i="10"/>
  <c r="AI14" i="10"/>
  <c r="AI15" i="10"/>
  <c r="AI16" i="10"/>
  <c r="AJ13" i="10"/>
  <c r="AK13" i="10"/>
  <c r="AK14" i="10"/>
  <c r="AK15" i="10"/>
  <c r="AM16" i="10"/>
  <c r="AK16" i="10"/>
  <c r="K6" i="10" l="1"/>
  <c r="Q17" i="10"/>
  <c r="M17" i="10"/>
  <c r="S6" i="10"/>
  <c r="O17" i="10"/>
  <c r="AI17" i="10"/>
  <c r="AK17" i="10"/>
  <c r="AM17" i="10"/>
  <c r="U6" i="10" l="1"/>
  <c r="AD22" i="12" l="1"/>
  <c r="N22" i="12"/>
  <c r="AP11" i="10" l="1"/>
  <c r="AP13" i="10"/>
  <c r="AP15" i="10"/>
  <c r="AP14" i="10"/>
  <c r="T16" i="10"/>
  <c r="R16" i="10"/>
  <c r="AP7" i="10"/>
  <c r="AN7" i="10"/>
  <c r="AP9" i="10"/>
  <c r="AN9" i="10"/>
  <c r="AP8" i="10"/>
  <c r="AN8" i="10"/>
  <c r="AP5" i="10"/>
  <c r="AN5" i="10"/>
  <c r="AG5" i="10"/>
  <c r="AO5" i="10" s="1"/>
  <c r="AP16" i="10"/>
  <c r="T14" i="10"/>
  <c r="R14" i="10"/>
  <c r="T13" i="10"/>
  <c r="R13" i="10"/>
  <c r="AN16" i="10"/>
  <c r="AN15" i="10"/>
  <c r="T12" i="10"/>
  <c r="R12" i="10"/>
  <c r="AN14" i="10"/>
  <c r="K11" i="10"/>
  <c r="U11" i="10" s="1"/>
  <c r="T11" i="10"/>
  <c r="R11" i="10"/>
  <c r="T10" i="10"/>
  <c r="R10" i="10"/>
  <c r="AN13" i="10"/>
  <c r="T9" i="10"/>
  <c r="R9" i="10"/>
  <c r="AN12" i="10"/>
  <c r="AN11" i="10"/>
  <c r="K8" i="10"/>
  <c r="S8" i="10" s="1"/>
  <c r="T8" i="10"/>
  <c r="R8" i="10"/>
  <c r="AN10" i="10"/>
  <c r="AG10" i="10"/>
  <c r="AG11" i="10" s="1"/>
  <c r="T7" i="10"/>
  <c r="R7" i="10"/>
  <c r="K7" i="10"/>
  <c r="S7" i="10" s="1"/>
  <c r="U7" i="10"/>
  <c r="AO11" i="10" l="1"/>
  <c r="AQ11" i="10"/>
  <c r="AO9" i="10"/>
  <c r="AQ9" i="10"/>
  <c r="AQ5" i="10"/>
  <c r="K12" i="10"/>
  <c r="S12" i="10"/>
  <c r="S11" i="10"/>
  <c r="AG12" i="10"/>
  <c r="K9" i="10"/>
  <c r="S9" i="10"/>
  <c r="AO12" i="10"/>
  <c r="U8" i="10"/>
  <c r="AO10" i="10"/>
  <c r="AG9" i="10" l="1"/>
  <c r="AQ8" i="10"/>
  <c r="AO8" i="10"/>
  <c r="AO7" i="10"/>
  <c r="AQ7" i="10"/>
  <c r="U12" i="10"/>
  <c r="K13" i="10"/>
  <c r="K14" i="10" s="1"/>
  <c r="AG13" i="10"/>
  <c r="U9" i="10"/>
  <c r="K10" i="10"/>
  <c r="AG14" i="10" l="1"/>
  <c r="AG15" i="10" s="1"/>
  <c r="AG16" i="10" s="1"/>
  <c r="AQ16" i="10" s="1"/>
  <c r="AQ13" i="10"/>
  <c r="AO15" i="10"/>
  <c r="AQ15" i="10"/>
  <c r="AO14" i="10"/>
  <c r="AQ14" i="10"/>
  <c r="U16" i="10"/>
  <c r="S16" i="10"/>
  <c r="U14" i="10"/>
  <c r="S14" i="10"/>
  <c r="U13" i="10"/>
  <c r="S13" i="10"/>
  <c r="AO13" i="10"/>
  <c r="U10" i="10"/>
  <c r="S10" i="10"/>
  <c r="AO16" i="10" l="1"/>
  <c r="AD22" i="28" l="1"/>
  <c r="N22" i="28"/>
  <c r="T15" i="10" l="1"/>
  <c r="K15" i="10"/>
  <c r="K16" i="10" s="1"/>
  <c r="R15" i="10"/>
  <c r="J17" i="10"/>
  <c r="AN6" i="10"/>
  <c r="AG6" i="10"/>
  <c r="AG7" i="10" s="1"/>
  <c r="AG8" i="10" s="1"/>
  <c r="AF17" i="10"/>
  <c r="AP6" i="10"/>
  <c r="N23" i="11"/>
  <c r="AD23" i="11"/>
  <c r="U15" i="10" l="1"/>
  <c r="S15" i="10"/>
  <c r="AO6" i="10"/>
  <c r="AQ6" i="10"/>
  <c r="K17" i="10"/>
  <c r="U17" i="10" s="1"/>
  <c r="AG17" i="10"/>
  <c r="AQ17" i="10" s="1"/>
  <c r="AO17" i="10" l="1"/>
  <c r="S17" i="10"/>
</calcChain>
</file>

<file path=xl/sharedStrings.xml><?xml version="1.0" encoding="utf-8"?>
<sst xmlns="http://schemas.openxmlformats.org/spreadsheetml/2006/main" count="296" uniqueCount="122">
  <si>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</si>
  <si>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</si>
  <si>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</si>
  <si>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</si>
  <si>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</si>
  <si>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</si>
  <si>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</si>
  <si>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</si>
  <si>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</si>
  <si>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</si>
  <si>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</si>
  <si>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</si>
  <si>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</si>
  <si>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</si>
  <si>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</si>
  <si>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</si>
  <si>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</si>
  <si>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</si>
  <si>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</si>
  <si>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</si>
  <si>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</si>
  <si>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</si>
  <si>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</si>
  <si>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</si>
  <si>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</si>
  <si>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</si>
  <si>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</si>
  <si>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</si>
  <si>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</si>
  <si>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</si>
  <si>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</si>
  <si>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</si>
  <si>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</si>
  <si>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</si>
  <si>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</si>
  <si>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</si>
  <si>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</si>
  <si>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</si>
  <si>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</si>
  <si>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</si>
  <si>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</si>
  <si>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</si>
  <si>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</si>
  <si>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</si>
  <si>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</si>
  <si>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</si>
  <si>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</si>
  <si>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</si>
  <si>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</si>
  <si>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</si>
  <si>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</si>
  <si>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</si>
  <si>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</si>
  <si>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</si>
  <si>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</si>
  <si>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</si>
  <si>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</si>
  <si>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</si>
  <si>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</si>
  <si>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</si>
  <si>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</si>
  <si>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</si>
  <si>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</si>
  <si>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</si>
  <si>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</si>
  <si>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</si>
  <si>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</si>
  <si>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</si>
  <si>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</si>
  <si>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</si>
  <si>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</si>
  <si>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</si>
  <si>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</si>
  <si>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</si>
  <si>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</si>
  <si>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</si>
  <si>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</si>
  <si>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</si>
  <si>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</si>
  <si>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</si>
  <si>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</si>
  <si>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</si>
  <si>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</si>
  <si>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</si>
  <si>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令和３年度</t>
    <rPh sb="0" eb="1">
      <t>レイ</t>
    </rPh>
    <rPh sb="1" eb="2">
      <t>ワ</t>
    </rPh>
    <rPh sb="3" eb="5">
      <t>ネンド</t>
    </rPh>
    <rPh sb="4" eb="5">
      <t>ド</t>
    </rPh>
    <phoneticPr fontId="2"/>
  </si>
  <si>
    <t>3/2年度</t>
    <rPh sb="4" eb="5">
      <t>ド</t>
    </rPh>
    <phoneticPr fontId="43"/>
  </si>
  <si>
    <t>(単位:人、％）</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</si>
  <si>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</si>
  <si>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</si>
  <si>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</si>
  <si>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</si>
  <si>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3年／2年</t>
    <phoneticPr fontId="2"/>
  </si>
  <si>
    <t>4年／3年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</si>
  <si>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</si>
  <si>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</si>
  <si>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</si>
  <si>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</si>
  <si>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</si>
  <si>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</si>
  <si>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</si>
  <si>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</si>
  <si>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</si>
  <si>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</si>
  <si>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</si>
  <si>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</si>
  <si>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</si>
  <si>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</si>
  <si>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令和６年</t>
    <rPh sb="0" eb="1">
      <t>レイ</t>
    </rPh>
    <rPh sb="1" eb="2">
      <t>ワ</t>
    </rPh>
    <rPh sb="3" eb="4">
      <t>ネン</t>
    </rPh>
    <phoneticPr fontId="2"/>
  </si>
  <si>
    <t>令和６年</t>
    <rPh sb="0" eb="1">
      <t>レイ</t>
    </rPh>
    <rPh sb="1" eb="2">
      <t>ワネンド</t>
    </rPh>
    <phoneticPr fontId="2"/>
  </si>
  <si>
    <t>月別入域観光客数の推移（令和２年～令和６年）</t>
    <rPh sb="12" eb="14">
      <t>レイワ</t>
    </rPh>
    <phoneticPr fontId="2"/>
  </si>
  <si>
    <t>5年／4年</t>
  </si>
  <si>
    <t>6年／5年</t>
    <phoneticPr fontId="2"/>
  </si>
  <si>
    <t>6年／元年</t>
    <phoneticPr fontId="2"/>
  </si>
  <si>
    <t>令和5年度入域観光客統計月報（令和6年2月）</t>
  </si>
  <si>
    <t>令和6年2月</t>
  </si>
  <si>
    <t>令和5年2月</t>
  </si>
  <si>
    <t>皆増</t>
  </si>
  <si>
    <t>4月～2月
累計</t>
  </si>
  <si>
    <t>1月～2月
累計</t>
  </si>
  <si>
    <t>皆減</t>
  </si>
  <si>
    <t/>
  </si>
  <si>
    <t>令和5年度入域観光客統計月報（令和6年2月）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</si>
</sst>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8" formatCode="0.0"/>
    <numFmt numFmtId="189" formatCode="#,##0.0;[Red]&quot;△&quot;#,##0.0"/>
    <numFmt numFmtId="190" formatCode="0&quot;月&quot;"/>
    <numFmt numFmtId="191" formatCode="&quot;平成&quot;0&quot;年度&quot;"/>
    <numFmt numFmtId="192" formatCode="&quot;平成&quot;0&quot;年&quot;"/>
    <numFmt numFmtId="193" formatCode="#,##0.0_ "/>
    <numFmt numFmtId="194" formatCode="#,##0&quot;人&quot;"/>
    <numFmt numFmtId="195" formatCode="&quot;&quot;#,##0;[Red]&quot;△&quot;#,##0"/>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3">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346">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78" xfId="441" applyNumberFormat="1" applyFont="1" applyFill="1" applyBorder="1" applyAlignment="1">
      <alignment horizontal="right" vertical="center" shrinkToFit="1"/>
    </xf>
    <xf numFmtId="185" fontId="19" fillId="0" borderId="79" xfId="441"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1" xfId="441" applyNumberFormat="1" applyFont="1" applyFill="1" applyBorder="1" applyAlignment="1">
      <alignment vertical="center"/>
    </xf>
    <xf numFmtId="185" fontId="38" fillId="0" borderId="81" xfId="441" applyNumberFormat="1" applyFont="1" applyFill="1" applyBorder="1" applyAlignment="1">
      <alignment vertical="center" shrinkToFit="1"/>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89" fontId="38" fillId="0" borderId="1" xfId="291" applyNumberFormat="1" applyFont="1" applyFill="1" applyBorder="1" applyAlignment="1">
      <alignment vertical="center" shrinkToFit="1"/>
    </xf>
    <xf numFmtId="189" fontId="38" fillId="0" borderId="16" xfId="291" applyNumberFormat="1" applyFont="1" applyFill="1" applyBorder="1" applyAlignment="1">
      <alignment vertical="center" shrinkToFit="1"/>
    </xf>
    <xf numFmtId="189" fontId="38" fillId="0" borderId="96" xfId="291" applyNumberFormat="1" applyFont="1" applyFill="1" applyBorder="1" applyAlignment="1">
      <alignment vertical="center" shrinkToFit="1"/>
    </xf>
    <xf numFmtId="188" fontId="19" fillId="0" borderId="0" xfId="439" applyNumberFormat="1" applyFont="1" applyFill="1" applyAlignment="1" applyProtection="1">
      <alignment vertical="center"/>
      <protection locked="0"/>
    </xf>
    <xf numFmtId="189" fontId="38" fillId="0" borderId="49" xfId="291" applyNumberFormat="1" applyFont="1" applyFill="1" applyBorder="1" applyAlignment="1">
      <alignment vertical="center" shrinkToFit="1"/>
    </xf>
    <xf numFmtId="189" fontId="38" fillId="0" borderId="67" xfId="291" applyNumberFormat="1" applyFont="1" applyFill="1" applyBorder="1" applyAlignment="1">
      <alignment vertical="center" shrinkToFit="1"/>
    </xf>
    <xf numFmtId="189" fontId="38" fillId="0" borderId="92" xfId="291" applyNumberFormat="1" applyFont="1" applyFill="1" applyBorder="1" applyAlignment="1">
      <alignment vertical="center" shrinkToFit="1"/>
    </xf>
    <xf numFmtId="189" fontId="38" fillId="0" borderId="68" xfId="291" applyNumberFormat="1" applyFont="1" applyFill="1" applyBorder="1" applyAlignment="1">
      <alignment vertical="center" shrinkToFit="1"/>
    </xf>
    <xf numFmtId="189" fontId="38" fillId="0" borderId="75" xfId="291" applyNumberFormat="1" applyFont="1" applyFill="1" applyBorder="1" applyAlignment="1">
      <alignment vertical="center" shrinkToFit="1"/>
    </xf>
    <xf numFmtId="189" fontId="38" fillId="0" borderId="51" xfId="291" applyNumberFormat="1" applyFont="1" applyFill="1" applyBorder="1" applyAlignment="1">
      <alignment vertical="center" shrinkToFit="1"/>
    </xf>
    <xf numFmtId="189" fontId="38" fillId="0" borderId="90" xfId="291" applyNumberFormat="1" applyFont="1" applyFill="1" applyBorder="1" applyAlignment="1">
      <alignment horizontal="center" vertical="center" shrinkToFit="1"/>
    </xf>
    <xf numFmtId="189" fontId="38" fillId="0" borderId="89" xfId="291" applyNumberFormat="1" applyFont="1" applyFill="1" applyBorder="1" applyAlignment="1">
      <alignment vertical="center" shrinkToFit="1"/>
    </xf>
    <xf numFmtId="189" fontId="38" fillId="0" borderId="97" xfId="291" applyNumberFormat="1" applyFont="1" applyFill="1" applyBorder="1" applyAlignment="1">
      <alignment horizontal="center" vertical="center" shrinkToFit="1"/>
    </xf>
    <xf numFmtId="189" fontId="38" fillId="0" borderId="98" xfId="291" applyNumberFormat="1" applyFont="1" applyFill="1" applyBorder="1" applyAlignment="1">
      <alignment vertical="center" shrinkToFit="1"/>
    </xf>
    <xf numFmtId="189" fontId="38" fillId="0" borderId="78"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8" fontId="14" fillId="0" borderId="0" xfId="291" applyNumberFormat="1" applyFill="1" applyBorder="1" applyAlignment="1">
      <alignment vertical="center"/>
    </xf>
    <xf numFmtId="38" fontId="35" fillId="0" borderId="0" xfId="442" applyNumberFormat="1" applyFont="1" applyFill="1" applyBorder="1">
      <alignment vertical="center"/>
    </xf>
    <xf numFmtId="189" fontId="38" fillId="0" borderId="83" xfId="291" applyNumberFormat="1" applyFont="1" applyFill="1" applyBorder="1" applyAlignment="1">
      <alignment vertical="center" shrinkToFit="1"/>
    </xf>
    <xf numFmtId="0" fontId="30" fillId="0" borderId="100"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1"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4" xfId="440" applyNumberFormat="1" applyFont="1" applyFill="1" applyBorder="1" applyAlignment="1">
      <alignment horizontal="right" vertical="center" shrinkToFit="1"/>
    </xf>
    <xf numFmtId="184" fontId="1" fillId="0" borderId="102" xfId="440" applyNumberFormat="1" applyFont="1" applyFill="1" applyBorder="1" applyAlignment="1">
      <alignment horizontal="right" vertical="center" shrinkToFit="1"/>
    </xf>
    <xf numFmtId="184" fontId="1" fillId="0" borderId="93" xfId="440" applyNumberFormat="1" applyFont="1" applyFill="1" applyBorder="1" applyAlignment="1">
      <alignment horizontal="right" vertical="center" shrinkToFit="1"/>
    </xf>
    <xf numFmtId="184" fontId="1" fillId="0" borderId="85" xfId="440" applyNumberFormat="1" applyFont="1" applyFill="1" applyBorder="1" applyAlignment="1">
      <alignment horizontal="right" vertical="center" shrinkToFit="1"/>
    </xf>
    <xf numFmtId="184" fontId="1" fillId="0" borderId="55" xfId="440" applyNumberFormat="1" applyFont="1" applyFill="1" applyBorder="1" applyAlignment="1">
      <alignment horizontal="right" vertical="center" shrinkToFit="1"/>
    </xf>
    <xf numFmtId="184" fontId="1" fillId="0" borderId="86" xfId="440" applyNumberFormat="1" applyFont="1" applyFill="1" applyBorder="1" applyAlignment="1">
      <alignment horizontal="right" vertical="center" shrinkToFit="1"/>
    </xf>
    <xf numFmtId="184" fontId="1" fillId="0" borderId="92" xfId="440" applyNumberFormat="1" applyFont="1" applyFill="1" applyBorder="1" applyAlignment="1">
      <alignment horizontal="right" vertical="center" shrinkToFit="1"/>
    </xf>
    <xf numFmtId="185" fontId="19" fillId="0" borderId="103" xfId="441" applyNumberFormat="1" applyFont="1" applyFill="1" applyBorder="1" applyAlignment="1">
      <alignment horizontal="right" vertical="center" shrinkToFit="1"/>
    </xf>
    <xf numFmtId="185" fontId="19" fillId="0" borderId="94" xfId="441" applyNumberFormat="1" applyFont="1" applyFill="1" applyBorder="1" applyAlignment="1">
      <alignment horizontal="right" vertical="center" shrinkToFit="1"/>
    </xf>
    <xf numFmtId="185" fontId="19" fillId="0" borderId="104" xfId="441"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4" fontId="19" fillId="0" borderId="57"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30" fillId="0" borderId="106"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7" xfId="440" applyNumberFormat="1" applyFont="1" applyFill="1" applyBorder="1" applyAlignment="1">
      <alignment horizontal="right" vertical="center" shrinkToFit="1"/>
    </xf>
    <xf numFmtId="184" fontId="1" fillId="0" borderId="108" xfId="44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191" fontId="35" fillId="0" borderId="73" xfId="291" applyNumberFormat="1" applyFont="1" applyFill="1" applyBorder="1" applyAlignment="1">
      <alignment horizontal="center" vertical="center" shrinkToFit="1"/>
    </xf>
    <xf numFmtId="191" fontId="35" fillId="0" borderId="72"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192" fontId="19" fillId="0" borderId="66" xfId="439" applyNumberFormat="1" applyFont="1" applyFill="1" applyBorder="1" applyAlignment="1">
      <alignment horizontal="centerContinuous" vertical="center" shrinkToFit="1"/>
    </xf>
    <xf numFmtId="192" fontId="19" fillId="0" borderId="69"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1"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5" xfId="439" applyNumberFormat="1" applyFont="1" applyFill="1" applyBorder="1" applyAlignment="1">
      <alignment horizontal="center" vertical="center" shrinkToFit="1"/>
    </xf>
    <xf numFmtId="0" fontId="19" fillId="0" borderId="63"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0" fontId="1" fillId="0" borderId="73" xfId="439" applyNumberFormat="1" applyFont="1" applyFill="1" applyBorder="1" applyAlignment="1">
      <alignment horizontal="center" vertical="center" shrinkToFit="1"/>
    </xf>
    <xf numFmtId="3" fontId="38" fillId="0" borderId="99" xfId="439" applyNumberFormat="1" applyFont="1" applyFill="1" applyBorder="1" applyAlignment="1">
      <alignment vertical="center" shrinkToFit="1"/>
    </xf>
    <xf numFmtId="3" fontId="38" fillId="0" borderId="112" xfId="439" applyNumberFormat="1" applyFont="1" applyFill="1" applyBorder="1" applyAlignment="1">
      <alignment vertical="center" shrinkToFit="1"/>
    </xf>
    <xf numFmtId="3" fontId="38" fillId="0" borderId="113" xfId="439" applyNumberFormat="1" applyFont="1" applyFill="1" applyBorder="1" applyAlignment="1">
      <alignment vertical="center" shrinkToFit="1"/>
    </xf>
    <xf numFmtId="3" fontId="38" fillId="0" borderId="83" xfId="439" applyNumberFormat="1" applyFont="1" applyFill="1" applyBorder="1" applyAlignment="1">
      <alignment vertical="center" shrinkToFit="1"/>
    </xf>
    <xf numFmtId="3" fontId="38" fillId="0" borderId="62" xfId="439" applyNumberFormat="1" applyFont="1" applyFill="1" applyBorder="1" applyAlignment="1">
      <alignment vertical="center" shrinkToFit="1"/>
    </xf>
    <xf numFmtId="3" fontId="38" fillId="0" borderId="64" xfId="439" applyNumberFormat="1" applyFont="1" applyFill="1" applyBorder="1" applyAlignment="1">
      <alignment vertical="center" shrinkToFit="1"/>
    </xf>
    <xf numFmtId="0" fontId="1" fillId="0" borderId="59" xfId="439" applyNumberFormat="1" applyFont="1" applyFill="1" applyBorder="1" applyAlignment="1">
      <alignment horizontal="center" vertical="center" shrinkToFit="1"/>
    </xf>
    <xf numFmtId="3" fontId="38" fillId="0" borderId="9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8" fillId="0" borderId="100" xfId="439" applyNumberFormat="1" applyFont="1" applyFill="1" applyBorder="1" applyAlignment="1">
      <alignment horizontal="right" vertical="center" shrinkToFit="1"/>
    </xf>
    <xf numFmtId="3" fontId="38" fillId="0" borderId="114" xfId="439" applyNumberFormat="1" applyFont="1" applyFill="1" applyBorder="1" applyAlignment="1">
      <alignment horizontal="right" vertical="center" shrinkToFit="1"/>
    </xf>
    <xf numFmtId="3" fontId="38" fillId="0" borderId="87" xfId="439" applyNumberFormat="1" applyFont="1" applyFill="1" applyBorder="1" applyAlignment="1">
      <alignment horizontal="right" vertical="center" shrinkToFit="1"/>
    </xf>
    <xf numFmtId="3" fontId="35" fillId="0" borderId="115" xfId="291" applyNumberFormat="1" applyFont="1" applyFill="1" applyBorder="1" applyAlignment="1">
      <alignment vertical="center" shrinkToFit="1"/>
    </xf>
    <xf numFmtId="190" fontId="35" fillId="0" borderId="88" xfId="291" applyNumberFormat="1" applyFont="1" applyFill="1" applyBorder="1" applyAlignment="1">
      <alignment horizontal="center" vertical="center" shrinkToFit="1"/>
    </xf>
    <xf numFmtId="190" fontId="35" fillId="0" borderId="114" xfId="291" applyNumberFormat="1" applyFont="1" applyFill="1" applyBorder="1" applyAlignment="1">
      <alignment horizontal="center" vertical="center" shrinkToFit="1"/>
    </xf>
    <xf numFmtId="3" fontId="35" fillId="0" borderId="59"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0" fontId="35" fillId="0" borderId="90" xfId="291" applyNumberFormat="1" applyFont="1" applyFill="1" applyBorder="1" applyAlignment="1">
      <alignment horizontal="center" vertical="center" shrinkToFit="1"/>
    </xf>
    <xf numFmtId="193" fontId="3" fillId="0" borderId="58" xfId="291" applyNumberFormat="1" applyFont="1" applyFill="1" applyBorder="1" applyAlignment="1">
      <alignment vertical="center" shrinkToFit="1"/>
    </xf>
    <xf numFmtId="193" fontId="3" fillId="0" borderId="102" xfId="291" applyNumberFormat="1" applyFont="1" applyFill="1" applyBorder="1" applyAlignment="1">
      <alignment vertical="center" shrinkToFit="1"/>
    </xf>
    <xf numFmtId="193" fontId="30" fillId="0" borderId="108" xfId="291" applyNumberFormat="1" applyFont="1" applyFill="1" applyBorder="1" applyAlignment="1">
      <alignment vertical="center" shrinkToFit="1"/>
    </xf>
    <xf numFmtId="192" fontId="35" fillId="0" borderId="73" xfId="291" applyNumberFormat="1" applyFont="1" applyFill="1" applyBorder="1" applyAlignment="1">
      <alignment horizontal="center" vertical="center" shrinkToFit="1"/>
    </xf>
    <xf numFmtId="192" fontId="35" fillId="0" borderId="72" xfId="291" applyNumberFormat="1" applyFont="1" applyFill="1" applyBorder="1" applyAlignment="1">
      <alignment horizontal="center" vertical="center" shrinkToFit="1"/>
    </xf>
    <xf numFmtId="193" fontId="3" fillId="0" borderId="56" xfId="291" applyNumberFormat="1" applyFont="1" applyFill="1" applyBorder="1" applyAlignment="1">
      <alignment vertical="center" shrinkToFit="1"/>
    </xf>
    <xf numFmtId="193" fontId="3" fillId="0" borderId="113" xfId="291" applyNumberFormat="1" applyFont="1" applyFill="1" applyBorder="1" applyAlignment="1">
      <alignment vertical="center" shrinkToFit="1"/>
    </xf>
    <xf numFmtId="193" fontId="3" fillId="0" borderId="111" xfId="291" applyNumberFormat="1" applyFont="1" applyFill="1" applyBorder="1" applyAlignment="1">
      <alignment vertical="center" shrinkToFit="1"/>
    </xf>
    <xf numFmtId="193" fontId="30" fillId="0" borderId="74" xfId="291" applyNumberFormat="1" applyFont="1" applyFill="1" applyBorder="1" applyAlignment="1">
      <alignment vertical="center" shrinkToFit="1"/>
    </xf>
    <xf numFmtId="3" fontId="14" fillId="0" borderId="0" xfId="291" applyNumberFormat="1" applyAlignment="1">
      <alignment vertical="center" shrinkToFit="1"/>
    </xf>
    <xf numFmtId="193" fontId="3" fillId="0" borderId="57" xfId="291" applyNumberFormat="1" applyFont="1" applyFill="1" applyBorder="1" applyAlignment="1">
      <alignment vertical="center" shrinkToFit="1"/>
    </xf>
    <xf numFmtId="193" fontId="3" fillId="0" borderId="92" xfId="291" applyNumberFormat="1" applyFont="1" applyFill="1" applyBorder="1" applyAlignment="1">
      <alignment vertical="center" shrinkToFit="1"/>
    </xf>
    <xf numFmtId="184" fontId="37" fillId="25" borderId="73" xfId="441" applyNumberFormat="1" applyFont="1" applyFill="1" applyBorder="1" applyAlignment="1">
      <alignment horizontal="right" vertical="center" shrinkToFit="1"/>
    </xf>
    <xf numFmtId="186" fontId="3" fillId="25" borderId="117" xfId="441" applyNumberFormat="1" applyFont="1" applyFill="1" applyBorder="1" applyAlignment="1" applyProtection="1">
      <alignment horizontal="center" vertical="center" shrinkToFit="1"/>
      <protection locked="0"/>
    </xf>
    <xf numFmtId="186" fontId="3" fillId="25" borderId="118"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1" xfId="441" applyNumberFormat="1" applyFont="1" applyFill="1" applyBorder="1" applyAlignment="1" applyProtection="1">
      <alignment horizontal="center" vertical="center" shrinkToFit="1"/>
      <protection locked="0"/>
    </xf>
    <xf numFmtId="186" fontId="3" fillId="25" borderId="119" xfId="441" applyNumberFormat="1" applyFont="1" applyFill="1" applyBorder="1" applyAlignment="1" applyProtection="1">
      <alignment horizontal="center" vertical="center" shrinkToFit="1"/>
      <protection locked="0"/>
    </xf>
    <xf numFmtId="186" fontId="3" fillId="25" borderId="120"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1" xfId="441" applyNumberFormat="1" applyFont="1" applyFill="1" applyBorder="1" applyAlignment="1">
      <alignment horizontal="distributed" vertical="center" justifyLastLine="1"/>
    </xf>
    <xf numFmtId="0" fontId="38" fillId="25" borderId="65"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2" xfId="441" applyNumberFormat="1" applyFont="1" applyFill="1" applyBorder="1" applyAlignment="1">
      <alignment horizontal="right" vertical="center" shrinkToFit="1"/>
    </xf>
    <xf numFmtId="184" fontId="19" fillId="25" borderId="120"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0" xfId="440" applyNumberFormat="1" applyFont="1" applyFill="1" applyBorder="1" applyAlignment="1">
      <alignment horizontal="center" vertical="center" shrinkToFit="1"/>
    </xf>
    <xf numFmtId="0" fontId="30" fillId="25" borderId="124"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193" fontId="3" fillId="0" borderId="49" xfId="291" applyNumberFormat="1" applyFont="1" applyFill="1" applyBorder="1" applyAlignment="1">
      <alignment vertical="center" shrinkToFit="1"/>
    </xf>
    <xf numFmtId="184" fontId="46" fillId="25" borderId="123" xfId="440" applyNumberFormat="1" applyFont="1" applyFill="1" applyBorder="1" applyAlignment="1">
      <alignment horizontal="right" vertical="center" shrinkToFit="1"/>
    </xf>
    <xf numFmtId="184" fontId="46" fillId="0" borderId="64" xfId="440" applyNumberFormat="1" applyFont="1" applyFill="1" applyBorder="1" applyAlignment="1">
      <alignment horizontal="right" vertical="center" shrinkToFit="1"/>
    </xf>
    <xf numFmtId="185" fontId="46" fillId="0" borderId="125"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1" xfId="440" applyNumberFormat="1" applyFont="1" applyFill="1" applyBorder="1" applyAlignment="1">
      <alignment horizontal="right" vertical="center" shrinkToFit="1"/>
    </xf>
    <xf numFmtId="184" fontId="46" fillId="0" borderId="102" xfId="440" applyNumberFormat="1" applyFont="1" applyFill="1" applyBorder="1" applyAlignment="1">
      <alignment horizontal="right" vertical="center" shrinkToFit="1"/>
    </xf>
    <xf numFmtId="184" fontId="1" fillId="0" borderId="92" xfId="440" applyNumberFormat="1" applyFont="1" applyFill="1" applyBorder="1" applyAlignment="1" applyProtection="1">
      <alignment horizontal="right" vertical="center" shrinkToFit="1"/>
      <protection locked="0"/>
    </xf>
    <xf numFmtId="185" fontId="1" fillId="0" borderId="125" xfId="440" applyNumberFormat="1" applyFont="1" applyFill="1" applyBorder="1" applyAlignment="1">
      <alignment horizontal="right" vertical="center" shrinkToFit="1"/>
    </xf>
    <xf numFmtId="185" fontId="1" fillId="0" borderId="126" xfId="440" applyNumberFormat="1" applyFont="1" applyFill="1" applyBorder="1" applyAlignment="1">
      <alignment horizontal="right" vertical="center" shrinkToFit="1"/>
    </xf>
    <xf numFmtId="184" fontId="1" fillId="0" borderId="102" xfId="440" applyNumberFormat="1" applyFont="1" applyFill="1" applyBorder="1" applyAlignment="1" applyProtection="1">
      <alignment horizontal="right" vertical="center" shrinkToFit="1"/>
      <protection locked="0"/>
    </xf>
    <xf numFmtId="184" fontId="1" fillId="0" borderId="93" xfId="440" applyNumberFormat="1" applyFont="1" applyFill="1" applyBorder="1" applyAlignment="1" applyProtection="1">
      <alignment horizontal="right" vertical="center" shrinkToFit="1"/>
      <protection locked="0"/>
    </xf>
    <xf numFmtId="185" fontId="1" fillId="0" borderId="127"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6" xfId="441" applyNumberFormat="1" applyFont="1" applyFill="1" applyBorder="1" applyAlignment="1">
      <alignment horizontal="right" vertical="center" shrinkToFit="1"/>
    </xf>
    <xf numFmtId="184" fontId="19" fillId="25" borderId="55"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6"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9" fontId="38" fillId="0" borderId="98" xfId="291" applyNumberFormat="1" applyFont="1" applyFill="1" applyBorder="1" applyAlignment="1">
      <alignment horizontal="center" vertical="center" shrinkToFit="1"/>
    </xf>
    <xf numFmtId="193" fontId="3" fillId="0" borderId="110" xfId="291" applyNumberFormat="1" applyFont="1" applyFill="1" applyBorder="1" applyAlignment="1">
      <alignment vertical="center" shrinkToFit="1"/>
    </xf>
    <xf numFmtId="0" fontId="30" fillId="25" borderId="120"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0" fontId="35" fillId="26" borderId="90" xfId="291" applyNumberFormat="1" applyFont="1" applyFill="1" applyBorder="1" applyAlignment="1">
      <alignment horizontal="center" vertical="center" shrinkToFit="1"/>
    </xf>
    <xf numFmtId="3" fontId="38" fillId="26" borderId="99" xfId="439" applyNumberFormat="1" applyFont="1" applyFill="1" applyBorder="1" applyAlignment="1">
      <alignment vertical="center" shrinkToFit="1"/>
    </xf>
    <xf numFmtId="3" fontId="38" fillId="26" borderId="112"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1"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1" xfId="440" applyNumberFormat="1" applyFont="1" applyFill="1" applyBorder="1" applyAlignment="1" applyProtection="1">
      <alignment horizontal="center" vertical="center" shrinkToFit="1"/>
      <protection locked="0"/>
    </xf>
    <xf numFmtId="0" fontId="38" fillId="0" borderId="70" xfId="440" applyNumberFormat="1" applyFont="1" applyFill="1" applyBorder="1" applyAlignment="1" applyProtection="1">
      <alignment horizontal="center" vertical="center" shrinkToFit="1"/>
      <protection locked="0"/>
    </xf>
    <xf numFmtId="193" fontId="3" fillId="0" borderId="108" xfId="291" applyNumberFormat="1" applyFont="1" applyFill="1" applyBorder="1" applyAlignment="1">
      <alignment vertical="center" shrinkToFit="1"/>
    </xf>
    <xf numFmtId="193" fontId="3" fillId="0" borderId="72" xfId="291" applyNumberFormat="1" applyFont="1" applyFill="1" applyBorder="1" applyAlignment="1">
      <alignment vertical="center" shrinkToFit="1"/>
    </xf>
    <xf numFmtId="193" fontId="3" fillId="0" borderId="40" xfId="291" applyNumberFormat="1" applyFont="1" applyFill="1" applyBorder="1" applyAlignment="1">
      <alignment vertical="center" shrinkToFit="1"/>
    </xf>
    <xf numFmtId="193" fontId="3" fillId="0" borderId="74" xfId="291" applyNumberFormat="1" applyFont="1" applyFill="1" applyBorder="1" applyAlignment="1">
      <alignment vertical="center" shrinkToFit="1"/>
    </xf>
    <xf numFmtId="0" fontId="3" fillId="0" borderId="0" xfId="0" applyFont="1" applyAlignment="1">
      <alignment horizontal="right" vertical="center"/>
    </xf>
    <xf numFmtId="3" fontId="38" fillId="26" borderId="62" xfId="439" applyNumberFormat="1" applyFont="1" applyFill="1" applyBorder="1" applyAlignment="1">
      <alignment vertical="center" shrinkToFit="1"/>
    </xf>
    <xf numFmtId="3" fontId="38" fillId="26" borderId="113" xfId="439" applyNumberFormat="1" applyFont="1" applyFill="1" applyBorder="1" applyAlignment="1">
      <alignment vertical="center" shrinkToFit="1"/>
    </xf>
    <xf numFmtId="193" fontId="3" fillId="26" borderId="57" xfId="291" applyNumberFormat="1" applyFont="1" applyFill="1" applyBorder="1" applyAlignment="1">
      <alignment vertical="center" shrinkToFit="1"/>
    </xf>
    <xf numFmtId="193" fontId="3" fillId="0" borderId="61" xfId="291" applyNumberFormat="1" applyFont="1" applyFill="1" applyBorder="1" applyAlignment="1">
      <alignment vertical="center" shrinkToFit="1"/>
    </xf>
    <xf numFmtId="192" fontId="19" fillId="27" borderId="66" xfId="439" applyNumberFormat="1" applyFont="1" applyFill="1" applyBorder="1" applyAlignment="1">
      <alignment horizontal="centerContinuous" vertical="center" shrinkToFit="1"/>
    </xf>
    <xf numFmtId="192" fontId="19" fillId="27" borderId="69" xfId="439" applyNumberFormat="1" applyFont="1" applyFill="1" applyBorder="1" applyAlignment="1">
      <alignment horizontal="centerContinuous" vertical="center" shrinkToFit="1"/>
    </xf>
    <xf numFmtId="0" fontId="19" fillId="27" borderId="63" xfId="439" applyNumberFormat="1" applyFont="1" applyFill="1" applyBorder="1" applyAlignment="1">
      <alignment horizontal="center" vertical="center" shrinkToFit="1"/>
    </xf>
    <xf numFmtId="0" fontId="19" fillId="27" borderId="75"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6"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193" fontId="3" fillId="26" borderId="56" xfId="291" applyNumberFormat="1" applyFont="1" applyFill="1" applyBorder="1" applyAlignment="1">
      <alignment vertical="center" shrinkToFit="1"/>
    </xf>
    <xf numFmtId="3" fontId="38" fillId="26" borderId="64" xfId="439" applyNumberFormat="1" applyFont="1" applyFill="1" applyBorder="1" applyAlignment="1">
      <alignment vertical="center" shrinkToFit="1"/>
    </xf>
    <xf numFmtId="187" fontId="0" fillId="0" borderId="0" xfId="0" applyNumberFormat="1">
      <alignment vertical="center"/>
    </xf>
    <xf numFmtId="191" fontId="35" fillId="28" borderId="74"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189" fontId="38" fillId="0" borderId="95" xfId="291" applyNumberFormat="1" applyFont="1" applyFill="1" applyBorder="1" applyAlignment="1">
      <alignment vertical="center" shrinkToFit="1"/>
    </xf>
    <xf numFmtId="184" fontId="0" fillId="0" borderId="0" xfId="0" applyNumberFormat="1">
      <alignment vertical="center"/>
    </xf>
    <xf numFmtId="192"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192" fontId="35" fillId="29" borderId="40" xfId="291" applyNumberFormat="1" applyFont="1" applyFill="1" applyBorder="1" applyAlignment="1">
      <alignment horizontal="center" vertical="center" shrinkToFit="1"/>
    </xf>
    <xf numFmtId="189" fontId="38" fillId="0" borderId="109"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193" fontId="3" fillId="0" borderId="63" xfId="291" applyNumberFormat="1" applyFont="1" applyFill="1" applyBorder="1" applyAlignment="1">
      <alignment vertical="center" shrinkToFit="1"/>
    </xf>
    <xf numFmtId="187" fontId="19" fillId="0" borderId="76"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191" fontId="35" fillId="29" borderId="40" xfId="291" applyNumberFormat="1" applyFont="1" applyFill="1" applyBorder="1" applyAlignment="1">
      <alignment horizontal="center" vertical="center" shrinkToFit="1"/>
    </xf>
    <xf numFmtId="193" fontId="3" fillId="0" borderId="129" xfId="291" applyNumberFormat="1" applyFont="1" applyFill="1" applyBorder="1" applyAlignment="1">
      <alignment vertical="center" shrinkToFit="1"/>
    </xf>
    <xf numFmtId="193" fontId="3" fillId="0" borderId="79" xfId="291" applyNumberFormat="1" applyFont="1" applyFill="1" applyBorder="1" applyAlignment="1">
      <alignment vertical="center" shrinkToFit="1"/>
    </xf>
    <xf numFmtId="193" fontId="3" fillId="0" borderId="62" xfId="291" applyNumberFormat="1" applyFont="1" applyFill="1" applyBorder="1" applyAlignment="1">
      <alignment vertical="center" shrinkToFit="1"/>
    </xf>
    <xf numFmtId="193" fontId="3" fillId="0" borderId="83" xfId="291" applyNumberFormat="1" applyFont="1" applyFill="1" applyBorder="1" applyAlignment="1">
      <alignment vertical="center" shrinkToFit="1"/>
    </xf>
    <xf numFmtId="0" fontId="19" fillId="0" borderId="91" xfId="439" applyNumberFormat="1" applyFont="1" applyFill="1" applyBorder="1" applyAlignment="1">
      <alignment vertical="center" shrinkToFit="1"/>
    </xf>
    <xf numFmtId="195" fontId="36" fillId="0" borderId="23" xfId="440" applyNumberFormat="1" applyFont="1" applyFill="1" applyBorder="1" applyAlignment="1">
      <alignment horizontal="right" vertical="center" shrinkToFit="1"/>
    </xf>
    <xf numFmtId="195" fontId="46" fillId="0" borderId="16" xfId="440" applyNumberFormat="1" applyFont="1" applyFill="1" applyBorder="1" applyAlignment="1">
      <alignment horizontal="right" vertical="center" shrinkToFit="1"/>
    </xf>
    <xf numFmtId="195" fontId="46" fillId="0" borderId="22" xfId="440" applyNumberFormat="1" applyFont="1" applyFill="1" applyBorder="1" applyAlignment="1">
      <alignment horizontal="right" vertical="center" shrinkToFit="1"/>
    </xf>
    <xf numFmtId="195" fontId="1" fillId="0" borderId="23" xfId="440" applyNumberFormat="1" applyFont="1" applyFill="1" applyBorder="1" applyAlignment="1">
      <alignment horizontal="right" vertical="center" shrinkToFit="1"/>
    </xf>
    <xf numFmtId="195" fontId="1" fillId="0" borderId="16" xfId="440" applyNumberFormat="1" applyFont="1" applyFill="1" applyBorder="1" applyAlignment="1">
      <alignment horizontal="right" vertical="center" shrinkToFit="1"/>
    </xf>
    <xf numFmtId="195" fontId="1" fillId="0" borderId="82" xfId="440" applyNumberFormat="1" applyFont="1" applyFill="1" applyBorder="1" applyAlignment="1">
      <alignment horizontal="right" vertical="center" shrinkToFit="1"/>
    </xf>
    <xf numFmtId="195" fontId="1" fillId="0" borderId="38" xfId="440" applyNumberFormat="1" applyFont="1" applyFill="1" applyBorder="1" applyAlignment="1">
      <alignment horizontal="right" vertical="center" shrinkToFit="1"/>
    </xf>
    <xf numFmtId="195" fontId="1" fillId="0" borderId="77" xfId="440" applyNumberFormat="1" applyFont="1" applyFill="1" applyBorder="1" applyAlignment="1">
      <alignment horizontal="right" vertical="center" shrinkToFit="1"/>
    </xf>
    <xf numFmtId="195" fontId="37" fillId="0" borderId="38" xfId="441" applyNumberFormat="1" applyFont="1" applyFill="1" applyBorder="1" applyAlignment="1" applyProtection="1">
      <alignment horizontal="right" vertical="center" shrinkToFit="1"/>
      <protection locked="0"/>
    </xf>
    <xf numFmtId="195" fontId="19" fillId="0" borderId="16" xfId="441" applyNumberFormat="1" applyFont="1" applyFill="1" applyBorder="1" applyAlignment="1" applyProtection="1">
      <alignment horizontal="right" vertical="center" shrinkToFit="1"/>
      <protection locked="0"/>
    </xf>
    <xf numFmtId="195" fontId="19" fillId="0" borderId="76" xfId="441" applyNumberFormat="1" applyFont="1" applyFill="1" applyBorder="1" applyAlignment="1" applyProtection="1">
      <alignment horizontal="right" vertical="center" shrinkToFit="1"/>
      <protection locked="0"/>
    </xf>
    <xf numFmtId="195" fontId="19" fillId="0" borderId="77" xfId="441" applyNumberFormat="1" applyFont="1" applyFill="1" applyBorder="1" applyAlignment="1" applyProtection="1">
      <alignment horizontal="right" vertical="center" shrinkToFit="1"/>
      <protection locked="0"/>
    </xf>
    <xf numFmtId="195" fontId="38" fillId="0" borderId="49" xfId="441" applyNumberFormat="1" applyFont="1" applyFill="1" applyBorder="1" applyAlignment="1">
      <alignment vertical="center" shrinkToFit="1"/>
    </xf>
    <xf numFmtId="195" fontId="38" fillId="0" borderId="84" xfId="441" applyNumberFormat="1" applyFont="1" applyFill="1" applyBorder="1" applyAlignment="1">
      <alignment vertical="center" shrinkToFit="1"/>
    </xf>
    <xf numFmtId="3" fontId="49" fillId="0" borderId="49" xfId="439" applyNumberFormat="1" applyFont="1" applyFill="1" applyBorder="1" applyAlignment="1">
      <alignment vertical="center" shrinkToFit="1"/>
    </xf>
    <xf numFmtId="3" fontId="49" fillId="0" borderId="64" xfId="439" applyNumberFormat="1" applyFont="1" applyFill="1" applyBorder="1" applyAlignment="1">
      <alignment vertical="center" shrinkToFit="1"/>
    </xf>
    <xf numFmtId="189" fontId="38" fillId="0" borderId="89" xfId="291" applyNumberFormat="1" applyFont="1" applyFill="1" applyBorder="1" applyAlignment="1">
      <alignment horizontal="center" vertical="center" shrinkToFit="1"/>
    </xf>
    <xf numFmtId="193" fontId="3" fillId="0" borderId="132" xfId="291" applyNumberFormat="1" applyFont="1" applyFill="1" applyBorder="1" applyAlignment="1">
      <alignment vertical="center" shrinkToFit="1"/>
    </xf>
    <xf numFmtId="189" fontId="38" fillId="0" borderId="49" xfId="439" applyNumberFormat="1" applyFont="1" applyFill="1" applyBorder="1" applyAlignment="1">
      <alignment vertical="center" shrinkToFit="1"/>
    </xf>
    <xf numFmtId="189" fontId="38" fillId="0" borderId="83"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4" xfId="441" applyNumberFormat="1" applyFont="1" applyFill="1" applyBorder="1" applyAlignment="1">
      <alignment horizontal="right" vertical="center" shrinkToFit="1"/>
    </xf>
    <xf numFmtId="189" fontId="38" fillId="0" borderId="51" xfId="439" applyNumberFormat="1" applyFont="1" applyFill="1" applyBorder="1" applyAlignment="1">
      <alignment vertical="center" shrinkToFit="1"/>
    </xf>
    <xf numFmtId="189" fontId="38" fillId="0" borderId="75" xfId="439" applyNumberFormat="1" applyFont="1" applyFill="1" applyBorder="1" applyAlignment="1">
      <alignment vertical="center" shrinkToFit="1"/>
    </xf>
    <xf numFmtId="3" fontId="38" fillId="0" borderId="85" xfId="441" applyNumberFormat="1" applyFont="1" applyFill="1" applyBorder="1" applyAlignment="1">
      <alignment vertical="center" shrinkToFit="1"/>
    </xf>
    <xf numFmtId="3" fontId="38" fillId="0" borderId="86" xfId="441" applyNumberFormat="1" applyFont="1" applyFill="1" applyBorder="1" applyAlignment="1">
      <alignment vertical="center"/>
    </xf>
    <xf numFmtId="0" fontId="3" fillId="0" borderId="0" xfId="0" applyFont="1" applyFill="1" applyAlignment="1">
      <alignment horizontal="left" vertical="center"/>
    </xf>
    <xf numFmtId="194" fontId="3" fillId="0" borderId="0" xfId="0" applyNumberFormat="1" applyFont="1" applyFill="1" applyAlignment="1">
      <alignment horizontal="center" vertical="center"/>
    </xf>
    <xf numFmtId="190" fontId="50" fillId="0" borderId="0" xfId="0" applyNumberFormat="1" applyFont="1">
      <alignment vertical="center"/>
    </xf>
    <xf numFmtId="192" fontId="19" fillId="0" borderId="60" xfId="439" applyNumberFormat="1" applyFont="1" applyFill="1" applyBorder="1" applyAlignment="1">
      <alignment horizontal="centerContinuous" vertical="center" shrinkToFit="1"/>
    </xf>
    <xf numFmtId="0" fontId="44" fillId="0" borderId="99" xfId="439" applyFont="1" applyFill="1" applyBorder="1" applyAlignment="1">
      <alignment vertical="center"/>
    </xf>
    <xf numFmtId="0" fontId="19" fillId="0" borderId="99" xfId="439" applyFont="1" applyFill="1" applyBorder="1" applyAlignment="1">
      <alignment vertical="center"/>
    </xf>
    <xf numFmtId="0" fontId="19" fillId="0" borderId="99" xfId="439" applyNumberFormat="1" applyFont="1" applyFill="1" applyBorder="1" applyAlignment="1" applyProtection="1">
      <alignment horizontal="center" vertical="center"/>
      <protection locked="0"/>
    </xf>
    <xf numFmtId="188" fontId="19" fillId="0" borderId="99" xfId="439" applyNumberFormat="1" applyFont="1" applyFill="1" applyBorder="1" applyAlignment="1" applyProtection="1">
      <alignment vertical="center"/>
      <protection locked="0"/>
    </xf>
    <xf numFmtId="0" fontId="35" fillId="0" borderId="15" xfId="0" applyNumberFormat="1" applyFont="1" applyFill="1" applyBorder="1" applyAlignment="1" applyProtection="1">
      <alignment horizontal="center" vertical="top" wrapText="1"/>
      <protection locked="0"/>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0" xfId="440" applyNumberFormat="1" applyFont="1" applyFill="1" applyBorder="1" applyAlignment="1">
      <alignment horizontal="center" vertical="center" shrinkToFit="1"/>
    </xf>
    <xf numFmtId="0" fontId="35" fillId="0" borderId="128"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5" xfId="440" applyNumberFormat="1" applyFont="1" applyFill="1" applyBorder="1" applyAlignment="1">
      <alignment horizontal="center" vertical="center" shrinkToFit="1"/>
    </xf>
    <xf numFmtId="0" fontId="32" fillId="25" borderId="82" xfId="440" applyNumberFormat="1" applyFont="1" applyFill="1" applyBorder="1" applyAlignment="1">
      <alignment horizontal="center" vertical="center" wrapText="1" shrinkToFit="1"/>
    </xf>
    <xf numFmtId="0" fontId="32" fillId="25" borderId="116"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3" fillId="0" borderId="0" xfId="439" applyNumberFormat="1" applyFont="1" applyFill="1" applyAlignment="1">
      <alignment horizontal="center" vertical="center"/>
    </xf>
    <xf numFmtId="191" fontId="19" fillId="0" borderId="66" xfId="439" applyNumberFormat="1" applyFont="1" applyFill="1" applyBorder="1" applyAlignment="1">
      <alignment horizontal="center" vertical="center" shrinkToFit="1"/>
    </xf>
    <xf numFmtId="191" fontId="19" fillId="0" borderId="69" xfId="439" applyNumberFormat="1" applyFont="1" applyFill="1" applyBorder="1" applyAlignment="1">
      <alignment horizontal="center" vertical="center" shrinkToFit="1"/>
    </xf>
    <xf numFmtId="0" fontId="19" fillId="0" borderId="66" xfId="439" applyNumberFormat="1" applyFont="1" applyFill="1" applyBorder="1" applyAlignment="1">
      <alignment horizontal="center" vertical="center" shrinkToFit="1"/>
    </xf>
    <xf numFmtId="0" fontId="19" fillId="0" borderId="69" xfId="439" applyNumberFormat="1" applyFont="1" applyFill="1" applyBorder="1" applyAlignment="1">
      <alignment horizontal="center" vertical="center" shrinkToFit="1"/>
    </xf>
    <xf numFmtId="0" fontId="19" fillId="27" borderId="66" xfId="439" applyNumberFormat="1" applyFont="1" applyFill="1" applyBorder="1" applyAlignment="1">
      <alignment horizontal="center" vertical="center" shrinkToFit="1"/>
    </xf>
    <xf numFmtId="0" fontId="19" fillId="27" borderId="69" xfId="439" applyNumberFormat="1" applyFont="1" applyFill="1" applyBorder="1" applyAlignment="1">
      <alignment horizontal="center" vertical="center" shrinkToFit="1"/>
    </xf>
    <xf numFmtId="0" fontId="19" fillId="0" borderId="91" xfId="439" applyNumberFormat="1" applyFont="1" applyFill="1" applyBorder="1" applyAlignment="1">
      <alignment horizontal="center" vertical="center" shrinkToFit="1"/>
    </xf>
    <xf numFmtId="0" fontId="19" fillId="0" borderId="91" xfId="439" applyNumberFormat="1" applyFont="1" applyFill="1" applyBorder="1" applyAlignment="1">
      <alignment horizontal="right"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788.3</c:v>
                </c:pt>
                <c:pt idx="7">
                  <c:v>688.2</c:v>
                </c:pt>
                <c:pt idx="8">
                  <c:v>666.7</c:v>
                </c:pt>
                <c:pt idx="9">
                  <c:v>629.1</c:v>
                </c:pt>
                <c:pt idx="10">
                  <c:v>719.2</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令和２</a:t>
            </a:r>
            <a:r>
              <a:rPr lang="ja-JP" altLang="ja-JP" sz="1600" b="0" i="0" baseline="0">
                <a:effectLst/>
                <a:latin typeface="+mj-ea"/>
                <a:ea typeface="+mj-ea"/>
              </a:rPr>
              <a:t>年～</a:t>
            </a:r>
            <a:r>
              <a:rPr lang="ja-JP" altLang="en-US" sz="1600" b="0" i="0" baseline="0">
                <a:effectLst/>
                <a:latin typeface="+mj-ea"/>
                <a:ea typeface="+mj-ea"/>
              </a:rPr>
              <a:t>令和６年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令和２年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令和３年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令和４年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令和５年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788.3</c:v>
                </c:pt>
                <c:pt idx="10">
                  <c:v>688.2</c:v>
                </c:pt>
                <c:pt idx="11">
                  <c:v>666.7</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令和６年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629.1</c:v>
                </c:pt>
                <c:pt idx="1">
                  <c:v>719.2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672.9</c:v>
                </c:pt>
                <c:pt idx="7">
                  <c:v>597.1</c:v>
                </c:pt>
                <c:pt idx="8">
                  <c:v>571.5</c:v>
                </c:pt>
                <c:pt idx="9">
                  <c:v>508.8</c:v>
                </c:pt>
                <c:pt idx="10">
                  <c:v>574.4</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令和２</a:t>
            </a:r>
            <a:r>
              <a:rPr lang="ja-JP" sz="1600">
                <a:latin typeface="+mj-ea"/>
                <a:ea typeface="+mj-ea"/>
              </a:rPr>
              <a:t>年～</a:t>
            </a:r>
            <a:r>
              <a:rPr lang="ja-JP" altLang="en-US" sz="1600">
                <a:latin typeface="+mj-ea"/>
                <a:ea typeface="+mj-ea"/>
              </a:rPr>
              <a:t>令和６</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令和２年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令和３年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令和４年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令和５年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672.9</c:v>
                </c:pt>
                <c:pt idx="10">
                  <c:v>597.1</c:v>
                </c:pt>
                <c:pt idx="11">
                  <c:v>571.5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令和６年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508.8</c:v>
                </c:pt>
                <c:pt idx="1">
                  <c:v>574.4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115.4</c:v>
                </c:pt>
                <c:pt idx="7">
                  <c:v>91.1</c:v>
                </c:pt>
                <c:pt idx="8">
                  <c:v>95.2</c:v>
                </c:pt>
                <c:pt idx="9">
                  <c:v>120.3</c:v>
                </c:pt>
                <c:pt idx="10">
                  <c:v>144.80000000000001</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令和２</a:t>
            </a:r>
            <a:r>
              <a:rPr lang="ja-JP" sz="1600">
                <a:latin typeface="+mj-ea"/>
                <a:ea typeface="+mj-ea"/>
              </a:rPr>
              <a:t>年～</a:t>
            </a:r>
            <a:r>
              <a:rPr lang="ja-JP" altLang="en-US" sz="1600">
                <a:latin typeface="+mj-ea"/>
                <a:ea typeface="+mj-ea"/>
              </a:rPr>
              <a:t>令和６</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令和２年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令和３年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令和４年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令和５年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44.8</c:v>
                </c:pt>
                <c:pt idx="1">
                  <c:v>43.4</c:v>
                </c:pt>
                <c:pt idx="2">
                  <c:v>64.2</c:v>
                </c:pt>
                <c:pt idx="3">
                  <c:v>66.7</c:v>
                </c:pt>
                <c:pt idx="4">
                  <c:v>69.900000000000006</c:v>
                </c:pt>
                <c:pt idx="5">
                  <c:v>77.7</c:v>
                </c:pt>
                <c:pt idx="6">
                  <c:v>115.2</c:v>
                </c:pt>
                <c:pt idx="7">
                  <c:v>96.4</c:v>
                </c:pt>
                <c:pt idx="8">
                  <c:v>106.6</c:v>
                </c:pt>
                <c:pt idx="9">
                  <c:v>115.4</c:v>
                </c:pt>
                <c:pt idx="10">
                  <c:v>91.1</c:v>
                </c:pt>
                <c:pt idx="11">
                  <c:v>95.2</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令和６年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120.3</c:v>
                </c:pt>
                <c:pt idx="1">
                  <c:v>144.80000000000001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40</xdr:col>
      <xdr:colOff>77071</xdr:colOff>
      <xdr:row>0</xdr:row>
      <xdr:rowOff>75298</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20520102" y="75298"/>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E3" t="str">
            <v>前 　 年 　 比</v>
          </cell>
          <cell r="F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Q4" t="str">
            <v>16年／15年</v>
          </cell>
          <cell r="R4" t="str">
            <v>16年／15年</v>
          </cell>
          <cell r="S4" t="str">
            <v>17年／16年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sqref="A1:K1"/>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22" t="s">
        <v>121</v>
      </c>
      <c r="B1" s="322"/>
      <c r="C1" s="322"/>
      <c r="D1" s="322"/>
      <c r="E1" s="322"/>
      <c r="F1" s="322"/>
      <c r="G1" s="322"/>
      <c r="H1" s="322"/>
      <c r="I1" s="322"/>
      <c r="J1" s="322"/>
      <c r="K1" s="322"/>
    </row>
    <row r="2" spans="1:11" ht="14.25">
      <c r="A2" s="3"/>
      <c r="B2" s="2"/>
      <c r="C2" s="2"/>
      <c r="D2" s="2"/>
      <c r="E2" s="2"/>
      <c r="F2" s="2"/>
      <c r="G2" s="2"/>
      <c r="H2" s="2"/>
      <c r="I2" s="2"/>
      <c r="J2" s="2"/>
      <c r="K2" s="2"/>
    </row>
    <row r="3" spans="1:11" ht="18" thickBot="1">
      <c r="A3" s="264" t="s">
        <v>71</v>
      </c>
      <c r="B3" s="4"/>
      <c r="C3" s="5"/>
      <c r="D3" s="4"/>
      <c r="E3" s="4"/>
      <c r="F3" s="4"/>
      <c r="G3" s="4"/>
      <c r="H3" s="4"/>
      <c r="I3" s="4"/>
      <c r="J3" s="5"/>
      <c r="K3" s="6" t="s">
        <v>0</v>
      </c>
    </row>
    <row r="4" spans="1:11" ht="18" thickBot="1">
      <c r="A4" s="7"/>
      <c r="B4" s="8" t="s">
        <v>1</v>
      </c>
      <c r="C4" s="327" t="s">
        <v>39</v>
      </c>
      <c r="D4" s="328"/>
      <c r="E4" s="328"/>
      <c r="F4" s="9"/>
      <c r="G4" s="9"/>
      <c r="H4" s="9"/>
      <c r="I4" s="9"/>
      <c r="J4" s="9"/>
      <c r="K4" s="10"/>
    </row>
    <row r="5" spans="1:11" ht="17.25">
      <c r="A5" s="11"/>
      <c r="B5" s="12"/>
      <c r="C5" s="334"/>
      <c r="D5" s="335"/>
      <c r="E5" s="335"/>
      <c r="F5" s="327" t="s">
        <v>38</v>
      </c>
      <c r="G5" s="328"/>
      <c r="H5" s="328"/>
      <c r="I5" s="328"/>
      <c r="J5" s="328"/>
      <c r="K5" s="329"/>
    </row>
    <row r="6" spans="1:11" ht="17.25" customHeight="1">
      <c r="A6" s="13" t="s">
        <v>44</v>
      </c>
      <c r="B6" s="14"/>
      <c r="C6" s="123"/>
      <c r="D6" s="330" t="s">
        <v>45</v>
      </c>
      <c r="E6" s="332" t="s">
        <v>27</v>
      </c>
      <c r="F6" s="323" t="s">
        <v>40</v>
      </c>
      <c r="G6" s="104"/>
      <c r="H6" s="104"/>
      <c r="I6" s="325" t="s">
        <v>41</v>
      </c>
      <c r="J6" s="104"/>
      <c r="K6" s="122"/>
    </row>
    <row r="7" spans="1:11" ht="18" thickBot="1">
      <c r="A7" s="13"/>
      <c r="B7" s="14"/>
      <c r="C7" s="123"/>
      <c r="D7" s="331"/>
      <c r="E7" s="333"/>
      <c r="F7" s="324"/>
      <c r="G7" s="15" t="s">
        <v>45</v>
      </c>
      <c r="H7" s="66" t="s">
        <v>73</v>
      </c>
      <c r="I7" s="326"/>
      <c r="J7" s="15" t="s">
        <v>45</v>
      </c>
      <c r="K7" s="16" t="s">
        <v>73</v>
      </c>
    </row>
    <row r="8" spans="1:11" ht="32.1" customHeight="1" thickBot="1">
      <c r="A8" s="17" t="s">
        <v>34</v>
      </c>
      <c r="B8" s="226" t="s">
        <v>114</v>
      </c>
      <c r="C8" s="200">
        <v>719200</v>
      </c>
      <c r="D8" s="233">
        <v>574400</v>
      </c>
      <c r="E8" s="232">
        <v>144800</v>
      </c>
      <c r="F8" s="18">
        <v>667200</v>
      </c>
      <c r="G8" s="105">
        <v>572800</v>
      </c>
      <c r="H8" s="106">
        <v>94400</v>
      </c>
      <c r="I8" s="125">
        <v>52000</v>
      </c>
      <c r="J8" s="105">
        <v>1600</v>
      </c>
      <c r="K8" s="107">
        <v>50400</v>
      </c>
    </row>
    <row r="9" spans="1:11" ht="32.1" customHeight="1">
      <c r="A9" s="19"/>
      <c r="B9" s="227" t="s">
        <v>115</v>
      </c>
      <c r="C9" s="124">
        <v>597900</v>
      </c>
      <c r="D9" s="108">
        <v>554500</v>
      </c>
      <c r="E9" s="109">
        <v>43400</v>
      </c>
      <c r="F9" s="20">
        <v>596400</v>
      </c>
      <c r="G9" s="212">
        <v>553000</v>
      </c>
      <c r="H9" s="215">
        <v>43400</v>
      </c>
      <c r="I9" s="126">
        <v>1500</v>
      </c>
      <c r="J9" s="212">
        <v>1500</v>
      </c>
      <c r="K9" s="216">
        <v>0</v>
      </c>
    </row>
    <row r="10" spans="1:11" ht="32.1" customHeight="1">
      <c r="A10" s="21"/>
      <c r="B10" s="16" t="s">
        <v>70</v>
      </c>
      <c r="C10" s="286">
        <v>121300</v>
      </c>
      <c r="D10" s="287">
        <v>19900</v>
      </c>
      <c r="E10" s="288">
        <v>101400</v>
      </c>
      <c r="F10" s="289">
        <v>70800</v>
      </c>
      <c r="G10" s="290">
        <v>19800</v>
      </c>
      <c r="H10" s="291">
        <v>51000</v>
      </c>
      <c r="I10" s="292">
        <v>50500</v>
      </c>
      <c r="J10" s="290">
        <v>100</v>
      </c>
      <c r="K10" s="293">
        <v>50400</v>
      </c>
    </row>
    <row r="11" spans="1:11" ht="32.1" customHeight="1" thickBot="1">
      <c r="A11" s="22"/>
      <c r="B11" s="23" t="s">
        <v>28</v>
      </c>
      <c r="C11" s="59">
        <v>1.2028767352400067</v>
      </c>
      <c r="D11" s="208">
        <v>1.035888187556357</v>
      </c>
      <c r="E11" s="209">
        <v>3.3364055299539173</v>
      </c>
      <c r="F11" s="277">
        <v>1.1187122736418511</v>
      </c>
      <c r="G11" s="213">
        <v>1.0358047016274865</v>
      </c>
      <c r="H11" s="217">
        <v>2.1751152073732718</v>
      </c>
      <c r="I11" s="218">
        <v>34.666666666666664</v>
      </c>
      <c r="J11" s="213">
        <v>1.0666666666666667</v>
      </c>
      <c r="K11" s="214" t="s">
        <v>116</v>
      </c>
    </row>
    <row r="12" spans="1:11" ht="32.1" customHeight="1" thickBot="1">
      <c r="A12" s="17" t="s">
        <v>53</v>
      </c>
      <c r="B12" s="201" t="s">
        <v>29</v>
      </c>
      <c r="C12" s="200">
        <v>7687400</v>
      </c>
      <c r="D12" s="206">
        <v>6588100</v>
      </c>
      <c r="E12" s="210">
        <v>1099300</v>
      </c>
      <c r="F12" s="18">
        <v>7389300</v>
      </c>
      <c r="G12" s="105">
        <v>6533600</v>
      </c>
      <c r="H12" s="106">
        <v>855700</v>
      </c>
      <c r="I12" s="125">
        <v>298100</v>
      </c>
      <c r="J12" s="105">
        <v>54500</v>
      </c>
      <c r="K12" s="107">
        <v>243600</v>
      </c>
    </row>
    <row r="13" spans="1:11" ht="32.1" customHeight="1">
      <c r="A13" s="267" t="s">
        <v>117</v>
      </c>
      <c r="B13" s="24" t="s">
        <v>30</v>
      </c>
      <c r="C13" s="124">
        <v>6008400</v>
      </c>
      <c r="D13" s="207">
        <v>5872500</v>
      </c>
      <c r="E13" s="211">
        <v>135900</v>
      </c>
      <c r="F13" s="20">
        <v>5991700</v>
      </c>
      <c r="G13" s="108">
        <v>5855800</v>
      </c>
      <c r="H13" s="109">
        <v>135900</v>
      </c>
      <c r="I13" s="126">
        <v>16700</v>
      </c>
      <c r="J13" s="108">
        <v>16700</v>
      </c>
      <c r="K13" s="110">
        <v>0</v>
      </c>
    </row>
    <row r="14" spans="1:11" ht="32.1" customHeight="1">
      <c r="A14" s="321"/>
      <c r="B14" s="16" t="s">
        <v>3</v>
      </c>
      <c r="C14" s="286">
        <v>1679000</v>
      </c>
      <c r="D14" s="287">
        <v>715600</v>
      </c>
      <c r="E14" s="288">
        <v>963400</v>
      </c>
      <c r="F14" s="289">
        <v>1397600</v>
      </c>
      <c r="G14" s="290">
        <v>677800</v>
      </c>
      <c r="H14" s="291">
        <v>719800</v>
      </c>
      <c r="I14" s="292">
        <v>281400</v>
      </c>
      <c r="J14" s="290">
        <v>37800</v>
      </c>
      <c r="K14" s="293">
        <v>243600</v>
      </c>
    </row>
    <row r="15" spans="1:11" ht="32.1" customHeight="1" thickBot="1">
      <c r="A15" s="22"/>
      <c r="B15" s="23" t="s">
        <v>37</v>
      </c>
      <c r="C15" s="59">
        <v>1.2794421143732109</v>
      </c>
      <c r="D15" s="208">
        <v>1.1218561089825458</v>
      </c>
      <c r="E15" s="209">
        <v>8.089036055923474</v>
      </c>
      <c r="F15" s="277">
        <v>1.233256004139059</v>
      </c>
      <c r="G15" s="213">
        <v>1.1157484886778921</v>
      </c>
      <c r="H15" s="217">
        <v>6.2965415746872697</v>
      </c>
      <c r="I15" s="218">
        <v>17.850299401197606</v>
      </c>
      <c r="J15" s="213">
        <v>3.2634730538922154</v>
      </c>
      <c r="K15" s="214" t="s">
        <v>116</v>
      </c>
    </row>
    <row r="16" spans="1:11" ht="32.1" customHeight="1" thickBot="1">
      <c r="A16" s="17" t="s">
        <v>54</v>
      </c>
      <c r="B16" s="202" t="s">
        <v>35</v>
      </c>
      <c r="C16" s="200">
        <v>1348300</v>
      </c>
      <c r="D16" s="206">
        <v>1083200</v>
      </c>
      <c r="E16" s="210">
        <v>265100</v>
      </c>
      <c r="F16" s="18">
        <v>1264800</v>
      </c>
      <c r="G16" s="111">
        <v>1077600</v>
      </c>
      <c r="H16" s="112">
        <v>187200</v>
      </c>
      <c r="I16" s="125">
        <v>83500</v>
      </c>
      <c r="J16" s="111">
        <v>5600</v>
      </c>
      <c r="K16" s="113">
        <v>77900</v>
      </c>
    </row>
    <row r="17" spans="1:11" ht="32.1" customHeight="1">
      <c r="A17" s="267" t="s">
        <v>118</v>
      </c>
      <c r="B17" s="24" t="s">
        <v>36</v>
      </c>
      <c r="C17" s="124">
        <v>1130100</v>
      </c>
      <c r="D17" s="207">
        <v>1041900</v>
      </c>
      <c r="E17" s="211">
        <v>88200</v>
      </c>
      <c r="F17" s="20">
        <v>1127100</v>
      </c>
      <c r="G17" s="114">
        <v>1038900</v>
      </c>
      <c r="H17" s="109">
        <v>88200</v>
      </c>
      <c r="I17" s="126">
        <v>3000</v>
      </c>
      <c r="J17" s="114">
        <v>3000</v>
      </c>
      <c r="K17" s="110">
        <v>0</v>
      </c>
    </row>
    <row r="18" spans="1:11" ht="32.1" customHeight="1">
      <c r="A18" s="321"/>
      <c r="B18" s="16" t="s">
        <v>3</v>
      </c>
      <c r="C18" s="286">
        <v>218200</v>
      </c>
      <c r="D18" s="287">
        <v>41300</v>
      </c>
      <c r="E18" s="288">
        <v>176900</v>
      </c>
      <c r="F18" s="289">
        <v>137700</v>
      </c>
      <c r="G18" s="290">
        <v>38700</v>
      </c>
      <c r="H18" s="291">
        <v>99000</v>
      </c>
      <c r="I18" s="292">
        <v>80500</v>
      </c>
      <c r="J18" s="290">
        <v>2600</v>
      </c>
      <c r="K18" s="293">
        <v>77900</v>
      </c>
    </row>
    <row r="19" spans="1:11" ht="32.1" customHeight="1" thickBot="1">
      <c r="A19" s="21"/>
      <c r="B19" s="23" t="s">
        <v>33</v>
      </c>
      <c r="C19" s="59">
        <v>1.1930802583842137</v>
      </c>
      <c r="D19" s="208">
        <v>1.0396391208369324</v>
      </c>
      <c r="E19" s="209">
        <v>3.0056689342403629</v>
      </c>
      <c r="F19" s="277">
        <v>1.1221719457013575</v>
      </c>
      <c r="G19" s="213">
        <v>1.0372509384926365</v>
      </c>
      <c r="H19" s="217">
        <v>2.1224489795918369</v>
      </c>
      <c r="I19" s="218">
        <v>27.833333333333332</v>
      </c>
      <c r="J19" s="213">
        <v>1.8666666666666667</v>
      </c>
      <c r="K19" s="214" t="s">
        <v>116</v>
      </c>
    </row>
    <row r="20" spans="1:11" ht="20.100000000000001" customHeight="1"/>
    <row r="21" spans="1:11" ht="20.100000000000001" customHeight="1">
      <c r="D21" s="242" t="s">
        <v>94</v>
      </c>
      <c r="E21" s="314">
        <v>18700</v>
      </c>
      <c r="F21" s="313" t="s">
        <v>95</v>
      </c>
      <c r="K21" s="315">
        <v>2</v>
      </c>
    </row>
  </sheetData>
  <mergeCells count="7">
    <mergeCell ref="A1:K1"/>
    <mergeCell ref="F6:F7"/>
    <mergeCell ref="I6:I7"/>
    <mergeCell ref="F5:K5"/>
    <mergeCell ref="D6:D7"/>
    <mergeCell ref="E6:E7"/>
    <mergeCell ref="C4:E5"/>
  </mergeCells>
  <phoneticPr fontId="2"/>
  <conditionalFormatting sqref="E21">
    <cfRule type="containsBlanks" dxfId="72" priority="10">
      <formula>LEN(TRIM(E21))=0</formula>
    </cfRule>
  </conditionalFormatting>
  <conditionalFormatting sqref="C11:J11">
    <cfRule type="cellIs" dxfId="71" priority="9" operator="equal">
      <formula>"△100%"</formula>
    </cfRule>
  </conditionalFormatting>
  <conditionalFormatting sqref="K11">
    <cfRule type="cellIs" dxfId="70" priority="5" operator="equal">
      <formula>"△100%"</formula>
    </cfRule>
  </conditionalFormatting>
  <conditionalFormatting sqref="C15:J15">
    <cfRule type="cellIs" dxfId="69" priority="4" operator="equal">
      <formula>"△100%"</formula>
    </cfRule>
  </conditionalFormatting>
  <conditionalFormatting sqref="K15">
    <cfRule type="cellIs" dxfId="68" priority="3" operator="equal">
      <formula>"△100%"</formula>
    </cfRule>
  </conditionalFormatting>
  <conditionalFormatting sqref="C19:J19">
    <cfRule type="cellIs" dxfId="67" priority="2" operator="equal">
      <formula>"△100%"</formula>
    </cfRule>
  </conditionalFormatting>
  <conditionalFormatting sqref="K19">
    <cfRule type="cellIs" dxfId="66"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253" customWidth="1"/>
    <col min="30" max="31" width="7.625" customWidth="1"/>
    <col min="32" max="32" width="9.25" bestFit="1" customWidth="1"/>
  </cols>
  <sheetData>
    <row r="1" spans="1:33" ht="24">
      <c r="A1" s="322" t="s">
        <v>113</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row>
    <row r="3" spans="1:33" ht="18" thickBot="1">
      <c r="A3" s="25" t="s">
        <v>72</v>
      </c>
      <c r="B3" s="26"/>
      <c r="C3" s="26"/>
      <c r="D3" s="27"/>
      <c r="E3" s="26"/>
      <c r="F3" s="26"/>
      <c r="G3" s="26"/>
      <c r="H3" s="26"/>
      <c r="I3" s="26"/>
      <c r="J3" s="26"/>
      <c r="K3" s="26"/>
      <c r="L3" s="26"/>
      <c r="M3" s="26"/>
      <c r="N3" s="26"/>
      <c r="O3" s="26"/>
      <c r="P3" s="26"/>
      <c r="Q3" s="278"/>
      <c r="R3" s="26"/>
      <c r="S3" s="278"/>
      <c r="T3" s="26"/>
      <c r="U3" s="27"/>
      <c r="V3" s="26"/>
      <c r="W3" s="26"/>
      <c r="X3" s="26"/>
      <c r="Y3" s="26"/>
      <c r="Z3" s="26"/>
      <c r="AA3" s="26"/>
      <c r="AB3" s="26"/>
      <c r="AC3" s="26"/>
      <c r="AD3" s="26"/>
      <c r="AE3" s="26"/>
    </row>
    <row r="4" spans="1:33" ht="14.25">
      <c r="A4" s="28"/>
      <c r="B4" s="29" t="s">
        <v>1</v>
      </c>
      <c r="C4" s="30"/>
      <c r="D4" s="183">
        <v>1</v>
      </c>
      <c r="E4" s="184">
        <v>2</v>
      </c>
      <c r="F4" s="183">
        <v>3</v>
      </c>
      <c r="G4" s="185">
        <v>4</v>
      </c>
      <c r="H4" s="184">
        <v>5</v>
      </c>
      <c r="I4" s="184">
        <v>6</v>
      </c>
      <c r="J4" s="186">
        <v>7</v>
      </c>
      <c r="K4" s="184">
        <v>8</v>
      </c>
      <c r="L4" s="184">
        <v>9</v>
      </c>
      <c r="M4" s="184">
        <v>10</v>
      </c>
      <c r="N4" s="184">
        <v>11</v>
      </c>
      <c r="O4" s="184">
        <v>12</v>
      </c>
      <c r="P4" s="184">
        <v>13</v>
      </c>
      <c r="Q4" s="184">
        <v>14</v>
      </c>
      <c r="R4" s="184">
        <v>15</v>
      </c>
      <c r="S4" s="184">
        <v>16</v>
      </c>
      <c r="T4" s="184">
        <v>17</v>
      </c>
      <c r="U4" s="184">
        <v>18</v>
      </c>
      <c r="V4" s="184">
        <v>19</v>
      </c>
      <c r="W4" s="184">
        <v>20</v>
      </c>
      <c r="X4" s="184">
        <v>21</v>
      </c>
      <c r="Y4" s="184">
        <v>22</v>
      </c>
      <c r="Z4" s="185">
        <v>23</v>
      </c>
      <c r="AA4" s="184">
        <v>24</v>
      </c>
      <c r="AB4" s="184">
        <v>25</v>
      </c>
      <c r="AC4" s="184">
        <v>26</v>
      </c>
      <c r="AD4" s="187">
        <v>27</v>
      </c>
      <c r="AE4" s="188">
        <v>28</v>
      </c>
    </row>
    <row r="5" spans="1:33" ht="15" thickBot="1">
      <c r="A5" s="31" t="s">
        <v>44</v>
      </c>
      <c r="B5" s="32"/>
      <c r="C5" s="33" t="s">
        <v>2</v>
      </c>
      <c r="D5" s="189" t="s">
        <v>9</v>
      </c>
      <c r="E5" s="190" t="s">
        <v>7</v>
      </c>
      <c r="F5" s="191" t="s">
        <v>8</v>
      </c>
      <c r="G5" s="189" t="s">
        <v>6</v>
      </c>
      <c r="H5" s="190" t="s">
        <v>11</v>
      </c>
      <c r="I5" s="192" t="s">
        <v>32</v>
      </c>
      <c r="J5" s="193" t="s">
        <v>10</v>
      </c>
      <c r="K5" s="190" t="s">
        <v>13</v>
      </c>
      <c r="L5" s="190" t="s">
        <v>14</v>
      </c>
      <c r="M5" s="190" t="s">
        <v>15</v>
      </c>
      <c r="N5" s="190" t="s">
        <v>22</v>
      </c>
      <c r="O5" s="190" t="s">
        <v>21</v>
      </c>
      <c r="P5" s="190" t="s">
        <v>47</v>
      </c>
      <c r="Q5" s="190" t="s">
        <v>5</v>
      </c>
      <c r="R5" s="190" t="s">
        <v>25</v>
      </c>
      <c r="S5" s="190" t="s">
        <v>20</v>
      </c>
      <c r="T5" s="190" t="s">
        <v>19</v>
      </c>
      <c r="U5" s="190" t="s">
        <v>23</v>
      </c>
      <c r="V5" s="190" t="s">
        <v>24</v>
      </c>
      <c r="W5" s="190" t="s">
        <v>26</v>
      </c>
      <c r="X5" s="190" t="s">
        <v>12</v>
      </c>
      <c r="Y5" s="190" t="s">
        <v>16</v>
      </c>
      <c r="Z5" s="189" t="s">
        <v>17</v>
      </c>
      <c r="AA5" s="190" t="s">
        <v>18</v>
      </c>
      <c r="AB5" s="190" t="s">
        <v>48</v>
      </c>
      <c r="AC5" s="190" t="s">
        <v>75</v>
      </c>
      <c r="AD5" s="189" t="s">
        <v>31</v>
      </c>
      <c r="AE5" s="194" t="s">
        <v>27</v>
      </c>
    </row>
    <row r="6" spans="1:33" ht="30" customHeight="1" thickBot="1">
      <c r="A6" s="127" t="s">
        <v>34</v>
      </c>
      <c r="B6" s="236" t="s">
        <v>114</v>
      </c>
      <c r="C6" s="234">
        <v>719200</v>
      </c>
      <c r="D6" s="219">
        <v>276300</v>
      </c>
      <c r="E6" s="219">
        <v>38100</v>
      </c>
      <c r="F6" s="219">
        <v>56000</v>
      </c>
      <c r="G6" s="219">
        <v>27300</v>
      </c>
      <c r="H6" s="219">
        <v>74200</v>
      </c>
      <c r="I6" s="219">
        <v>0</v>
      </c>
      <c r="J6" s="219">
        <v>50300</v>
      </c>
      <c r="K6" s="219">
        <v>3900</v>
      </c>
      <c r="L6" s="219">
        <v>9600</v>
      </c>
      <c r="M6" s="219">
        <v>5300</v>
      </c>
      <c r="N6" s="219">
        <v>0</v>
      </c>
      <c r="O6" s="219">
        <v>2200</v>
      </c>
      <c r="P6" s="219">
        <v>100</v>
      </c>
      <c r="Q6" s="219">
        <v>0</v>
      </c>
      <c r="R6" s="219">
        <v>3100</v>
      </c>
      <c r="S6" s="219">
        <v>3600</v>
      </c>
      <c r="T6" s="219">
        <v>4200</v>
      </c>
      <c r="U6" s="219">
        <v>3800</v>
      </c>
      <c r="V6" s="219">
        <v>3200</v>
      </c>
      <c r="W6" s="219">
        <v>0</v>
      </c>
      <c r="X6" s="219">
        <v>0</v>
      </c>
      <c r="Y6" s="219">
        <v>3200</v>
      </c>
      <c r="Z6" s="219">
        <v>0</v>
      </c>
      <c r="AA6" s="219">
        <v>3100</v>
      </c>
      <c r="AB6" s="219">
        <v>3500</v>
      </c>
      <c r="AC6" s="219">
        <v>3100</v>
      </c>
      <c r="AD6" s="220">
        <v>300</v>
      </c>
      <c r="AE6" s="221">
        <v>144800</v>
      </c>
      <c r="AF6" s="257"/>
      <c r="AG6" s="257"/>
    </row>
    <row r="7" spans="1:33" ht="30" customHeight="1">
      <c r="A7" s="128"/>
      <c r="B7" s="237" t="s">
        <v>115</v>
      </c>
      <c r="C7" s="235">
        <v>597900</v>
      </c>
      <c r="D7" s="222">
        <v>268400</v>
      </c>
      <c r="E7" s="222">
        <v>35700</v>
      </c>
      <c r="F7" s="222">
        <v>57500</v>
      </c>
      <c r="G7" s="222">
        <v>25600</v>
      </c>
      <c r="H7" s="222">
        <v>68600</v>
      </c>
      <c r="I7" s="222">
        <v>0</v>
      </c>
      <c r="J7" s="222">
        <v>51300</v>
      </c>
      <c r="K7" s="222">
        <v>3900</v>
      </c>
      <c r="L7" s="222">
        <v>9200</v>
      </c>
      <c r="M7" s="222">
        <v>4000</v>
      </c>
      <c r="N7" s="222">
        <v>0</v>
      </c>
      <c r="O7" s="222">
        <v>2500</v>
      </c>
      <c r="P7" s="222">
        <v>0</v>
      </c>
      <c r="Q7" s="222">
        <v>0</v>
      </c>
      <c r="R7" s="222">
        <v>2900</v>
      </c>
      <c r="S7" s="222">
        <v>3200</v>
      </c>
      <c r="T7" s="222">
        <v>4100</v>
      </c>
      <c r="U7" s="222">
        <v>2900</v>
      </c>
      <c r="V7" s="222">
        <v>2700</v>
      </c>
      <c r="W7" s="222">
        <v>0</v>
      </c>
      <c r="X7" s="222">
        <v>0</v>
      </c>
      <c r="Y7" s="222">
        <v>2800</v>
      </c>
      <c r="Z7" s="222">
        <v>0</v>
      </c>
      <c r="AA7" s="222">
        <v>2900</v>
      </c>
      <c r="AB7" s="222">
        <v>3400</v>
      </c>
      <c r="AC7" s="222">
        <v>2900</v>
      </c>
      <c r="AD7" s="222">
        <v>0</v>
      </c>
      <c r="AE7" s="223">
        <v>43400</v>
      </c>
      <c r="AF7" s="257"/>
      <c r="AG7" s="257"/>
    </row>
    <row r="8" spans="1:33" ht="30" customHeight="1">
      <c r="A8" s="129"/>
      <c r="B8" s="130" t="s">
        <v>3</v>
      </c>
      <c r="C8" s="294">
        <v>121300</v>
      </c>
      <c r="D8" s="295">
        <v>7900</v>
      </c>
      <c r="E8" s="296">
        <v>2400</v>
      </c>
      <c r="F8" s="296">
        <v>-1500</v>
      </c>
      <c r="G8" s="296">
        <v>1700</v>
      </c>
      <c r="H8" s="296">
        <v>5600</v>
      </c>
      <c r="I8" s="296">
        <v>0</v>
      </c>
      <c r="J8" s="296">
        <v>-1000</v>
      </c>
      <c r="K8" s="296">
        <v>0</v>
      </c>
      <c r="L8" s="296">
        <v>400</v>
      </c>
      <c r="M8" s="296">
        <v>1300</v>
      </c>
      <c r="N8" s="276">
        <v>0</v>
      </c>
      <c r="O8" s="276">
        <v>-300</v>
      </c>
      <c r="P8" s="296">
        <v>100</v>
      </c>
      <c r="Q8" s="276">
        <v>0</v>
      </c>
      <c r="R8" s="296">
        <v>200</v>
      </c>
      <c r="S8" s="296">
        <v>400</v>
      </c>
      <c r="T8" s="296">
        <v>100</v>
      </c>
      <c r="U8" s="296">
        <v>900</v>
      </c>
      <c r="V8" s="296">
        <v>500</v>
      </c>
      <c r="W8" s="276">
        <v>0</v>
      </c>
      <c r="X8" s="296">
        <v>0</v>
      </c>
      <c r="Y8" s="296">
        <v>400</v>
      </c>
      <c r="Z8" s="276">
        <v>0</v>
      </c>
      <c r="AA8" s="296">
        <v>200</v>
      </c>
      <c r="AB8" s="296">
        <v>100</v>
      </c>
      <c r="AC8" s="296">
        <v>200</v>
      </c>
      <c r="AD8" s="276">
        <v>300</v>
      </c>
      <c r="AE8" s="297">
        <v>101400</v>
      </c>
    </row>
    <row r="9" spans="1:33" ht="30" customHeight="1">
      <c r="A9" s="129"/>
      <c r="B9" s="131" t="s">
        <v>28</v>
      </c>
      <c r="C9" s="36">
        <v>1.2028767352400067</v>
      </c>
      <c r="D9" s="60">
        <v>1.0294336810730254</v>
      </c>
      <c r="E9" s="61">
        <v>1.0672268907563025</v>
      </c>
      <c r="F9" s="61">
        <v>0.97391304347826091</v>
      </c>
      <c r="G9" s="61">
        <v>1.06640625</v>
      </c>
      <c r="H9" s="61">
        <v>1.0816326530612246</v>
      </c>
      <c r="I9" s="61" t="s">
        <v>76</v>
      </c>
      <c r="J9" s="61">
        <v>0.98050682261208577</v>
      </c>
      <c r="K9" s="61">
        <v>1</v>
      </c>
      <c r="L9" s="61">
        <v>1.0434782608695652</v>
      </c>
      <c r="M9" s="61">
        <v>1.325</v>
      </c>
      <c r="N9" s="61" t="s">
        <v>76</v>
      </c>
      <c r="O9" s="61">
        <v>0.88</v>
      </c>
      <c r="P9" s="61" t="s">
        <v>116</v>
      </c>
      <c r="Q9" s="61" t="s">
        <v>76</v>
      </c>
      <c r="R9" s="61">
        <v>1.0689655172413792</v>
      </c>
      <c r="S9" s="61">
        <v>1.125</v>
      </c>
      <c r="T9" s="61">
        <v>1.024390243902439</v>
      </c>
      <c r="U9" s="61">
        <v>1.3103448275862069</v>
      </c>
      <c r="V9" s="61">
        <v>1.1851851851851851</v>
      </c>
      <c r="W9" s="61" t="s">
        <v>76</v>
      </c>
      <c r="X9" s="61" t="s">
        <v>76</v>
      </c>
      <c r="Y9" s="61">
        <v>1.1428571428571428</v>
      </c>
      <c r="Z9" s="61" t="s">
        <v>76</v>
      </c>
      <c r="AA9" s="61">
        <v>1.0689655172413792</v>
      </c>
      <c r="AB9" s="61">
        <v>1.0294117647058822</v>
      </c>
      <c r="AC9" s="61">
        <v>1.0689655172413792</v>
      </c>
      <c r="AD9" s="61" t="s">
        <v>116</v>
      </c>
      <c r="AE9" s="62">
        <v>3.3364055299539173</v>
      </c>
      <c r="AG9" s="1"/>
    </row>
    <row r="10" spans="1:33" ht="30" customHeight="1" thickBot="1">
      <c r="A10" s="132"/>
      <c r="B10" s="133" t="s">
        <v>59</v>
      </c>
      <c r="C10" s="37">
        <v>1</v>
      </c>
      <c r="D10" s="115">
        <v>0.38417686318131256</v>
      </c>
      <c r="E10" s="116">
        <v>5.2975528364849832E-2</v>
      </c>
      <c r="F10" s="117">
        <v>7.7864293659621803E-2</v>
      </c>
      <c r="G10" s="117">
        <v>3.7958843159065628E-2</v>
      </c>
      <c r="H10" s="117">
        <v>0.10317018909899889</v>
      </c>
      <c r="I10" s="117">
        <v>0</v>
      </c>
      <c r="J10" s="117">
        <v>6.9938820912124583E-2</v>
      </c>
      <c r="K10" s="117">
        <v>5.4226918798665185E-3</v>
      </c>
      <c r="L10" s="117">
        <v>1.3348164627363738E-2</v>
      </c>
      <c r="M10" s="117">
        <v>7.369299221357063E-3</v>
      </c>
      <c r="N10" s="117">
        <v>0</v>
      </c>
      <c r="O10" s="117">
        <v>3.0589543937708566E-3</v>
      </c>
      <c r="P10" s="117">
        <v>1.3904338153503893E-4</v>
      </c>
      <c r="Q10" s="117">
        <v>0</v>
      </c>
      <c r="R10" s="117">
        <v>4.3103448275862068E-3</v>
      </c>
      <c r="S10" s="117">
        <v>5.0055617352614016E-3</v>
      </c>
      <c r="T10" s="117">
        <v>5.8398220244716354E-3</v>
      </c>
      <c r="U10" s="117">
        <v>5.2836484983314795E-3</v>
      </c>
      <c r="V10" s="117">
        <v>4.4493882091212458E-3</v>
      </c>
      <c r="W10" s="117">
        <v>0</v>
      </c>
      <c r="X10" s="117">
        <v>0</v>
      </c>
      <c r="Y10" s="117">
        <v>4.4493882091212458E-3</v>
      </c>
      <c r="Z10" s="117">
        <v>0</v>
      </c>
      <c r="AA10" s="117">
        <v>4.3103448275862068E-3</v>
      </c>
      <c r="AB10" s="117">
        <v>4.8665183537263627E-3</v>
      </c>
      <c r="AC10" s="117">
        <v>4.3103448275862068E-3</v>
      </c>
      <c r="AD10" s="117">
        <v>4.1713014460511682E-4</v>
      </c>
      <c r="AE10" s="118">
        <v>0.20133481646273638</v>
      </c>
    </row>
    <row r="11" spans="1:33" ht="30" customHeight="1" thickBot="1">
      <c r="A11" s="34" t="s">
        <v>53</v>
      </c>
      <c r="B11" s="195" t="s">
        <v>29</v>
      </c>
      <c r="C11" s="182">
        <v>7687400</v>
      </c>
      <c r="D11" s="196">
        <v>3221100</v>
      </c>
      <c r="E11" s="197">
        <v>428400</v>
      </c>
      <c r="F11" s="197">
        <v>677500</v>
      </c>
      <c r="G11" s="197">
        <v>291200</v>
      </c>
      <c r="H11" s="197">
        <v>815100</v>
      </c>
      <c r="I11" s="197">
        <v>0</v>
      </c>
      <c r="J11" s="197">
        <v>569100</v>
      </c>
      <c r="K11" s="197">
        <v>44400</v>
      </c>
      <c r="L11" s="197">
        <v>114100</v>
      </c>
      <c r="M11" s="197">
        <v>44000</v>
      </c>
      <c r="N11" s="197">
        <v>500</v>
      </c>
      <c r="O11" s="197">
        <v>16900</v>
      </c>
      <c r="P11" s="197">
        <v>11900</v>
      </c>
      <c r="Q11" s="197">
        <v>0</v>
      </c>
      <c r="R11" s="197">
        <v>30800</v>
      </c>
      <c r="S11" s="197">
        <v>38200</v>
      </c>
      <c r="T11" s="197">
        <v>44700</v>
      </c>
      <c r="U11" s="197">
        <v>39900</v>
      </c>
      <c r="V11" s="197">
        <v>32500</v>
      </c>
      <c r="W11" s="197">
        <v>400</v>
      </c>
      <c r="X11" s="197">
        <v>0</v>
      </c>
      <c r="Y11" s="197">
        <v>35200</v>
      </c>
      <c r="Z11" s="197">
        <v>0</v>
      </c>
      <c r="AA11" s="197">
        <v>30600</v>
      </c>
      <c r="AB11" s="197">
        <v>37300</v>
      </c>
      <c r="AC11" s="197">
        <v>31100</v>
      </c>
      <c r="AD11" s="197">
        <v>33200</v>
      </c>
      <c r="AE11" s="198">
        <v>1099300</v>
      </c>
      <c r="AF11" s="257"/>
      <c r="AG11" s="257"/>
    </row>
    <row r="12" spans="1:33" ht="30" customHeight="1">
      <c r="A12" s="266" t="s">
        <v>117</v>
      </c>
      <c r="B12" s="134" t="s">
        <v>30</v>
      </c>
      <c r="C12" s="35">
        <v>6008400</v>
      </c>
      <c r="D12" s="119">
        <v>2949700</v>
      </c>
      <c r="E12" s="119">
        <v>401500</v>
      </c>
      <c r="F12" s="119">
        <v>592900</v>
      </c>
      <c r="G12" s="119">
        <v>254800</v>
      </c>
      <c r="H12" s="119">
        <v>700400</v>
      </c>
      <c r="I12" s="119">
        <v>400</v>
      </c>
      <c r="J12" s="119">
        <v>544000</v>
      </c>
      <c r="K12" s="119">
        <v>40400</v>
      </c>
      <c r="L12" s="119">
        <v>94200</v>
      </c>
      <c r="M12" s="119">
        <v>38800</v>
      </c>
      <c r="N12" s="119">
        <v>200</v>
      </c>
      <c r="O12" s="119">
        <v>11600</v>
      </c>
      <c r="P12" s="119">
        <v>5500</v>
      </c>
      <c r="Q12" s="119">
        <v>0</v>
      </c>
      <c r="R12" s="119">
        <v>25500</v>
      </c>
      <c r="S12" s="119">
        <v>30400</v>
      </c>
      <c r="T12" s="119">
        <v>37400</v>
      </c>
      <c r="U12" s="119">
        <v>22700</v>
      </c>
      <c r="V12" s="119">
        <v>22400</v>
      </c>
      <c r="W12" s="119">
        <v>700</v>
      </c>
      <c r="X12" s="119">
        <v>500</v>
      </c>
      <c r="Y12" s="119">
        <v>23000</v>
      </c>
      <c r="Z12" s="119">
        <v>0</v>
      </c>
      <c r="AA12" s="119">
        <v>23100</v>
      </c>
      <c r="AB12" s="119">
        <v>30100</v>
      </c>
      <c r="AC12" s="119">
        <v>21400</v>
      </c>
      <c r="AD12" s="119">
        <v>900</v>
      </c>
      <c r="AE12" s="120">
        <v>135900</v>
      </c>
      <c r="AF12" s="269"/>
    </row>
    <row r="13" spans="1:33" ht="30" customHeight="1">
      <c r="A13" s="129"/>
      <c r="B13" s="135" t="s">
        <v>3</v>
      </c>
      <c r="C13" s="294">
        <v>1679000</v>
      </c>
      <c r="D13" s="295">
        <v>271400</v>
      </c>
      <c r="E13" s="296">
        <v>26900</v>
      </c>
      <c r="F13" s="296">
        <v>84600</v>
      </c>
      <c r="G13" s="296">
        <v>36400</v>
      </c>
      <c r="H13" s="296">
        <v>114700</v>
      </c>
      <c r="I13" s="296">
        <v>-400</v>
      </c>
      <c r="J13" s="296">
        <v>25100</v>
      </c>
      <c r="K13" s="296">
        <v>4000</v>
      </c>
      <c r="L13" s="296">
        <v>19900</v>
      </c>
      <c r="M13" s="296">
        <v>5200</v>
      </c>
      <c r="N13" s="276">
        <v>300</v>
      </c>
      <c r="O13" s="296">
        <v>5300</v>
      </c>
      <c r="P13" s="296">
        <v>6400</v>
      </c>
      <c r="Q13" s="276">
        <v>0</v>
      </c>
      <c r="R13" s="296">
        <v>5300</v>
      </c>
      <c r="S13" s="296">
        <v>7800</v>
      </c>
      <c r="T13" s="296">
        <v>7300</v>
      </c>
      <c r="U13" s="296">
        <v>17200</v>
      </c>
      <c r="V13" s="296">
        <v>10100</v>
      </c>
      <c r="W13" s="276">
        <v>-300</v>
      </c>
      <c r="X13" s="296">
        <v>-500</v>
      </c>
      <c r="Y13" s="296">
        <v>12200</v>
      </c>
      <c r="Z13" s="276">
        <v>0</v>
      </c>
      <c r="AA13" s="296">
        <v>7500</v>
      </c>
      <c r="AB13" s="296">
        <v>7200</v>
      </c>
      <c r="AC13" s="296">
        <v>9700</v>
      </c>
      <c r="AD13" s="296">
        <v>32300</v>
      </c>
      <c r="AE13" s="297">
        <v>963400</v>
      </c>
    </row>
    <row r="14" spans="1:33" ht="30" customHeight="1">
      <c r="A14" s="129"/>
      <c r="B14" s="136" t="s">
        <v>37</v>
      </c>
      <c r="C14" s="36">
        <v>1.2794421143732109</v>
      </c>
      <c r="D14" s="60">
        <v>1.0920093568837508</v>
      </c>
      <c r="E14" s="61">
        <v>1.0669987546699875</v>
      </c>
      <c r="F14" s="61">
        <v>1.1426884803508179</v>
      </c>
      <c r="G14" s="61">
        <v>1.1428571428571428</v>
      </c>
      <c r="H14" s="61">
        <v>1.1637635636778982</v>
      </c>
      <c r="I14" s="61" t="s">
        <v>119</v>
      </c>
      <c r="J14" s="61">
        <v>1.0461397058823529</v>
      </c>
      <c r="K14" s="61">
        <v>1.0990099009900991</v>
      </c>
      <c r="L14" s="61">
        <v>1.2112526539278132</v>
      </c>
      <c r="M14" s="61">
        <v>1.134020618556701</v>
      </c>
      <c r="N14" s="61">
        <v>2.5</v>
      </c>
      <c r="O14" s="61">
        <v>1.4568965517241379</v>
      </c>
      <c r="P14" s="61">
        <v>2.1636363636363636</v>
      </c>
      <c r="Q14" s="61" t="s">
        <v>76</v>
      </c>
      <c r="R14" s="61">
        <v>1.2078431372549019</v>
      </c>
      <c r="S14" s="61">
        <v>1.256578947368421</v>
      </c>
      <c r="T14" s="61">
        <v>1.195187165775401</v>
      </c>
      <c r="U14" s="61">
        <v>1.7577092511013215</v>
      </c>
      <c r="V14" s="61">
        <v>1.4508928571428572</v>
      </c>
      <c r="W14" s="61">
        <v>0.5714285714285714</v>
      </c>
      <c r="X14" s="61" t="s">
        <v>119</v>
      </c>
      <c r="Y14" s="61">
        <v>1.5304347826086957</v>
      </c>
      <c r="Z14" s="61" t="s">
        <v>76</v>
      </c>
      <c r="AA14" s="61">
        <v>1.3246753246753247</v>
      </c>
      <c r="AB14" s="61">
        <v>1.239202657807309</v>
      </c>
      <c r="AC14" s="61">
        <v>1.4532710280373833</v>
      </c>
      <c r="AD14" s="61">
        <v>36.888888888888886</v>
      </c>
      <c r="AE14" s="62">
        <v>8.089036055923474</v>
      </c>
    </row>
    <row r="15" spans="1:33" ht="30" customHeight="1" thickBot="1">
      <c r="A15" s="132"/>
      <c r="B15" s="137" t="s">
        <v>42</v>
      </c>
      <c r="C15" s="38">
        <v>1</v>
      </c>
      <c r="D15" s="117">
        <v>0.41901032858964021</v>
      </c>
      <c r="E15" s="116">
        <v>5.5727554179566562E-2</v>
      </c>
      <c r="F15" s="117">
        <v>8.8131227723287464E-2</v>
      </c>
      <c r="G15" s="117">
        <v>3.7880167546894918E-2</v>
      </c>
      <c r="H15" s="117">
        <v>0.1060306475531389</v>
      </c>
      <c r="I15" s="117">
        <v>0</v>
      </c>
      <c r="J15" s="117">
        <v>7.4030231287561463E-2</v>
      </c>
      <c r="K15" s="117">
        <v>5.7756848869578792E-3</v>
      </c>
      <c r="L15" s="117">
        <v>1.4842469495538153E-2</v>
      </c>
      <c r="M15" s="117">
        <v>5.7236516897780781E-3</v>
      </c>
      <c r="N15" s="117">
        <v>6.5041496474750894E-5</v>
      </c>
      <c r="O15" s="117">
        <v>2.1984025808465799E-3</v>
      </c>
      <c r="P15" s="117">
        <v>1.5479876160990713E-3</v>
      </c>
      <c r="Q15" s="117">
        <v>0</v>
      </c>
      <c r="R15" s="117">
        <v>4.0065561828446549E-3</v>
      </c>
      <c r="S15" s="117">
        <v>4.9691703306709682E-3</v>
      </c>
      <c r="T15" s="117">
        <v>5.8147097848427294E-3</v>
      </c>
      <c r="U15" s="117">
        <v>5.1903114186851208E-3</v>
      </c>
      <c r="V15" s="117">
        <v>4.2276972708588084E-3</v>
      </c>
      <c r="W15" s="117">
        <v>5.2033197179800714E-5</v>
      </c>
      <c r="X15" s="117">
        <v>0</v>
      </c>
      <c r="Y15" s="117">
        <v>4.5789213518224623E-3</v>
      </c>
      <c r="Z15" s="117">
        <v>0</v>
      </c>
      <c r="AA15" s="117">
        <v>3.9805395842547548E-3</v>
      </c>
      <c r="AB15" s="117">
        <v>4.8520956370164169E-3</v>
      </c>
      <c r="AC15" s="117">
        <v>4.045581080729505E-3</v>
      </c>
      <c r="AD15" s="117">
        <v>4.3187553659234596E-3</v>
      </c>
      <c r="AE15" s="118">
        <v>0.14300023414938731</v>
      </c>
    </row>
    <row r="16" spans="1:33" ht="30" customHeight="1" thickBot="1">
      <c r="A16" s="34" t="s">
        <v>54</v>
      </c>
      <c r="B16" s="199" t="s">
        <v>35</v>
      </c>
      <c r="C16" s="182">
        <v>1348300</v>
      </c>
      <c r="D16" s="197">
        <v>517100</v>
      </c>
      <c r="E16" s="197">
        <v>73200</v>
      </c>
      <c r="F16" s="197">
        <v>104300</v>
      </c>
      <c r="G16" s="197">
        <v>51000</v>
      </c>
      <c r="H16" s="197">
        <v>141700</v>
      </c>
      <c r="I16" s="197">
        <v>0</v>
      </c>
      <c r="J16" s="197">
        <v>94600</v>
      </c>
      <c r="K16" s="197">
        <v>7900</v>
      </c>
      <c r="L16" s="197">
        <v>19200</v>
      </c>
      <c r="M16" s="197">
        <v>9300</v>
      </c>
      <c r="N16" s="197">
        <v>100</v>
      </c>
      <c r="O16" s="197">
        <v>3700</v>
      </c>
      <c r="P16" s="197">
        <v>600</v>
      </c>
      <c r="Q16" s="197">
        <v>0</v>
      </c>
      <c r="R16" s="197">
        <v>5500</v>
      </c>
      <c r="S16" s="197">
        <v>6700</v>
      </c>
      <c r="T16" s="197">
        <v>7700</v>
      </c>
      <c r="U16" s="197">
        <v>6600</v>
      </c>
      <c r="V16" s="197">
        <v>5800</v>
      </c>
      <c r="W16" s="197">
        <v>200</v>
      </c>
      <c r="X16" s="197">
        <v>0</v>
      </c>
      <c r="Y16" s="197">
        <v>6600</v>
      </c>
      <c r="Z16" s="197">
        <v>0</v>
      </c>
      <c r="AA16" s="197">
        <v>5900</v>
      </c>
      <c r="AB16" s="197">
        <v>6800</v>
      </c>
      <c r="AC16" s="197">
        <v>5300</v>
      </c>
      <c r="AD16" s="197">
        <v>3400</v>
      </c>
      <c r="AE16" s="198">
        <v>265100</v>
      </c>
      <c r="AF16" s="269"/>
    </row>
    <row r="17" spans="1:32" ht="30" customHeight="1">
      <c r="A17" s="266" t="s">
        <v>118</v>
      </c>
      <c r="B17" s="134" t="s">
        <v>36</v>
      </c>
      <c r="C17" s="35">
        <v>1130100</v>
      </c>
      <c r="D17" s="119">
        <v>504100</v>
      </c>
      <c r="E17" s="119">
        <v>68100</v>
      </c>
      <c r="F17" s="119">
        <v>102500</v>
      </c>
      <c r="G17" s="119">
        <v>48300</v>
      </c>
      <c r="H17" s="119">
        <v>130400</v>
      </c>
      <c r="I17" s="119">
        <v>100</v>
      </c>
      <c r="J17" s="119">
        <v>97400</v>
      </c>
      <c r="K17" s="119">
        <v>7700</v>
      </c>
      <c r="L17" s="119">
        <v>17900</v>
      </c>
      <c r="M17" s="119">
        <v>8200</v>
      </c>
      <c r="N17" s="119">
        <v>0</v>
      </c>
      <c r="O17" s="119">
        <v>4200</v>
      </c>
      <c r="P17" s="119">
        <v>300</v>
      </c>
      <c r="Q17" s="119">
        <v>0</v>
      </c>
      <c r="R17" s="119">
        <v>5100</v>
      </c>
      <c r="S17" s="119">
        <v>5700</v>
      </c>
      <c r="T17" s="119">
        <v>7900</v>
      </c>
      <c r="U17" s="119">
        <v>5700</v>
      </c>
      <c r="V17" s="119">
        <v>5200</v>
      </c>
      <c r="W17" s="119">
        <v>200</v>
      </c>
      <c r="X17" s="119">
        <v>100</v>
      </c>
      <c r="Y17" s="119">
        <v>5600</v>
      </c>
      <c r="Z17" s="119">
        <v>0</v>
      </c>
      <c r="AA17" s="119">
        <v>5300</v>
      </c>
      <c r="AB17" s="119">
        <v>6300</v>
      </c>
      <c r="AC17" s="119">
        <v>5400</v>
      </c>
      <c r="AD17" s="119">
        <v>200</v>
      </c>
      <c r="AE17" s="121">
        <v>88200</v>
      </c>
      <c r="AF17" s="269"/>
    </row>
    <row r="18" spans="1:32" ht="30" customHeight="1">
      <c r="A18" s="129"/>
      <c r="B18" s="135" t="s">
        <v>3</v>
      </c>
      <c r="C18" s="294">
        <v>218200</v>
      </c>
      <c r="D18" s="295">
        <v>13000</v>
      </c>
      <c r="E18" s="296">
        <v>5100</v>
      </c>
      <c r="F18" s="296">
        <v>1800</v>
      </c>
      <c r="G18" s="296">
        <v>2700</v>
      </c>
      <c r="H18" s="296">
        <v>11300</v>
      </c>
      <c r="I18" s="296">
        <v>-100</v>
      </c>
      <c r="J18" s="296">
        <v>-2800</v>
      </c>
      <c r="K18" s="296">
        <v>200</v>
      </c>
      <c r="L18" s="296">
        <v>1300</v>
      </c>
      <c r="M18" s="296">
        <v>1100</v>
      </c>
      <c r="N18" s="276">
        <v>100</v>
      </c>
      <c r="O18" s="276">
        <v>-500</v>
      </c>
      <c r="P18" s="296">
        <v>300</v>
      </c>
      <c r="Q18" s="276">
        <v>0</v>
      </c>
      <c r="R18" s="296">
        <v>400</v>
      </c>
      <c r="S18" s="296">
        <v>1000</v>
      </c>
      <c r="T18" s="296">
        <v>-200</v>
      </c>
      <c r="U18" s="296">
        <v>900</v>
      </c>
      <c r="V18" s="296">
        <v>600</v>
      </c>
      <c r="W18" s="276">
        <v>0</v>
      </c>
      <c r="X18" s="296">
        <v>-100</v>
      </c>
      <c r="Y18" s="296">
        <v>1000</v>
      </c>
      <c r="Z18" s="276">
        <v>0</v>
      </c>
      <c r="AA18" s="296">
        <v>600</v>
      </c>
      <c r="AB18" s="296">
        <v>500</v>
      </c>
      <c r="AC18" s="296">
        <v>-100</v>
      </c>
      <c r="AD18" s="276">
        <v>3200</v>
      </c>
      <c r="AE18" s="297">
        <v>176900</v>
      </c>
    </row>
    <row r="19" spans="1:32" ht="30" customHeight="1">
      <c r="A19" s="129"/>
      <c r="B19" s="136" t="s">
        <v>33</v>
      </c>
      <c r="C19" s="36">
        <v>1.1930802583842137</v>
      </c>
      <c r="D19" s="60">
        <v>1.0257885340210275</v>
      </c>
      <c r="E19" s="61">
        <v>1.0748898678414096</v>
      </c>
      <c r="F19" s="61">
        <v>1.0175609756097561</v>
      </c>
      <c r="G19" s="61">
        <v>1.0559006211180124</v>
      </c>
      <c r="H19" s="61">
        <v>1.0866564417177915</v>
      </c>
      <c r="I19" s="61" t="s">
        <v>119</v>
      </c>
      <c r="J19" s="61">
        <v>0.97125256673511295</v>
      </c>
      <c r="K19" s="61">
        <v>1.025974025974026</v>
      </c>
      <c r="L19" s="61">
        <v>1.0726256983240223</v>
      </c>
      <c r="M19" s="61">
        <v>1.1341463414634145</v>
      </c>
      <c r="N19" s="61" t="s">
        <v>116</v>
      </c>
      <c r="O19" s="61">
        <v>0.88095238095238093</v>
      </c>
      <c r="P19" s="61">
        <v>2</v>
      </c>
      <c r="Q19" s="61" t="s">
        <v>76</v>
      </c>
      <c r="R19" s="61">
        <v>1.0784313725490196</v>
      </c>
      <c r="S19" s="61">
        <v>1.1754385964912282</v>
      </c>
      <c r="T19" s="61">
        <v>0.97468354430379744</v>
      </c>
      <c r="U19" s="61">
        <v>1.1578947368421053</v>
      </c>
      <c r="V19" s="61">
        <v>1.1153846153846154</v>
      </c>
      <c r="W19" s="61">
        <v>1</v>
      </c>
      <c r="X19" s="61" t="s">
        <v>119</v>
      </c>
      <c r="Y19" s="61">
        <v>1.1785714285714286</v>
      </c>
      <c r="Z19" s="61" t="s">
        <v>76</v>
      </c>
      <c r="AA19" s="61">
        <v>1.1132075471698113</v>
      </c>
      <c r="AB19" s="61">
        <v>1.0793650793650793</v>
      </c>
      <c r="AC19" s="61">
        <v>0.98148148148148151</v>
      </c>
      <c r="AD19" s="61">
        <v>17</v>
      </c>
      <c r="AE19" s="62">
        <v>3.0056689342403629</v>
      </c>
    </row>
    <row r="20" spans="1:32" ht="30" customHeight="1" thickBot="1">
      <c r="A20" s="129"/>
      <c r="B20" s="137" t="s">
        <v>43</v>
      </c>
      <c r="C20" s="38">
        <v>1</v>
      </c>
      <c r="D20" s="117">
        <v>0.38351998813320476</v>
      </c>
      <c r="E20" s="116">
        <v>5.429058814803827E-2</v>
      </c>
      <c r="F20" s="117">
        <v>7.7356671363939783E-2</v>
      </c>
      <c r="G20" s="117">
        <v>3.7825409775272566E-2</v>
      </c>
      <c r="H20" s="117">
        <v>0.10509530519913966</v>
      </c>
      <c r="I20" s="117">
        <v>0</v>
      </c>
      <c r="J20" s="117">
        <v>7.0162426759623225E-2</v>
      </c>
      <c r="K20" s="117">
        <v>5.8592301416598679E-3</v>
      </c>
      <c r="L20" s="117">
        <v>1.4240154268337907E-2</v>
      </c>
      <c r="M20" s="117">
        <v>6.8975747237261737E-3</v>
      </c>
      <c r="N20" s="117">
        <v>7.4167470147593271E-5</v>
      </c>
      <c r="O20" s="117">
        <v>2.7441963954609508E-3</v>
      </c>
      <c r="P20" s="117">
        <v>4.450048208855596E-4</v>
      </c>
      <c r="Q20" s="117">
        <v>0</v>
      </c>
      <c r="R20" s="117">
        <v>4.0792108581176297E-3</v>
      </c>
      <c r="S20" s="117">
        <v>4.9692204998887492E-3</v>
      </c>
      <c r="T20" s="117">
        <v>5.7108952013646816E-3</v>
      </c>
      <c r="U20" s="117">
        <v>4.8950530297411556E-3</v>
      </c>
      <c r="V20" s="117">
        <v>4.3017132685604096E-3</v>
      </c>
      <c r="W20" s="117">
        <v>1.4833494029518654E-4</v>
      </c>
      <c r="X20" s="117">
        <v>0</v>
      </c>
      <c r="Y20" s="117">
        <v>4.8950530297411556E-3</v>
      </c>
      <c r="Z20" s="117">
        <v>0</v>
      </c>
      <c r="AA20" s="117">
        <v>4.3758807387080023E-3</v>
      </c>
      <c r="AB20" s="117">
        <v>5.0433879700363419E-3</v>
      </c>
      <c r="AC20" s="117">
        <v>3.9308759178224434E-3</v>
      </c>
      <c r="AD20" s="117">
        <v>2.521693985018171E-3</v>
      </c>
      <c r="AE20" s="118">
        <v>0.19661796336126974</v>
      </c>
    </row>
    <row r="21" spans="1:32" ht="14.25">
      <c r="A21" s="39" t="s">
        <v>4</v>
      </c>
      <c r="B21" s="40" t="s">
        <v>67</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106</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68</v>
      </c>
      <c r="J26" s="48" t="s">
        <v>69</v>
      </c>
      <c r="K26" s="45"/>
      <c r="L26" s="45"/>
      <c r="M26" s="45"/>
      <c r="N26" s="45"/>
      <c r="O26" s="45"/>
      <c r="P26" s="45"/>
      <c r="Q26" s="306"/>
      <c r="R26" s="306"/>
      <c r="S26" s="45"/>
      <c r="T26" s="45"/>
      <c r="U26" s="45"/>
      <c r="V26" s="45"/>
      <c r="W26" s="45"/>
      <c r="X26" s="45"/>
      <c r="Y26" s="45"/>
      <c r="Z26" s="45"/>
      <c r="AA26" s="45"/>
      <c r="AB26" s="45"/>
      <c r="AC26" s="45"/>
      <c r="AD26" s="45"/>
      <c r="AE26" s="45"/>
    </row>
    <row r="27" spans="1:32" ht="26.25" customHeight="1">
      <c r="A27" s="45"/>
      <c r="B27" s="45"/>
      <c r="C27" s="45"/>
      <c r="D27" s="63" t="s">
        <v>114</v>
      </c>
      <c r="E27" s="259">
        <v>251000</v>
      </c>
      <c r="F27" s="260">
        <v>25300</v>
      </c>
      <c r="G27" s="263"/>
      <c r="H27" s="63" t="s">
        <v>114</v>
      </c>
      <c r="I27" s="259">
        <v>488800</v>
      </c>
      <c r="J27" s="261">
        <v>84000</v>
      </c>
      <c r="K27" s="263"/>
      <c r="L27" s="45"/>
      <c r="N27" s="42"/>
      <c r="O27" s="45"/>
      <c r="P27" s="45"/>
      <c r="Q27" s="306"/>
      <c r="R27" s="306"/>
      <c r="S27" s="45"/>
      <c r="T27" s="45"/>
      <c r="U27" s="45"/>
      <c r="V27" s="45"/>
      <c r="W27" s="45"/>
      <c r="X27" s="45"/>
      <c r="Y27" s="45"/>
      <c r="Z27" s="45"/>
      <c r="AA27" s="45"/>
      <c r="AB27" s="45"/>
      <c r="AC27" s="45"/>
      <c r="AD27" s="45"/>
      <c r="AE27" s="45"/>
    </row>
    <row r="28" spans="1:32" ht="26.25" customHeight="1">
      <c r="A28" s="45"/>
      <c r="B28" s="45"/>
      <c r="C28" s="45"/>
      <c r="D28" s="49" t="s">
        <v>115</v>
      </c>
      <c r="E28" s="311">
        <v>239400</v>
      </c>
      <c r="F28" s="312">
        <v>29100</v>
      </c>
      <c r="G28" s="262"/>
      <c r="H28" s="49" t="s">
        <v>115</v>
      </c>
      <c r="I28" s="307">
        <v>457700</v>
      </c>
      <c r="J28" s="308">
        <v>95300</v>
      </c>
      <c r="K28" s="271"/>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298">
        <v>11600</v>
      </c>
      <c r="F29" s="299">
        <v>-3800</v>
      </c>
      <c r="G29" s="42"/>
      <c r="H29" s="50" t="s">
        <v>3</v>
      </c>
      <c r="I29" s="298">
        <v>31100</v>
      </c>
      <c r="J29" s="299">
        <v>-11300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1.0484544695071012</v>
      </c>
      <c r="F30" s="53">
        <v>0.86941580756013748</v>
      </c>
      <c r="G30" s="42"/>
      <c r="H30" s="51" t="s">
        <v>56</v>
      </c>
      <c r="I30" s="52">
        <v>1.0679484378413808</v>
      </c>
      <c r="J30" s="204">
        <v>0.88142707240293805</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0.37619904076738608</v>
      </c>
      <c r="F31" s="56">
        <v>3.7919664268585132E-2</v>
      </c>
      <c r="G31" s="42"/>
      <c r="H31" s="203" t="s">
        <v>55</v>
      </c>
      <c r="I31" s="65">
        <v>0.8533519553072626</v>
      </c>
      <c r="J31" s="57">
        <v>0.14664804469273743</v>
      </c>
      <c r="K31" s="42"/>
      <c r="L31" s="336" t="s">
        <v>51</v>
      </c>
      <c r="M31" s="336"/>
      <c r="N31" s="336"/>
      <c r="O31" s="336"/>
      <c r="P31" s="336"/>
      <c r="Q31" s="336"/>
      <c r="R31" s="336"/>
      <c r="S31" s="336"/>
      <c r="T31" s="336"/>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5" priority="4">
      <formula>LEN(TRIM(I28))=0</formula>
    </cfRule>
  </conditionalFormatting>
  <conditionalFormatting sqref="C9:AE9">
    <cfRule type="cellIs" dxfId="64" priority="3" operator="equal">
      <formula>"△100%"</formula>
    </cfRule>
  </conditionalFormatting>
  <conditionalFormatting sqref="C19:AE19">
    <cfRule type="cellIs" dxfId="63" priority="2" operator="equal">
      <formula>"△100%"</formula>
    </cfRule>
  </conditionalFormatting>
  <conditionalFormatting sqref="AE14">
    <cfRule type="cellIs" dxfId="62"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sqref="A1:S1"/>
    </sheetView>
  </sheetViews>
  <sheetFormatPr defaultColWidth="9.25" defaultRowHeight="38.25" customHeight="1"/>
  <cols>
    <col min="1" max="1" width="4.75" style="89" customWidth="1"/>
    <col min="2" max="11" width="8.125" style="89" customWidth="1"/>
    <col min="12" max="21" width="5.625" style="89" customWidth="1"/>
    <col min="22" max="22" width="0.75" style="68" customWidth="1"/>
    <col min="23" max="23" width="4.75" style="89" customWidth="1"/>
    <col min="24" max="33" width="8.125" style="89" customWidth="1"/>
    <col min="34" max="43" width="5.625" style="89" customWidth="1"/>
    <col min="44" max="16384" width="9.25" style="68"/>
  </cols>
  <sheetData>
    <row r="1" spans="1:53" s="67" customFormat="1" ht="33" customHeight="1">
      <c r="A1" s="337" t="s">
        <v>100</v>
      </c>
      <c r="B1" s="337"/>
      <c r="C1" s="337"/>
      <c r="D1" s="337"/>
      <c r="E1" s="337"/>
      <c r="F1" s="337"/>
      <c r="G1" s="337"/>
      <c r="H1" s="337"/>
      <c r="I1" s="337"/>
      <c r="J1" s="337"/>
      <c r="K1" s="337"/>
      <c r="L1" s="337"/>
      <c r="M1" s="337"/>
      <c r="N1" s="337"/>
      <c r="O1" s="337"/>
      <c r="P1" s="337"/>
      <c r="Q1" s="337"/>
      <c r="R1" s="337"/>
      <c r="S1" s="337"/>
      <c r="T1" s="279"/>
      <c r="U1" s="279"/>
      <c r="W1" s="337" t="s">
        <v>109</v>
      </c>
      <c r="X1" s="337"/>
      <c r="Y1" s="337"/>
      <c r="Z1" s="337"/>
      <c r="AA1" s="337"/>
      <c r="AB1" s="337"/>
      <c r="AC1" s="337"/>
      <c r="AD1" s="337"/>
      <c r="AE1" s="337"/>
      <c r="AF1" s="337"/>
      <c r="AG1" s="337"/>
      <c r="AH1" s="337"/>
      <c r="AI1" s="337"/>
      <c r="AJ1" s="337"/>
      <c r="AK1" s="337"/>
      <c r="AL1" s="337"/>
      <c r="AM1" s="337"/>
      <c r="AN1" s="265"/>
      <c r="AO1" s="265"/>
      <c r="AP1" s="279"/>
      <c r="AQ1" s="279"/>
      <c r="AV1" s="317"/>
    </row>
    <row r="2" spans="1:53" ht="16.5" customHeight="1">
      <c r="A2" s="140"/>
      <c r="B2" s="140"/>
      <c r="C2" s="140"/>
      <c r="D2" s="140"/>
      <c r="E2" s="140"/>
      <c r="F2" s="140"/>
      <c r="G2" s="140"/>
      <c r="H2" s="140"/>
      <c r="I2" s="140"/>
      <c r="J2" s="140"/>
      <c r="K2" s="140"/>
      <c r="L2" s="140"/>
      <c r="M2" s="140"/>
      <c r="N2" s="141"/>
      <c r="O2" s="141"/>
      <c r="P2" s="142"/>
      <c r="Q2" s="285"/>
      <c r="R2" s="285"/>
      <c r="S2" s="344" t="s">
        <v>86</v>
      </c>
      <c r="T2" s="344"/>
      <c r="U2" s="344"/>
      <c r="V2" s="141"/>
      <c r="W2" s="140"/>
      <c r="X2" s="140"/>
      <c r="Y2" s="140"/>
      <c r="Z2" s="140"/>
      <c r="AA2" s="140"/>
      <c r="AB2" s="140"/>
      <c r="AC2" s="140"/>
      <c r="AD2" s="140"/>
      <c r="AE2" s="140"/>
      <c r="AF2" s="140"/>
      <c r="AG2" s="140"/>
      <c r="AH2" s="141"/>
      <c r="AI2" s="345" t="s">
        <v>60</v>
      </c>
      <c r="AJ2" s="345"/>
      <c r="AK2" s="345"/>
      <c r="AL2" s="345"/>
      <c r="AM2" s="345"/>
      <c r="AN2" s="345"/>
      <c r="AO2" s="345"/>
      <c r="AP2" s="345"/>
      <c r="AQ2" s="345"/>
      <c r="AV2" s="318"/>
    </row>
    <row r="3" spans="1:53" ht="21" customHeight="1">
      <c r="A3" s="254"/>
      <c r="B3" s="338" t="s">
        <v>77</v>
      </c>
      <c r="C3" s="339"/>
      <c r="D3" s="338" t="s">
        <v>79</v>
      </c>
      <c r="E3" s="339"/>
      <c r="F3" s="338" t="s">
        <v>84</v>
      </c>
      <c r="G3" s="339"/>
      <c r="H3" s="338" t="s">
        <v>89</v>
      </c>
      <c r="I3" s="339"/>
      <c r="J3" s="338" t="s">
        <v>96</v>
      </c>
      <c r="K3" s="339"/>
      <c r="L3" s="340" t="s">
        <v>98</v>
      </c>
      <c r="M3" s="341"/>
      <c r="N3" s="340" t="s">
        <v>85</v>
      </c>
      <c r="O3" s="341"/>
      <c r="P3" s="340" t="s">
        <v>90</v>
      </c>
      <c r="Q3" s="341"/>
      <c r="R3" s="342" t="s">
        <v>97</v>
      </c>
      <c r="S3" s="343"/>
      <c r="T3" s="342" t="s">
        <v>99</v>
      </c>
      <c r="U3" s="343"/>
      <c r="V3" s="141"/>
      <c r="W3" s="254"/>
      <c r="X3" s="143" t="s">
        <v>80</v>
      </c>
      <c r="Y3" s="144"/>
      <c r="Z3" s="143" t="s">
        <v>81</v>
      </c>
      <c r="AA3" s="144"/>
      <c r="AB3" s="143" t="s">
        <v>88</v>
      </c>
      <c r="AC3" s="144"/>
      <c r="AD3" s="143" t="s">
        <v>105</v>
      </c>
      <c r="AE3" s="144"/>
      <c r="AF3" s="247" t="s">
        <v>107</v>
      </c>
      <c r="AG3" s="248"/>
      <c r="AH3" s="340" t="s">
        <v>91</v>
      </c>
      <c r="AI3" s="341"/>
      <c r="AJ3" s="340" t="s">
        <v>92</v>
      </c>
      <c r="AK3" s="341"/>
      <c r="AL3" s="340" t="s">
        <v>110</v>
      </c>
      <c r="AM3" s="341"/>
      <c r="AN3" s="342" t="s">
        <v>111</v>
      </c>
      <c r="AO3" s="343"/>
      <c r="AP3" s="342" t="s">
        <v>112</v>
      </c>
      <c r="AQ3" s="343"/>
      <c r="AS3" s="254"/>
      <c r="AT3" s="143" t="s">
        <v>78</v>
      </c>
      <c r="AU3" s="316"/>
      <c r="AV3" s="318"/>
      <c r="AZ3" s="69"/>
      <c r="BA3" s="69"/>
    </row>
    <row r="4" spans="1:53" ht="21" customHeight="1">
      <c r="A4" s="145"/>
      <c r="B4" s="149" t="s">
        <v>61</v>
      </c>
      <c r="C4" s="148" t="s">
        <v>62</v>
      </c>
      <c r="D4" s="149" t="s">
        <v>61</v>
      </c>
      <c r="E4" s="148" t="s">
        <v>62</v>
      </c>
      <c r="F4" s="149" t="s">
        <v>61</v>
      </c>
      <c r="G4" s="148" t="s">
        <v>62</v>
      </c>
      <c r="H4" s="149" t="s">
        <v>61</v>
      </c>
      <c r="I4" s="148" t="s">
        <v>62</v>
      </c>
      <c r="J4" s="149" t="s">
        <v>61</v>
      </c>
      <c r="K4" s="148" t="s">
        <v>62</v>
      </c>
      <c r="L4" s="147" t="s">
        <v>61</v>
      </c>
      <c r="M4" s="148" t="s">
        <v>62</v>
      </c>
      <c r="N4" s="147" t="s">
        <v>61</v>
      </c>
      <c r="O4" s="148" t="s">
        <v>62</v>
      </c>
      <c r="P4" s="147" t="s">
        <v>61</v>
      </c>
      <c r="Q4" s="148" t="s">
        <v>62</v>
      </c>
      <c r="R4" s="251" t="s">
        <v>61</v>
      </c>
      <c r="S4" s="250" t="s">
        <v>62</v>
      </c>
      <c r="T4" s="251" t="s">
        <v>61</v>
      </c>
      <c r="U4" s="250" t="s">
        <v>62</v>
      </c>
      <c r="V4" s="150"/>
      <c r="W4" s="145"/>
      <c r="X4" s="149" t="s">
        <v>61</v>
      </c>
      <c r="Y4" s="146" t="s">
        <v>62</v>
      </c>
      <c r="Z4" s="149" t="s">
        <v>61</v>
      </c>
      <c r="AA4" s="148" t="s">
        <v>62</v>
      </c>
      <c r="AB4" s="149" t="s">
        <v>61</v>
      </c>
      <c r="AC4" s="148" t="s">
        <v>62</v>
      </c>
      <c r="AD4" s="149" t="s">
        <v>61</v>
      </c>
      <c r="AE4" s="148" t="s">
        <v>62</v>
      </c>
      <c r="AF4" s="249" t="s">
        <v>61</v>
      </c>
      <c r="AG4" s="250" t="s">
        <v>62</v>
      </c>
      <c r="AH4" s="147" t="s">
        <v>61</v>
      </c>
      <c r="AI4" s="148" t="s">
        <v>62</v>
      </c>
      <c r="AJ4" s="147" t="s">
        <v>61</v>
      </c>
      <c r="AK4" s="148" t="s">
        <v>62</v>
      </c>
      <c r="AL4" s="147" t="s">
        <v>61</v>
      </c>
      <c r="AM4" s="148" t="s">
        <v>62</v>
      </c>
      <c r="AN4" s="251" t="s">
        <v>61</v>
      </c>
      <c r="AO4" s="250" t="s">
        <v>62</v>
      </c>
      <c r="AP4" s="251" t="s">
        <v>61</v>
      </c>
      <c r="AQ4" s="250" t="s">
        <v>62</v>
      </c>
      <c r="AR4" s="69"/>
      <c r="AS4" s="145"/>
      <c r="AT4" s="149" t="s">
        <v>61</v>
      </c>
      <c r="AU4" s="146" t="s">
        <v>62</v>
      </c>
      <c r="AV4" s="319"/>
      <c r="AW4" s="70"/>
      <c r="AX4" s="70"/>
      <c r="AY4" s="70"/>
      <c r="AZ4" s="70"/>
      <c r="BA4" s="70"/>
    </row>
    <row r="5" spans="1:53" ht="33" customHeight="1">
      <c r="A5" s="151">
        <v>4</v>
      </c>
      <c r="B5" s="152">
        <v>851400</v>
      </c>
      <c r="C5" s="230">
        <f>IF(B5="","",B5)</f>
        <v>851400</v>
      </c>
      <c r="D5" s="152">
        <v>77300</v>
      </c>
      <c r="E5" s="153">
        <f>IF(D5="","",D5)</f>
        <v>77300</v>
      </c>
      <c r="F5" s="152">
        <v>262600</v>
      </c>
      <c r="G5" s="153">
        <f>IF(F5="","",F5)</f>
        <v>262600</v>
      </c>
      <c r="H5" s="152">
        <v>409000</v>
      </c>
      <c r="I5" s="153">
        <f>IF(H5="","",H5)</f>
        <v>409000</v>
      </c>
      <c r="J5" s="152">
        <v>669800</v>
      </c>
      <c r="K5" s="153">
        <f>IF(J5="","",J5)</f>
        <v>669800</v>
      </c>
      <c r="L5" s="268">
        <f>(D5/B5*100)-100</f>
        <v>-90.920836269673487</v>
      </c>
      <c r="M5" s="71">
        <f>(E5/C5*100)-100</f>
        <v>-90.920836269673487</v>
      </c>
      <c r="N5" s="268">
        <f>(F5/D5*100)-100</f>
        <v>239.71539456662356</v>
      </c>
      <c r="O5" s="71">
        <f t="shared" ref="O5:O16" si="0">(G5/E5*100)-100</f>
        <v>239.71539456662356</v>
      </c>
      <c r="P5" s="273">
        <f>IF(H5&gt;0,(H5/F5*100)-100,"")</f>
        <v>55.750190403655751</v>
      </c>
      <c r="Q5" s="71">
        <f>IF(H5&gt;0,(I5/G5*100)-100,"")</f>
        <v>55.750190403655751</v>
      </c>
      <c r="R5" s="72">
        <f>IF(J5&gt;0,(J5/H5*100)-100,"")</f>
        <v>63.765281173594133</v>
      </c>
      <c r="S5" s="71">
        <f>IF(J5&gt;0,(K5/I5*100)-100,"")</f>
        <v>63.765281173594133</v>
      </c>
      <c r="T5" s="72">
        <f>IF(J5&gt;0,(J5/B5*100)-100,"")</f>
        <v>-21.329574817946906</v>
      </c>
      <c r="U5" s="71">
        <f>IF(J5&gt;0,(K5/C5*100)-100,"")</f>
        <v>-21.329574817946906</v>
      </c>
      <c r="V5" s="141"/>
      <c r="W5" s="151">
        <v>1</v>
      </c>
      <c r="X5" s="229">
        <v>727800</v>
      </c>
      <c r="Y5" s="231">
        <v>727800</v>
      </c>
      <c r="Z5" s="152">
        <v>144000</v>
      </c>
      <c r="AA5" s="231">
        <v>144000</v>
      </c>
      <c r="AB5" s="152">
        <v>224600</v>
      </c>
      <c r="AC5" s="252">
        <v>224600</v>
      </c>
      <c r="AD5" s="152">
        <v>532200</v>
      </c>
      <c r="AE5" s="153">
        <f t="shared" ref="AE5:AE16" si="1">IF(AD5&gt;0,(AE4+AD5),"")</f>
        <v>532200</v>
      </c>
      <c r="AF5" s="152">
        <v>629100</v>
      </c>
      <c r="AG5" s="153">
        <f>IF(AF5="","",AF5)</f>
        <v>629100</v>
      </c>
      <c r="AH5" s="72">
        <f>IF(Z5&gt;0,(Z5/X5*100)-100,"")</f>
        <v>-80.214344600164878</v>
      </c>
      <c r="AI5" s="73">
        <f>IF(AA5&gt;0,(AA5/Y5*100)-100,"")</f>
        <v>-80.214344600164878</v>
      </c>
      <c r="AJ5" s="72">
        <f>IF(AB5&gt;0,(AB5/Z5*100)-100,"")</f>
        <v>55.972222222222229</v>
      </c>
      <c r="AK5" s="71">
        <f>IF(AB5&gt;0,(AC5/AA5*100)-100,"")</f>
        <v>55.972222222222229</v>
      </c>
      <c r="AL5" s="72">
        <f>IF(AD5&gt;0,(AD5/AB5*100)-100,"")</f>
        <v>136.95458593054317</v>
      </c>
      <c r="AM5" s="71">
        <f>IF(AD5&gt;0,(AE5/AC5*100)-100,"")</f>
        <v>136.95458593054317</v>
      </c>
      <c r="AN5" s="72">
        <f>IF(AF5&gt;0,(AF5/AD5*100)-100,"")</f>
        <v>18.207440811724922</v>
      </c>
      <c r="AO5" s="73">
        <f>IF(AF5&gt;0,(AG5/AE5*100)-100,"")</f>
        <v>18.207440811724922</v>
      </c>
      <c r="AP5" s="72">
        <f>IF(AF5&gt;0,(AF5/AT5*100)-100,"")</f>
        <v>-16.509621765096213</v>
      </c>
      <c r="AQ5" s="73">
        <f>IF(AF5&gt;0,(AG5/AU5*100)-100,"")</f>
        <v>-16.509621765096213</v>
      </c>
      <c r="AR5" s="70"/>
      <c r="AS5" s="151">
        <v>1</v>
      </c>
      <c r="AT5" s="229">
        <v>753500</v>
      </c>
      <c r="AU5" s="231">
        <f>IF(AT5="","",AT5)</f>
        <v>753500</v>
      </c>
      <c r="AV5" s="320"/>
      <c r="AW5" s="74"/>
      <c r="AX5" s="74"/>
      <c r="AY5" s="74"/>
      <c r="AZ5" s="74"/>
      <c r="BA5" s="74"/>
    </row>
    <row r="6" spans="1:53" ht="33" customHeight="1">
      <c r="A6" s="151">
        <v>5</v>
      </c>
      <c r="B6" s="156">
        <v>834900</v>
      </c>
      <c r="C6" s="155">
        <f>IF(B6&gt;0,(C5+B6),"")</f>
        <v>1686300</v>
      </c>
      <c r="D6" s="156">
        <v>44000</v>
      </c>
      <c r="E6" s="155">
        <f>IF(D6&gt;0,(E5+D6),"")</f>
        <v>121300</v>
      </c>
      <c r="F6" s="274">
        <v>195200</v>
      </c>
      <c r="G6" s="155">
        <f>IF(F6&gt;0,(G5+F6),"")</f>
        <v>457800</v>
      </c>
      <c r="H6" s="274">
        <v>396800</v>
      </c>
      <c r="I6" s="155">
        <f>IF(H6&gt;0,(I5+H6),"")</f>
        <v>805800</v>
      </c>
      <c r="J6" s="274">
        <v>645200</v>
      </c>
      <c r="K6" s="155">
        <f t="shared" ref="K6:K16" si="2">IF(J6&gt;0,(K5+J6),"")</f>
        <v>1315000</v>
      </c>
      <c r="L6" s="75">
        <f>(D6/B6*100)-100</f>
        <v>-94.729907773386032</v>
      </c>
      <c r="M6" s="76">
        <f t="shared" ref="M6:M16" si="3">(E6/C6*100)-100</f>
        <v>-92.806736642353087</v>
      </c>
      <c r="N6" s="75">
        <f t="shared" ref="N6:N10" si="4">(F6/D6*100)-100</f>
        <v>343.63636363636363</v>
      </c>
      <c r="O6" s="76">
        <f t="shared" si="0"/>
        <v>277.4113767518549</v>
      </c>
      <c r="P6" s="75">
        <f>IF(H6&gt;0,(H6/F6*100)-100,"")</f>
        <v>103.27868852459017</v>
      </c>
      <c r="Q6" s="103">
        <f>IF(H6&gt;0,(I6/G6*100)-100,"")</f>
        <v>76.015727391874179</v>
      </c>
      <c r="R6" s="75">
        <f>IF(J6&gt;0,(J6/H6*100)-100,"")</f>
        <v>62.600806451612897</v>
      </c>
      <c r="S6" s="103">
        <f>IF(J6&gt;0,(K6/I6*100)-100,"")</f>
        <v>63.191859022089858</v>
      </c>
      <c r="T6" s="75">
        <f t="shared" ref="T6:T16" si="5">IF(J6&gt;0,(J6/B6*100)-100,"")</f>
        <v>-22.721283986106116</v>
      </c>
      <c r="U6" s="103">
        <f t="shared" ref="U6:U17" si="6">IF(J6&gt;0,(K6/C6*100)-100,"")</f>
        <v>-22.018620648757633</v>
      </c>
      <c r="V6" s="141"/>
      <c r="W6" s="151">
        <v>2</v>
      </c>
      <c r="X6" s="156">
        <v>590900</v>
      </c>
      <c r="Y6" s="154">
        <v>1318700</v>
      </c>
      <c r="Z6" s="243">
        <v>118800</v>
      </c>
      <c r="AA6" s="154">
        <v>262800</v>
      </c>
      <c r="AB6" s="274">
        <v>179200</v>
      </c>
      <c r="AC6" s="244">
        <v>403800</v>
      </c>
      <c r="AD6" s="274">
        <v>597900</v>
      </c>
      <c r="AE6" s="155">
        <f t="shared" si="1"/>
        <v>1130100</v>
      </c>
      <c r="AF6" s="274">
        <v>719200</v>
      </c>
      <c r="AG6" s="155">
        <f>IF(AF6&gt;0,(AG5+AF6),"")</f>
        <v>1348300</v>
      </c>
      <c r="AH6" s="75">
        <f>IF(Z6&gt;0,(Z6/X6*100)-100,"")</f>
        <v>-79.895075308850906</v>
      </c>
      <c r="AI6" s="103">
        <f t="shared" ref="AI6:AI16" si="7">IF(AA6&gt;0,(AA6/Y6*100)-100,"")</f>
        <v>-80.071282323500412</v>
      </c>
      <c r="AJ6" s="75">
        <f t="shared" ref="AJ6:AJ16" si="8">IF(AB6&gt;0,(AB6/Z6*100)-100,"")</f>
        <v>50.841750841750837</v>
      </c>
      <c r="AK6" s="103">
        <f t="shared" ref="AK6:AK16" si="9">IF(AB6&gt;0,(AC6/AA6*100)-100,"")</f>
        <v>53.652968036529671</v>
      </c>
      <c r="AL6" s="75">
        <f t="shared" ref="AL6:AL8" si="10">IF(AD6&gt;0,(AD6/AB6*100)-100,"")</f>
        <v>233.64955357142856</v>
      </c>
      <c r="AM6" s="103">
        <f t="shared" ref="AM6" si="11">IF(AD6&gt;0,(AE6/AC6*100)-100,"")</f>
        <v>179.86627043090635</v>
      </c>
      <c r="AN6" s="75">
        <f t="shared" ref="AN6:AN16" si="12">IF(AF6&gt;0,(AF6/AD6*100)-100,"")</f>
        <v>20.287673524000667</v>
      </c>
      <c r="AO6" s="76">
        <f t="shared" ref="AO6:AO17" si="13">IF(AF6&gt;0,(AG6/AE6*100)-100,"")</f>
        <v>19.308025838421372</v>
      </c>
      <c r="AP6" s="75">
        <f t="shared" ref="AP6:AP16" si="14">IF(AF6&gt;0,(AF6/AT6*100)-100,"")</f>
        <v>-6.8635068635068563</v>
      </c>
      <c r="AQ6" s="76">
        <f t="shared" ref="AQ6:AQ17" si="15">IF(AF6&gt;0,(AG6/AU6*100)-100,"")</f>
        <v>-11.62744969522187</v>
      </c>
      <c r="AR6" s="70"/>
      <c r="AS6" s="151">
        <v>2</v>
      </c>
      <c r="AT6" s="156">
        <v>772200</v>
      </c>
      <c r="AU6" s="154">
        <f>IF(AT6&gt;0,(AU5+AT6),"")</f>
        <v>1525700</v>
      </c>
      <c r="AV6" s="320"/>
      <c r="AW6" s="74"/>
      <c r="AX6" s="74"/>
      <c r="AY6" s="74"/>
      <c r="AZ6" s="74"/>
      <c r="BA6" s="74"/>
    </row>
    <row r="7" spans="1:53" ht="33" customHeight="1">
      <c r="A7" s="151">
        <v>6</v>
      </c>
      <c r="B7" s="156">
        <v>868200</v>
      </c>
      <c r="C7" s="155">
        <f t="shared" ref="C7:C16" si="16">IF(B7&gt;0,(C6+B7),"")</f>
        <v>2554500</v>
      </c>
      <c r="D7" s="156">
        <v>144100</v>
      </c>
      <c r="E7" s="155">
        <f t="shared" ref="E7:E16" si="17">IF(D7&gt;0,(E6+D7),"")</f>
        <v>265400</v>
      </c>
      <c r="F7" s="274">
        <v>162900</v>
      </c>
      <c r="G7" s="155">
        <f t="shared" ref="G7:G16" si="18">IF(F7&gt;0,(G6+F7),"")</f>
        <v>620700</v>
      </c>
      <c r="H7" s="274">
        <v>448500</v>
      </c>
      <c r="I7" s="155">
        <f t="shared" ref="I7:I16" si="19">IF(H7&gt;0,(I6+H7),"")</f>
        <v>1254300</v>
      </c>
      <c r="J7" s="274">
        <v>663400</v>
      </c>
      <c r="K7" s="155">
        <f t="shared" si="2"/>
        <v>1978400</v>
      </c>
      <c r="L7" s="75">
        <f t="shared" ref="L7:L16" si="20">(D7/B7*100)-100</f>
        <v>-83.402441833678878</v>
      </c>
      <c r="M7" s="76">
        <f t="shared" si="3"/>
        <v>-89.610491289880599</v>
      </c>
      <c r="N7" s="75">
        <f t="shared" si="4"/>
        <v>13.046495489243568</v>
      </c>
      <c r="O7" s="76">
        <f t="shared" si="0"/>
        <v>133.87339864355687</v>
      </c>
      <c r="P7" s="75">
        <f t="shared" ref="P7:P8" si="21">IF(H7&gt;0,(H7/F7*100)-100,"")</f>
        <v>175.3222836095764</v>
      </c>
      <c r="Q7" s="103">
        <f t="shared" ref="Q7:Q9" si="22">IF(H7&gt;0,(I7/G7*100)-100,"")</f>
        <v>102.07829869502177</v>
      </c>
      <c r="R7" s="75">
        <f>IF(J7&gt;0,(J7/H7*100)-100,"")</f>
        <v>47.915273132664424</v>
      </c>
      <c r="S7" s="103">
        <f t="shared" ref="S7:S17" si="23">IF(J7&gt;0,(K7/I7*100)-100,"")</f>
        <v>57.729410826755952</v>
      </c>
      <c r="T7" s="75">
        <f t="shared" si="5"/>
        <v>-23.58903478461184</v>
      </c>
      <c r="U7" s="103">
        <f t="shared" si="6"/>
        <v>-22.552358582892936</v>
      </c>
      <c r="V7" s="141"/>
      <c r="W7" s="151">
        <v>3</v>
      </c>
      <c r="X7" s="157">
        <v>396300</v>
      </c>
      <c r="Y7" s="154">
        <v>1715000</v>
      </c>
      <c r="Z7" s="256">
        <v>299200</v>
      </c>
      <c r="AA7" s="154">
        <v>562000</v>
      </c>
      <c r="AB7" s="274">
        <v>415700</v>
      </c>
      <c r="AC7" s="154">
        <v>819500</v>
      </c>
      <c r="AD7" s="274">
        <v>766200</v>
      </c>
      <c r="AE7" s="155">
        <f t="shared" si="1"/>
        <v>1896300</v>
      </c>
      <c r="AF7" s="274" t="s">
        <v>120</v>
      </c>
      <c r="AG7" s="155" t="str">
        <f>IF(AF7&gt;0,(AG6+AF7),"")</f>
        <v/>
      </c>
      <c r="AH7" s="75">
        <f t="shared" ref="AH7:AH16" si="24">IF(Z7&gt;0,(Z7/X7*100)-100,"")</f>
        <v>-24.501640171587184</v>
      </c>
      <c r="AI7" s="103">
        <f t="shared" si="7"/>
        <v>-67.230320699708457</v>
      </c>
      <c r="AJ7" s="75">
        <f t="shared" si="8"/>
        <v>38.93716577540107</v>
      </c>
      <c r="AK7" s="103">
        <f t="shared" si="9"/>
        <v>45.818505338078296</v>
      </c>
      <c r="AL7" s="75">
        <f t="shared" si="10"/>
        <v>84.315612220351227</v>
      </c>
      <c r="AM7" s="103">
        <f>IF(AD7&gt;0,(AE7/AC7*100)-100,"")</f>
        <v>131.39719341061621</v>
      </c>
      <c r="AN7" s="75" t="str">
        <f t="shared" si="12"/>
        <v/>
      </c>
      <c r="AO7" s="76" t="str">
        <f t="shared" si="13"/>
        <v/>
      </c>
      <c r="AP7" s="75" t="str">
        <f t="shared" si="14"/>
        <v/>
      </c>
      <c r="AQ7" s="76" t="str">
        <f t="shared" si="15"/>
        <v/>
      </c>
      <c r="AS7" s="151">
        <v>3</v>
      </c>
      <c r="AT7" s="157">
        <v>884000</v>
      </c>
      <c r="AU7" s="154">
        <f t="shared" ref="AU7:AU16" si="25">IF(AT7&gt;0,(AU6+AT7),"")</f>
        <v>2409700</v>
      </c>
      <c r="AV7" s="318"/>
      <c r="AY7" s="69"/>
      <c r="AZ7" s="69"/>
    </row>
    <row r="8" spans="1:53" ht="33" customHeight="1">
      <c r="A8" s="151">
        <v>7</v>
      </c>
      <c r="B8" s="156">
        <v>963600</v>
      </c>
      <c r="C8" s="155">
        <f t="shared" si="16"/>
        <v>3518100</v>
      </c>
      <c r="D8" s="156">
        <v>277300</v>
      </c>
      <c r="E8" s="155">
        <f t="shared" si="17"/>
        <v>542700</v>
      </c>
      <c r="F8" s="274">
        <v>250400</v>
      </c>
      <c r="G8" s="155">
        <f t="shared" si="18"/>
        <v>871100</v>
      </c>
      <c r="H8" s="274">
        <v>607800</v>
      </c>
      <c r="I8" s="155">
        <f t="shared" si="19"/>
        <v>1862100</v>
      </c>
      <c r="J8" s="274">
        <v>778800</v>
      </c>
      <c r="K8" s="155">
        <f t="shared" si="2"/>
        <v>2757200</v>
      </c>
      <c r="L8" s="75">
        <f t="shared" si="20"/>
        <v>-71.222498962224989</v>
      </c>
      <c r="M8" s="76">
        <f t="shared" si="3"/>
        <v>-84.574059861857251</v>
      </c>
      <c r="N8" s="75">
        <f>(F8/D8*100)-100</f>
        <v>-9.7006851785070296</v>
      </c>
      <c r="O8" s="76">
        <f t="shared" si="0"/>
        <v>60.512253547079411</v>
      </c>
      <c r="P8" s="75">
        <f t="shared" si="21"/>
        <v>142.73162939297123</v>
      </c>
      <c r="Q8" s="103">
        <f t="shared" si="22"/>
        <v>113.76420617609918</v>
      </c>
      <c r="R8" s="75">
        <f t="shared" ref="R8:R15" si="26">IF(J8&gt;0,(J8/H8*100)-100,"")</f>
        <v>28.13425468904245</v>
      </c>
      <c r="S8" s="103">
        <f t="shared" si="23"/>
        <v>48.069384028784725</v>
      </c>
      <c r="T8" s="75">
        <f t="shared" si="5"/>
        <v>-19.178082191780817</v>
      </c>
      <c r="U8" s="103">
        <f t="shared" si="6"/>
        <v>-21.628151559080194</v>
      </c>
      <c r="V8" s="141"/>
      <c r="W8" s="151">
        <v>4</v>
      </c>
      <c r="X8" s="156">
        <v>77300</v>
      </c>
      <c r="Y8" s="154">
        <v>1792300</v>
      </c>
      <c r="Z8" s="243">
        <v>262600</v>
      </c>
      <c r="AA8" s="154">
        <v>824600</v>
      </c>
      <c r="AB8" s="274">
        <v>409000</v>
      </c>
      <c r="AC8" s="154">
        <v>1228500</v>
      </c>
      <c r="AD8" s="274">
        <v>669800</v>
      </c>
      <c r="AE8" s="155">
        <f t="shared" si="1"/>
        <v>2566100</v>
      </c>
      <c r="AF8" s="274" t="s">
        <v>120</v>
      </c>
      <c r="AG8" s="155" t="str">
        <f t="shared" ref="AG8:AG14" si="27">IF(AF8&gt;0,(AG7+AF8),"")</f>
        <v/>
      </c>
      <c r="AH8" s="75">
        <f t="shared" si="24"/>
        <v>239.71539456662356</v>
      </c>
      <c r="AI8" s="103">
        <f t="shared" si="7"/>
        <v>-53.992077219215531</v>
      </c>
      <c r="AJ8" s="75">
        <f t="shared" si="8"/>
        <v>55.750190403655751</v>
      </c>
      <c r="AK8" s="103">
        <f t="shared" si="9"/>
        <v>48.981324278438024</v>
      </c>
      <c r="AL8" s="75">
        <f t="shared" si="10"/>
        <v>63.765281173594133</v>
      </c>
      <c r="AM8" s="103">
        <f>IF(AD8&gt;0,(AE8/AC8*100)-100,"")</f>
        <v>108.88074888074888</v>
      </c>
      <c r="AN8" s="75" t="str">
        <f t="shared" si="12"/>
        <v/>
      </c>
      <c r="AO8" s="76" t="str">
        <f t="shared" si="13"/>
        <v/>
      </c>
      <c r="AP8" s="75" t="str">
        <f t="shared" si="14"/>
        <v/>
      </c>
      <c r="AQ8" s="76" t="str">
        <f t="shared" si="15"/>
        <v/>
      </c>
      <c r="AR8" s="70"/>
      <c r="AS8" s="151">
        <v>4</v>
      </c>
      <c r="AT8" s="156">
        <v>851400</v>
      </c>
      <c r="AU8" s="154">
        <f t="shared" si="25"/>
        <v>3261100</v>
      </c>
      <c r="AV8" s="319"/>
      <c r="AW8" s="70"/>
      <c r="AX8" s="70"/>
      <c r="AY8" s="70"/>
      <c r="AZ8" s="70"/>
    </row>
    <row r="9" spans="1:53" ht="33" customHeight="1">
      <c r="A9" s="151">
        <v>8</v>
      </c>
      <c r="B9" s="156">
        <v>1021200</v>
      </c>
      <c r="C9" s="155">
        <f t="shared" si="16"/>
        <v>4539300</v>
      </c>
      <c r="D9" s="156">
        <v>202800</v>
      </c>
      <c r="E9" s="155">
        <f t="shared" si="17"/>
        <v>745500</v>
      </c>
      <c r="F9" s="274">
        <v>288200</v>
      </c>
      <c r="G9" s="155">
        <f t="shared" si="18"/>
        <v>1159300</v>
      </c>
      <c r="H9" s="274">
        <v>640800</v>
      </c>
      <c r="I9" s="155">
        <f t="shared" si="19"/>
        <v>2502900</v>
      </c>
      <c r="J9" s="274">
        <v>728600</v>
      </c>
      <c r="K9" s="155">
        <f t="shared" si="2"/>
        <v>3485800</v>
      </c>
      <c r="L9" s="75">
        <f t="shared" si="20"/>
        <v>-80.141010575793189</v>
      </c>
      <c r="M9" s="76">
        <f t="shared" si="3"/>
        <v>-83.576762937016724</v>
      </c>
      <c r="N9" s="75">
        <f t="shared" si="4"/>
        <v>42.110453648915183</v>
      </c>
      <c r="O9" s="76">
        <f t="shared" si="0"/>
        <v>55.506371562709603</v>
      </c>
      <c r="P9" s="75">
        <f>IF(H9&gt;0,(H9/F9*100)-100,"")</f>
        <v>122.34559333795977</v>
      </c>
      <c r="Q9" s="103">
        <f t="shared" si="22"/>
        <v>115.89752436815323</v>
      </c>
      <c r="R9" s="75">
        <f>IF(J9&gt;0,(J9/H9*100)-100,"")</f>
        <v>13.7016229712859</v>
      </c>
      <c r="S9" s="103">
        <f t="shared" si="23"/>
        <v>39.27044628231252</v>
      </c>
      <c r="T9" s="75">
        <f t="shared" si="5"/>
        <v>-28.652565609087347</v>
      </c>
      <c r="U9" s="103">
        <f t="shared" si="6"/>
        <v>-23.20842420637544</v>
      </c>
      <c r="V9" s="141"/>
      <c r="W9" s="151">
        <v>5</v>
      </c>
      <c r="X9" s="156">
        <v>44000</v>
      </c>
      <c r="Y9" s="154">
        <v>1836300</v>
      </c>
      <c r="Z9" s="156">
        <v>195200</v>
      </c>
      <c r="AA9" s="154">
        <v>1019800</v>
      </c>
      <c r="AB9" s="274">
        <v>396800</v>
      </c>
      <c r="AC9" s="154">
        <v>1625300</v>
      </c>
      <c r="AD9" s="274">
        <v>645200</v>
      </c>
      <c r="AE9" s="155">
        <f t="shared" si="1"/>
        <v>3211300</v>
      </c>
      <c r="AF9" s="274" t="s">
        <v>120</v>
      </c>
      <c r="AG9" s="155" t="str">
        <f t="shared" si="27"/>
        <v/>
      </c>
      <c r="AH9" s="75">
        <f t="shared" si="24"/>
        <v>343.63636363636363</v>
      </c>
      <c r="AI9" s="103">
        <f t="shared" si="7"/>
        <v>-44.464412133093724</v>
      </c>
      <c r="AJ9" s="75">
        <f>IF(AB9&gt;0,(AB9/Z9*100)-100,"")</f>
        <v>103.27868852459017</v>
      </c>
      <c r="AK9" s="103">
        <f>IF(AB9&gt;0,(AC9/AA9*100)-100,"")</f>
        <v>59.374387134732302</v>
      </c>
      <c r="AL9" s="75">
        <f>IF(AD9&gt;0,(AD9/AB9*100)-100,"")</f>
        <v>62.600806451612897</v>
      </c>
      <c r="AM9" s="103">
        <f>IF(AD9&gt;0,(AE9/AC9*100)-100,"")</f>
        <v>97.581984864332725</v>
      </c>
      <c r="AN9" s="75" t="str">
        <f t="shared" si="12"/>
        <v/>
      </c>
      <c r="AO9" s="76" t="str">
        <f t="shared" si="13"/>
        <v/>
      </c>
      <c r="AP9" s="75" t="str">
        <f t="shared" si="14"/>
        <v/>
      </c>
      <c r="AQ9" s="76" t="str">
        <f t="shared" si="15"/>
        <v/>
      </c>
      <c r="AS9" s="151">
        <v>5</v>
      </c>
      <c r="AT9" s="156">
        <v>834900</v>
      </c>
      <c r="AU9" s="154">
        <f t="shared" si="25"/>
        <v>4096000</v>
      </c>
      <c r="AV9" s="318"/>
    </row>
    <row r="10" spans="1:53" ht="33" customHeight="1">
      <c r="A10" s="151">
        <v>9</v>
      </c>
      <c r="B10" s="156">
        <v>809300</v>
      </c>
      <c r="C10" s="155">
        <f t="shared" si="16"/>
        <v>5348600</v>
      </c>
      <c r="D10" s="156">
        <v>227600</v>
      </c>
      <c r="E10" s="155">
        <f t="shared" si="17"/>
        <v>973100</v>
      </c>
      <c r="F10" s="274">
        <v>204900</v>
      </c>
      <c r="G10" s="155">
        <f t="shared" si="18"/>
        <v>1364200</v>
      </c>
      <c r="H10" s="274">
        <v>494700</v>
      </c>
      <c r="I10" s="155">
        <f t="shared" si="19"/>
        <v>2997600</v>
      </c>
      <c r="J10" s="274">
        <v>710100</v>
      </c>
      <c r="K10" s="155">
        <f t="shared" si="2"/>
        <v>4195900</v>
      </c>
      <c r="L10" s="75">
        <f t="shared" si="20"/>
        <v>-71.876930680835287</v>
      </c>
      <c r="M10" s="76">
        <f t="shared" si="3"/>
        <v>-81.806454025352423</v>
      </c>
      <c r="N10" s="75">
        <f t="shared" si="4"/>
        <v>-9.9736379613356831</v>
      </c>
      <c r="O10" s="76">
        <f t="shared" si="0"/>
        <v>40.191141712054275</v>
      </c>
      <c r="P10" s="75">
        <f t="shared" ref="P10:P11" si="28">IF(H10&gt;0,(H10/F10*100)-100,"")</f>
        <v>141.43484626647145</v>
      </c>
      <c r="Q10" s="103">
        <f>IF(H10&gt;0,(I10/G10*100)-100,"")</f>
        <v>119.73317695352588</v>
      </c>
      <c r="R10" s="75">
        <f t="shared" si="26"/>
        <v>43.541540327471182</v>
      </c>
      <c r="S10" s="103">
        <f t="shared" si="23"/>
        <v>39.975313584200705</v>
      </c>
      <c r="T10" s="75">
        <f t="shared" si="5"/>
        <v>-12.25750648708761</v>
      </c>
      <c r="U10" s="103">
        <f t="shared" si="6"/>
        <v>-21.551434020117412</v>
      </c>
      <c r="V10" s="141"/>
      <c r="W10" s="151">
        <v>6</v>
      </c>
      <c r="X10" s="156">
        <v>144100</v>
      </c>
      <c r="Y10" s="154">
        <v>1980400</v>
      </c>
      <c r="Z10" s="156">
        <v>162900</v>
      </c>
      <c r="AA10" s="154">
        <v>1182700</v>
      </c>
      <c r="AB10" s="274">
        <v>448500</v>
      </c>
      <c r="AC10" s="154">
        <v>2073800</v>
      </c>
      <c r="AD10" s="274">
        <v>663400</v>
      </c>
      <c r="AE10" s="155">
        <f t="shared" si="1"/>
        <v>3874700</v>
      </c>
      <c r="AF10" s="274" t="s">
        <v>120</v>
      </c>
      <c r="AG10" s="155" t="str">
        <f t="shared" si="27"/>
        <v/>
      </c>
      <c r="AH10" s="75">
        <f t="shared" si="24"/>
        <v>13.046495489243568</v>
      </c>
      <c r="AI10" s="103">
        <f t="shared" si="7"/>
        <v>-40.279741466370432</v>
      </c>
      <c r="AJ10" s="75">
        <f t="shared" si="8"/>
        <v>175.3222836095764</v>
      </c>
      <c r="AK10" s="103">
        <f t="shared" si="9"/>
        <v>75.344550604548914</v>
      </c>
      <c r="AL10" s="75">
        <f t="shared" ref="AL10:AL15" si="29">IF(AD10&gt;0,(AD10/AB10*100)-100,"")</f>
        <v>47.915273132664424</v>
      </c>
      <c r="AM10" s="103">
        <f t="shared" ref="AM10" si="30">IF(AD10&gt;0,(AE10/AC10*100)-100,"")</f>
        <v>86.84058250554537</v>
      </c>
      <c r="AN10" s="75" t="str">
        <f t="shared" si="12"/>
        <v/>
      </c>
      <c r="AO10" s="103" t="str">
        <f t="shared" si="13"/>
        <v/>
      </c>
      <c r="AP10" s="75" t="str">
        <f t="shared" si="14"/>
        <v/>
      </c>
      <c r="AQ10" s="103" t="str">
        <f t="shared" si="15"/>
        <v/>
      </c>
      <c r="AR10" s="74"/>
      <c r="AS10" s="151">
        <v>6</v>
      </c>
      <c r="AT10" s="156">
        <v>868200</v>
      </c>
      <c r="AU10" s="154">
        <f t="shared" si="25"/>
        <v>4964200</v>
      </c>
      <c r="AV10" s="320"/>
      <c r="AW10" s="74"/>
      <c r="AX10" s="74"/>
      <c r="AY10" s="74"/>
      <c r="AZ10" s="74"/>
    </row>
    <row r="11" spans="1:53" ht="33" customHeight="1">
      <c r="A11" s="151">
        <v>10</v>
      </c>
      <c r="B11" s="156">
        <v>851300</v>
      </c>
      <c r="C11" s="155">
        <f t="shared" si="16"/>
        <v>6199900</v>
      </c>
      <c r="D11" s="156">
        <v>341200</v>
      </c>
      <c r="E11" s="155">
        <f t="shared" si="17"/>
        <v>1314300</v>
      </c>
      <c r="F11" s="274">
        <v>299000</v>
      </c>
      <c r="G11" s="155">
        <f t="shared" si="18"/>
        <v>1663200</v>
      </c>
      <c r="H11" s="274">
        <v>630700</v>
      </c>
      <c r="I11" s="155">
        <f t="shared" si="19"/>
        <v>3628300</v>
      </c>
      <c r="J11" s="274">
        <v>788300</v>
      </c>
      <c r="K11" s="155">
        <f t="shared" si="2"/>
        <v>4984200</v>
      </c>
      <c r="L11" s="75">
        <f t="shared" si="20"/>
        <v>-59.920122166098913</v>
      </c>
      <c r="M11" s="76">
        <f t="shared" si="3"/>
        <v>-78.801270988241754</v>
      </c>
      <c r="N11" s="75">
        <f>(F11/D11*100)-100</f>
        <v>-12.368112543962482</v>
      </c>
      <c r="O11" s="76">
        <f t="shared" si="0"/>
        <v>26.546450582058895</v>
      </c>
      <c r="P11" s="75">
        <f t="shared" si="28"/>
        <v>110.93645484949835</v>
      </c>
      <c r="Q11" s="103">
        <f t="shared" ref="Q11" si="31">IF(H11&gt;0,(I11/G11*100)-100,"")</f>
        <v>118.15175565175565</v>
      </c>
      <c r="R11" s="75">
        <f t="shared" si="26"/>
        <v>24.988108450927541</v>
      </c>
      <c r="S11" s="103">
        <f t="shared" si="23"/>
        <v>37.370118237190951</v>
      </c>
      <c r="T11" s="75">
        <f t="shared" si="5"/>
        <v>-7.400446376130617</v>
      </c>
      <c r="U11" s="103">
        <f t="shared" si="6"/>
        <v>-19.608380780335168</v>
      </c>
      <c r="V11" s="141"/>
      <c r="W11" s="151">
        <v>7</v>
      </c>
      <c r="X11" s="156">
        <v>277300</v>
      </c>
      <c r="Y11" s="154">
        <v>2257700</v>
      </c>
      <c r="Z11" s="156">
        <v>250400</v>
      </c>
      <c r="AA11" s="154">
        <v>1433100</v>
      </c>
      <c r="AB11" s="274">
        <v>607800</v>
      </c>
      <c r="AC11" s="154">
        <v>2681600</v>
      </c>
      <c r="AD11" s="274">
        <v>778800</v>
      </c>
      <c r="AE11" s="155">
        <f t="shared" si="1"/>
        <v>4653500</v>
      </c>
      <c r="AF11" s="274" t="s">
        <v>120</v>
      </c>
      <c r="AG11" s="155" t="str">
        <f t="shared" si="27"/>
        <v/>
      </c>
      <c r="AH11" s="75">
        <f t="shared" si="24"/>
        <v>-9.7006851785070296</v>
      </c>
      <c r="AI11" s="103">
        <f t="shared" si="7"/>
        <v>-36.523896000354341</v>
      </c>
      <c r="AJ11" s="75">
        <f t="shared" si="8"/>
        <v>142.73162939297123</v>
      </c>
      <c r="AK11" s="103">
        <f>IF(AB11&gt;0,(AC11/AA11*100)-100,"")</f>
        <v>87.118833298443946</v>
      </c>
      <c r="AL11" s="75">
        <f>IF(AD11&gt;0,(AD11/AB11*100)-100,"")</f>
        <v>28.13425468904245</v>
      </c>
      <c r="AM11" s="103">
        <f>IF(AD11&gt;0,(AE11/AC11*100)-100,"")</f>
        <v>73.534457040572789</v>
      </c>
      <c r="AN11" s="304" t="str">
        <f t="shared" si="12"/>
        <v/>
      </c>
      <c r="AO11" s="305" t="str">
        <f t="shared" si="13"/>
        <v/>
      </c>
      <c r="AP11" s="304" t="str">
        <f t="shared" si="14"/>
        <v/>
      </c>
      <c r="AQ11" s="305" t="str">
        <f t="shared" si="15"/>
        <v/>
      </c>
      <c r="AS11" s="151">
        <v>7</v>
      </c>
      <c r="AT11" s="156">
        <v>963600</v>
      </c>
      <c r="AU11" s="154">
        <f t="shared" si="25"/>
        <v>5927800</v>
      </c>
      <c r="AV11" s="318"/>
    </row>
    <row r="12" spans="1:53" ht="33" customHeight="1">
      <c r="A12" s="151">
        <v>11</v>
      </c>
      <c r="B12" s="156">
        <v>799200</v>
      </c>
      <c r="C12" s="155">
        <f t="shared" si="16"/>
        <v>6999100</v>
      </c>
      <c r="D12" s="156">
        <v>381100</v>
      </c>
      <c r="E12" s="155">
        <f t="shared" si="17"/>
        <v>1695400</v>
      </c>
      <c r="F12" s="274">
        <v>368000</v>
      </c>
      <c r="G12" s="155">
        <f t="shared" si="18"/>
        <v>2031200</v>
      </c>
      <c r="H12" s="274">
        <v>615000</v>
      </c>
      <c r="I12" s="155">
        <f t="shared" si="19"/>
        <v>4243300</v>
      </c>
      <c r="J12" s="274">
        <v>688200</v>
      </c>
      <c r="K12" s="155">
        <f t="shared" si="2"/>
        <v>5672400</v>
      </c>
      <c r="L12" s="75">
        <f t="shared" si="20"/>
        <v>-52.314814814814817</v>
      </c>
      <c r="M12" s="76">
        <f t="shared" si="3"/>
        <v>-75.776885599577085</v>
      </c>
      <c r="N12" s="75">
        <f t="shared" ref="N12:N16" si="32">(F12/D12*100)-100</f>
        <v>-3.4374180005248007</v>
      </c>
      <c r="O12" s="76">
        <f t="shared" si="0"/>
        <v>19.806535330895358</v>
      </c>
      <c r="P12" s="75">
        <f>IF(H12&gt;0,(H12/F12*100)-100,"")</f>
        <v>67.119565217391312</v>
      </c>
      <c r="Q12" s="103">
        <f>IF(H12&gt;0,(I12/G12*100)-100,"")</f>
        <v>108.90606538007091</v>
      </c>
      <c r="R12" s="75">
        <f>IF(J12&gt;0,(J12/H12*100)-100,"")</f>
        <v>11.902439024390247</v>
      </c>
      <c r="S12" s="103">
        <f t="shared" si="23"/>
        <v>33.678976268470308</v>
      </c>
      <c r="T12" s="75">
        <f t="shared" si="5"/>
        <v>-13.888888888888886</v>
      </c>
      <c r="U12" s="103">
        <f t="shared" si="6"/>
        <v>-18.955294252118122</v>
      </c>
      <c r="V12" s="141"/>
      <c r="W12" s="151">
        <v>8</v>
      </c>
      <c r="X12" s="156">
        <v>202800</v>
      </c>
      <c r="Y12" s="154">
        <v>2460500</v>
      </c>
      <c r="Z12" s="156">
        <v>288200</v>
      </c>
      <c r="AA12" s="154">
        <v>1721300</v>
      </c>
      <c r="AB12" s="274">
        <v>640800</v>
      </c>
      <c r="AC12" s="154">
        <v>3322400</v>
      </c>
      <c r="AD12" s="274">
        <v>728600</v>
      </c>
      <c r="AE12" s="155">
        <f t="shared" si="1"/>
        <v>5382100</v>
      </c>
      <c r="AF12" s="274" t="s">
        <v>120</v>
      </c>
      <c r="AG12" s="155" t="str">
        <f t="shared" si="27"/>
        <v/>
      </c>
      <c r="AH12" s="75">
        <f t="shared" si="24"/>
        <v>42.110453648915183</v>
      </c>
      <c r="AI12" s="103">
        <f t="shared" si="7"/>
        <v>-30.042674253200573</v>
      </c>
      <c r="AJ12" s="75">
        <f t="shared" si="8"/>
        <v>122.34559333795977</v>
      </c>
      <c r="AK12" s="103">
        <f t="shared" si="9"/>
        <v>93.016905826991234</v>
      </c>
      <c r="AL12" s="75">
        <f t="shared" si="29"/>
        <v>13.7016229712859</v>
      </c>
      <c r="AM12" s="103">
        <f t="shared" ref="AM12" si="33">IF(AD12&gt;0,(AE12/AC12*100)-100,"")</f>
        <v>61.994341439922948</v>
      </c>
      <c r="AN12" s="304" t="str">
        <f t="shared" si="12"/>
        <v/>
      </c>
      <c r="AO12" s="305" t="str">
        <f t="shared" si="13"/>
        <v/>
      </c>
      <c r="AP12" s="304" t="str">
        <f t="shared" si="14"/>
        <v/>
      </c>
      <c r="AQ12" s="305" t="str">
        <f t="shared" si="15"/>
        <v/>
      </c>
      <c r="AR12" s="74"/>
      <c r="AS12" s="151">
        <v>8</v>
      </c>
      <c r="AT12" s="156">
        <v>1021200</v>
      </c>
      <c r="AU12" s="154">
        <f t="shared" si="25"/>
        <v>6949000</v>
      </c>
      <c r="AV12" s="320"/>
      <c r="AW12" s="74"/>
      <c r="AX12" s="74"/>
      <c r="AY12" s="74"/>
      <c r="AZ12" s="74"/>
    </row>
    <row r="13" spans="1:53" ht="33" customHeight="1">
      <c r="A13" s="151">
        <v>12</v>
      </c>
      <c r="B13" s="156">
        <v>755100</v>
      </c>
      <c r="C13" s="155">
        <f t="shared" si="16"/>
        <v>7754200</v>
      </c>
      <c r="D13" s="156">
        <v>326200</v>
      </c>
      <c r="E13" s="155">
        <f t="shared" si="17"/>
        <v>2021600</v>
      </c>
      <c r="F13" s="274">
        <v>423600</v>
      </c>
      <c r="G13" s="155">
        <f t="shared" si="18"/>
        <v>2454800</v>
      </c>
      <c r="H13" s="274">
        <v>635000</v>
      </c>
      <c r="I13" s="155">
        <f t="shared" si="19"/>
        <v>4878300</v>
      </c>
      <c r="J13" s="274">
        <v>666700</v>
      </c>
      <c r="K13" s="155">
        <f t="shared" si="2"/>
        <v>6339100</v>
      </c>
      <c r="L13" s="75">
        <f t="shared" si="20"/>
        <v>-56.800423784929151</v>
      </c>
      <c r="M13" s="76">
        <f t="shared" si="3"/>
        <v>-73.928967527275546</v>
      </c>
      <c r="N13" s="75">
        <f t="shared" si="32"/>
        <v>29.858982219497221</v>
      </c>
      <c r="O13" s="76">
        <f t="shared" si="0"/>
        <v>21.428571428571416</v>
      </c>
      <c r="P13" s="75">
        <f>IF(H13&gt;0,(H13/F13*100)-100,"")</f>
        <v>49.90557129367329</v>
      </c>
      <c r="Q13" s="103">
        <f t="shared" ref="Q13:Q15" si="34">IF(H13&gt;0,(I13/G13*100)-100,"")</f>
        <v>98.724947042528925</v>
      </c>
      <c r="R13" s="75">
        <f>IF(J13&gt;0,(J13/H13*100)-100,"")</f>
        <v>4.9921259842519561</v>
      </c>
      <c r="S13" s="103">
        <f t="shared" si="23"/>
        <v>29.944857839821253</v>
      </c>
      <c r="T13" s="75">
        <f t="shared" si="5"/>
        <v>-11.70705866772613</v>
      </c>
      <c r="U13" s="103">
        <f t="shared" si="6"/>
        <v>-18.249464806169556</v>
      </c>
      <c r="V13" s="141"/>
      <c r="W13" s="151">
        <v>9</v>
      </c>
      <c r="X13" s="156">
        <v>227600</v>
      </c>
      <c r="Y13" s="154">
        <v>2688100</v>
      </c>
      <c r="Z13" s="156">
        <v>204900</v>
      </c>
      <c r="AA13" s="154">
        <v>1926200</v>
      </c>
      <c r="AB13" s="274">
        <v>494700</v>
      </c>
      <c r="AC13" s="154">
        <v>3817100</v>
      </c>
      <c r="AD13" s="274">
        <v>710100</v>
      </c>
      <c r="AE13" s="155">
        <f t="shared" si="1"/>
        <v>6092200</v>
      </c>
      <c r="AF13" s="274" t="s">
        <v>120</v>
      </c>
      <c r="AG13" s="155" t="str">
        <f t="shared" si="27"/>
        <v/>
      </c>
      <c r="AH13" s="75">
        <f t="shared" si="24"/>
        <v>-9.9736379613356831</v>
      </c>
      <c r="AI13" s="103">
        <f t="shared" si="7"/>
        <v>-28.343439604181398</v>
      </c>
      <c r="AJ13" s="75">
        <f t="shared" si="8"/>
        <v>141.43484626647145</v>
      </c>
      <c r="AK13" s="103">
        <f>IF(AB13&gt;0,(AC13/AA13*100)-100,"")</f>
        <v>98.16737618108192</v>
      </c>
      <c r="AL13" s="75">
        <f t="shared" si="29"/>
        <v>43.541540327471182</v>
      </c>
      <c r="AM13" s="103">
        <f>IF(AD13&gt;0,(AE13/AC13*100)-100,"")</f>
        <v>59.602839852243847</v>
      </c>
      <c r="AN13" s="304" t="str">
        <f t="shared" si="12"/>
        <v/>
      </c>
      <c r="AO13" s="305" t="str">
        <f t="shared" si="13"/>
        <v/>
      </c>
      <c r="AP13" s="304" t="str">
        <f t="shared" si="14"/>
        <v/>
      </c>
      <c r="AQ13" s="305" t="str">
        <f t="shared" si="15"/>
        <v/>
      </c>
      <c r="AR13" s="74"/>
      <c r="AS13" s="151">
        <v>9</v>
      </c>
      <c r="AT13" s="156">
        <v>809300</v>
      </c>
      <c r="AU13" s="154">
        <f t="shared" si="25"/>
        <v>7758300</v>
      </c>
      <c r="AV13" s="320"/>
      <c r="AW13" s="74"/>
      <c r="AX13" s="74"/>
      <c r="AY13" s="74"/>
      <c r="AZ13" s="74"/>
    </row>
    <row r="14" spans="1:53" ht="33" customHeight="1">
      <c r="A14" s="151">
        <v>1</v>
      </c>
      <c r="B14" s="156">
        <v>727800</v>
      </c>
      <c r="C14" s="155">
        <f t="shared" si="16"/>
        <v>8482000</v>
      </c>
      <c r="D14" s="156">
        <v>144000</v>
      </c>
      <c r="E14" s="155">
        <f t="shared" si="17"/>
        <v>2165600</v>
      </c>
      <c r="F14" s="274">
        <v>224600</v>
      </c>
      <c r="G14" s="155">
        <f t="shared" si="18"/>
        <v>2679400</v>
      </c>
      <c r="H14" s="274">
        <v>532200</v>
      </c>
      <c r="I14" s="155">
        <f t="shared" si="19"/>
        <v>5410500</v>
      </c>
      <c r="J14" s="274">
        <v>629100</v>
      </c>
      <c r="K14" s="155">
        <f t="shared" si="2"/>
        <v>6968200</v>
      </c>
      <c r="L14" s="75">
        <f t="shared" si="20"/>
        <v>-80.214344600164878</v>
      </c>
      <c r="M14" s="76">
        <f t="shared" si="3"/>
        <v>-74.468285781655268</v>
      </c>
      <c r="N14" s="75">
        <f t="shared" si="32"/>
        <v>55.972222222222229</v>
      </c>
      <c r="O14" s="76">
        <f t="shared" si="0"/>
        <v>23.725526413003323</v>
      </c>
      <c r="P14" s="75">
        <f t="shared" ref="P14:P15" si="35">IF(H14&gt;0,(H14/F14*100)-100,"")</f>
        <v>136.95458593054317</v>
      </c>
      <c r="Q14" s="103">
        <f t="shared" si="34"/>
        <v>101.92953646338734</v>
      </c>
      <c r="R14" s="75">
        <f t="shared" si="26"/>
        <v>18.207440811724922</v>
      </c>
      <c r="S14" s="103">
        <f t="shared" si="23"/>
        <v>28.790315127991875</v>
      </c>
      <c r="T14" s="75">
        <f t="shared" si="5"/>
        <v>-13.561417971970329</v>
      </c>
      <c r="U14" s="103">
        <f t="shared" si="6"/>
        <v>-17.847205847677444</v>
      </c>
      <c r="V14" s="141"/>
      <c r="W14" s="151">
        <v>10</v>
      </c>
      <c r="X14" s="156">
        <v>341200</v>
      </c>
      <c r="Y14" s="154">
        <v>3029300</v>
      </c>
      <c r="Z14" s="156">
        <v>299000</v>
      </c>
      <c r="AA14" s="154">
        <v>2225200</v>
      </c>
      <c r="AB14" s="274">
        <v>630700</v>
      </c>
      <c r="AC14" s="154">
        <v>4447800</v>
      </c>
      <c r="AD14" s="274">
        <v>788300</v>
      </c>
      <c r="AE14" s="155">
        <f t="shared" si="1"/>
        <v>6880500</v>
      </c>
      <c r="AF14" s="274" t="s">
        <v>120</v>
      </c>
      <c r="AG14" s="155" t="str">
        <f t="shared" si="27"/>
        <v/>
      </c>
      <c r="AH14" s="75">
        <f t="shared" si="24"/>
        <v>-12.368112543962482</v>
      </c>
      <c r="AI14" s="103">
        <f t="shared" si="7"/>
        <v>-26.544086092496627</v>
      </c>
      <c r="AJ14" s="75">
        <f>IF(AB14&gt;0,(AB14/Z14*100)-100,"")</f>
        <v>110.93645484949835</v>
      </c>
      <c r="AK14" s="103">
        <f t="shared" si="9"/>
        <v>99.883156570195922</v>
      </c>
      <c r="AL14" s="75">
        <f t="shared" si="29"/>
        <v>24.988108450927541</v>
      </c>
      <c r="AM14" s="103">
        <f t="shared" ref="AM14:AM16" si="36">IF(AD14&gt;0,(AE14/AC14*100)-100,"")</f>
        <v>54.694455685957109</v>
      </c>
      <c r="AN14" s="304" t="str">
        <f t="shared" si="12"/>
        <v/>
      </c>
      <c r="AO14" s="305" t="str">
        <f t="shared" si="13"/>
        <v/>
      </c>
      <c r="AP14" s="304" t="str">
        <f t="shared" si="14"/>
        <v/>
      </c>
      <c r="AQ14" s="305" t="str">
        <f t="shared" si="15"/>
        <v/>
      </c>
      <c r="AR14" s="74"/>
      <c r="AS14" s="151">
        <v>10</v>
      </c>
      <c r="AT14" s="156">
        <v>851300</v>
      </c>
      <c r="AU14" s="154">
        <f t="shared" si="25"/>
        <v>8609600</v>
      </c>
      <c r="AV14" s="320"/>
      <c r="AW14" s="74"/>
      <c r="AX14" s="74"/>
      <c r="AY14" s="74"/>
      <c r="AZ14" s="74"/>
    </row>
    <row r="15" spans="1:53" ht="33" customHeight="1">
      <c r="A15" s="151">
        <v>2</v>
      </c>
      <c r="B15" s="156">
        <v>590900</v>
      </c>
      <c r="C15" s="155">
        <f t="shared" si="16"/>
        <v>9072900</v>
      </c>
      <c r="D15" s="156">
        <v>118800</v>
      </c>
      <c r="E15" s="155">
        <f t="shared" si="17"/>
        <v>2284400</v>
      </c>
      <c r="F15" s="274">
        <v>179200</v>
      </c>
      <c r="G15" s="155">
        <f t="shared" si="18"/>
        <v>2858600</v>
      </c>
      <c r="H15" s="274">
        <v>597900</v>
      </c>
      <c r="I15" s="155">
        <f t="shared" si="19"/>
        <v>6008400</v>
      </c>
      <c r="J15" s="300">
        <v>719200</v>
      </c>
      <c r="K15" s="155">
        <f t="shared" si="2"/>
        <v>7687400</v>
      </c>
      <c r="L15" s="75">
        <f t="shared" si="20"/>
        <v>-79.895075308850906</v>
      </c>
      <c r="M15" s="76">
        <f t="shared" si="3"/>
        <v>-74.821721830947112</v>
      </c>
      <c r="N15" s="75">
        <f t="shared" si="32"/>
        <v>50.841750841750837</v>
      </c>
      <c r="O15" s="76">
        <f t="shared" si="0"/>
        <v>25.135703029241824</v>
      </c>
      <c r="P15" s="75">
        <f t="shared" si="35"/>
        <v>233.64955357142856</v>
      </c>
      <c r="Q15" s="103">
        <f t="shared" si="34"/>
        <v>110.18680472958792</v>
      </c>
      <c r="R15" s="75">
        <f t="shared" si="26"/>
        <v>20.287673524000667</v>
      </c>
      <c r="S15" s="103">
        <f t="shared" si="23"/>
        <v>27.944211437321087</v>
      </c>
      <c r="T15" s="75">
        <f t="shared" si="5"/>
        <v>21.712641732949734</v>
      </c>
      <c r="U15" s="103">
        <f t="shared" si="6"/>
        <v>-15.270751358441075</v>
      </c>
      <c r="V15" s="141"/>
      <c r="W15" s="151">
        <v>11</v>
      </c>
      <c r="X15" s="156">
        <v>381100</v>
      </c>
      <c r="Y15" s="154">
        <v>3410400</v>
      </c>
      <c r="Z15" s="156">
        <v>368000</v>
      </c>
      <c r="AA15" s="154">
        <v>2593200</v>
      </c>
      <c r="AB15" s="274">
        <v>615000</v>
      </c>
      <c r="AC15" s="154">
        <v>5062800</v>
      </c>
      <c r="AD15" s="274">
        <v>688200</v>
      </c>
      <c r="AE15" s="155">
        <f t="shared" si="1"/>
        <v>7568700</v>
      </c>
      <c r="AF15" s="274" t="s">
        <v>120</v>
      </c>
      <c r="AG15" s="155" t="str">
        <f>IF(AF15&gt;0,(AG14+AF15),"")</f>
        <v/>
      </c>
      <c r="AH15" s="75">
        <f t="shared" si="24"/>
        <v>-3.4374180005248007</v>
      </c>
      <c r="AI15" s="103">
        <f t="shared" si="7"/>
        <v>-23.961998592540468</v>
      </c>
      <c r="AJ15" s="75">
        <f t="shared" si="8"/>
        <v>67.119565217391312</v>
      </c>
      <c r="AK15" s="103">
        <f t="shared" si="9"/>
        <v>95.233688107357693</v>
      </c>
      <c r="AL15" s="75">
        <f t="shared" si="29"/>
        <v>11.902439024390247</v>
      </c>
      <c r="AM15" s="103">
        <f>IF(AD15&gt;0,(AE15/AC15*100)-100,"")</f>
        <v>49.49632614363594</v>
      </c>
      <c r="AN15" s="304" t="str">
        <f t="shared" si="12"/>
        <v/>
      </c>
      <c r="AO15" s="305" t="str">
        <f t="shared" si="13"/>
        <v/>
      </c>
      <c r="AP15" s="304" t="str">
        <f t="shared" si="14"/>
        <v/>
      </c>
      <c r="AQ15" s="305" t="str">
        <f t="shared" si="15"/>
        <v/>
      </c>
      <c r="AR15" s="74"/>
      <c r="AS15" s="151">
        <v>11</v>
      </c>
      <c r="AT15" s="156">
        <v>799200</v>
      </c>
      <c r="AU15" s="154">
        <f t="shared" si="25"/>
        <v>9408800</v>
      </c>
      <c r="AV15" s="320"/>
      <c r="AW15" s="74"/>
      <c r="AX15" s="74"/>
      <c r="AY15" s="74"/>
      <c r="AZ15" s="74"/>
    </row>
    <row r="16" spans="1:53" ht="33" customHeight="1">
      <c r="A16" s="151">
        <v>3</v>
      </c>
      <c r="B16" s="157">
        <v>396300</v>
      </c>
      <c r="C16" s="155">
        <f t="shared" si="16"/>
        <v>9469200</v>
      </c>
      <c r="D16" s="157">
        <v>299200</v>
      </c>
      <c r="E16" s="155">
        <f t="shared" si="17"/>
        <v>2583600</v>
      </c>
      <c r="F16" s="157">
        <v>415700</v>
      </c>
      <c r="G16" s="155">
        <f t="shared" si="18"/>
        <v>3274300</v>
      </c>
      <c r="H16" s="157">
        <v>766200</v>
      </c>
      <c r="I16" s="155">
        <f t="shared" si="19"/>
        <v>6774600</v>
      </c>
      <c r="J16" s="301" t="s">
        <v>120</v>
      </c>
      <c r="K16" s="155" t="str">
        <f t="shared" si="2"/>
        <v/>
      </c>
      <c r="L16" s="77">
        <f t="shared" si="20"/>
        <v>-24.501640171587184</v>
      </c>
      <c r="M16" s="78">
        <f t="shared" si="3"/>
        <v>-72.715752122671404</v>
      </c>
      <c r="N16" s="77">
        <f t="shared" si="32"/>
        <v>38.93716577540107</v>
      </c>
      <c r="O16" s="78">
        <f t="shared" si="0"/>
        <v>26.734014553336436</v>
      </c>
      <c r="P16" s="80">
        <f>IF(H16&gt;0,(H16/F16*100)-100,"")</f>
        <v>84.315612220351227</v>
      </c>
      <c r="Q16" s="79">
        <f>IF(H16&gt;0,(I16/G16*100)-100,"")</f>
        <v>106.90223864642823</v>
      </c>
      <c r="R16" s="80" t="str">
        <f>IF(J16&gt;0,(J16/H16*100)-100,"")</f>
        <v/>
      </c>
      <c r="S16" s="79" t="str">
        <f t="shared" si="23"/>
        <v/>
      </c>
      <c r="T16" s="80" t="str">
        <f t="shared" si="5"/>
        <v/>
      </c>
      <c r="U16" s="79" t="str">
        <f t="shared" si="6"/>
        <v/>
      </c>
      <c r="V16" s="141"/>
      <c r="W16" s="151">
        <v>12</v>
      </c>
      <c r="X16" s="156">
        <v>326200</v>
      </c>
      <c r="Y16" s="154">
        <v>3736600</v>
      </c>
      <c r="Z16" s="156">
        <v>423600</v>
      </c>
      <c r="AA16" s="154">
        <v>3016800</v>
      </c>
      <c r="AB16" s="157">
        <v>635000</v>
      </c>
      <c r="AC16" s="154">
        <v>5697800</v>
      </c>
      <c r="AD16" s="157">
        <v>666700</v>
      </c>
      <c r="AE16" s="155">
        <f t="shared" si="1"/>
        <v>8235400</v>
      </c>
      <c r="AF16" s="157" t="s">
        <v>120</v>
      </c>
      <c r="AG16" s="155" t="str">
        <f t="shared" ref="AG16" si="37">IF(AF16&gt;0,(AG15+AF16),"")</f>
        <v/>
      </c>
      <c r="AH16" s="80">
        <f t="shared" si="24"/>
        <v>29.858982219497221</v>
      </c>
      <c r="AI16" s="79">
        <f t="shared" si="7"/>
        <v>-19.263501578975536</v>
      </c>
      <c r="AJ16" s="80">
        <f t="shared" si="8"/>
        <v>49.90557129367329</v>
      </c>
      <c r="AK16" s="79">
        <f t="shared" si="9"/>
        <v>88.869000265181654</v>
      </c>
      <c r="AL16" s="80">
        <f>IF(AD16&gt;0,(AD16/AB16*100)-100,"")</f>
        <v>4.9921259842519561</v>
      </c>
      <c r="AM16" s="79">
        <f t="shared" si="36"/>
        <v>44.536487767208399</v>
      </c>
      <c r="AN16" s="309" t="str">
        <f t="shared" si="12"/>
        <v/>
      </c>
      <c r="AO16" s="310" t="str">
        <f t="shared" si="13"/>
        <v/>
      </c>
      <c r="AP16" s="309" t="str">
        <f t="shared" si="14"/>
        <v/>
      </c>
      <c r="AQ16" s="310" t="str">
        <f t="shared" si="15"/>
        <v/>
      </c>
      <c r="AR16" s="74"/>
      <c r="AS16" s="151">
        <v>12</v>
      </c>
      <c r="AT16" s="156">
        <v>755100</v>
      </c>
      <c r="AU16" s="154">
        <f t="shared" si="25"/>
        <v>10163900</v>
      </c>
      <c r="AV16" s="320"/>
      <c r="AW16" s="74"/>
      <c r="AX16" s="74"/>
      <c r="AY16" s="74"/>
      <c r="AZ16" s="74"/>
    </row>
    <row r="17" spans="1:48" ht="33" customHeight="1">
      <c r="A17" s="158" t="s">
        <v>63</v>
      </c>
      <c r="B17" s="159">
        <f>SUM(B5:B16)</f>
        <v>9469200</v>
      </c>
      <c r="C17" s="160">
        <f>B17</f>
        <v>9469200</v>
      </c>
      <c r="D17" s="159">
        <f>SUM(D5:D16)</f>
        <v>2583600</v>
      </c>
      <c r="E17" s="160">
        <f>D17</f>
        <v>2583600</v>
      </c>
      <c r="F17" s="159">
        <f>SUM(F5:F16)</f>
        <v>3274300</v>
      </c>
      <c r="G17" s="160">
        <f>F17</f>
        <v>3274300</v>
      </c>
      <c r="H17" s="159">
        <f>SUM(H5:H16)</f>
        <v>6774600</v>
      </c>
      <c r="I17" s="160">
        <f>H17</f>
        <v>6774600</v>
      </c>
      <c r="J17" s="159">
        <f>SUM(J5:J16)</f>
        <v>7687400</v>
      </c>
      <c r="K17" s="160">
        <f>J17</f>
        <v>7687400</v>
      </c>
      <c r="L17" s="81" t="s">
        <v>64</v>
      </c>
      <c r="M17" s="82">
        <f>(E17/C17*100)-100</f>
        <v>-72.715752122671404</v>
      </c>
      <c r="N17" s="83" t="s">
        <v>65</v>
      </c>
      <c r="O17" s="82">
        <f>(G17/E17*100)-100</f>
        <v>26.734014553336436</v>
      </c>
      <c r="P17" s="83" t="s">
        <v>65</v>
      </c>
      <c r="Q17" s="82">
        <f>(I17/G17*100)-100</f>
        <v>106.90223864642823</v>
      </c>
      <c r="R17" s="83" t="s">
        <v>65</v>
      </c>
      <c r="S17" s="302">
        <f t="shared" si="23"/>
        <v>13.473858235172557</v>
      </c>
      <c r="T17" s="83" t="s">
        <v>65</v>
      </c>
      <c r="U17" s="302">
        <f t="shared" si="6"/>
        <v>-18.816795505428132</v>
      </c>
      <c r="V17" s="141"/>
      <c r="W17" s="158" t="s">
        <v>63</v>
      </c>
      <c r="X17" s="161">
        <v>3736600</v>
      </c>
      <c r="Y17" s="162">
        <v>3736600</v>
      </c>
      <c r="Z17" s="163">
        <v>3016800</v>
      </c>
      <c r="AA17" s="160">
        <v>3016800</v>
      </c>
      <c r="AB17" s="163">
        <v>5697800</v>
      </c>
      <c r="AC17" s="160">
        <v>5697800</v>
      </c>
      <c r="AD17" s="163">
        <f>SUM(AD5:AD16)</f>
        <v>8235400</v>
      </c>
      <c r="AE17" s="160">
        <f>AD17</f>
        <v>8235400</v>
      </c>
      <c r="AF17" s="163">
        <f>SUM(AF5:AF16)</f>
        <v>1348300</v>
      </c>
      <c r="AG17" s="160">
        <f>AF17</f>
        <v>1348300</v>
      </c>
      <c r="AH17" s="83" t="s">
        <v>65</v>
      </c>
      <c r="AI17" s="84">
        <f>(AA17/Y17*100)-100</f>
        <v>-19.263501578975536</v>
      </c>
      <c r="AJ17" s="83" t="s">
        <v>65</v>
      </c>
      <c r="AK17" s="84">
        <f>(AC17/AA17*100)-100</f>
        <v>88.869000265181654</v>
      </c>
      <c r="AL17" s="83" t="s">
        <v>65</v>
      </c>
      <c r="AM17" s="79">
        <f>IF(AD17&gt;0,(AE17/AC17*100)-100,"")</f>
        <v>44.536487767208399</v>
      </c>
      <c r="AN17" s="85" t="s">
        <v>76</v>
      </c>
      <c r="AO17" s="224">
        <f t="shared" si="13"/>
        <v>-83.627996211477281</v>
      </c>
      <c r="AP17" s="85" t="s">
        <v>76</v>
      </c>
      <c r="AQ17" s="224">
        <f t="shared" si="15"/>
        <v>-86.73442281014178</v>
      </c>
      <c r="AS17" s="158" t="s">
        <v>63</v>
      </c>
      <c r="AT17" s="161">
        <f>SUM(AT5:AT16)</f>
        <v>10163900</v>
      </c>
      <c r="AU17" s="162">
        <f>AT17</f>
        <v>10163900</v>
      </c>
      <c r="AV17" s="318"/>
    </row>
    <row r="18" spans="1:48" ht="24" customHeight="1">
      <c r="A18" s="86"/>
      <c r="B18" s="87" t="s">
        <v>74</v>
      </c>
      <c r="C18" s="87"/>
      <c r="D18" s="87"/>
      <c r="E18" s="87"/>
      <c r="F18" s="68"/>
      <c r="G18" s="68"/>
      <c r="H18" s="68"/>
      <c r="I18" s="68"/>
      <c r="J18" s="68"/>
      <c r="K18" s="68"/>
      <c r="L18" s="68"/>
      <c r="M18" s="68"/>
      <c r="N18" s="68"/>
      <c r="O18" s="68"/>
      <c r="P18" s="68"/>
      <c r="Q18" s="68"/>
      <c r="R18" s="68"/>
      <c r="S18" s="68"/>
      <c r="T18" s="68"/>
      <c r="U18" s="68"/>
      <c r="W18" s="68"/>
      <c r="X18" s="68"/>
      <c r="Y18" s="68"/>
      <c r="Z18" s="68"/>
      <c r="AA18" s="68"/>
      <c r="AB18" s="68"/>
      <c r="AC18" s="68"/>
      <c r="AD18" s="68"/>
      <c r="AE18" s="68"/>
      <c r="AF18" s="68"/>
      <c r="AG18" s="68"/>
      <c r="AH18" s="69"/>
      <c r="AI18" s="68"/>
      <c r="AJ18" s="69"/>
      <c r="AK18" s="68"/>
      <c r="AL18" s="69"/>
      <c r="AM18" s="68"/>
      <c r="AN18" s="69"/>
      <c r="AO18" s="68"/>
      <c r="AP18" s="69"/>
      <c r="AQ18" s="68"/>
    </row>
    <row r="19" spans="1:48" ht="24" customHeight="1">
      <c r="A19" s="86"/>
      <c r="B19" s="87"/>
      <c r="C19" s="87"/>
      <c r="D19" s="87"/>
      <c r="E19" s="87"/>
      <c r="F19" s="68"/>
      <c r="G19" s="68"/>
      <c r="H19" s="68"/>
      <c r="I19" s="88"/>
      <c r="J19" s="88"/>
      <c r="K19" s="68"/>
      <c r="L19" s="68"/>
      <c r="M19" s="68"/>
      <c r="N19" s="68"/>
      <c r="O19" s="68"/>
      <c r="P19" s="68"/>
      <c r="Q19" s="68"/>
      <c r="R19" s="68"/>
      <c r="S19" s="68"/>
      <c r="T19" s="68"/>
      <c r="U19" s="68"/>
      <c r="W19" s="68"/>
      <c r="X19" s="68"/>
      <c r="Y19" s="68"/>
      <c r="Z19" s="68"/>
      <c r="AA19" s="68"/>
      <c r="AB19" s="68"/>
      <c r="AC19" s="68"/>
      <c r="AD19" s="68"/>
      <c r="AE19" s="68"/>
      <c r="AF19" s="68"/>
      <c r="AG19" s="68"/>
      <c r="AH19" s="69"/>
      <c r="AI19" s="68"/>
      <c r="AJ19" s="68"/>
      <c r="AK19" s="68"/>
      <c r="AL19" s="68"/>
      <c r="AM19" s="68"/>
      <c r="AN19" s="68"/>
      <c r="AO19" s="68"/>
      <c r="AP19" s="68"/>
      <c r="AQ19" s="68"/>
    </row>
    <row r="20" spans="1:48" ht="38.25" customHeight="1">
      <c r="A20" s="68"/>
      <c r="B20" s="87"/>
      <c r="C20" s="87"/>
      <c r="D20" s="87"/>
      <c r="E20" s="87"/>
      <c r="F20" s="88"/>
      <c r="G20" s="68"/>
      <c r="H20" s="68"/>
      <c r="I20" s="68"/>
      <c r="J20" s="88"/>
      <c r="K20" s="68"/>
      <c r="L20" s="68"/>
      <c r="M20" s="68"/>
      <c r="N20" s="68"/>
      <c r="O20" s="68"/>
      <c r="P20" s="68"/>
      <c r="Q20" s="68"/>
      <c r="R20" s="68"/>
      <c r="S20" s="68"/>
      <c r="T20" s="68"/>
      <c r="U20" s="68"/>
      <c r="W20" s="68"/>
      <c r="X20" s="68"/>
      <c r="Y20" s="68"/>
      <c r="Z20" s="68"/>
      <c r="AA20" s="68"/>
      <c r="AB20" s="68"/>
      <c r="AC20" s="68"/>
      <c r="AD20" s="68"/>
      <c r="AE20" s="68"/>
      <c r="AF20" s="68"/>
      <c r="AG20" s="68"/>
      <c r="AH20" s="68"/>
      <c r="AI20" s="68"/>
      <c r="AJ20" s="68"/>
      <c r="AK20" s="68"/>
      <c r="AL20" s="68"/>
      <c r="AM20" s="68"/>
      <c r="AN20" s="68"/>
      <c r="AO20" s="68"/>
      <c r="AP20" s="68"/>
      <c r="AQ20" s="68"/>
    </row>
    <row r="21" spans="1:48" ht="38.25" customHeight="1">
      <c r="A21" s="68"/>
      <c r="B21" s="87"/>
      <c r="C21" s="87"/>
      <c r="D21" s="87"/>
      <c r="E21" s="87"/>
      <c r="F21" s="68"/>
      <c r="G21" s="68"/>
      <c r="H21" s="68"/>
      <c r="I21" s="68"/>
      <c r="J21" s="68"/>
      <c r="K21" s="68"/>
      <c r="L21" s="68"/>
      <c r="M21" s="68"/>
      <c r="N21" s="68"/>
      <c r="O21" s="68"/>
      <c r="P21" s="68"/>
      <c r="Q21" s="68"/>
      <c r="R21" s="68"/>
      <c r="S21" s="68"/>
      <c r="T21" s="68"/>
      <c r="U21" s="68"/>
      <c r="W21" s="68"/>
      <c r="X21" s="68"/>
      <c r="Y21" s="68"/>
      <c r="Z21" s="68"/>
      <c r="AA21" s="68"/>
      <c r="AB21" s="68"/>
      <c r="AC21" s="68"/>
      <c r="AD21" s="68"/>
      <c r="AE21" s="68"/>
      <c r="AF21" s="68"/>
      <c r="AG21" s="68"/>
      <c r="AH21" s="68"/>
      <c r="AI21" s="68"/>
      <c r="AJ21" s="68"/>
      <c r="AK21" s="68"/>
      <c r="AL21" s="68"/>
      <c r="AM21" s="68"/>
      <c r="AN21" s="68"/>
      <c r="AO21" s="68"/>
      <c r="AP21" s="68"/>
      <c r="AQ21" s="68"/>
    </row>
    <row r="22" spans="1:48" ht="38.25" customHeight="1">
      <c r="A22" s="68"/>
      <c r="B22" s="87"/>
      <c r="C22" s="87"/>
      <c r="D22" s="87"/>
      <c r="E22" s="87"/>
      <c r="F22" s="68"/>
      <c r="G22" s="68"/>
      <c r="H22" s="68"/>
      <c r="I22" s="68"/>
      <c r="J22" s="68"/>
      <c r="K22" s="68"/>
      <c r="L22" s="68"/>
      <c r="M22" s="68"/>
      <c r="N22" s="68"/>
      <c r="O22" s="68"/>
      <c r="P22" s="68"/>
      <c r="Q22" s="68"/>
      <c r="R22" s="68"/>
      <c r="S22" s="68"/>
      <c r="T22" s="68"/>
      <c r="U22" s="68"/>
      <c r="W22" s="68"/>
      <c r="X22" s="68"/>
      <c r="Y22" s="68"/>
      <c r="Z22" s="68"/>
      <c r="AA22" s="68"/>
      <c r="AB22" s="68"/>
      <c r="AC22" s="68"/>
      <c r="AD22" s="68"/>
      <c r="AE22" s="68"/>
      <c r="AF22" s="68"/>
      <c r="AG22" s="68"/>
      <c r="AH22" s="68"/>
      <c r="AI22" s="68"/>
      <c r="AJ22" s="68"/>
      <c r="AK22" s="68"/>
      <c r="AL22" s="68"/>
      <c r="AM22" s="68"/>
      <c r="AN22" s="68"/>
      <c r="AO22" s="68"/>
      <c r="AP22" s="68"/>
      <c r="AQ22" s="68"/>
    </row>
    <row r="23" spans="1:48" ht="38.25" customHeight="1">
      <c r="A23" s="68"/>
      <c r="B23" s="87"/>
      <c r="C23" s="87"/>
      <c r="D23" s="87"/>
      <c r="E23" s="87"/>
      <c r="F23" s="68"/>
      <c r="G23" s="68"/>
      <c r="H23" s="68"/>
      <c r="I23" s="68"/>
      <c r="J23" s="68"/>
      <c r="K23" s="68"/>
      <c r="L23" s="68"/>
      <c r="M23" s="68"/>
      <c r="N23" s="68"/>
      <c r="O23" s="68"/>
      <c r="P23" s="68"/>
      <c r="Q23" s="68"/>
      <c r="R23" s="68"/>
      <c r="S23" s="68"/>
      <c r="T23" s="68"/>
      <c r="U23" s="68"/>
      <c r="W23" s="68"/>
      <c r="X23" s="68"/>
      <c r="Y23" s="68"/>
      <c r="Z23" s="68"/>
      <c r="AA23" s="68"/>
      <c r="AB23" s="68"/>
      <c r="AC23" s="68"/>
      <c r="AD23" s="68"/>
      <c r="AE23" s="68"/>
      <c r="AF23" s="68"/>
      <c r="AG23" s="68"/>
      <c r="AH23" s="68"/>
      <c r="AI23" s="68"/>
      <c r="AJ23" s="68"/>
      <c r="AK23" s="68"/>
      <c r="AL23" s="68"/>
      <c r="AM23" s="68"/>
      <c r="AN23" s="68"/>
      <c r="AO23" s="68"/>
      <c r="AP23" s="68"/>
      <c r="AQ23" s="68"/>
    </row>
    <row r="24" spans="1:48" ht="38.25" customHeight="1">
      <c r="A24" s="68"/>
      <c r="B24" s="87"/>
      <c r="C24" s="87"/>
      <c r="D24" s="87"/>
      <c r="E24" s="87"/>
      <c r="F24" s="68"/>
      <c r="G24" s="68"/>
      <c r="H24" s="68"/>
      <c r="I24" s="68"/>
      <c r="J24" s="68"/>
      <c r="K24" s="68"/>
      <c r="L24" s="68"/>
      <c r="M24" s="68"/>
      <c r="N24" s="68"/>
      <c r="O24" s="68"/>
      <c r="P24" s="68"/>
      <c r="Q24" s="68"/>
      <c r="R24" s="68"/>
      <c r="S24" s="68"/>
      <c r="T24" s="68"/>
      <c r="U24" s="68"/>
      <c r="W24" s="68"/>
      <c r="X24" s="68"/>
      <c r="Y24" s="68"/>
      <c r="Z24" s="68"/>
      <c r="AA24" s="68"/>
      <c r="AB24" s="68"/>
      <c r="AC24" s="68"/>
      <c r="AD24" s="68"/>
      <c r="AE24" s="68"/>
      <c r="AF24" s="68"/>
      <c r="AG24" s="68"/>
      <c r="AH24" s="68"/>
      <c r="AI24" s="68"/>
      <c r="AJ24" s="68"/>
      <c r="AK24" s="68"/>
      <c r="AL24" s="68"/>
      <c r="AM24" s="68"/>
      <c r="AN24" s="68"/>
      <c r="AO24" s="68"/>
      <c r="AP24" s="68"/>
      <c r="AQ24" s="68"/>
    </row>
    <row r="25" spans="1:48" ht="38.25" customHeight="1">
      <c r="A25" s="68"/>
      <c r="B25" s="68"/>
      <c r="C25" s="68"/>
      <c r="D25" s="68"/>
      <c r="E25" s="68"/>
      <c r="F25" s="68"/>
      <c r="G25" s="68"/>
      <c r="H25" s="68"/>
      <c r="I25" s="68"/>
      <c r="J25" s="68"/>
      <c r="K25" s="68"/>
      <c r="L25" s="68"/>
      <c r="M25" s="68"/>
      <c r="N25" s="68"/>
      <c r="O25" s="68"/>
      <c r="P25" s="68"/>
      <c r="Q25" s="68"/>
      <c r="R25" s="68"/>
      <c r="S25" s="68"/>
      <c r="T25" s="68"/>
      <c r="U25" s="68"/>
      <c r="W25" s="68"/>
      <c r="X25" s="68"/>
      <c r="Y25" s="68"/>
      <c r="Z25" s="68"/>
      <c r="AA25" s="68"/>
      <c r="AB25" s="68"/>
      <c r="AC25" s="68"/>
      <c r="AD25" s="68"/>
      <c r="AE25" s="68"/>
      <c r="AF25" s="68"/>
      <c r="AG25" s="68"/>
      <c r="AH25" s="68"/>
      <c r="AI25" s="68"/>
      <c r="AJ25" s="68"/>
      <c r="AK25" s="68"/>
      <c r="AL25" s="68"/>
      <c r="AM25" s="68"/>
      <c r="AN25" s="68"/>
      <c r="AO25" s="68"/>
      <c r="AP25" s="68"/>
      <c r="AQ25" s="68"/>
    </row>
    <row r="26" spans="1:48" ht="38.25" customHeight="1">
      <c r="A26" s="68"/>
      <c r="B26" s="68"/>
      <c r="C26" s="68"/>
      <c r="D26" s="68"/>
      <c r="E26" s="68"/>
      <c r="F26" s="68"/>
      <c r="G26" s="68"/>
      <c r="H26" s="68"/>
      <c r="I26" s="68"/>
      <c r="J26" s="68"/>
      <c r="K26" s="68"/>
      <c r="L26" s="68"/>
      <c r="M26" s="68"/>
      <c r="N26" s="68"/>
      <c r="O26" s="68"/>
      <c r="P26" s="68"/>
      <c r="Q26" s="68"/>
      <c r="R26" s="68"/>
      <c r="S26" s="68"/>
      <c r="T26" s="68"/>
      <c r="U26" s="68"/>
      <c r="W26" s="68"/>
      <c r="X26" s="68"/>
      <c r="Y26" s="68"/>
      <c r="Z26" s="68"/>
      <c r="AA26" s="68"/>
      <c r="AB26" s="68"/>
      <c r="AC26" s="68"/>
      <c r="AD26" s="68"/>
      <c r="AE26" s="68"/>
      <c r="AF26" s="68"/>
      <c r="AG26" s="68"/>
      <c r="AH26" s="68"/>
      <c r="AI26" s="68"/>
      <c r="AJ26" s="68"/>
      <c r="AK26" s="68"/>
      <c r="AL26" s="68"/>
      <c r="AM26" s="68"/>
      <c r="AN26" s="68"/>
      <c r="AO26" s="68"/>
      <c r="AP26" s="68"/>
      <c r="AQ26" s="68"/>
    </row>
    <row r="27" spans="1:48" ht="38.25" customHeight="1">
      <c r="A27" s="68"/>
      <c r="B27" s="68"/>
      <c r="C27" s="68"/>
      <c r="D27" s="68"/>
      <c r="E27" s="68"/>
      <c r="F27" s="68"/>
      <c r="G27" s="68"/>
      <c r="H27" s="68"/>
      <c r="I27" s="68"/>
      <c r="J27" s="68"/>
      <c r="K27" s="68"/>
      <c r="L27" s="68"/>
      <c r="M27" s="68"/>
      <c r="N27" s="68"/>
      <c r="O27" s="68"/>
      <c r="P27" s="68"/>
      <c r="Q27" s="68"/>
      <c r="R27" s="68"/>
      <c r="S27" s="68"/>
      <c r="T27" s="68"/>
      <c r="U27" s="68"/>
      <c r="W27" s="68"/>
      <c r="X27" s="68"/>
      <c r="Y27" s="68"/>
      <c r="Z27" s="68"/>
      <c r="AA27" s="68"/>
      <c r="AB27" s="68"/>
      <c r="AC27" s="68"/>
      <c r="AD27" s="68"/>
      <c r="AE27" s="68"/>
      <c r="AF27" s="68"/>
      <c r="AG27" s="68"/>
      <c r="AH27" s="68"/>
      <c r="AI27" s="68"/>
      <c r="AJ27" s="68"/>
      <c r="AK27" s="68"/>
      <c r="AL27" s="68"/>
      <c r="AM27" s="68"/>
      <c r="AN27" s="68"/>
      <c r="AO27" s="68"/>
      <c r="AP27" s="68"/>
      <c r="AQ27" s="68"/>
    </row>
    <row r="28" spans="1:48" ht="38.25" customHeight="1">
      <c r="A28" s="68"/>
      <c r="B28" s="68"/>
      <c r="C28" s="68"/>
      <c r="D28" s="68"/>
      <c r="E28" s="68"/>
      <c r="F28" s="68"/>
      <c r="G28" s="68"/>
      <c r="H28" s="68"/>
      <c r="I28" s="68"/>
      <c r="J28" s="68"/>
      <c r="K28" s="68"/>
      <c r="L28" s="68"/>
      <c r="M28" s="68"/>
      <c r="N28" s="68"/>
      <c r="O28" s="68"/>
      <c r="P28" s="68"/>
      <c r="Q28" s="68"/>
      <c r="R28" s="68"/>
      <c r="S28" s="68"/>
      <c r="T28" s="68"/>
      <c r="U28" s="68"/>
      <c r="W28" s="68"/>
      <c r="X28" s="68"/>
      <c r="Y28" s="68"/>
      <c r="Z28" s="68"/>
      <c r="AA28" s="68"/>
      <c r="AB28" s="68"/>
      <c r="AC28" s="68"/>
      <c r="AD28" s="68"/>
      <c r="AE28" s="68"/>
      <c r="AF28" s="68"/>
      <c r="AG28" s="68"/>
      <c r="AH28" s="68"/>
      <c r="AI28" s="68"/>
      <c r="AJ28" s="68"/>
      <c r="AK28" s="68"/>
      <c r="AL28" s="68"/>
      <c r="AM28" s="68"/>
      <c r="AN28" s="68"/>
      <c r="AO28" s="68"/>
      <c r="AP28" s="68"/>
      <c r="AQ28" s="68"/>
    </row>
    <row r="29" spans="1:48" ht="38.25" customHeight="1">
      <c r="A29" s="68"/>
      <c r="B29" s="68"/>
      <c r="C29" s="68"/>
      <c r="D29" s="68"/>
      <c r="E29" s="68"/>
      <c r="F29" s="68"/>
      <c r="G29" s="68"/>
      <c r="H29" s="68"/>
      <c r="I29" s="68"/>
      <c r="J29" s="68"/>
      <c r="K29" s="68"/>
      <c r="L29" s="68"/>
      <c r="M29" s="68"/>
      <c r="N29" s="68"/>
      <c r="O29" s="68"/>
      <c r="P29" s="68"/>
      <c r="Q29" s="68"/>
      <c r="R29" s="68"/>
      <c r="S29" s="68"/>
      <c r="T29" s="68"/>
      <c r="U29" s="68"/>
      <c r="W29" s="68"/>
      <c r="X29" s="68"/>
      <c r="Y29" s="68"/>
      <c r="Z29" s="68"/>
      <c r="AA29" s="68"/>
      <c r="AB29" s="68"/>
      <c r="AC29" s="68"/>
      <c r="AD29" s="68"/>
      <c r="AE29" s="68"/>
      <c r="AF29" s="68"/>
      <c r="AG29" s="68"/>
      <c r="AH29" s="68"/>
      <c r="AI29" s="68"/>
      <c r="AJ29" s="68"/>
      <c r="AK29" s="68"/>
      <c r="AL29" s="68"/>
      <c r="AM29" s="68"/>
      <c r="AN29" s="68"/>
      <c r="AO29" s="68"/>
      <c r="AP29" s="68"/>
      <c r="AQ29" s="68"/>
    </row>
    <row r="30" spans="1:48" ht="38.25" customHeight="1">
      <c r="A30" s="68"/>
      <c r="B30" s="68"/>
      <c r="C30" s="68"/>
      <c r="D30" s="68"/>
      <c r="E30" s="68"/>
      <c r="F30" s="68"/>
      <c r="G30" s="68"/>
      <c r="H30" s="68"/>
      <c r="I30" s="68"/>
      <c r="J30" s="68"/>
      <c r="K30" s="68"/>
      <c r="L30" s="68"/>
      <c r="M30" s="68"/>
      <c r="N30" s="68"/>
      <c r="O30" s="68"/>
      <c r="P30" s="68"/>
      <c r="Q30" s="68"/>
      <c r="R30" s="68"/>
      <c r="S30" s="68"/>
      <c r="T30" s="68"/>
      <c r="U30" s="68"/>
      <c r="W30" s="68"/>
      <c r="X30" s="68"/>
      <c r="Y30" s="68"/>
      <c r="Z30" s="68"/>
      <c r="AA30" s="68"/>
      <c r="AB30" s="68"/>
      <c r="AC30" s="68"/>
      <c r="AD30" s="68"/>
      <c r="AE30" s="68"/>
      <c r="AF30" s="68"/>
      <c r="AG30" s="68"/>
      <c r="AH30" s="68"/>
      <c r="AI30" s="68"/>
      <c r="AJ30" s="68"/>
      <c r="AK30" s="68"/>
      <c r="AL30" s="68"/>
      <c r="AM30" s="68"/>
      <c r="AN30" s="68"/>
      <c r="AO30" s="68"/>
      <c r="AP30" s="68"/>
      <c r="AQ30" s="68"/>
    </row>
    <row r="31" spans="1:48" ht="38.25" customHeight="1">
      <c r="A31" s="68"/>
      <c r="B31" s="68"/>
      <c r="C31" s="68"/>
      <c r="D31" s="68"/>
      <c r="E31" s="68"/>
      <c r="F31" s="68"/>
      <c r="G31" s="68"/>
      <c r="H31" s="68"/>
      <c r="I31" s="68"/>
      <c r="J31" s="68"/>
      <c r="K31" s="68"/>
      <c r="L31" s="68"/>
      <c r="M31" s="68"/>
      <c r="N31" s="68"/>
      <c r="O31" s="68"/>
      <c r="P31" s="68"/>
      <c r="Q31" s="68"/>
      <c r="R31" s="68"/>
      <c r="S31" s="68"/>
      <c r="T31" s="68"/>
      <c r="U31" s="68"/>
      <c r="W31" s="68"/>
      <c r="X31" s="68"/>
      <c r="Y31" s="68"/>
      <c r="Z31" s="68"/>
      <c r="AA31" s="68"/>
      <c r="AB31" s="68"/>
      <c r="AC31" s="68"/>
      <c r="AD31" s="68"/>
      <c r="AE31" s="68"/>
      <c r="AF31" s="68"/>
      <c r="AG31" s="68"/>
      <c r="AH31" s="68"/>
      <c r="AI31" s="68"/>
      <c r="AJ31" s="68"/>
      <c r="AK31" s="68"/>
      <c r="AL31" s="68"/>
      <c r="AM31" s="68"/>
      <c r="AN31" s="68"/>
      <c r="AO31" s="68"/>
      <c r="AP31" s="68"/>
      <c r="AQ31" s="68"/>
    </row>
    <row r="32" spans="1:48" ht="38.25" customHeight="1">
      <c r="A32" s="68"/>
      <c r="B32" s="68"/>
      <c r="C32" s="68"/>
      <c r="D32" s="68"/>
      <c r="E32" s="68"/>
      <c r="F32" s="68"/>
      <c r="G32" s="68"/>
      <c r="H32" s="68"/>
      <c r="I32" s="68"/>
      <c r="J32" s="68"/>
      <c r="K32" s="68"/>
      <c r="L32" s="68"/>
      <c r="M32" s="68"/>
      <c r="N32" s="68"/>
      <c r="O32" s="68"/>
      <c r="P32" s="68"/>
      <c r="Q32" s="68"/>
      <c r="R32" s="68"/>
      <c r="S32" s="68"/>
      <c r="T32" s="68"/>
      <c r="U32" s="68"/>
      <c r="W32" s="68"/>
      <c r="X32" s="68"/>
      <c r="Y32" s="68"/>
      <c r="Z32" s="68"/>
      <c r="AA32" s="68"/>
      <c r="AB32" s="68"/>
      <c r="AC32" s="68"/>
      <c r="AD32" s="68"/>
      <c r="AE32" s="68"/>
      <c r="AF32" s="68"/>
      <c r="AG32" s="68"/>
      <c r="AH32" s="68"/>
      <c r="AI32" s="68"/>
      <c r="AJ32" s="68"/>
      <c r="AK32" s="68"/>
      <c r="AL32" s="68"/>
      <c r="AM32" s="68"/>
      <c r="AN32" s="68"/>
      <c r="AO32" s="68"/>
      <c r="AP32" s="68"/>
      <c r="AQ32" s="68"/>
    </row>
    <row r="33" s="68" customFormat="1" ht="38.25" customHeight="1"/>
    <row r="34" s="68" customFormat="1" ht="38.25" customHeight="1"/>
    <row r="35" s="68" customFormat="1" ht="38.25" customHeight="1"/>
    <row r="36" s="68" customFormat="1" ht="38.25" customHeight="1"/>
    <row r="37" s="68" customFormat="1" ht="38.25" customHeight="1"/>
    <row r="38" s="68" customFormat="1" ht="38.25" customHeight="1"/>
    <row r="39" s="68" customFormat="1" ht="38.25" customHeight="1"/>
    <row r="40" s="68" customFormat="1" ht="38.25" customHeight="1"/>
    <row r="41" s="68" customFormat="1" ht="38.25" customHeight="1"/>
    <row r="42" s="68" customFormat="1" ht="38.25" customHeight="1"/>
    <row r="43" s="68" customFormat="1" ht="38.25" customHeight="1"/>
    <row r="44" s="68" customFormat="1" ht="38.25" customHeight="1"/>
    <row r="45" s="68" customFormat="1" ht="38.25" customHeight="1"/>
    <row r="46" s="68" customFormat="1" ht="38.25" customHeight="1"/>
    <row r="47" s="68" customFormat="1" ht="38.25" customHeight="1"/>
    <row r="48" s="68" customFormat="1" ht="38.25" customHeight="1"/>
    <row r="49" s="68" customFormat="1" ht="38.25" customHeight="1"/>
    <row r="50" s="68" customFormat="1" ht="38.25" customHeight="1"/>
    <row r="51" s="68" customFormat="1" ht="38.25" customHeight="1"/>
    <row r="52" s="68" customFormat="1" ht="38.25" customHeight="1"/>
    <row r="53" s="68" customFormat="1" ht="38.25" customHeight="1"/>
    <row r="54" s="68" customFormat="1" ht="38.25" customHeight="1"/>
    <row r="55" s="68" customFormat="1" ht="38.25" customHeight="1"/>
    <row r="56" s="68" customFormat="1" ht="38.25" customHeight="1"/>
    <row r="57" s="68" customFormat="1" ht="38.25" customHeight="1"/>
    <row r="58" s="68" customFormat="1" ht="38.25" customHeight="1"/>
    <row r="59" s="68" customFormat="1" ht="38.25" customHeight="1"/>
    <row r="60" s="68" customFormat="1" ht="38.25" customHeight="1"/>
    <row r="61" s="68" customFormat="1" ht="38.25" customHeight="1"/>
    <row r="62" s="68" customFormat="1" ht="38.25" customHeight="1"/>
    <row r="63" s="68" customFormat="1" ht="38.25" customHeight="1"/>
    <row r="64" s="68" customFormat="1" ht="38.25" customHeight="1"/>
    <row r="65" s="68" customFormat="1" ht="38.25" customHeight="1"/>
    <row r="66" s="68" customFormat="1" ht="38.25" customHeight="1"/>
    <row r="67" s="68" customFormat="1" ht="38.25" customHeight="1"/>
    <row r="68" s="68" customFormat="1" ht="38.25" customHeight="1"/>
    <row r="69" s="68" customFormat="1" ht="38.25" customHeight="1"/>
    <row r="70" s="68" customFormat="1" ht="38.25" customHeight="1"/>
    <row r="71" s="68" customFormat="1" ht="38.25" customHeight="1"/>
    <row r="72" s="68" customFormat="1" ht="38.25" customHeight="1"/>
    <row r="73" s="68" customFormat="1" ht="38.25" customHeight="1"/>
    <row r="74" s="68" customFormat="1" ht="38.25" customHeight="1"/>
    <row r="75" s="68" customFormat="1" ht="38.25" customHeight="1"/>
    <row r="76" s="68" customFormat="1" ht="38.25" customHeight="1"/>
    <row r="77" s="68" customFormat="1" ht="38.25" customHeight="1"/>
  </sheetData>
  <mergeCells count="19">
    <mergeCell ref="AP3:AQ3"/>
    <mergeCell ref="T3:U3"/>
    <mergeCell ref="S2:U2"/>
    <mergeCell ref="AN3:AO3"/>
    <mergeCell ref="AJ3:AK3"/>
    <mergeCell ref="AI2:AQ2"/>
    <mergeCell ref="A1:S1"/>
    <mergeCell ref="W1:AM1"/>
    <mergeCell ref="B3:C3"/>
    <mergeCell ref="D3:E3"/>
    <mergeCell ref="F3:G3"/>
    <mergeCell ref="H3:I3"/>
    <mergeCell ref="J3:K3"/>
    <mergeCell ref="L3:M3"/>
    <mergeCell ref="N3:O3"/>
    <mergeCell ref="AL3:AM3"/>
    <mergeCell ref="P3:Q3"/>
    <mergeCell ref="R3:S3"/>
    <mergeCell ref="AH3:AI3"/>
  </mergeCells>
  <phoneticPr fontId="2"/>
  <conditionalFormatting sqref="J5:K5">
    <cfRule type="expression" dxfId="61" priority="43">
      <formula>AND(NOT(J5=""),J6="")</formula>
    </cfRule>
  </conditionalFormatting>
  <conditionalFormatting sqref="J6:K15">
    <cfRule type="expression" dxfId="60" priority="42">
      <formula>AND(NOT(J6=""),J7="")</formula>
    </cfRule>
  </conditionalFormatting>
  <conditionalFormatting sqref="R5:S5">
    <cfRule type="expression" dxfId="59" priority="41">
      <formula>AND(NOT(R5=""),R6="")</formula>
    </cfRule>
  </conditionalFormatting>
  <conditionalFormatting sqref="R6:S15">
    <cfRule type="expression" dxfId="58" priority="40">
      <formula>AND(NOT(R6=""),R7="")</formula>
    </cfRule>
  </conditionalFormatting>
  <conditionalFormatting sqref="J16:K16">
    <cfRule type="expression" dxfId="57" priority="39">
      <formula>NOT(J16="")</formula>
    </cfRule>
  </conditionalFormatting>
  <conditionalFormatting sqref="R16:S16">
    <cfRule type="expression" dxfId="56" priority="38">
      <formula>"not($R$16="""")"</formula>
    </cfRule>
  </conditionalFormatting>
  <conditionalFormatting sqref="AL5:AM5">
    <cfRule type="expression" dxfId="55" priority="34">
      <formula>AND(NOT(AL5=""),AL6="")</formula>
    </cfRule>
  </conditionalFormatting>
  <conditionalFormatting sqref="AL6:AM15">
    <cfRule type="expression" dxfId="54" priority="33">
      <formula>AND(NOT(AL6=""),AL7="")</formula>
    </cfRule>
  </conditionalFormatting>
  <conditionalFormatting sqref="AL16:AM16 AM17">
    <cfRule type="expression" dxfId="53" priority="32">
      <formula>"not($al$16="""")"</formula>
    </cfRule>
  </conditionalFormatting>
  <conditionalFormatting sqref="J4:K4">
    <cfRule type="expression" dxfId="52" priority="31">
      <formula>$J$16=""</formula>
    </cfRule>
  </conditionalFormatting>
  <conditionalFormatting sqref="AF5:AG5">
    <cfRule type="expression" dxfId="51" priority="30">
      <formula>AND(NOT(AF5=""),AF6="")</formula>
    </cfRule>
  </conditionalFormatting>
  <conditionalFormatting sqref="AF6:AG9 AF11:AG11 AG10 AF13:AG15 AG12">
    <cfRule type="expression" dxfId="50" priority="29">
      <formula>AND(NOT(AF6=""),AF7="")</formula>
    </cfRule>
  </conditionalFormatting>
  <conditionalFormatting sqref="AF16:AG16">
    <cfRule type="expression" dxfId="49" priority="28">
      <formula>NOT(AF16="")</formula>
    </cfRule>
  </conditionalFormatting>
  <conditionalFormatting sqref="J3:K3">
    <cfRule type="expression" dxfId="48" priority="27">
      <formula>$J$16=""</formula>
    </cfRule>
  </conditionalFormatting>
  <conditionalFormatting sqref="T5:U5">
    <cfRule type="expression" dxfId="47" priority="26">
      <formula>AND(NOT(T5=""),T6="")</formula>
    </cfRule>
  </conditionalFormatting>
  <conditionalFormatting sqref="T6:U15">
    <cfRule type="expression" dxfId="46" priority="25">
      <formula>AND(NOT(T6=""),T7="")</formula>
    </cfRule>
  </conditionalFormatting>
  <conditionalFormatting sqref="T16:U16">
    <cfRule type="expression" dxfId="45" priority="24">
      <formula>"not($R$16="""")"</formula>
    </cfRule>
  </conditionalFormatting>
  <conditionalFormatting sqref="AN10:AO10">
    <cfRule type="expression" dxfId="44" priority="23">
      <formula>AND(NOT(AN10=""),AN11="")</formula>
    </cfRule>
  </conditionalFormatting>
  <conditionalFormatting sqref="AP10:AQ10">
    <cfRule type="expression" dxfId="43" priority="22">
      <formula>AND(NOT(AP10=""),AP11="")</formula>
    </cfRule>
  </conditionalFormatting>
  <conditionalFormatting sqref="H5:I5">
    <cfRule type="expression" dxfId="42" priority="21">
      <formula>AND(NOT(H5=""),H6="")</formula>
    </cfRule>
  </conditionalFormatting>
  <conditionalFormatting sqref="H6:I15">
    <cfRule type="expression" dxfId="41" priority="20">
      <formula>AND(NOT(H6=""),H7="")</formula>
    </cfRule>
  </conditionalFormatting>
  <conditionalFormatting sqref="AN11:AQ11">
    <cfRule type="expression" dxfId="40" priority="16">
      <formula>AND(NOT(AN11=""),AN12="")</formula>
    </cfRule>
  </conditionalFormatting>
  <conditionalFormatting sqref="AN12:AQ16">
    <cfRule type="expression" dxfId="39" priority="15">
      <formula>AND(NOT(AN12=""),AN13="")</formula>
    </cfRule>
  </conditionalFormatting>
  <conditionalFormatting sqref="AB5">
    <cfRule type="expression" dxfId="38" priority="14">
      <formula>AND(NOT(AB5=""),AB6="")</formula>
    </cfRule>
  </conditionalFormatting>
  <conditionalFormatting sqref="AB6:AB15">
    <cfRule type="expression" dxfId="37" priority="13">
      <formula>AND(NOT(AB6=""),AB7="")</formula>
    </cfRule>
  </conditionalFormatting>
  <conditionalFormatting sqref="AD5">
    <cfRule type="expression" dxfId="36" priority="12">
      <formula>AND(NOT(AD5=""),AD6="")</formula>
    </cfRule>
  </conditionalFormatting>
  <conditionalFormatting sqref="AD6:AD15">
    <cfRule type="expression" dxfId="35" priority="11">
      <formula>AND(NOT(AD6=""),AD7="")</formula>
    </cfRule>
  </conditionalFormatting>
  <conditionalFormatting sqref="H3:I3">
    <cfRule type="expression" dxfId="34" priority="9">
      <formula>$J$16=""</formula>
    </cfRule>
  </conditionalFormatting>
  <conditionalFormatting sqref="F5">
    <cfRule type="expression" dxfId="33" priority="8">
      <formula>AND(NOT(F5=""),F6="")</formula>
    </cfRule>
  </conditionalFormatting>
  <conditionalFormatting sqref="F6:F15">
    <cfRule type="expression" dxfId="32" priority="7">
      <formula>AND(NOT(F6=""),F7="")</formula>
    </cfRule>
  </conditionalFormatting>
  <conditionalFormatting sqref="G5">
    <cfRule type="expression" dxfId="31" priority="6">
      <formula>AND(NOT(G5=""),G6="")</formula>
    </cfRule>
  </conditionalFormatting>
  <conditionalFormatting sqref="G6:G15">
    <cfRule type="expression" dxfId="30" priority="5">
      <formula>AND(NOT(G6=""),G7="")</formula>
    </cfRule>
  </conditionalFormatting>
  <conditionalFormatting sqref="AF10">
    <cfRule type="expression" dxfId="29" priority="4">
      <formula>AND(NOT(AF10=""),AF11="")</formula>
    </cfRule>
  </conditionalFormatting>
  <conditionalFormatting sqref="AF12">
    <cfRule type="expression" dxfId="28" priority="3">
      <formula>AND(NOT(AF12=""),AF13="")</formula>
    </cfRule>
  </conditionalFormatting>
  <conditionalFormatting sqref="AE5">
    <cfRule type="expression" dxfId="27" priority="2">
      <formula>AND(NOT(AE5=""),AE6="")</formula>
    </cfRule>
  </conditionalFormatting>
  <conditionalFormatting sqref="AE6:AE15">
    <cfRule type="expression" dxfId="26" priority="1">
      <formula>AND(NOT(AE6=""),AE7="")</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zoomScale="70" zoomScaleNormal="40" zoomScaleSheetLayoutView="70" zoomScalePageLayoutView="40" workbookViewId="0">
      <selection activeCell="A17" sqref="A17"/>
    </sheetView>
  </sheetViews>
  <sheetFormatPr defaultRowHeight="15"/>
  <cols>
    <col min="1" max="1" width="11.25" style="92" customWidth="1"/>
    <col min="2" max="13" width="8.125" style="92" customWidth="1"/>
    <col min="14" max="14" width="8.75" style="92" customWidth="1"/>
    <col min="15" max="16" width="3" style="92" customWidth="1"/>
    <col min="17" max="17" width="9.5" style="92" customWidth="1"/>
    <col min="18" max="29" width="8.125" style="92" customWidth="1"/>
    <col min="30" max="30" width="8.75" style="92" customWidth="1"/>
    <col min="31" max="31" width="2.875" style="92" customWidth="1"/>
    <col min="32" max="16384" width="9" style="92"/>
  </cols>
  <sheetData>
    <row r="1" spans="1:30" ht="28.15" customHeight="1">
      <c r="A1" s="90"/>
      <c r="B1" s="91"/>
      <c r="C1" s="91"/>
      <c r="D1" s="91"/>
      <c r="E1" s="91"/>
      <c r="F1" s="91"/>
      <c r="G1" s="91"/>
      <c r="H1" s="91"/>
      <c r="I1" s="91"/>
      <c r="J1" s="91"/>
      <c r="K1" s="91"/>
      <c r="L1" s="91"/>
      <c r="M1" s="91"/>
      <c r="N1" s="91"/>
      <c r="Q1" s="90"/>
      <c r="R1" s="91"/>
      <c r="S1" s="91"/>
      <c r="T1" s="91"/>
      <c r="U1" s="91"/>
      <c r="V1" s="91"/>
      <c r="W1" s="91"/>
      <c r="X1" s="91"/>
      <c r="Y1" s="91"/>
      <c r="Z1" s="91"/>
      <c r="AA1" s="91"/>
      <c r="AB1" s="91"/>
      <c r="AC1" s="91"/>
      <c r="AD1" s="91"/>
    </row>
    <row r="2" spans="1:30" ht="28.15" customHeight="1">
      <c r="A2" s="90"/>
      <c r="B2" s="91"/>
      <c r="C2" s="91"/>
      <c r="D2" s="91"/>
      <c r="E2" s="91"/>
      <c r="F2" s="91"/>
      <c r="G2" s="91"/>
      <c r="H2" s="91"/>
      <c r="I2" s="91"/>
      <c r="J2" s="91"/>
      <c r="K2" s="91"/>
      <c r="L2" s="91"/>
      <c r="M2" s="91"/>
      <c r="N2" s="91"/>
      <c r="Q2" s="90"/>
      <c r="R2" s="91"/>
      <c r="S2" s="91"/>
      <c r="T2" s="91"/>
      <c r="U2" s="91"/>
      <c r="V2" s="91"/>
      <c r="W2" s="91"/>
      <c r="X2" s="91"/>
      <c r="Y2" s="91"/>
      <c r="Z2" s="91"/>
      <c r="AA2" s="91"/>
      <c r="AB2" s="91"/>
      <c r="AC2" s="91"/>
      <c r="AD2" s="91"/>
    </row>
    <row r="3" spans="1:30" ht="28.15" customHeight="1">
      <c r="A3" s="90"/>
      <c r="B3" s="91"/>
      <c r="C3" s="91"/>
      <c r="D3" s="91"/>
      <c r="E3" s="91"/>
      <c r="F3" s="91"/>
      <c r="G3" s="91"/>
      <c r="H3" s="91"/>
      <c r="I3" s="91"/>
      <c r="J3" s="91"/>
      <c r="K3" s="91"/>
      <c r="L3" s="91"/>
      <c r="M3" s="91"/>
      <c r="N3" s="91"/>
      <c r="Q3" s="90"/>
      <c r="R3" s="91"/>
      <c r="S3" s="91"/>
      <c r="T3" s="91"/>
      <c r="U3" s="91"/>
      <c r="V3" s="91"/>
      <c r="W3" s="91"/>
      <c r="X3" s="91"/>
      <c r="Y3" s="91"/>
      <c r="Z3" s="91"/>
      <c r="AA3" s="91"/>
      <c r="AB3" s="91"/>
      <c r="AC3" s="91"/>
      <c r="AD3" s="91"/>
    </row>
    <row r="4" spans="1:30" ht="28.15" customHeight="1">
      <c r="A4" s="90"/>
      <c r="B4" s="91"/>
      <c r="C4" s="91"/>
      <c r="D4" s="91"/>
      <c r="E4" s="91"/>
      <c r="F4" s="91"/>
      <c r="G4" s="91"/>
      <c r="H4" s="91"/>
      <c r="I4" s="91"/>
      <c r="J4" s="91"/>
      <c r="K4" s="91"/>
      <c r="L4" s="91"/>
      <c r="M4" s="91"/>
      <c r="N4" s="91"/>
      <c r="Q4" s="90"/>
      <c r="R4" s="91"/>
      <c r="S4" s="91"/>
      <c r="T4" s="91"/>
      <c r="U4" s="91"/>
      <c r="V4" s="91"/>
      <c r="W4" s="91"/>
      <c r="X4" s="91"/>
      <c r="Y4" s="91"/>
      <c r="Z4" s="91"/>
      <c r="AA4" s="91"/>
      <c r="AB4" s="91"/>
      <c r="AC4" s="91"/>
      <c r="AD4" s="91"/>
    </row>
    <row r="5" spans="1:30" ht="28.15" customHeight="1">
      <c r="A5" s="90"/>
      <c r="B5" s="91"/>
      <c r="C5" s="91"/>
      <c r="D5" s="91"/>
      <c r="E5" s="91"/>
      <c r="F5" s="91"/>
      <c r="G5" s="91"/>
      <c r="H5" s="91"/>
      <c r="I5" s="91"/>
      <c r="J5" s="91"/>
      <c r="K5" s="91"/>
      <c r="L5" s="91"/>
      <c r="M5" s="91"/>
      <c r="N5" s="91"/>
      <c r="Q5" s="90"/>
      <c r="R5" s="91"/>
      <c r="S5" s="91"/>
      <c r="T5" s="91"/>
      <c r="U5" s="91"/>
      <c r="V5" s="91"/>
      <c r="W5" s="91"/>
      <c r="X5" s="91"/>
      <c r="Y5" s="91"/>
      <c r="Z5" s="91"/>
      <c r="AA5" s="91"/>
      <c r="AB5" s="91"/>
      <c r="AC5" s="91"/>
      <c r="AD5" s="91"/>
    </row>
    <row r="6" spans="1:30" ht="28.15" customHeight="1">
      <c r="A6" s="90"/>
      <c r="B6" s="91"/>
      <c r="C6" s="91"/>
      <c r="D6" s="91"/>
      <c r="E6" s="91"/>
      <c r="F6" s="91"/>
      <c r="G6" s="91"/>
      <c r="H6" s="91"/>
      <c r="I6" s="91"/>
      <c r="J6" s="91"/>
      <c r="K6" s="91"/>
      <c r="L6" s="91"/>
      <c r="M6" s="91"/>
      <c r="N6" s="91"/>
      <c r="Q6" s="90"/>
      <c r="R6" s="91"/>
      <c r="S6" s="91"/>
      <c r="T6" s="91"/>
      <c r="U6" s="91"/>
      <c r="V6" s="91"/>
      <c r="W6" s="91"/>
      <c r="X6" s="91"/>
      <c r="Y6" s="91"/>
      <c r="Z6" s="91"/>
      <c r="AA6" s="91"/>
      <c r="AB6" s="91"/>
      <c r="AC6" s="91"/>
      <c r="AD6" s="91"/>
    </row>
    <row r="7" spans="1:30" ht="28.15" customHeight="1">
      <c r="A7" s="90"/>
      <c r="B7" s="91"/>
      <c r="C7" s="91"/>
      <c r="D7" s="91"/>
      <c r="E7" s="91"/>
      <c r="F7" s="91"/>
      <c r="G7" s="91"/>
      <c r="H7" s="91"/>
      <c r="I7" s="91"/>
      <c r="J7" s="91"/>
      <c r="K7" s="91"/>
      <c r="L7" s="91"/>
      <c r="M7" s="91"/>
      <c r="N7" s="91"/>
      <c r="Q7" s="90"/>
      <c r="R7" s="91"/>
      <c r="S7" s="91"/>
      <c r="T7" s="91"/>
      <c r="U7" s="91"/>
      <c r="V7" s="91"/>
      <c r="W7" s="91"/>
      <c r="X7" s="91"/>
      <c r="Y7" s="91"/>
      <c r="Z7" s="91"/>
      <c r="AA7" s="91"/>
      <c r="AB7" s="91"/>
      <c r="AC7" s="91"/>
      <c r="AD7" s="91"/>
    </row>
    <row r="8" spans="1:30" ht="28.15" customHeight="1">
      <c r="A8" s="90"/>
      <c r="B8" s="91"/>
      <c r="C8" s="91"/>
      <c r="D8" s="91"/>
      <c r="E8" s="91"/>
      <c r="F8" s="91"/>
      <c r="G8" s="91"/>
      <c r="H8" s="91"/>
      <c r="I8" s="91"/>
      <c r="J8" s="91"/>
      <c r="K8" s="91"/>
      <c r="L8" s="91"/>
      <c r="M8" s="91"/>
      <c r="N8" s="91"/>
      <c r="Q8" s="90"/>
      <c r="R8" s="91"/>
      <c r="S8" s="91"/>
      <c r="T8" s="91"/>
      <c r="U8" s="91"/>
      <c r="V8" s="91"/>
      <c r="W8" s="91"/>
      <c r="X8" s="91"/>
      <c r="Y8" s="91"/>
      <c r="Z8" s="91"/>
      <c r="AA8" s="91"/>
      <c r="AB8" s="91"/>
      <c r="AC8" s="91"/>
      <c r="AD8" s="91"/>
    </row>
    <row r="9" spans="1:30" ht="28.15" customHeight="1">
      <c r="A9" s="90"/>
      <c r="B9" s="91"/>
      <c r="C9" s="91"/>
      <c r="D9" s="91"/>
      <c r="E9" s="91"/>
      <c r="F9" s="91"/>
      <c r="G9" s="91"/>
      <c r="H9" s="91"/>
      <c r="I9" s="91"/>
      <c r="J9" s="91"/>
      <c r="K9" s="91"/>
      <c r="L9" s="91"/>
      <c r="M9" s="91"/>
      <c r="N9" s="91"/>
      <c r="Q9" s="90"/>
      <c r="R9" s="91"/>
      <c r="S9" s="91"/>
      <c r="T9" s="91"/>
      <c r="U9" s="91"/>
      <c r="V9" s="91"/>
      <c r="W9" s="91"/>
      <c r="X9" s="91"/>
      <c r="Y9" s="91"/>
      <c r="Z9" s="91"/>
      <c r="AA9" s="91"/>
      <c r="AB9" s="91"/>
      <c r="AC9" s="91"/>
      <c r="AD9" s="91"/>
    </row>
    <row r="10" spans="1:30" ht="28.15" customHeight="1">
      <c r="A10" s="90"/>
      <c r="B10" s="91"/>
      <c r="C10" s="91"/>
      <c r="D10" s="91"/>
      <c r="E10" s="91"/>
      <c r="F10" s="91"/>
      <c r="G10" s="91"/>
      <c r="H10" s="91"/>
      <c r="I10" s="91"/>
      <c r="J10" s="91"/>
      <c r="K10" s="91"/>
      <c r="L10" s="91"/>
      <c r="M10" s="91"/>
      <c r="N10" s="91"/>
      <c r="Q10" s="90"/>
      <c r="R10" s="91"/>
      <c r="S10" s="91"/>
      <c r="T10" s="91"/>
      <c r="U10" s="91"/>
      <c r="V10" s="91"/>
      <c r="W10" s="91"/>
      <c r="X10" s="91"/>
      <c r="Y10" s="91"/>
      <c r="Z10" s="91"/>
      <c r="AA10" s="91"/>
      <c r="AB10" s="91"/>
      <c r="AC10" s="91"/>
      <c r="AD10" s="91"/>
    </row>
    <row r="11" spans="1:30" ht="28.15" customHeight="1">
      <c r="A11" s="90"/>
      <c r="B11" s="91"/>
      <c r="C11" s="91"/>
      <c r="D11" s="91"/>
      <c r="E11" s="91"/>
      <c r="F11" s="91"/>
      <c r="G11" s="91"/>
      <c r="H11" s="91"/>
      <c r="I11" s="91"/>
      <c r="J11" s="91"/>
      <c r="K11" s="91"/>
      <c r="L11" s="91"/>
      <c r="M11" s="91"/>
      <c r="N11" s="91"/>
      <c r="Q11" s="90"/>
      <c r="R11" s="91"/>
      <c r="S11" s="91"/>
      <c r="T11" s="91"/>
      <c r="U11" s="91"/>
      <c r="V11" s="91"/>
      <c r="W11" s="91"/>
      <c r="X11" s="91"/>
      <c r="Y11" s="91"/>
      <c r="Z11" s="91"/>
      <c r="AA11" s="91"/>
      <c r="AB11" s="91"/>
      <c r="AC11" s="91"/>
      <c r="AD11" s="91"/>
    </row>
    <row r="12" spans="1:30" ht="16.5" customHeight="1">
      <c r="A12" s="90"/>
      <c r="B12" s="91"/>
      <c r="C12" s="91"/>
      <c r="D12" s="91"/>
      <c r="E12" s="91"/>
      <c r="F12" s="91"/>
      <c r="G12" s="91"/>
      <c r="H12" s="91"/>
      <c r="I12" s="91"/>
      <c r="J12" s="91"/>
      <c r="K12" s="91"/>
      <c r="L12" s="91"/>
      <c r="M12" s="91"/>
      <c r="N12" s="91"/>
      <c r="Q12" s="90"/>
      <c r="R12" s="91"/>
      <c r="S12" s="91"/>
      <c r="T12" s="91"/>
      <c r="U12" s="91"/>
      <c r="V12" s="91"/>
      <c r="W12" s="91"/>
      <c r="X12" s="91"/>
      <c r="Y12" s="91"/>
      <c r="Z12" s="91"/>
      <c r="AA12" s="91"/>
      <c r="AB12" s="91"/>
      <c r="AC12" s="91"/>
      <c r="AD12" s="91"/>
    </row>
    <row r="13" spans="1:30" ht="16.5" customHeight="1">
      <c r="A13" s="90"/>
      <c r="B13" s="91"/>
      <c r="C13" s="91"/>
      <c r="D13" s="91"/>
      <c r="E13" s="91"/>
      <c r="F13" s="91"/>
      <c r="G13" s="91"/>
      <c r="H13" s="91"/>
      <c r="I13" s="91"/>
      <c r="J13" s="91"/>
      <c r="K13" s="91"/>
      <c r="L13" s="91"/>
      <c r="M13" s="91"/>
      <c r="N13" s="91"/>
      <c r="Q13" s="90"/>
      <c r="R13" s="91"/>
      <c r="S13" s="91"/>
      <c r="T13" s="91"/>
      <c r="U13" s="91"/>
      <c r="V13" s="91"/>
      <c r="W13" s="91"/>
      <c r="X13" s="91"/>
      <c r="Y13" s="91"/>
      <c r="Z13" s="91"/>
      <c r="AA13" s="91"/>
      <c r="AB13" s="91"/>
      <c r="AC13" s="91"/>
      <c r="AD13" s="91"/>
    </row>
    <row r="14" spans="1:30" ht="16.5" customHeight="1">
      <c r="A14" s="90"/>
      <c r="B14" s="91"/>
      <c r="C14" s="91"/>
      <c r="D14" s="91"/>
      <c r="E14" s="91"/>
      <c r="F14" s="91"/>
      <c r="G14" s="91"/>
      <c r="H14" s="91"/>
      <c r="I14" s="91"/>
      <c r="J14" s="91"/>
      <c r="K14" s="91"/>
      <c r="L14" s="91"/>
      <c r="M14" s="91"/>
      <c r="N14" s="91"/>
      <c r="Q14" s="90"/>
      <c r="R14" s="91"/>
      <c r="S14" s="91"/>
      <c r="T14" s="91"/>
      <c r="U14" s="91"/>
      <c r="V14" s="91"/>
      <c r="W14" s="91"/>
      <c r="X14" s="91"/>
      <c r="Y14" s="91"/>
      <c r="Z14" s="91"/>
      <c r="AA14" s="91"/>
      <c r="AB14" s="91"/>
      <c r="AC14" s="91"/>
      <c r="AD14" s="91"/>
    </row>
    <row r="15" spans="1:30" ht="16.5" customHeight="1">
      <c r="A15" s="90"/>
      <c r="B15" s="91"/>
      <c r="C15" s="91"/>
      <c r="D15" s="91"/>
      <c r="E15" s="91"/>
      <c r="F15" s="91"/>
      <c r="G15" s="91"/>
      <c r="H15" s="91"/>
      <c r="I15" s="91"/>
      <c r="J15" s="91"/>
      <c r="K15" s="91"/>
      <c r="L15" s="91"/>
      <c r="M15" s="91"/>
      <c r="N15" s="91"/>
      <c r="Q15" s="90"/>
      <c r="R15" s="91"/>
      <c r="S15" s="91"/>
      <c r="T15" s="91"/>
      <c r="U15" s="91"/>
      <c r="V15" s="91"/>
      <c r="W15" s="91"/>
      <c r="X15" s="91"/>
      <c r="Y15" s="91"/>
      <c r="Z15" s="91"/>
      <c r="AA15" s="91"/>
      <c r="AB15" s="91"/>
      <c r="AC15" s="91"/>
      <c r="AD15" s="91"/>
    </row>
    <row r="16" spans="1:30" ht="12.75" customHeight="1">
      <c r="A16" s="90"/>
      <c r="B16" s="91"/>
      <c r="C16" s="91"/>
      <c r="D16" s="91"/>
      <c r="E16" s="91"/>
      <c r="F16" s="91"/>
      <c r="G16" s="91"/>
      <c r="H16" s="91"/>
      <c r="I16" s="91"/>
      <c r="J16" s="91"/>
      <c r="K16" s="91"/>
      <c r="L16" s="91"/>
      <c r="M16" s="91"/>
      <c r="N16" s="91"/>
      <c r="Q16" s="90"/>
      <c r="R16" s="91"/>
      <c r="S16" s="91"/>
      <c r="T16" s="91"/>
      <c r="U16" s="91"/>
      <c r="V16" s="91"/>
      <c r="W16" s="91"/>
      <c r="X16" s="91"/>
      <c r="Y16" s="91"/>
      <c r="Z16" s="91"/>
      <c r="AA16" s="91"/>
      <c r="AB16" s="91"/>
      <c r="AC16" s="91"/>
      <c r="AD16" s="91"/>
    </row>
    <row r="17" spans="1:30" s="93" customFormat="1" ht="18.75" customHeight="1">
      <c r="B17" s="92"/>
      <c r="G17" s="92"/>
      <c r="M17" s="94"/>
      <c r="N17" s="95" t="s">
        <v>66</v>
      </c>
      <c r="U17" s="92"/>
      <c r="Z17" s="92"/>
      <c r="AC17" s="94"/>
      <c r="AD17" s="95" t="s">
        <v>66</v>
      </c>
    </row>
    <row r="18" spans="1:30" s="96" customFormat="1" ht="23.25" customHeight="1">
      <c r="A18" s="164"/>
      <c r="B18" s="169">
        <v>4</v>
      </c>
      <c r="C18" s="165">
        <v>5</v>
      </c>
      <c r="D18" s="165">
        <v>6</v>
      </c>
      <c r="E18" s="165">
        <v>7</v>
      </c>
      <c r="F18" s="165">
        <v>8</v>
      </c>
      <c r="G18" s="165">
        <v>9</v>
      </c>
      <c r="H18" s="165">
        <v>10</v>
      </c>
      <c r="I18" s="165">
        <v>11</v>
      </c>
      <c r="J18" s="165">
        <v>12</v>
      </c>
      <c r="K18" s="166">
        <v>1</v>
      </c>
      <c r="L18" s="166">
        <v>2</v>
      </c>
      <c r="M18" s="166">
        <v>3</v>
      </c>
      <c r="N18" s="167" t="s">
        <v>63</v>
      </c>
      <c r="O18" s="168"/>
      <c r="P18" s="168"/>
      <c r="Q18" s="164"/>
      <c r="R18" s="228">
        <v>1</v>
      </c>
      <c r="S18" s="165">
        <v>2</v>
      </c>
      <c r="T18" s="165">
        <v>3</v>
      </c>
      <c r="U18" s="165">
        <v>4</v>
      </c>
      <c r="V18" s="165">
        <v>5</v>
      </c>
      <c r="W18" s="165">
        <v>6</v>
      </c>
      <c r="X18" s="165">
        <v>7</v>
      </c>
      <c r="Y18" s="165">
        <v>8</v>
      </c>
      <c r="Z18" s="165">
        <v>9</v>
      </c>
      <c r="AA18" s="166">
        <v>10</v>
      </c>
      <c r="AB18" s="166">
        <v>11</v>
      </c>
      <c r="AC18" s="166">
        <v>12</v>
      </c>
      <c r="AD18" s="167" t="s">
        <v>63</v>
      </c>
    </row>
    <row r="19" spans="1:30" s="96" customFormat="1" ht="23.25" customHeight="1">
      <c r="A19" s="138" t="s">
        <v>101</v>
      </c>
      <c r="B19" s="181">
        <v>851.4</v>
      </c>
      <c r="C19" s="170">
        <v>834.9</v>
      </c>
      <c r="D19" s="170">
        <v>868.2</v>
      </c>
      <c r="E19" s="170">
        <v>963.6</v>
      </c>
      <c r="F19" s="170">
        <v>1021.2</v>
      </c>
      <c r="G19" s="170">
        <v>809.3</v>
      </c>
      <c r="H19" s="170">
        <v>851.3</v>
      </c>
      <c r="I19" s="170">
        <v>799.2</v>
      </c>
      <c r="J19" s="170">
        <v>755.1</v>
      </c>
      <c r="K19" s="171">
        <v>727.8</v>
      </c>
      <c r="L19" s="171">
        <v>590.9</v>
      </c>
      <c r="M19" s="171">
        <v>396.3</v>
      </c>
      <c r="N19" s="238">
        <f>SUM(B19:M19)</f>
        <v>9469.1999999999989</v>
      </c>
      <c r="O19" s="168"/>
      <c r="P19" s="168"/>
      <c r="Q19" s="174" t="s">
        <v>82</v>
      </c>
      <c r="R19" s="245">
        <v>727.8</v>
      </c>
      <c r="S19" s="170">
        <v>590.9</v>
      </c>
      <c r="T19" s="170">
        <v>396.3</v>
      </c>
      <c r="U19" s="170">
        <v>77.3</v>
      </c>
      <c r="V19" s="170">
        <v>44</v>
      </c>
      <c r="W19" s="170">
        <v>144.1</v>
      </c>
      <c r="X19" s="170">
        <v>277.3</v>
      </c>
      <c r="Y19" s="170">
        <v>202.8</v>
      </c>
      <c r="Z19" s="170">
        <v>227.6</v>
      </c>
      <c r="AA19" s="171">
        <v>341.2</v>
      </c>
      <c r="AB19" s="171">
        <v>381.1</v>
      </c>
      <c r="AC19" s="171">
        <v>326.2</v>
      </c>
      <c r="AD19" s="238">
        <f>SUM(R19:AC19)</f>
        <v>3736.5999999999995</v>
      </c>
    </row>
    <row r="20" spans="1:30" s="96" customFormat="1" ht="23.25" customHeight="1">
      <c r="A20" s="139" t="s">
        <v>102</v>
      </c>
      <c r="B20" s="205">
        <v>77.3</v>
      </c>
      <c r="C20" s="175">
        <v>44</v>
      </c>
      <c r="D20" s="175">
        <v>144.1</v>
      </c>
      <c r="E20" s="175">
        <v>277.3</v>
      </c>
      <c r="F20" s="175">
        <v>202.8</v>
      </c>
      <c r="G20" s="175">
        <v>227.6</v>
      </c>
      <c r="H20" s="175">
        <v>341.2</v>
      </c>
      <c r="I20" s="175">
        <v>381.1</v>
      </c>
      <c r="J20" s="175">
        <v>326.2</v>
      </c>
      <c r="K20" s="176">
        <v>144</v>
      </c>
      <c r="L20" s="176">
        <v>118.8</v>
      </c>
      <c r="M20" s="176">
        <v>299.2</v>
      </c>
      <c r="N20" s="238">
        <f>SUM(B20:M20)</f>
        <v>2583.6000000000004</v>
      </c>
      <c r="O20" s="168"/>
      <c r="P20" s="168"/>
      <c r="Q20" s="173" t="s">
        <v>83</v>
      </c>
      <c r="R20" s="245">
        <v>144</v>
      </c>
      <c r="S20" s="170">
        <v>118.8</v>
      </c>
      <c r="T20" s="170">
        <v>299.2</v>
      </c>
      <c r="U20" s="170">
        <v>262.60000000000002</v>
      </c>
      <c r="V20" s="170">
        <v>195.2</v>
      </c>
      <c r="W20" s="170">
        <v>162.9</v>
      </c>
      <c r="X20" s="170">
        <v>250.4</v>
      </c>
      <c r="Y20" s="170">
        <v>288.2</v>
      </c>
      <c r="Z20" s="170">
        <v>204.9</v>
      </c>
      <c r="AA20" s="171">
        <v>299</v>
      </c>
      <c r="AB20" s="171">
        <v>368</v>
      </c>
      <c r="AC20" s="171">
        <v>423.6</v>
      </c>
      <c r="AD20" s="238">
        <f>SUM(R20:AC20)</f>
        <v>3016.8</v>
      </c>
    </row>
    <row r="21" spans="1:30" s="96" customFormat="1" ht="23.25" customHeight="1">
      <c r="A21" s="139" t="s">
        <v>103</v>
      </c>
      <c r="B21" s="181">
        <v>262.60000000000002</v>
      </c>
      <c r="C21" s="170">
        <v>195.2</v>
      </c>
      <c r="D21" s="170">
        <v>162.9</v>
      </c>
      <c r="E21" s="175">
        <v>250.4</v>
      </c>
      <c r="F21" s="255">
        <v>288.2</v>
      </c>
      <c r="G21" s="170">
        <v>204.9</v>
      </c>
      <c r="H21" s="170">
        <v>299</v>
      </c>
      <c r="I21" s="170">
        <v>368</v>
      </c>
      <c r="J21" s="170">
        <v>423.6</v>
      </c>
      <c r="K21" s="171">
        <v>224.6</v>
      </c>
      <c r="L21" s="171">
        <v>179.2</v>
      </c>
      <c r="M21" s="171">
        <v>415.7</v>
      </c>
      <c r="N21" s="238">
        <f>SUM(B21:M21)</f>
        <v>3274.2999999999997</v>
      </c>
      <c r="O21" s="168"/>
      <c r="P21" s="168"/>
      <c r="Q21" s="173" t="s">
        <v>87</v>
      </c>
      <c r="R21" s="245">
        <v>224.6</v>
      </c>
      <c r="S21" s="170">
        <v>179.2</v>
      </c>
      <c r="T21" s="170">
        <v>415.7</v>
      </c>
      <c r="U21" s="170">
        <v>409</v>
      </c>
      <c r="V21" s="170">
        <v>396.8</v>
      </c>
      <c r="W21" s="170">
        <v>448.5</v>
      </c>
      <c r="X21" s="170">
        <v>607.79999999999995</v>
      </c>
      <c r="Y21" s="170">
        <v>640.79999999999995</v>
      </c>
      <c r="Z21" s="170">
        <v>494.7</v>
      </c>
      <c r="AA21" s="171">
        <v>630.70000000000005</v>
      </c>
      <c r="AB21" s="170">
        <v>615</v>
      </c>
      <c r="AC21" s="171">
        <v>635</v>
      </c>
      <c r="AD21" s="238">
        <f>SUM(R21:AC21)</f>
        <v>5697.8</v>
      </c>
    </row>
    <row r="22" spans="1:30" s="96" customFormat="1" ht="23.25" customHeight="1">
      <c r="A22" s="139" t="s">
        <v>93</v>
      </c>
      <c r="B22" s="283">
        <v>409</v>
      </c>
      <c r="C22" s="175">
        <v>396.8</v>
      </c>
      <c r="D22" s="175">
        <v>448.5</v>
      </c>
      <c r="E22" s="175">
        <v>607.79999999999995</v>
      </c>
      <c r="F22" s="175">
        <v>640.79999999999995</v>
      </c>
      <c r="G22" s="175">
        <v>494.7</v>
      </c>
      <c r="H22" s="175">
        <v>630.70000000000005</v>
      </c>
      <c r="I22" s="175">
        <v>615</v>
      </c>
      <c r="J22" s="175">
        <v>635</v>
      </c>
      <c r="K22" s="175">
        <v>532.20000000000005</v>
      </c>
      <c r="L22" s="175">
        <v>597.9</v>
      </c>
      <c r="M22" s="284">
        <v>766.2</v>
      </c>
      <c r="N22" s="238">
        <f>SUM(B22:M22)</f>
        <v>6774.5999999999985</v>
      </c>
      <c r="O22" s="168"/>
      <c r="P22" s="168"/>
      <c r="Q22" s="174" t="s">
        <v>104</v>
      </c>
      <c r="R22" s="246">
        <v>532.20000000000005</v>
      </c>
      <c r="S22" s="176">
        <v>597.9</v>
      </c>
      <c r="T22" s="175">
        <v>766.2</v>
      </c>
      <c r="U22" s="175">
        <v>669.8</v>
      </c>
      <c r="V22" s="175">
        <v>645.20000000000005</v>
      </c>
      <c r="W22" s="175">
        <v>663.4</v>
      </c>
      <c r="X22" s="175">
        <v>778.8</v>
      </c>
      <c r="Y22" s="255">
        <v>728.6</v>
      </c>
      <c r="Z22" s="175">
        <v>710.1</v>
      </c>
      <c r="AA22" s="176">
        <v>788.3</v>
      </c>
      <c r="AB22" s="176">
        <v>688.2</v>
      </c>
      <c r="AC22" s="176">
        <v>666.7</v>
      </c>
      <c r="AD22" s="239">
        <f>SUM(R22:AC22)</f>
        <v>8235.4000000000015</v>
      </c>
    </row>
    <row r="23" spans="1:30" s="97" customFormat="1" ht="23.25" customHeight="1">
      <c r="A23" s="280" t="s">
        <v>96</v>
      </c>
      <c r="B23" s="281">
        <v>669.8</v>
      </c>
      <c r="C23" s="282">
        <v>645.20000000000005</v>
      </c>
      <c r="D23" s="282">
        <v>663.4</v>
      </c>
      <c r="E23" s="282">
        <v>778.8</v>
      </c>
      <c r="F23" s="282">
        <v>728.6</v>
      </c>
      <c r="G23" s="282">
        <v>710.1</v>
      </c>
      <c r="H23" s="282">
        <v>788.3</v>
      </c>
      <c r="I23" s="282">
        <v>688.2</v>
      </c>
      <c r="J23" s="282">
        <v>666.7</v>
      </c>
      <c r="K23" s="282">
        <v>629.1</v>
      </c>
      <c r="L23" s="282">
        <v>719.2</v>
      </c>
      <c r="M23" s="303" t="s">
        <v>120</v>
      </c>
      <c r="N23" s="241">
        <f>SUM(B23:M23)</f>
        <v>7687.4</v>
      </c>
      <c r="O23" s="179"/>
      <c r="P23" s="179"/>
      <c r="Q23" s="272" t="s">
        <v>108</v>
      </c>
      <c r="R23" s="275">
        <v>629.1</v>
      </c>
      <c r="S23" s="225">
        <v>719.2</v>
      </c>
      <c r="T23" s="225" t="s">
        <v>120</v>
      </c>
      <c r="U23" s="225" t="s">
        <v>120</v>
      </c>
      <c r="V23" s="225" t="s">
        <v>120</v>
      </c>
      <c r="W23" s="282" t="s">
        <v>120</v>
      </c>
      <c r="X23" s="225" t="s">
        <v>120</v>
      </c>
      <c r="Y23" s="282" t="s">
        <v>120</v>
      </c>
      <c r="Z23" s="225" t="s">
        <v>120</v>
      </c>
      <c r="AA23" s="225" t="s">
        <v>120</v>
      </c>
      <c r="AB23" s="225" t="s">
        <v>120</v>
      </c>
      <c r="AC23" s="177" t="s">
        <v>120</v>
      </c>
      <c r="AD23" s="240">
        <f>SUM(R23:AC23)</f>
        <v>1348.3000000000002</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92" customWidth="1"/>
    <col min="2" max="13" width="8.125" style="92" customWidth="1"/>
    <col min="14" max="14" width="8.75" style="92" customWidth="1"/>
    <col min="15" max="16" width="3" style="92" customWidth="1"/>
    <col min="17" max="17" width="9.5" style="92" customWidth="1"/>
    <col min="18" max="29" width="8.125" style="92" customWidth="1"/>
    <col min="30" max="30" width="8.75" style="92" customWidth="1"/>
    <col min="31" max="31" width="2.875" style="92" customWidth="1"/>
    <col min="32" max="16384" width="9" style="92"/>
  </cols>
  <sheetData>
    <row r="1" spans="1:30" ht="28.15" customHeight="1">
      <c r="A1" s="90"/>
      <c r="B1" s="91"/>
      <c r="C1" s="91"/>
      <c r="D1" s="91"/>
      <c r="E1" s="91"/>
      <c r="F1" s="91"/>
      <c r="G1" s="91"/>
      <c r="H1" s="91"/>
      <c r="I1" s="91"/>
      <c r="J1" s="91"/>
      <c r="K1" s="91"/>
      <c r="L1" s="91"/>
      <c r="M1" s="91"/>
      <c r="N1" s="91"/>
      <c r="Q1" s="90"/>
      <c r="R1" s="91"/>
      <c r="S1" s="91"/>
      <c r="T1" s="91"/>
      <c r="U1" s="91"/>
      <c r="V1" s="91"/>
      <c r="W1" s="91"/>
      <c r="X1" s="91"/>
      <c r="Y1" s="91"/>
      <c r="Z1" s="91"/>
      <c r="AA1" s="91"/>
      <c r="AB1" s="91"/>
      <c r="AC1" s="91"/>
      <c r="AD1" s="91"/>
    </row>
    <row r="2" spans="1:30" ht="28.15" customHeight="1">
      <c r="A2" s="90"/>
      <c r="B2" s="91"/>
      <c r="C2" s="91"/>
      <c r="D2" s="91"/>
      <c r="E2" s="91"/>
      <c r="F2" s="91"/>
      <c r="G2" s="91"/>
      <c r="H2" s="91"/>
      <c r="I2" s="91"/>
      <c r="J2" s="91"/>
      <c r="K2" s="91"/>
      <c r="L2" s="91"/>
      <c r="M2" s="91"/>
      <c r="N2" s="91"/>
      <c r="Q2" s="90"/>
      <c r="R2" s="91"/>
      <c r="S2" s="91"/>
      <c r="T2" s="91"/>
      <c r="U2" s="91"/>
      <c r="V2" s="91"/>
      <c r="W2" s="91"/>
      <c r="X2" s="91"/>
      <c r="Y2" s="91"/>
      <c r="Z2" s="91"/>
      <c r="AA2" s="91"/>
      <c r="AB2" s="91"/>
      <c r="AC2" s="91"/>
      <c r="AD2" s="91"/>
    </row>
    <row r="3" spans="1:30" ht="28.15" customHeight="1">
      <c r="A3" s="90"/>
      <c r="B3" s="91"/>
      <c r="C3" s="91"/>
      <c r="D3" s="91"/>
      <c r="E3" s="91"/>
      <c r="F3" s="91"/>
      <c r="G3" s="91"/>
      <c r="H3" s="91"/>
      <c r="I3" s="91"/>
      <c r="J3" s="91"/>
      <c r="K3" s="91"/>
      <c r="L3" s="91"/>
      <c r="M3" s="91"/>
      <c r="N3" s="91"/>
      <c r="Q3" s="90"/>
      <c r="R3" s="91"/>
      <c r="S3" s="91"/>
      <c r="T3" s="91"/>
      <c r="U3" s="91"/>
      <c r="V3" s="91"/>
      <c r="W3" s="91"/>
      <c r="X3" s="91"/>
      <c r="Y3" s="91"/>
      <c r="Z3" s="91"/>
      <c r="AA3" s="91"/>
      <c r="AB3" s="91"/>
      <c r="AC3" s="91"/>
      <c r="AD3" s="91"/>
    </row>
    <row r="4" spans="1:30" ht="28.15" customHeight="1">
      <c r="A4" s="90"/>
      <c r="B4" s="91"/>
      <c r="C4" s="91"/>
      <c r="D4" s="91"/>
      <c r="E4" s="91"/>
      <c r="F4" s="91"/>
      <c r="G4" s="91"/>
      <c r="H4" s="91"/>
      <c r="I4" s="91"/>
      <c r="J4" s="91"/>
      <c r="K4" s="91"/>
      <c r="L4" s="91"/>
      <c r="M4" s="91"/>
      <c r="N4" s="91"/>
      <c r="Q4" s="90"/>
      <c r="R4" s="91"/>
      <c r="S4" s="91"/>
      <c r="T4" s="91"/>
      <c r="U4" s="91"/>
      <c r="V4" s="91"/>
      <c r="W4" s="91"/>
      <c r="X4" s="91"/>
      <c r="Y4" s="91"/>
      <c r="Z4" s="91"/>
      <c r="AA4" s="91"/>
      <c r="AB4" s="91"/>
      <c r="AC4" s="91"/>
      <c r="AD4" s="91"/>
    </row>
    <row r="5" spans="1:30" ht="28.15" customHeight="1">
      <c r="A5" s="90"/>
      <c r="B5" s="91"/>
      <c r="C5" s="91"/>
      <c r="D5" s="91"/>
      <c r="E5" s="91"/>
      <c r="F5" s="91"/>
      <c r="G5" s="91"/>
      <c r="H5" s="91"/>
      <c r="I5" s="91"/>
      <c r="J5" s="91"/>
      <c r="K5" s="91"/>
      <c r="L5" s="91"/>
      <c r="M5" s="91"/>
      <c r="N5" s="91"/>
      <c r="Q5" s="90"/>
      <c r="R5" s="91"/>
      <c r="S5" s="91"/>
      <c r="T5" s="91"/>
      <c r="U5" s="91"/>
      <c r="V5" s="91"/>
      <c r="W5" s="91"/>
      <c r="X5" s="91"/>
      <c r="Y5" s="91"/>
      <c r="Z5" s="91"/>
      <c r="AA5" s="91"/>
      <c r="AB5" s="91"/>
      <c r="AC5" s="91"/>
      <c r="AD5" s="91"/>
    </row>
    <row r="6" spans="1:30" ht="28.15" customHeight="1">
      <c r="A6" s="90"/>
      <c r="B6" s="91"/>
      <c r="C6" s="91"/>
      <c r="D6" s="91"/>
      <c r="E6" s="91"/>
      <c r="F6" s="91"/>
      <c r="G6" s="91"/>
      <c r="H6" s="91"/>
      <c r="I6" s="91"/>
      <c r="J6" s="91"/>
      <c r="K6" s="91"/>
      <c r="L6" s="91"/>
      <c r="M6" s="91"/>
      <c r="N6" s="91"/>
      <c r="Q6" s="90"/>
      <c r="R6" s="91"/>
      <c r="S6" s="91"/>
      <c r="T6" s="91"/>
      <c r="U6" s="91"/>
      <c r="V6" s="91"/>
      <c r="W6" s="91"/>
      <c r="X6" s="91"/>
      <c r="Y6" s="91"/>
      <c r="Z6" s="91"/>
      <c r="AA6" s="91"/>
      <c r="AB6" s="91"/>
      <c r="AC6" s="91"/>
      <c r="AD6" s="91"/>
    </row>
    <row r="7" spans="1:30" ht="28.15" customHeight="1">
      <c r="A7" s="90"/>
      <c r="B7" s="91"/>
      <c r="C7" s="91"/>
      <c r="D7" s="91"/>
      <c r="E7" s="91"/>
      <c r="F7" s="91"/>
      <c r="G7" s="91"/>
      <c r="H7" s="91"/>
      <c r="I7" s="91"/>
      <c r="J7" s="91"/>
      <c r="K7" s="91"/>
      <c r="L7" s="91"/>
      <c r="M7" s="91"/>
      <c r="N7" s="91"/>
      <c r="Q7" s="90"/>
      <c r="R7" s="91"/>
      <c r="S7" s="91"/>
      <c r="T7" s="91"/>
      <c r="U7" s="91"/>
      <c r="V7" s="91"/>
      <c r="W7" s="91"/>
      <c r="X7" s="91"/>
      <c r="Y7" s="91"/>
      <c r="Z7" s="91"/>
      <c r="AA7" s="91"/>
      <c r="AB7" s="91"/>
      <c r="AC7" s="91"/>
      <c r="AD7" s="91"/>
    </row>
    <row r="8" spans="1:30" ht="28.15" customHeight="1">
      <c r="A8" s="90"/>
      <c r="B8" s="91"/>
      <c r="C8" s="91"/>
      <c r="D8" s="91"/>
      <c r="E8" s="91"/>
      <c r="F8" s="91"/>
      <c r="G8" s="91"/>
      <c r="H8" s="91"/>
      <c r="I8" s="91"/>
      <c r="J8" s="91"/>
      <c r="K8" s="91"/>
      <c r="L8" s="91"/>
      <c r="M8" s="91"/>
      <c r="N8" s="91"/>
      <c r="Q8" s="90"/>
      <c r="R8" s="91"/>
      <c r="S8" s="91"/>
      <c r="T8" s="91"/>
      <c r="U8" s="91"/>
      <c r="V8" s="91"/>
      <c r="W8" s="91"/>
      <c r="X8" s="91"/>
      <c r="Y8" s="91"/>
      <c r="Z8" s="91"/>
      <c r="AA8" s="91"/>
      <c r="AB8" s="91"/>
      <c r="AC8" s="91"/>
      <c r="AD8" s="91"/>
    </row>
    <row r="9" spans="1:30" ht="28.15" customHeight="1">
      <c r="A9" s="90"/>
      <c r="B9" s="91"/>
      <c r="C9" s="91"/>
      <c r="D9" s="91"/>
      <c r="E9" s="91"/>
      <c r="F9" s="91"/>
      <c r="G9" s="91"/>
      <c r="H9" s="91"/>
      <c r="I9" s="91"/>
      <c r="J9" s="91"/>
      <c r="K9" s="91"/>
      <c r="L9" s="91"/>
      <c r="M9" s="91"/>
      <c r="N9" s="91"/>
      <c r="Q9" s="90"/>
      <c r="R9" s="91"/>
      <c r="S9" s="91"/>
      <c r="T9" s="91"/>
      <c r="U9" s="91"/>
      <c r="V9" s="91"/>
      <c r="W9" s="91"/>
      <c r="X9" s="91"/>
      <c r="Y9" s="91"/>
      <c r="Z9" s="91"/>
      <c r="AA9" s="91"/>
      <c r="AB9" s="91"/>
      <c r="AC9" s="91"/>
      <c r="AD9" s="91"/>
    </row>
    <row r="10" spans="1:30" ht="28.15" customHeight="1">
      <c r="A10" s="90"/>
      <c r="B10" s="91"/>
      <c r="C10" s="91"/>
      <c r="D10" s="91"/>
      <c r="E10" s="91"/>
      <c r="F10" s="91"/>
      <c r="G10" s="91"/>
      <c r="H10" s="91"/>
      <c r="I10" s="91"/>
      <c r="J10" s="91"/>
      <c r="K10" s="91"/>
      <c r="L10" s="91"/>
      <c r="M10" s="91"/>
      <c r="N10" s="91"/>
      <c r="Q10" s="90"/>
      <c r="R10" s="91"/>
      <c r="S10" s="91"/>
      <c r="T10" s="91"/>
      <c r="U10" s="91"/>
      <c r="V10" s="91"/>
      <c r="W10" s="91"/>
      <c r="X10" s="91"/>
      <c r="Y10" s="91"/>
      <c r="Z10" s="91"/>
      <c r="AA10" s="91"/>
      <c r="AB10" s="91"/>
      <c r="AC10" s="91"/>
      <c r="AD10" s="91"/>
    </row>
    <row r="11" spans="1:30" ht="28.15" customHeight="1">
      <c r="A11" s="90"/>
      <c r="B11" s="91"/>
      <c r="C11" s="91"/>
      <c r="D11" s="91"/>
      <c r="E11" s="91"/>
      <c r="F11" s="91"/>
      <c r="G11" s="91"/>
      <c r="H11" s="91"/>
      <c r="I11" s="91"/>
      <c r="J11" s="91"/>
      <c r="K11" s="91"/>
      <c r="L11" s="91"/>
      <c r="M11" s="91"/>
      <c r="N11" s="91"/>
      <c r="Q11" s="90"/>
      <c r="R11" s="91"/>
      <c r="S11" s="91"/>
      <c r="T11" s="91"/>
      <c r="U11" s="91"/>
      <c r="V11" s="91"/>
      <c r="W11" s="91"/>
      <c r="X11" s="91"/>
      <c r="Y11" s="91"/>
      <c r="Z11" s="91"/>
      <c r="AA11" s="91"/>
      <c r="AB11" s="91"/>
      <c r="AC11" s="91"/>
      <c r="AD11" s="91"/>
    </row>
    <row r="12" spans="1:30" ht="16.5" customHeight="1">
      <c r="A12" s="90"/>
      <c r="B12" s="91"/>
      <c r="C12" s="91"/>
      <c r="D12" s="91"/>
      <c r="E12" s="91"/>
      <c r="F12" s="91"/>
      <c r="G12" s="91"/>
      <c r="H12" s="91"/>
      <c r="I12" s="91"/>
      <c r="J12" s="91"/>
      <c r="K12" s="91"/>
      <c r="L12" s="91"/>
      <c r="M12" s="91"/>
      <c r="N12" s="91"/>
      <c r="Q12" s="90"/>
      <c r="R12" s="91"/>
      <c r="S12" s="91"/>
      <c r="T12" s="91"/>
      <c r="U12" s="91"/>
      <c r="V12" s="91"/>
      <c r="W12" s="91"/>
      <c r="X12" s="91"/>
      <c r="Y12" s="91"/>
      <c r="Z12" s="91"/>
      <c r="AA12" s="91"/>
      <c r="AB12" s="91"/>
      <c r="AC12" s="91"/>
      <c r="AD12" s="91"/>
    </row>
    <row r="13" spans="1:30" ht="16.5" customHeight="1">
      <c r="A13" s="90"/>
      <c r="B13" s="91"/>
      <c r="C13" s="91"/>
      <c r="D13" s="91"/>
      <c r="E13" s="91"/>
      <c r="F13" s="91"/>
      <c r="G13" s="91"/>
      <c r="H13" s="91"/>
      <c r="I13" s="91"/>
      <c r="J13" s="91"/>
      <c r="K13" s="91"/>
      <c r="L13" s="91"/>
      <c r="M13" s="91"/>
      <c r="N13" s="91"/>
      <c r="Q13" s="90"/>
      <c r="R13" s="91"/>
      <c r="S13" s="91"/>
      <c r="T13" s="91"/>
      <c r="U13" s="91"/>
      <c r="V13" s="91"/>
      <c r="W13" s="91"/>
      <c r="X13" s="91"/>
      <c r="Y13" s="91"/>
      <c r="Z13" s="91"/>
      <c r="AA13" s="91"/>
      <c r="AB13" s="91"/>
      <c r="AC13" s="91"/>
      <c r="AD13" s="91"/>
    </row>
    <row r="14" spans="1:30" ht="16.5" customHeight="1">
      <c r="A14" s="90"/>
      <c r="B14" s="91"/>
      <c r="C14" s="91"/>
      <c r="D14" s="91"/>
      <c r="E14" s="91"/>
      <c r="F14" s="91"/>
      <c r="G14" s="91"/>
      <c r="H14" s="91"/>
      <c r="I14" s="91"/>
      <c r="J14" s="91"/>
      <c r="K14" s="91"/>
      <c r="L14" s="91"/>
      <c r="M14" s="91"/>
      <c r="N14" s="91"/>
      <c r="Q14" s="90"/>
      <c r="R14" s="91"/>
      <c r="S14" s="91"/>
      <c r="T14" s="91"/>
      <c r="U14" s="91"/>
      <c r="V14" s="91"/>
      <c r="W14" s="91"/>
      <c r="X14" s="91"/>
      <c r="Y14" s="91"/>
      <c r="Z14" s="91"/>
      <c r="AA14" s="91"/>
      <c r="AB14" s="91"/>
      <c r="AC14" s="91"/>
      <c r="AD14" s="91"/>
    </row>
    <row r="15" spans="1:30" ht="16.5" customHeight="1">
      <c r="A15" s="90"/>
      <c r="B15" s="91"/>
      <c r="C15" s="91"/>
      <c r="D15" s="91"/>
      <c r="E15" s="91"/>
      <c r="F15" s="91"/>
      <c r="G15" s="91"/>
      <c r="H15" s="91"/>
      <c r="I15" s="91"/>
      <c r="J15" s="91"/>
      <c r="K15" s="91"/>
      <c r="L15" s="91"/>
      <c r="M15" s="91"/>
      <c r="N15" s="91"/>
      <c r="Q15" s="90"/>
      <c r="R15" s="91"/>
      <c r="S15" s="91"/>
      <c r="T15" s="91"/>
      <c r="U15" s="91"/>
      <c r="V15" s="91"/>
      <c r="W15" s="91"/>
      <c r="X15" s="91"/>
      <c r="Y15" s="91"/>
      <c r="Z15" s="91"/>
      <c r="AA15" s="91"/>
      <c r="AB15" s="91"/>
      <c r="AC15" s="91"/>
      <c r="AD15" s="91"/>
    </row>
    <row r="16" spans="1:30" s="93" customFormat="1" ht="24.75" customHeight="1">
      <c r="A16" s="98"/>
      <c r="B16" s="92"/>
      <c r="G16" s="92"/>
      <c r="M16" s="94"/>
      <c r="N16" s="95" t="s">
        <v>66</v>
      </c>
      <c r="Q16" s="98"/>
      <c r="U16" s="92"/>
      <c r="Z16" s="92"/>
      <c r="AC16" s="94"/>
      <c r="AD16" s="95" t="s">
        <v>66</v>
      </c>
    </row>
    <row r="17" spans="1:30" s="96" customFormat="1" ht="23.25" customHeight="1">
      <c r="A17" s="164"/>
      <c r="B17" s="169">
        <v>4</v>
      </c>
      <c r="C17" s="165">
        <v>5</v>
      </c>
      <c r="D17" s="165">
        <v>6</v>
      </c>
      <c r="E17" s="165">
        <v>7</v>
      </c>
      <c r="F17" s="165">
        <v>8</v>
      </c>
      <c r="G17" s="165">
        <v>9</v>
      </c>
      <c r="H17" s="165">
        <v>10</v>
      </c>
      <c r="I17" s="165">
        <v>11</v>
      </c>
      <c r="J17" s="165">
        <v>12</v>
      </c>
      <c r="K17" s="166">
        <v>1</v>
      </c>
      <c r="L17" s="166">
        <v>2</v>
      </c>
      <c r="M17" s="166">
        <v>3</v>
      </c>
      <c r="N17" s="167" t="s">
        <v>63</v>
      </c>
      <c r="O17" s="168"/>
      <c r="P17" s="168"/>
      <c r="Q17" s="164"/>
      <c r="R17" s="169">
        <v>1</v>
      </c>
      <c r="S17" s="165">
        <v>2</v>
      </c>
      <c r="T17" s="165">
        <v>3</v>
      </c>
      <c r="U17" s="165">
        <v>4</v>
      </c>
      <c r="V17" s="165">
        <v>5</v>
      </c>
      <c r="W17" s="165">
        <v>6</v>
      </c>
      <c r="X17" s="165">
        <v>7</v>
      </c>
      <c r="Y17" s="165">
        <v>8</v>
      </c>
      <c r="Z17" s="165">
        <v>9</v>
      </c>
      <c r="AA17" s="166">
        <v>10</v>
      </c>
      <c r="AB17" s="166">
        <v>11</v>
      </c>
      <c r="AC17" s="166">
        <v>12</v>
      </c>
      <c r="AD17" s="167" t="s">
        <v>63</v>
      </c>
    </row>
    <row r="18" spans="1:30" s="96" customFormat="1" ht="23.25" customHeight="1">
      <c r="A18" s="138" t="s">
        <v>77</v>
      </c>
      <c r="B18" s="181">
        <v>601.1</v>
      </c>
      <c r="C18" s="170">
        <v>566.5</v>
      </c>
      <c r="D18" s="170">
        <v>569.79999999999995</v>
      </c>
      <c r="E18" s="170">
        <v>660.8</v>
      </c>
      <c r="F18" s="170">
        <v>738.3</v>
      </c>
      <c r="G18" s="170">
        <v>590.6</v>
      </c>
      <c r="H18" s="170">
        <v>620.79999999999995</v>
      </c>
      <c r="I18" s="170">
        <v>600.1</v>
      </c>
      <c r="J18" s="170">
        <v>572.70000000000005</v>
      </c>
      <c r="K18" s="171">
        <v>534.29999999999995</v>
      </c>
      <c r="L18" s="171">
        <v>529.9</v>
      </c>
      <c r="M18" s="171">
        <v>393.9</v>
      </c>
      <c r="N18" s="172">
        <f>SUM(B18:M18)</f>
        <v>6978.7999999999993</v>
      </c>
      <c r="O18" s="168"/>
      <c r="P18" s="168"/>
      <c r="Q18" s="174" t="s">
        <v>80</v>
      </c>
      <c r="R18" s="180">
        <v>534.29999999999995</v>
      </c>
      <c r="S18" s="170">
        <v>529.9</v>
      </c>
      <c r="T18" s="170">
        <v>393.9</v>
      </c>
      <c r="U18" s="170">
        <v>77.3</v>
      </c>
      <c r="V18" s="170">
        <v>44</v>
      </c>
      <c r="W18" s="170">
        <v>144.1</v>
      </c>
      <c r="X18" s="170">
        <v>277.3</v>
      </c>
      <c r="Y18" s="170">
        <v>202.8</v>
      </c>
      <c r="Z18" s="170">
        <v>227.6</v>
      </c>
      <c r="AA18" s="171">
        <v>341.2</v>
      </c>
      <c r="AB18" s="171">
        <v>381.1</v>
      </c>
      <c r="AC18" s="171">
        <v>326.2</v>
      </c>
      <c r="AD18" s="172">
        <f>SUM(R18:AC18)</f>
        <v>3479.6999999999994</v>
      </c>
    </row>
    <row r="19" spans="1:30" s="96" customFormat="1" ht="23.25" customHeight="1">
      <c r="A19" s="138" t="s">
        <v>79</v>
      </c>
      <c r="B19" s="205">
        <v>77.3</v>
      </c>
      <c r="C19" s="175">
        <v>44</v>
      </c>
      <c r="D19" s="175">
        <v>144.1</v>
      </c>
      <c r="E19" s="175">
        <v>277.3</v>
      </c>
      <c r="F19" s="175">
        <v>202.8</v>
      </c>
      <c r="G19" s="175">
        <v>227.6</v>
      </c>
      <c r="H19" s="175">
        <v>341.2</v>
      </c>
      <c r="I19" s="175">
        <v>381.1</v>
      </c>
      <c r="J19" s="175">
        <v>326.2</v>
      </c>
      <c r="K19" s="176">
        <v>144</v>
      </c>
      <c r="L19" s="176">
        <v>118.8</v>
      </c>
      <c r="M19" s="176">
        <v>299.2</v>
      </c>
      <c r="N19" s="172">
        <f>SUM(B19:M19)</f>
        <v>2583.6000000000004</v>
      </c>
      <c r="O19" s="168"/>
      <c r="P19" s="168"/>
      <c r="Q19" s="173" t="s">
        <v>81</v>
      </c>
      <c r="R19" s="181">
        <v>144</v>
      </c>
      <c r="S19" s="170">
        <v>118.8</v>
      </c>
      <c r="T19" s="170">
        <v>299.2</v>
      </c>
      <c r="U19" s="170">
        <v>262.60000000000002</v>
      </c>
      <c r="V19" s="170">
        <v>195.2</v>
      </c>
      <c r="W19" s="170">
        <v>162.9</v>
      </c>
      <c r="X19" s="170">
        <v>250.4</v>
      </c>
      <c r="Y19" s="170">
        <v>288.2</v>
      </c>
      <c r="Z19" s="170">
        <v>204.9</v>
      </c>
      <c r="AA19" s="171">
        <v>299</v>
      </c>
      <c r="AB19" s="171">
        <v>368</v>
      </c>
      <c r="AC19" s="171">
        <v>423.6</v>
      </c>
      <c r="AD19" s="172">
        <f t="shared" ref="AD19:AD21" si="0">SUM(R19:AC19)</f>
        <v>3016.8</v>
      </c>
    </row>
    <row r="20" spans="1:30" s="96" customFormat="1" ht="23.25" customHeight="1">
      <c r="A20" s="139" t="s">
        <v>84</v>
      </c>
      <c r="B20" s="181">
        <v>262.60000000000002</v>
      </c>
      <c r="C20" s="170">
        <v>195.2</v>
      </c>
      <c r="D20" s="170">
        <v>162.9</v>
      </c>
      <c r="E20" s="170">
        <v>250.4</v>
      </c>
      <c r="F20" s="170">
        <v>288.2</v>
      </c>
      <c r="G20" s="170">
        <v>204.9</v>
      </c>
      <c r="H20" s="170">
        <v>299</v>
      </c>
      <c r="I20" s="170">
        <v>368</v>
      </c>
      <c r="J20" s="170">
        <v>423.6</v>
      </c>
      <c r="K20" s="171">
        <v>224.6</v>
      </c>
      <c r="L20" s="171">
        <v>179.2</v>
      </c>
      <c r="M20" s="171">
        <v>415.7</v>
      </c>
      <c r="N20" s="172">
        <f>SUM(B20:M20)</f>
        <v>3274.2999999999997</v>
      </c>
      <c r="O20" s="168"/>
      <c r="P20" s="168"/>
      <c r="Q20" s="173" t="s">
        <v>88</v>
      </c>
      <c r="R20" s="181">
        <v>224.6</v>
      </c>
      <c r="S20" s="170">
        <v>179.2</v>
      </c>
      <c r="T20" s="170">
        <v>415.7</v>
      </c>
      <c r="U20" s="170">
        <v>409</v>
      </c>
      <c r="V20" s="170">
        <v>396.8</v>
      </c>
      <c r="W20" s="170">
        <v>448.5</v>
      </c>
      <c r="X20" s="170">
        <v>607.79999999999995</v>
      </c>
      <c r="Y20" s="170">
        <v>640.70000000000005</v>
      </c>
      <c r="Z20" s="170">
        <v>494.7</v>
      </c>
      <c r="AA20" s="171">
        <v>628</v>
      </c>
      <c r="AB20" s="171">
        <v>602.9</v>
      </c>
      <c r="AC20" s="171">
        <v>602.20000000000005</v>
      </c>
      <c r="AD20" s="172">
        <f t="shared" si="0"/>
        <v>5650.0999999999995</v>
      </c>
    </row>
    <row r="21" spans="1:30" s="96" customFormat="1" ht="23.25" customHeight="1">
      <c r="A21" s="139" t="s">
        <v>89</v>
      </c>
      <c r="B21" s="205">
        <v>409</v>
      </c>
      <c r="C21" s="175">
        <v>396.8</v>
      </c>
      <c r="D21" s="175">
        <v>448.5</v>
      </c>
      <c r="E21" s="175">
        <v>607.79999999999995</v>
      </c>
      <c r="F21" s="175">
        <v>640.70000000000005</v>
      </c>
      <c r="G21" s="175">
        <v>494.7</v>
      </c>
      <c r="H21" s="175">
        <v>628</v>
      </c>
      <c r="I21" s="175">
        <v>602.9</v>
      </c>
      <c r="J21" s="175">
        <v>602.20000000000005</v>
      </c>
      <c r="K21" s="176">
        <v>487.4</v>
      </c>
      <c r="L21" s="176">
        <v>554.5</v>
      </c>
      <c r="M21" s="176">
        <v>702</v>
      </c>
      <c r="N21" s="172">
        <f>SUM(B21:M21)</f>
        <v>6574.4999999999991</v>
      </c>
      <c r="O21" s="168"/>
      <c r="P21" s="168"/>
      <c r="Q21" s="174" t="s">
        <v>105</v>
      </c>
      <c r="R21" s="181">
        <v>487.4</v>
      </c>
      <c r="S21" s="170">
        <v>554.5</v>
      </c>
      <c r="T21" s="170">
        <v>702</v>
      </c>
      <c r="U21" s="170">
        <v>603.1</v>
      </c>
      <c r="V21" s="170">
        <v>575.29999999999995</v>
      </c>
      <c r="W21" s="170">
        <v>585.70000000000005</v>
      </c>
      <c r="X21" s="170">
        <v>663.6</v>
      </c>
      <c r="Y21" s="170">
        <v>632.20000000000005</v>
      </c>
      <c r="Z21" s="170">
        <v>603.5</v>
      </c>
      <c r="AA21" s="171">
        <v>672.9</v>
      </c>
      <c r="AB21" s="170">
        <v>597.1</v>
      </c>
      <c r="AC21" s="171">
        <v>571.5</v>
      </c>
      <c r="AD21" s="172">
        <f t="shared" si="0"/>
        <v>7248.8</v>
      </c>
    </row>
    <row r="22" spans="1:30" s="97" customFormat="1" ht="23.25" customHeight="1">
      <c r="A22" s="258" t="s">
        <v>96</v>
      </c>
      <c r="B22" s="275">
        <v>603.1</v>
      </c>
      <c r="C22" s="225">
        <v>575.29999999999995</v>
      </c>
      <c r="D22" s="225">
        <v>585.70000000000005</v>
      </c>
      <c r="E22" s="225">
        <v>663.6</v>
      </c>
      <c r="F22" s="225">
        <v>632.20000000000005</v>
      </c>
      <c r="G22" s="225">
        <v>603.5</v>
      </c>
      <c r="H22" s="225">
        <v>672.9</v>
      </c>
      <c r="I22" s="225">
        <v>597.1</v>
      </c>
      <c r="J22" s="225">
        <v>571.5</v>
      </c>
      <c r="K22" s="225">
        <v>508.8</v>
      </c>
      <c r="L22" s="225">
        <v>574.4</v>
      </c>
      <c r="M22" s="177" t="s">
        <v>120</v>
      </c>
      <c r="N22" s="178">
        <f>SUM(B22:M22)</f>
        <v>6588.1</v>
      </c>
      <c r="O22" s="179"/>
      <c r="P22" s="179"/>
      <c r="Q22" s="270" t="s">
        <v>107</v>
      </c>
      <c r="R22" s="275">
        <v>508.8</v>
      </c>
      <c r="S22" s="225">
        <v>574.4</v>
      </c>
      <c r="T22" s="225" t="s">
        <v>120</v>
      </c>
      <c r="U22" s="225" t="s">
        <v>120</v>
      </c>
      <c r="V22" s="225" t="s">
        <v>120</v>
      </c>
      <c r="W22" s="225" t="s">
        <v>120</v>
      </c>
      <c r="X22" s="225" t="s">
        <v>120</v>
      </c>
      <c r="Y22" s="225" t="s">
        <v>120</v>
      </c>
      <c r="Z22" s="225" t="s">
        <v>120</v>
      </c>
      <c r="AA22" s="225" t="s">
        <v>120</v>
      </c>
      <c r="AB22" s="225" t="s">
        <v>120</v>
      </c>
      <c r="AC22" s="177" t="s">
        <v>120</v>
      </c>
      <c r="AD22" s="178">
        <f>SUM(R22:AC22)</f>
        <v>1083.2</v>
      </c>
    </row>
    <row r="25" spans="1:30" s="99" customFormat="1"/>
    <row r="26" spans="1:30" s="99" customFormat="1">
      <c r="B26" s="100"/>
      <c r="C26" s="100"/>
      <c r="D26" s="100"/>
      <c r="E26" s="100"/>
      <c r="F26" s="100"/>
      <c r="G26" s="100"/>
      <c r="H26" s="100"/>
      <c r="I26" s="100"/>
      <c r="J26" s="100"/>
      <c r="K26" s="100"/>
      <c r="L26" s="100"/>
      <c r="M26" s="100"/>
      <c r="R26" s="100"/>
      <c r="S26" s="100"/>
      <c r="T26" s="100"/>
      <c r="U26" s="100"/>
      <c r="V26" s="100"/>
      <c r="W26" s="100"/>
      <c r="X26" s="100"/>
      <c r="Y26" s="100"/>
      <c r="Z26" s="100"/>
      <c r="AA26" s="100"/>
      <c r="AB26" s="100"/>
      <c r="AC26" s="100"/>
    </row>
    <row r="27" spans="1:30" s="99" customFormat="1">
      <c r="B27" s="100"/>
      <c r="C27" s="100"/>
      <c r="D27" s="100"/>
      <c r="E27" s="100"/>
      <c r="F27" s="100"/>
      <c r="G27" s="100"/>
      <c r="H27" s="100"/>
      <c r="I27" s="100"/>
      <c r="J27" s="100"/>
      <c r="K27" s="100"/>
      <c r="L27" s="100"/>
      <c r="M27" s="100"/>
      <c r="N27" s="101"/>
      <c r="R27" s="100"/>
      <c r="S27" s="100"/>
      <c r="T27" s="100"/>
      <c r="U27" s="100"/>
      <c r="V27" s="100"/>
      <c r="W27" s="100"/>
      <c r="X27" s="100"/>
      <c r="Y27" s="100"/>
      <c r="Z27" s="100"/>
      <c r="AA27" s="100"/>
      <c r="AB27" s="100"/>
      <c r="AC27" s="100"/>
    </row>
    <row r="28" spans="1:30" s="99" customFormat="1">
      <c r="B28" s="102"/>
      <c r="C28" s="102"/>
      <c r="D28" s="102"/>
      <c r="E28" s="102"/>
      <c r="F28" s="102"/>
      <c r="G28" s="102"/>
      <c r="H28" s="102"/>
      <c r="I28" s="102"/>
      <c r="J28" s="102"/>
      <c r="K28" s="102"/>
      <c r="L28" s="102"/>
      <c r="M28" s="102"/>
      <c r="R28" s="102"/>
      <c r="S28" s="102"/>
      <c r="T28" s="102"/>
      <c r="U28" s="102"/>
      <c r="V28" s="102"/>
      <c r="W28" s="102"/>
      <c r="X28" s="102"/>
      <c r="Y28" s="102"/>
      <c r="Z28" s="102"/>
      <c r="AA28" s="102"/>
      <c r="AB28" s="102"/>
      <c r="AC28" s="102"/>
    </row>
    <row r="29" spans="1:30" s="99" customFormat="1">
      <c r="B29" s="102"/>
      <c r="C29" s="102"/>
      <c r="D29" s="102"/>
      <c r="E29" s="102"/>
      <c r="F29" s="102"/>
      <c r="G29" s="102"/>
      <c r="H29" s="102"/>
      <c r="I29" s="102"/>
      <c r="J29" s="102"/>
      <c r="K29" s="102"/>
      <c r="L29" s="102"/>
      <c r="M29" s="102"/>
      <c r="R29" s="102"/>
      <c r="S29" s="102"/>
      <c r="T29" s="102"/>
      <c r="U29" s="102"/>
      <c r="V29" s="102"/>
      <c r="W29" s="102"/>
      <c r="X29" s="102"/>
      <c r="Y29" s="102"/>
      <c r="Z29" s="102"/>
      <c r="AA29" s="102"/>
      <c r="AB29" s="102"/>
      <c r="AC29" s="102"/>
    </row>
    <row r="30" spans="1:30" s="99" customFormat="1">
      <c r="B30" s="100"/>
      <c r="C30" s="100"/>
      <c r="D30" s="100"/>
      <c r="E30" s="100"/>
      <c r="F30" s="100"/>
      <c r="G30" s="100"/>
      <c r="H30" s="100"/>
      <c r="I30" s="100"/>
      <c r="J30" s="100"/>
      <c r="K30" s="100"/>
      <c r="L30" s="100"/>
      <c r="M30" s="100"/>
      <c r="R30" s="102"/>
      <c r="S30" s="102"/>
      <c r="T30" s="102"/>
      <c r="U30" s="102"/>
      <c r="V30" s="102"/>
      <c r="W30" s="102"/>
      <c r="X30" s="102"/>
      <c r="Y30" s="102"/>
      <c r="Z30" s="102"/>
      <c r="AA30" s="102"/>
      <c r="AB30" s="102"/>
      <c r="AC30" s="102"/>
    </row>
    <row r="31" spans="1:30" s="99" customFormat="1"/>
    <row r="32" spans="1:30" s="99" customFormat="1">
      <c r="B32" s="101"/>
      <c r="C32" s="101"/>
      <c r="D32" s="101"/>
      <c r="E32" s="101"/>
      <c r="F32" s="101"/>
      <c r="G32" s="101"/>
      <c r="H32" s="101"/>
      <c r="I32" s="101"/>
      <c r="J32" s="101"/>
      <c r="K32" s="101"/>
      <c r="L32" s="101"/>
      <c r="M32" s="101"/>
      <c r="R32" s="101"/>
      <c r="S32" s="101"/>
      <c r="T32" s="101"/>
      <c r="U32" s="101"/>
      <c r="V32" s="101"/>
      <c r="W32" s="101"/>
      <c r="X32" s="101"/>
      <c r="Y32" s="101"/>
      <c r="Z32" s="101"/>
      <c r="AA32" s="101"/>
      <c r="AB32" s="101"/>
      <c r="AC32" s="101"/>
    </row>
    <row r="33" spans="2:29" s="99" customFormat="1">
      <c r="B33" s="101"/>
      <c r="C33" s="101"/>
      <c r="D33" s="101"/>
      <c r="E33" s="101"/>
      <c r="F33" s="101"/>
      <c r="G33" s="101"/>
      <c r="H33" s="101"/>
      <c r="I33" s="101"/>
      <c r="J33" s="101"/>
      <c r="K33" s="101"/>
      <c r="L33" s="101"/>
      <c r="M33" s="101"/>
      <c r="R33" s="101"/>
      <c r="S33" s="101"/>
      <c r="T33" s="101"/>
      <c r="U33" s="101"/>
      <c r="V33" s="101"/>
      <c r="W33" s="101"/>
      <c r="X33" s="101"/>
      <c r="Y33" s="101"/>
      <c r="Z33" s="101"/>
      <c r="AA33" s="101"/>
      <c r="AB33" s="101"/>
      <c r="AC33" s="101"/>
    </row>
    <row r="34" spans="2:29" s="99" customFormat="1">
      <c r="B34" s="101"/>
      <c r="C34" s="101"/>
      <c r="D34" s="101"/>
      <c r="E34" s="101"/>
      <c r="F34" s="101"/>
      <c r="G34" s="101"/>
      <c r="H34" s="101"/>
      <c r="I34" s="101"/>
      <c r="J34" s="101"/>
      <c r="K34" s="101"/>
      <c r="L34" s="101"/>
      <c r="M34" s="101"/>
      <c r="R34" s="101"/>
      <c r="S34" s="101"/>
      <c r="T34" s="101"/>
      <c r="U34" s="101"/>
      <c r="V34" s="101"/>
      <c r="W34" s="101"/>
      <c r="X34" s="101"/>
      <c r="Y34" s="101"/>
      <c r="Z34" s="101"/>
      <c r="AA34" s="101"/>
      <c r="AB34" s="101"/>
      <c r="AC34" s="101"/>
    </row>
    <row r="35" spans="2:29" s="99" customFormat="1">
      <c r="B35" s="101"/>
      <c r="C35" s="101"/>
      <c r="D35" s="101"/>
      <c r="E35" s="101"/>
      <c r="F35" s="101"/>
      <c r="G35" s="101"/>
      <c r="H35" s="101"/>
      <c r="I35" s="101"/>
      <c r="J35" s="101"/>
      <c r="K35" s="101"/>
      <c r="L35" s="101"/>
      <c r="M35" s="101"/>
      <c r="R35" s="101"/>
      <c r="S35" s="101"/>
      <c r="T35" s="101"/>
      <c r="U35" s="101"/>
      <c r="V35" s="101"/>
      <c r="W35" s="101"/>
      <c r="X35" s="101"/>
      <c r="Y35" s="101"/>
      <c r="Z35" s="101"/>
      <c r="AA35" s="101"/>
      <c r="AB35" s="101"/>
      <c r="AC35" s="101"/>
    </row>
    <row r="36" spans="2:29" s="99" customFormat="1">
      <c r="B36" s="101"/>
      <c r="C36" s="101"/>
      <c r="D36" s="101"/>
      <c r="E36" s="101"/>
      <c r="F36" s="101"/>
      <c r="G36" s="101"/>
      <c r="H36" s="101"/>
      <c r="I36" s="101"/>
      <c r="J36" s="101"/>
      <c r="K36" s="101"/>
      <c r="L36" s="101"/>
      <c r="M36" s="101"/>
      <c r="R36" s="101"/>
      <c r="S36" s="101"/>
      <c r="T36" s="101"/>
      <c r="U36" s="101"/>
      <c r="V36" s="101"/>
      <c r="W36" s="101"/>
      <c r="X36" s="101"/>
      <c r="Y36" s="101"/>
      <c r="Z36" s="101"/>
      <c r="AA36" s="101"/>
      <c r="AB36" s="101"/>
      <c r="AC36" s="101"/>
    </row>
    <row r="37" spans="2:29" s="99" customFormat="1"/>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92" customWidth="1"/>
    <col min="2" max="13" width="8.125" style="92" customWidth="1"/>
    <col min="14" max="14" width="8.75" style="92" customWidth="1"/>
    <col min="15" max="16" width="3" style="92" customWidth="1"/>
    <col min="17" max="17" width="9.5" style="92" customWidth="1"/>
    <col min="18" max="29" width="8.125" style="92" customWidth="1"/>
    <col min="30" max="30" width="8.75" style="92" customWidth="1"/>
    <col min="31" max="31" width="2.875" style="92" customWidth="1"/>
    <col min="32" max="16384" width="9" style="92"/>
  </cols>
  <sheetData>
    <row r="1" spans="1:30" ht="28.15" customHeight="1">
      <c r="A1" s="90"/>
      <c r="B1" s="91"/>
      <c r="C1" s="91"/>
      <c r="D1" s="91"/>
      <c r="E1" s="91"/>
      <c r="F1" s="91"/>
      <c r="G1" s="91"/>
      <c r="H1" s="91"/>
      <c r="I1" s="91"/>
      <c r="J1" s="91"/>
      <c r="K1" s="91"/>
      <c r="L1" s="91"/>
      <c r="M1" s="91"/>
      <c r="N1" s="91"/>
      <c r="Q1" s="90"/>
      <c r="R1" s="91"/>
      <c r="S1" s="91"/>
      <c r="T1" s="91"/>
      <c r="U1" s="91"/>
      <c r="V1" s="91"/>
      <c r="W1" s="91"/>
      <c r="X1" s="91"/>
      <c r="Y1" s="91"/>
      <c r="Z1" s="91"/>
      <c r="AA1" s="91"/>
      <c r="AB1" s="91"/>
      <c r="AC1" s="91"/>
      <c r="AD1" s="91"/>
    </row>
    <row r="2" spans="1:30" ht="28.15" customHeight="1">
      <c r="A2" s="90"/>
      <c r="B2" s="91"/>
      <c r="C2" s="91"/>
      <c r="D2" s="91"/>
      <c r="E2" s="91"/>
      <c r="F2" s="91"/>
      <c r="G2" s="91"/>
      <c r="H2" s="91"/>
      <c r="I2" s="91"/>
      <c r="J2" s="91"/>
      <c r="K2" s="91"/>
      <c r="L2" s="91"/>
      <c r="M2" s="91"/>
      <c r="N2" s="91"/>
      <c r="Q2" s="90"/>
      <c r="R2" s="91"/>
      <c r="S2" s="91"/>
      <c r="T2" s="91"/>
      <c r="U2" s="91"/>
      <c r="V2" s="91"/>
      <c r="W2" s="91"/>
      <c r="X2" s="91"/>
      <c r="Y2" s="91"/>
      <c r="Z2" s="91"/>
      <c r="AA2" s="91"/>
      <c r="AB2" s="91"/>
      <c r="AC2" s="91"/>
      <c r="AD2" s="91"/>
    </row>
    <row r="3" spans="1:30" ht="28.15" customHeight="1">
      <c r="A3" s="90"/>
      <c r="B3" s="91"/>
      <c r="C3" s="91"/>
      <c r="D3" s="91"/>
      <c r="E3" s="91"/>
      <c r="F3" s="91"/>
      <c r="G3" s="91"/>
      <c r="H3" s="91"/>
      <c r="I3" s="91"/>
      <c r="J3" s="91"/>
      <c r="K3" s="91"/>
      <c r="L3" s="91"/>
      <c r="M3" s="91"/>
      <c r="N3" s="91"/>
      <c r="Q3" s="90"/>
      <c r="R3" s="91"/>
      <c r="S3" s="91"/>
      <c r="T3" s="91"/>
      <c r="U3" s="91"/>
      <c r="V3" s="91"/>
      <c r="W3" s="91"/>
      <c r="X3" s="91"/>
      <c r="Y3" s="91"/>
      <c r="Z3" s="91"/>
      <c r="AA3" s="91"/>
      <c r="AB3" s="91"/>
      <c r="AC3" s="91"/>
      <c r="AD3" s="91"/>
    </row>
    <row r="4" spans="1:30" ht="28.15" customHeight="1">
      <c r="A4" s="90"/>
      <c r="B4" s="91"/>
      <c r="C4" s="91"/>
      <c r="D4" s="91"/>
      <c r="E4" s="91"/>
      <c r="F4" s="91"/>
      <c r="G4" s="91"/>
      <c r="H4" s="91"/>
      <c r="I4" s="91"/>
      <c r="J4" s="91"/>
      <c r="K4" s="91"/>
      <c r="L4" s="91"/>
      <c r="M4" s="91"/>
      <c r="N4" s="91"/>
      <c r="Q4" s="90"/>
      <c r="R4" s="91"/>
      <c r="S4" s="91"/>
      <c r="T4" s="91"/>
      <c r="U4" s="91"/>
      <c r="V4" s="91"/>
      <c r="W4" s="91"/>
      <c r="X4" s="91"/>
      <c r="Y4" s="91"/>
      <c r="Z4" s="91"/>
      <c r="AA4" s="91"/>
      <c r="AB4" s="91"/>
      <c r="AC4" s="91"/>
      <c r="AD4" s="91"/>
    </row>
    <row r="5" spans="1:30" ht="28.15" customHeight="1">
      <c r="A5" s="90"/>
      <c r="B5" s="91"/>
      <c r="C5" s="91"/>
      <c r="D5" s="91"/>
      <c r="E5" s="91"/>
      <c r="F5" s="91"/>
      <c r="G5" s="91"/>
      <c r="H5" s="91"/>
      <c r="I5" s="91"/>
      <c r="J5" s="91"/>
      <c r="K5" s="91"/>
      <c r="L5" s="91"/>
      <c r="M5" s="91"/>
      <c r="N5" s="91"/>
      <c r="Q5" s="90"/>
      <c r="R5" s="91"/>
      <c r="S5" s="91"/>
      <c r="T5" s="91"/>
      <c r="U5" s="91"/>
      <c r="V5" s="91"/>
      <c r="W5" s="91"/>
      <c r="X5" s="91"/>
      <c r="Y5" s="91"/>
      <c r="Z5" s="91"/>
      <c r="AA5" s="91"/>
      <c r="AB5" s="91"/>
      <c r="AC5" s="91"/>
      <c r="AD5" s="91"/>
    </row>
    <row r="6" spans="1:30" ht="28.15" customHeight="1">
      <c r="A6" s="90"/>
      <c r="B6" s="91"/>
      <c r="C6" s="91"/>
      <c r="D6" s="91"/>
      <c r="E6" s="91"/>
      <c r="F6" s="91"/>
      <c r="G6" s="91"/>
      <c r="H6" s="91"/>
      <c r="I6" s="91"/>
      <c r="J6" s="91"/>
      <c r="K6" s="91"/>
      <c r="L6" s="91"/>
      <c r="M6" s="91"/>
      <c r="N6" s="91"/>
      <c r="Q6" s="90"/>
      <c r="R6" s="91"/>
      <c r="S6" s="91"/>
      <c r="T6" s="91"/>
      <c r="U6" s="91"/>
      <c r="V6" s="91"/>
      <c r="W6" s="91"/>
      <c r="X6" s="91"/>
      <c r="Y6" s="91"/>
      <c r="Z6" s="91"/>
      <c r="AA6" s="91"/>
      <c r="AB6" s="91"/>
      <c r="AC6" s="91"/>
      <c r="AD6" s="91"/>
    </row>
    <row r="7" spans="1:30" ht="28.15" customHeight="1">
      <c r="A7" s="90"/>
      <c r="B7" s="91"/>
      <c r="C7" s="91"/>
      <c r="D7" s="91"/>
      <c r="E7" s="91"/>
      <c r="F7" s="91"/>
      <c r="G7" s="91"/>
      <c r="H7" s="91"/>
      <c r="I7" s="91"/>
      <c r="J7" s="91"/>
      <c r="K7" s="91"/>
      <c r="L7" s="91"/>
      <c r="M7" s="91"/>
      <c r="N7" s="91"/>
      <c r="Q7" s="90"/>
      <c r="R7" s="91"/>
      <c r="S7" s="91"/>
      <c r="T7" s="91"/>
      <c r="U7" s="91"/>
      <c r="V7" s="91"/>
      <c r="W7" s="91"/>
      <c r="X7" s="91"/>
      <c r="Y7" s="91"/>
      <c r="Z7" s="91"/>
      <c r="AA7" s="91"/>
      <c r="AB7" s="91"/>
      <c r="AC7" s="91"/>
      <c r="AD7" s="91"/>
    </row>
    <row r="8" spans="1:30" ht="28.15" customHeight="1">
      <c r="A8" s="90"/>
      <c r="B8" s="91"/>
      <c r="C8" s="91"/>
      <c r="D8" s="91"/>
      <c r="E8" s="91"/>
      <c r="F8" s="91"/>
      <c r="G8" s="91"/>
      <c r="H8" s="91"/>
      <c r="I8" s="91"/>
      <c r="J8" s="91"/>
      <c r="K8" s="91"/>
      <c r="L8" s="91"/>
      <c r="M8" s="91"/>
      <c r="N8" s="91"/>
      <c r="Q8" s="90"/>
      <c r="R8" s="91"/>
      <c r="S8" s="91"/>
      <c r="T8" s="91"/>
      <c r="U8" s="91"/>
      <c r="V8" s="91"/>
      <c r="W8" s="91"/>
      <c r="X8" s="91"/>
      <c r="Y8" s="91"/>
      <c r="Z8" s="91"/>
      <c r="AA8" s="91"/>
      <c r="AB8" s="91"/>
      <c r="AC8" s="91"/>
      <c r="AD8" s="91"/>
    </row>
    <row r="9" spans="1:30" ht="28.15" customHeight="1">
      <c r="A9" s="90"/>
      <c r="B9" s="91"/>
      <c r="C9" s="91"/>
      <c r="D9" s="91"/>
      <c r="E9" s="91"/>
      <c r="F9" s="91"/>
      <c r="G9" s="91"/>
      <c r="H9" s="91"/>
      <c r="I9" s="91"/>
      <c r="J9" s="91"/>
      <c r="K9" s="91"/>
      <c r="L9" s="91"/>
      <c r="M9" s="91"/>
      <c r="N9" s="91"/>
      <c r="Q9" s="90"/>
      <c r="R9" s="91"/>
      <c r="S9" s="91"/>
      <c r="T9" s="91"/>
      <c r="U9" s="91"/>
      <c r="V9" s="91"/>
      <c r="W9" s="91"/>
      <c r="X9" s="91"/>
      <c r="Y9" s="91"/>
      <c r="Z9" s="91"/>
      <c r="AA9" s="91"/>
      <c r="AB9" s="91"/>
      <c r="AC9" s="91"/>
      <c r="AD9" s="91"/>
    </row>
    <row r="10" spans="1:30" ht="28.15" customHeight="1">
      <c r="A10" s="90"/>
      <c r="B10" s="91"/>
      <c r="C10" s="91"/>
      <c r="D10" s="91"/>
      <c r="E10" s="91"/>
      <c r="F10" s="91"/>
      <c r="G10" s="91"/>
      <c r="H10" s="91"/>
      <c r="I10" s="91"/>
      <c r="J10" s="91"/>
      <c r="K10" s="91"/>
      <c r="L10" s="91"/>
      <c r="M10" s="91"/>
      <c r="N10" s="91"/>
      <c r="Q10" s="90"/>
      <c r="R10" s="91"/>
      <c r="S10" s="91"/>
      <c r="T10" s="91"/>
      <c r="U10" s="91"/>
      <c r="V10" s="91"/>
      <c r="W10" s="91"/>
      <c r="X10" s="91"/>
      <c r="Y10" s="91"/>
      <c r="Z10" s="91"/>
      <c r="AA10" s="91"/>
      <c r="AB10" s="91"/>
      <c r="AC10" s="91"/>
      <c r="AD10" s="91"/>
    </row>
    <row r="11" spans="1:30" ht="28.15" customHeight="1">
      <c r="A11" s="90"/>
      <c r="B11" s="91"/>
      <c r="C11" s="91"/>
      <c r="D11" s="91"/>
      <c r="E11" s="91"/>
      <c r="F11" s="91"/>
      <c r="G11" s="91"/>
      <c r="H11" s="91"/>
      <c r="I11" s="91"/>
      <c r="J11" s="91"/>
      <c r="K11" s="91"/>
      <c r="L11" s="91"/>
      <c r="M11" s="91"/>
      <c r="N11" s="91"/>
      <c r="Q11" s="90"/>
      <c r="R11" s="91"/>
      <c r="S11" s="91"/>
      <c r="T11" s="91"/>
      <c r="U11" s="91"/>
      <c r="V11" s="91"/>
      <c r="W11" s="91"/>
      <c r="X11" s="91"/>
      <c r="Y11" s="91"/>
      <c r="Z11" s="91"/>
      <c r="AA11" s="91"/>
      <c r="AB11" s="91"/>
      <c r="AC11" s="91"/>
      <c r="AD11" s="91"/>
    </row>
    <row r="12" spans="1:30" ht="16.5" customHeight="1">
      <c r="A12" s="90"/>
      <c r="B12" s="91"/>
      <c r="C12" s="91"/>
      <c r="D12" s="91"/>
      <c r="E12" s="91"/>
      <c r="F12" s="91"/>
      <c r="G12" s="91"/>
      <c r="H12" s="91"/>
      <c r="I12" s="91"/>
      <c r="J12" s="91"/>
      <c r="K12" s="91"/>
      <c r="L12" s="91"/>
      <c r="M12" s="91"/>
      <c r="N12" s="91"/>
      <c r="Q12" s="90"/>
      <c r="R12" s="91"/>
      <c r="S12" s="91"/>
      <c r="T12" s="91"/>
      <c r="U12" s="91"/>
      <c r="V12" s="91"/>
      <c r="W12" s="91"/>
      <c r="X12" s="91"/>
      <c r="Y12" s="91"/>
      <c r="Z12" s="91"/>
      <c r="AA12" s="91"/>
      <c r="AB12" s="91"/>
      <c r="AC12" s="91"/>
      <c r="AD12" s="91"/>
    </row>
    <row r="13" spans="1:30" ht="16.5" customHeight="1">
      <c r="A13" s="90"/>
      <c r="B13" s="91"/>
      <c r="C13" s="91"/>
      <c r="D13" s="91"/>
      <c r="E13" s="91"/>
      <c r="F13" s="91"/>
      <c r="G13" s="91"/>
      <c r="H13" s="91"/>
      <c r="I13" s="91"/>
      <c r="J13" s="91"/>
      <c r="K13" s="91"/>
      <c r="L13" s="91"/>
      <c r="M13" s="91"/>
      <c r="N13" s="91"/>
      <c r="Q13" s="90"/>
      <c r="R13" s="91"/>
      <c r="S13" s="91"/>
      <c r="T13" s="91"/>
      <c r="U13" s="91"/>
      <c r="V13" s="91"/>
      <c r="W13" s="91"/>
      <c r="X13" s="91"/>
      <c r="Y13" s="91"/>
      <c r="Z13" s="91"/>
      <c r="AA13" s="91"/>
      <c r="AB13" s="91"/>
      <c r="AC13" s="91"/>
      <c r="AD13" s="91"/>
    </row>
    <row r="14" spans="1:30" ht="16.5" customHeight="1">
      <c r="A14" s="90"/>
      <c r="B14" s="91"/>
      <c r="C14" s="91"/>
      <c r="D14" s="91"/>
      <c r="E14" s="91"/>
      <c r="F14" s="91"/>
      <c r="G14" s="91"/>
      <c r="H14" s="91"/>
      <c r="I14" s="91"/>
      <c r="J14" s="91"/>
      <c r="K14" s="91"/>
      <c r="L14" s="91"/>
      <c r="M14" s="91"/>
      <c r="N14" s="91"/>
      <c r="Q14" s="90"/>
      <c r="R14" s="91"/>
      <c r="S14" s="91"/>
      <c r="T14" s="91"/>
      <c r="U14" s="91"/>
      <c r="V14" s="91"/>
      <c r="W14" s="91"/>
      <c r="X14" s="91"/>
      <c r="Y14" s="91"/>
      <c r="Z14" s="91"/>
      <c r="AA14" s="91"/>
      <c r="AB14" s="91"/>
      <c r="AC14" s="91"/>
      <c r="AD14" s="91"/>
    </row>
    <row r="15" spans="1:30" ht="16.5" customHeight="1">
      <c r="A15" s="90"/>
      <c r="B15" s="91"/>
      <c r="C15" s="91"/>
      <c r="D15" s="91"/>
      <c r="E15" s="91"/>
      <c r="F15" s="91"/>
      <c r="G15" s="91"/>
      <c r="H15" s="91"/>
      <c r="I15" s="91"/>
      <c r="J15" s="91"/>
      <c r="K15" s="91"/>
      <c r="L15" s="91"/>
      <c r="M15" s="91"/>
      <c r="N15" s="91"/>
      <c r="Q15" s="90"/>
      <c r="R15" s="91"/>
      <c r="S15" s="91"/>
      <c r="T15" s="91"/>
      <c r="U15" s="91"/>
      <c r="V15" s="91"/>
      <c r="W15" s="91"/>
      <c r="X15" s="91"/>
      <c r="Y15" s="91"/>
      <c r="Z15" s="91"/>
      <c r="AA15" s="91"/>
      <c r="AB15" s="91"/>
      <c r="AC15" s="91"/>
      <c r="AD15" s="91"/>
    </row>
    <row r="16" spans="1:30" s="93" customFormat="1" ht="24.75" customHeight="1">
      <c r="A16" s="98"/>
      <c r="B16" s="92"/>
      <c r="G16" s="92"/>
      <c r="M16" s="94"/>
      <c r="N16" s="95" t="s">
        <v>66</v>
      </c>
      <c r="Q16" s="98"/>
      <c r="U16" s="92"/>
      <c r="Z16" s="92"/>
      <c r="AC16" s="94"/>
      <c r="AD16" s="95" t="s">
        <v>66</v>
      </c>
    </row>
    <row r="17" spans="1:30" s="96" customFormat="1" ht="23.25" customHeight="1">
      <c r="A17" s="164"/>
      <c r="B17" s="169">
        <v>4</v>
      </c>
      <c r="C17" s="165">
        <v>5</v>
      </c>
      <c r="D17" s="165">
        <v>6</v>
      </c>
      <c r="E17" s="165">
        <v>7</v>
      </c>
      <c r="F17" s="165">
        <v>8</v>
      </c>
      <c r="G17" s="165">
        <v>9</v>
      </c>
      <c r="H17" s="165">
        <v>10</v>
      </c>
      <c r="I17" s="165">
        <v>11</v>
      </c>
      <c r="J17" s="165">
        <v>12</v>
      </c>
      <c r="K17" s="166">
        <v>1</v>
      </c>
      <c r="L17" s="166">
        <v>2</v>
      </c>
      <c r="M17" s="166">
        <v>3</v>
      </c>
      <c r="N17" s="167" t="s">
        <v>63</v>
      </c>
      <c r="O17" s="168"/>
      <c r="P17" s="168"/>
      <c r="Q17" s="164"/>
      <c r="R17" s="169">
        <v>1</v>
      </c>
      <c r="S17" s="165">
        <v>2</v>
      </c>
      <c r="T17" s="165">
        <v>3</v>
      </c>
      <c r="U17" s="165">
        <v>4</v>
      </c>
      <c r="V17" s="165">
        <v>5</v>
      </c>
      <c r="W17" s="165">
        <v>6</v>
      </c>
      <c r="X17" s="165">
        <v>7</v>
      </c>
      <c r="Y17" s="165">
        <v>8</v>
      </c>
      <c r="Z17" s="165">
        <v>9</v>
      </c>
      <c r="AA17" s="166">
        <v>10</v>
      </c>
      <c r="AB17" s="166">
        <v>11</v>
      </c>
      <c r="AC17" s="166">
        <v>12</v>
      </c>
      <c r="AD17" s="167" t="s">
        <v>63</v>
      </c>
    </row>
    <row r="18" spans="1:30" s="96" customFormat="1" ht="23.25" customHeight="1">
      <c r="A18" s="138" t="s">
        <v>77</v>
      </c>
      <c r="B18" s="181">
        <v>250.3</v>
      </c>
      <c r="C18" s="170">
        <v>268.39999999999998</v>
      </c>
      <c r="D18" s="170">
        <v>298.39999999999998</v>
      </c>
      <c r="E18" s="170">
        <v>302.8</v>
      </c>
      <c r="F18" s="170">
        <v>282.89999999999998</v>
      </c>
      <c r="G18" s="170">
        <v>218.7</v>
      </c>
      <c r="H18" s="170">
        <v>230.5</v>
      </c>
      <c r="I18" s="170">
        <v>199.1</v>
      </c>
      <c r="J18" s="170">
        <v>182.4</v>
      </c>
      <c r="K18" s="171">
        <v>193.5</v>
      </c>
      <c r="L18" s="171">
        <v>61</v>
      </c>
      <c r="M18" s="171">
        <v>2.4</v>
      </c>
      <c r="N18" s="172">
        <f>SUM(B18:M18)</f>
        <v>2490.4000000000005</v>
      </c>
      <c r="O18" s="168"/>
      <c r="P18" s="168"/>
      <c r="Q18" s="174" t="s">
        <v>80</v>
      </c>
      <c r="R18" s="180">
        <v>193.5</v>
      </c>
      <c r="S18" s="170">
        <v>61</v>
      </c>
      <c r="T18" s="170">
        <v>2.4</v>
      </c>
      <c r="U18" s="170">
        <v>0</v>
      </c>
      <c r="V18" s="170">
        <v>0</v>
      </c>
      <c r="W18" s="170">
        <v>0</v>
      </c>
      <c r="X18" s="170">
        <v>0</v>
      </c>
      <c r="Y18" s="170">
        <v>0</v>
      </c>
      <c r="Z18" s="170">
        <v>0</v>
      </c>
      <c r="AA18" s="171">
        <v>0</v>
      </c>
      <c r="AB18" s="171">
        <v>0</v>
      </c>
      <c r="AC18" s="171">
        <v>0</v>
      </c>
      <c r="AD18" s="172">
        <f>SUM(R18:AC18)</f>
        <v>256.89999999999998</v>
      </c>
    </row>
    <row r="19" spans="1:30" s="96" customFormat="1" ht="23.25" customHeight="1">
      <c r="A19" s="138" t="s">
        <v>79</v>
      </c>
      <c r="B19" s="205">
        <v>0</v>
      </c>
      <c r="C19" s="175">
        <v>0</v>
      </c>
      <c r="D19" s="175">
        <v>0</v>
      </c>
      <c r="E19" s="175">
        <v>0</v>
      </c>
      <c r="F19" s="175">
        <v>0</v>
      </c>
      <c r="G19" s="175">
        <v>0</v>
      </c>
      <c r="H19" s="175">
        <v>0</v>
      </c>
      <c r="I19" s="175">
        <v>0</v>
      </c>
      <c r="J19" s="175">
        <v>0</v>
      </c>
      <c r="K19" s="176">
        <v>0</v>
      </c>
      <c r="L19" s="176">
        <v>0</v>
      </c>
      <c r="M19" s="176">
        <v>0</v>
      </c>
      <c r="N19" s="172">
        <f>SUM(B19:M19)</f>
        <v>0</v>
      </c>
      <c r="O19" s="168"/>
      <c r="P19" s="168"/>
      <c r="Q19" s="173" t="s">
        <v>81</v>
      </c>
      <c r="R19" s="181">
        <v>0</v>
      </c>
      <c r="S19" s="170">
        <v>0</v>
      </c>
      <c r="T19" s="170">
        <v>0</v>
      </c>
      <c r="U19" s="170">
        <v>0</v>
      </c>
      <c r="V19" s="170">
        <v>0</v>
      </c>
      <c r="W19" s="170">
        <v>0</v>
      </c>
      <c r="X19" s="170">
        <v>0</v>
      </c>
      <c r="Y19" s="170">
        <v>0</v>
      </c>
      <c r="Z19" s="170">
        <v>0</v>
      </c>
      <c r="AA19" s="171">
        <v>0</v>
      </c>
      <c r="AB19" s="171">
        <v>0</v>
      </c>
      <c r="AC19" s="171">
        <v>0</v>
      </c>
      <c r="AD19" s="172">
        <f t="shared" ref="AD19:AD21" si="0">SUM(R19:AC19)</f>
        <v>0</v>
      </c>
    </row>
    <row r="20" spans="1:30" s="96" customFormat="1" ht="23.25" customHeight="1">
      <c r="A20" s="139" t="s">
        <v>84</v>
      </c>
      <c r="B20" s="181">
        <v>0</v>
      </c>
      <c r="C20" s="170">
        <v>0</v>
      </c>
      <c r="D20" s="170">
        <v>0</v>
      </c>
      <c r="E20" s="170">
        <v>0</v>
      </c>
      <c r="F20" s="170">
        <v>0</v>
      </c>
      <c r="G20" s="170">
        <v>0</v>
      </c>
      <c r="H20" s="170">
        <v>0</v>
      </c>
      <c r="I20" s="170">
        <v>0</v>
      </c>
      <c r="J20" s="170">
        <v>0</v>
      </c>
      <c r="K20" s="171">
        <v>0</v>
      </c>
      <c r="L20" s="171">
        <v>0</v>
      </c>
      <c r="M20" s="171">
        <v>0</v>
      </c>
      <c r="N20" s="172">
        <f>SUM(B20:M20)</f>
        <v>0</v>
      </c>
      <c r="O20" s="168"/>
      <c r="P20" s="168"/>
      <c r="Q20" s="173" t="s">
        <v>88</v>
      </c>
      <c r="R20" s="181">
        <v>0</v>
      </c>
      <c r="S20" s="170">
        <v>0</v>
      </c>
      <c r="T20" s="170">
        <v>0</v>
      </c>
      <c r="U20" s="170">
        <v>0</v>
      </c>
      <c r="V20" s="170">
        <v>0</v>
      </c>
      <c r="W20" s="170">
        <v>0</v>
      </c>
      <c r="X20" s="170">
        <v>0</v>
      </c>
      <c r="Y20" s="170">
        <v>0.1</v>
      </c>
      <c r="Z20" s="170">
        <v>0</v>
      </c>
      <c r="AA20" s="171">
        <v>2.7</v>
      </c>
      <c r="AB20" s="171">
        <v>12.1</v>
      </c>
      <c r="AC20" s="171">
        <v>32.799999999999997</v>
      </c>
      <c r="AD20" s="172">
        <f t="shared" si="0"/>
        <v>47.699999999999996</v>
      </c>
    </row>
    <row r="21" spans="1:30" s="96" customFormat="1" ht="23.25" customHeight="1">
      <c r="A21" s="139" t="s">
        <v>89</v>
      </c>
      <c r="B21" s="205">
        <v>0</v>
      </c>
      <c r="C21" s="175">
        <v>0</v>
      </c>
      <c r="D21" s="175">
        <v>0</v>
      </c>
      <c r="E21" s="175">
        <v>0</v>
      </c>
      <c r="F21" s="175">
        <v>0.1</v>
      </c>
      <c r="G21" s="175">
        <v>0</v>
      </c>
      <c r="H21" s="175">
        <v>2.7</v>
      </c>
      <c r="I21" s="175">
        <v>12.1</v>
      </c>
      <c r="J21" s="175">
        <v>32.799999999999997</v>
      </c>
      <c r="K21" s="176">
        <v>44.8</v>
      </c>
      <c r="L21" s="176">
        <v>43.4</v>
      </c>
      <c r="M21" s="176">
        <v>64.2</v>
      </c>
      <c r="N21" s="172">
        <f>SUM(B21:M21)</f>
        <v>200.10000000000002</v>
      </c>
      <c r="O21" s="168"/>
      <c r="P21" s="168"/>
      <c r="Q21" s="174" t="s">
        <v>105</v>
      </c>
      <c r="R21" s="181">
        <v>44.8</v>
      </c>
      <c r="S21" s="170">
        <v>43.4</v>
      </c>
      <c r="T21" s="170">
        <v>64.2</v>
      </c>
      <c r="U21" s="170">
        <v>66.7</v>
      </c>
      <c r="V21" s="170">
        <v>69.900000000000006</v>
      </c>
      <c r="W21" s="170">
        <v>77.7</v>
      </c>
      <c r="X21" s="170">
        <v>115.2</v>
      </c>
      <c r="Y21" s="170">
        <v>96.4</v>
      </c>
      <c r="Z21" s="170">
        <v>106.6</v>
      </c>
      <c r="AA21" s="171">
        <v>115.4</v>
      </c>
      <c r="AB21" s="170">
        <v>91.1</v>
      </c>
      <c r="AC21" s="171">
        <v>95.2</v>
      </c>
      <c r="AD21" s="172">
        <f t="shared" si="0"/>
        <v>986.6</v>
      </c>
    </row>
    <row r="22" spans="1:30" s="97" customFormat="1" ht="23.25" customHeight="1">
      <c r="A22" s="258" t="s">
        <v>96</v>
      </c>
      <c r="B22" s="275">
        <v>66.7</v>
      </c>
      <c r="C22" s="225">
        <v>69.900000000000006</v>
      </c>
      <c r="D22" s="225">
        <v>77.7</v>
      </c>
      <c r="E22" s="225">
        <v>115.2</v>
      </c>
      <c r="F22" s="225">
        <v>96.4</v>
      </c>
      <c r="G22" s="225">
        <v>106.6</v>
      </c>
      <c r="H22" s="225">
        <v>115.4</v>
      </c>
      <c r="I22" s="225">
        <v>91.1</v>
      </c>
      <c r="J22" s="225">
        <v>95.2</v>
      </c>
      <c r="K22" s="225">
        <v>120.3</v>
      </c>
      <c r="L22" s="225">
        <v>144.80000000000001</v>
      </c>
      <c r="M22" s="225" t="s">
        <v>120</v>
      </c>
      <c r="N22" s="178">
        <f>SUM(B22:M22)</f>
        <v>1099.3</v>
      </c>
      <c r="O22" s="179"/>
      <c r="P22" s="179"/>
      <c r="Q22" s="270" t="s">
        <v>107</v>
      </c>
      <c r="R22" s="275">
        <v>120.3</v>
      </c>
      <c r="S22" s="225">
        <v>144.80000000000001</v>
      </c>
      <c r="T22" s="225" t="s">
        <v>120</v>
      </c>
      <c r="U22" s="225" t="s">
        <v>120</v>
      </c>
      <c r="V22" s="225" t="s">
        <v>120</v>
      </c>
      <c r="W22" s="225" t="s">
        <v>120</v>
      </c>
      <c r="X22" s="225" t="s">
        <v>120</v>
      </c>
      <c r="Y22" s="225" t="s">
        <v>120</v>
      </c>
      <c r="Z22" s="225" t="s">
        <v>120</v>
      </c>
      <c r="AA22" s="225" t="s">
        <v>120</v>
      </c>
      <c r="AB22" s="225" t="s">
        <v>120</v>
      </c>
      <c r="AC22" s="177" t="s">
        <v>120</v>
      </c>
      <c r="AD22" s="178">
        <f>SUM(R22:AC22)</f>
        <v>265.10000000000002</v>
      </c>
    </row>
    <row r="25" spans="1:30" s="99" customFormat="1"/>
    <row r="26" spans="1:30" s="99" customFormat="1">
      <c r="B26" s="100"/>
      <c r="C26" s="100"/>
      <c r="D26" s="100"/>
      <c r="E26" s="100"/>
      <c r="F26" s="100"/>
      <c r="G26" s="100"/>
      <c r="H26" s="100"/>
      <c r="I26" s="100"/>
      <c r="J26" s="100"/>
      <c r="K26" s="100"/>
      <c r="L26" s="100"/>
      <c r="M26" s="100"/>
      <c r="R26" s="100"/>
      <c r="S26" s="100"/>
      <c r="T26" s="100"/>
      <c r="U26" s="100"/>
      <c r="V26" s="100"/>
      <c r="W26" s="100"/>
      <c r="X26" s="100"/>
      <c r="Y26" s="100"/>
      <c r="Z26" s="100"/>
      <c r="AA26" s="100"/>
      <c r="AB26" s="100"/>
      <c r="AC26" s="100"/>
    </row>
    <row r="27" spans="1:30" s="99" customFormat="1">
      <c r="B27" s="100"/>
      <c r="C27" s="100"/>
      <c r="D27" s="100"/>
      <c r="E27" s="100"/>
      <c r="F27" s="100"/>
      <c r="G27" s="100"/>
      <c r="H27" s="100"/>
      <c r="I27" s="100"/>
      <c r="J27" s="100"/>
      <c r="K27" s="100"/>
      <c r="L27" s="100"/>
      <c r="M27" s="100"/>
      <c r="N27" s="101"/>
      <c r="R27" s="100"/>
      <c r="S27" s="100"/>
      <c r="T27" s="100"/>
      <c r="U27" s="100"/>
      <c r="V27" s="100"/>
      <c r="W27" s="100"/>
      <c r="X27" s="100"/>
      <c r="Y27" s="100"/>
      <c r="Z27" s="100"/>
      <c r="AA27" s="100"/>
      <c r="AB27" s="100"/>
      <c r="AC27" s="100"/>
    </row>
    <row r="28" spans="1:30" s="99" customFormat="1">
      <c r="B28" s="102"/>
      <c r="C28" s="102"/>
      <c r="D28" s="102"/>
      <c r="E28" s="102"/>
      <c r="F28" s="102"/>
      <c r="G28" s="102"/>
      <c r="H28" s="102"/>
      <c r="I28" s="102"/>
      <c r="J28" s="102"/>
      <c r="K28" s="102"/>
      <c r="L28" s="102"/>
      <c r="M28" s="102"/>
      <c r="R28" s="102"/>
      <c r="S28" s="102"/>
      <c r="T28" s="102"/>
      <c r="U28" s="102"/>
      <c r="V28" s="102"/>
      <c r="W28" s="102"/>
      <c r="X28" s="102"/>
      <c r="Y28" s="102"/>
      <c r="Z28" s="102"/>
      <c r="AA28" s="102"/>
      <c r="AB28" s="102"/>
      <c r="AC28" s="102"/>
    </row>
    <row r="29" spans="1:30" s="99" customFormat="1">
      <c r="B29" s="102"/>
      <c r="C29" s="102"/>
      <c r="D29" s="102"/>
      <c r="E29" s="102"/>
      <c r="F29" s="102"/>
      <c r="G29" s="102"/>
      <c r="H29" s="102"/>
      <c r="I29" s="102"/>
      <c r="J29" s="102"/>
      <c r="K29" s="102"/>
      <c r="L29" s="102"/>
      <c r="M29" s="102"/>
      <c r="R29" s="102"/>
      <c r="S29" s="102"/>
      <c r="T29" s="102"/>
      <c r="U29" s="102"/>
      <c r="V29" s="102"/>
      <c r="W29" s="102"/>
      <c r="X29" s="102"/>
      <c r="Y29" s="102"/>
      <c r="Z29" s="102"/>
      <c r="AA29" s="102"/>
      <c r="AB29" s="102"/>
      <c r="AC29" s="102"/>
    </row>
    <row r="30" spans="1:30" s="99" customFormat="1">
      <c r="B30" s="100"/>
      <c r="C30" s="100"/>
      <c r="D30" s="100"/>
      <c r="E30" s="100"/>
      <c r="F30" s="100"/>
      <c r="G30" s="100"/>
      <c r="H30" s="100"/>
      <c r="I30" s="100"/>
      <c r="J30" s="100"/>
      <c r="K30" s="100"/>
      <c r="L30" s="100"/>
      <c r="M30" s="100"/>
      <c r="R30" s="102"/>
      <c r="S30" s="102"/>
      <c r="T30" s="102"/>
      <c r="U30" s="102"/>
      <c r="V30" s="102"/>
      <c r="W30" s="102"/>
      <c r="X30" s="102"/>
      <c r="Y30" s="102"/>
      <c r="Z30" s="102"/>
      <c r="AA30" s="102"/>
      <c r="AB30" s="102"/>
      <c r="AC30" s="102"/>
    </row>
    <row r="31" spans="1:30" s="99" customFormat="1"/>
    <row r="32" spans="1:30" s="99" customFormat="1">
      <c r="B32" s="101"/>
      <c r="C32" s="101"/>
      <c r="D32" s="101"/>
      <c r="E32" s="101"/>
      <c r="F32" s="101"/>
      <c r="G32" s="101"/>
      <c r="H32" s="101"/>
      <c r="I32" s="101"/>
      <c r="J32" s="101"/>
      <c r="K32" s="101"/>
      <c r="L32" s="101"/>
      <c r="M32" s="101"/>
      <c r="R32" s="101"/>
      <c r="S32" s="101"/>
      <c r="T32" s="101"/>
      <c r="U32" s="101"/>
      <c r="V32" s="101"/>
      <c r="W32" s="101"/>
      <c r="X32" s="101"/>
      <c r="Y32" s="101"/>
      <c r="Z32" s="101"/>
      <c r="AA32" s="101"/>
      <c r="AB32" s="101"/>
      <c r="AC32" s="101"/>
    </row>
    <row r="33" spans="2:29" s="99" customFormat="1">
      <c r="B33" s="101"/>
      <c r="C33" s="101"/>
      <c r="D33" s="101"/>
      <c r="E33" s="101"/>
      <c r="F33" s="101"/>
      <c r="G33" s="101"/>
      <c r="H33" s="101"/>
      <c r="I33" s="101"/>
      <c r="J33" s="101"/>
      <c r="K33" s="101"/>
      <c r="L33" s="101"/>
      <c r="M33" s="101"/>
      <c r="R33" s="101"/>
      <c r="S33" s="101"/>
      <c r="T33" s="101"/>
      <c r="U33" s="101"/>
      <c r="V33" s="101"/>
      <c r="W33" s="101"/>
      <c r="X33" s="101"/>
      <c r="Y33" s="101"/>
      <c r="Z33" s="101"/>
      <c r="AA33" s="101"/>
      <c r="AB33" s="101"/>
      <c r="AC33" s="101"/>
    </row>
    <row r="34" spans="2:29" s="99" customFormat="1">
      <c r="B34" s="101"/>
      <c r="C34" s="101"/>
      <c r="D34" s="101"/>
      <c r="E34" s="101"/>
      <c r="F34" s="101"/>
      <c r="G34" s="101"/>
      <c r="H34" s="101"/>
      <c r="I34" s="101"/>
      <c r="J34" s="101"/>
      <c r="K34" s="101"/>
      <c r="L34" s="101"/>
      <c r="M34" s="101"/>
      <c r="R34" s="101"/>
      <c r="S34" s="101"/>
      <c r="T34" s="101"/>
      <c r="U34" s="101"/>
      <c r="V34" s="101"/>
      <c r="W34" s="101"/>
      <c r="X34" s="101"/>
      <c r="Y34" s="101"/>
      <c r="Z34" s="101"/>
      <c r="AA34" s="101"/>
      <c r="AB34" s="101"/>
      <c r="AC34" s="101"/>
    </row>
    <row r="35" spans="2:29" s="99" customFormat="1">
      <c r="B35" s="101"/>
      <c r="C35" s="101"/>
      <c r="D35" s="101"/>
      <c r="E35" s="101"/>
      <c r="F35" s="101"/>
      <c r="G35" s="101"/>
      <c r="H35" s="101"/>
      <c r="I35" s="101"/>
      <c r="J35" s="101"/>
      <c r="K35" s="101"/>
      <c r="L35" s="101"/>
      <c r="M35" s="101"/>
      <c r="R35" s="101"/>
      <c r="S35" s="101"/>
      <c r="T35" s="101"/>
      <c r="U35" s="101"/>
      <c r="V35" s="101"/>
      <c r="W35" s="101"/>
      <c r="X35" s="101"/>
      <c r="Y35" s="101"/>
      <c r="Z35" s="101"/>
      <c r="AA35" s="101"/>
      <c r="AB35" s="101"/>
      <c r="AC35" s="101"/>
    </row>
    <row r="36" spans="2:29" s="99" customFormat="1">
      <c r="B36" s="101"/>
      <c r="C36" s="101"/>
      <c r="D36" s="101"/>
      <c r="E36" s="101"/>
      <c r="F36" s="101"/>
      <c r="G36" s="101"/>
      <c r="H36" s="101"/>
      <c r="I36" s="101"/>
      <c r="J36" s="101"/>
      <c r="K36" s="101"/>
      <c r="L36" s="101"/>
      <c r="M36" s="101"/>
      <c r="R36" s="101"/>
      <c r="S36" s="101"/>
      <c r="T36" s="101"/>
      <c r="U36" s="101"/>
      <c r="V36" s="101"/>
      <c r="W36" s="101"/>
      <c r="X36" s="101"/>
      <c r="Y36" s="101"/>
      <c r="Z36" s="101"/>
      <c r="AA36" s="101"/>
      <c r="AB36" s="101"/>
      <c r="AC36" s="101"/>
    </row>
    <row r="37" spans="2:29" s="99" customFormat="1"/>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月報第１表</vt:lpstr>
      <vt:lpstr>月報第２表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月報第２表!Print_Area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2024-03-22T04:02:41Z</dcterms:created>
  <dcterms:modified xsi:type="dcterms:W3CDTF">2024-03-22T06:39:07Z</dcterms:modified>
</cp:coreProperties>
</file>