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外国客年度・暦年）" sheetId="12" r:id="rId6"/>
  </sheets>
  <externalReferences>
    <externalReference r:id="rId7"/>
  </externalReferences>
  <definedNames>
    <definedName name="_Fill" localSheetId="2" hidden="1">[1]SV概念!#REF!</definedName>
    <definedName name="_Fill" hidden="1">[1]SV概念!#REF!</definedName>
    <definedName name="_Order1" hidden="1">255</definedName>
    <definedName name="_Order2" hidden="1">255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U13" i="10"/>
  <c r="T13" i="10"/>
  <c r="U12" i="10"/>
  <c r="T12" i="10"/>
  <c r="U11" i="10"/>
  <c r="T11" i="10"/>
  <c r="U10" i="10"/>
  <c r="T10" i="10"/>
  <c r="U9" i="10"/>
  <c r="T9" i="10"/>
  <c r="U8" i="10"/>
  <c r="T8" i="10"/>
  <c r="U7" i="10"/>
  <c r="T7" i="10"/>
  <c r="U6" i="10"/>
  <c r="T6" i="10"/>
  <c r="T5" i="10"/>
  <c r="L5" i="10" l="1"/>
  <c r="AA6" i="10" l="1"/>
  <c r="AA7" i="10" s="1"/>
  <c r="AA8" i="10" s="1"/>
  <c r="AA9" i="10" s="1"/>
  <c r="AA10" i="10" s="1"/>
  <c r="AA11" i="10" s="1"/>
  <c r="AA12" i="10" s="1"/>
  <c r="AA13" i="10" s="1"/>
  <c r="AA14" i="10" s="1"/>
  <c r="AA15" i="10" s="1"/>
  <c r="AA16" i="10" s="1"/>
  <c r="AA5" i="10"/>
  <c r="Y7" i="10"/>
  <c r="Y8" i="10" s="1"/>
  <c r="Y9" i="10" s="1"/>
  <c r="Y10" i="10" s="1"/>
  <c r="Y11" i="10" s="1"/>
  <c r="Y12" i="10" s="1"/>
  <c r="Y13" i="10" s="1"/>
  <c r="Y14" i="10" s="1"/>
  <c r="Y15" i="10" s="1"/>
  <c r="Y16" i="10" s="1"/>
  <c r="Y6" i="10"/>
  <c r="X17" i="10"/>
  <c r="Y17" i="10"/>
  <c r="Y5" i="10"/>
  <c r="AO5" i="10" l="1"/>
  <c r="AN5" i="10"/>
  <c r="AQ16" i="10"/>
  <c r="AP16" i="10"/>
  <c r="AQ15" i="10"/>
  <c r="AP15" i="10"/>
  <c r="AQ14" i="10"/>
  <c r="AP14" i="10"/>
  <c r="AQ13" i="10"/>
  <c r="AP13" i="10"/>
  <c r="AQ12" i="10"/>
  <c r="AP12" i="10"/>
  <c r="AQ11" i="10"/>
  <c r="AP11" i="10"/>
  <c r="AQ10" i="10"/>
  <c r="AP10" i="10"/>
  <c r="AQ9" i="10"/>
  <c r="AP9" i="10"/>
  <c r="AP8" i="10"/>
  <c r="AP7" i="10"/>
  <c r="AP6" i="10"/>
  <c r="AQ5" i="10"/>
  <c r="AP5" i="10"/>
  <c r="AH5" i="10"/>
  <c r="AD17" i="10" l="1"/>
  <c r="AB17" i="10"/>
  <c r="Z17" i="10"/>
  <c r="N23" i="11" l="1"/>
  <c r="K8" i="10" l="1"/>
  <c r="N8" i="10" l="1"/>
  <c r="N12" i="10" l="1"/>
  <c r="R5" i="10" l="1"/>
  <c r="P5" i="10"/>
  <c r="N5" i="10"/>
  <c r="AL16" i="10" l="1"/>
  <c r="AH6" i="10"/>
  <c r="AC6" i="10"/>
  <c r="AC7" i="10" s="1"/>
  <c r="AC8" i="10" s="1"/>
  <c r="AC9" i="10" s="1"/>
  <c r="AC10" i="10" s="1"/>
  <c r="AC11" i="10" s="1"/>
  <c r="AC12" i="10" s="1"/>
  <c r="AC13" i="10" s="1"/>
  <c r="AC14" i="10" s="1"/>
  <c r="AC15" i="10" s="1"/>
  <c r="AC16" i="10" s="1"/>
  <c r="AE5" i="10"/>
  <c r="AE6" i="10" s="1"/>
  <c r="AE7" i="10" s="1"/>
  <c r="AE8" i="10" s="1"/>
  <c r="AE9" i="10" s="1"/>
  <c r="AE10" i="10" s="1"/>
  <c r="AE11" i="10" s="1"/>
  <c r="AE12" i="10" s="1"/>
  <c r="AE13" i="10" s="1"/>
  <c r="AE14" i="10" s="1"/>
  <c r="AE15" i="10" s="1"/>
  <c r="AE16" i="10" s="1"/>
  <c r="AC5" i="10"/>
  <c r="AN10" i="10" l="1"/>
  <c r="R6" i="10"/>
  <c r="K13" i="10"/>
  <c r="S13" i="10" s="1"/>
  <c r="K12" i="10"/>
  <c r="K11" i="10"/>
  <c r="K9" i="10"/>
  <c r="K7" i="10"/>
  <c r="K6" i="10"/>
  <c r="K5" i="10"/>
  <c r="U5" i="10" s="1"/>
  <c r="AG5" i="10"/>
  <c r="S5" i="10"/>
  <c r="Q5" i="10"/>
  <c r="AD21" i="11"/>
  <c r="AN16" i="10"/>
  <c r="AN15" i="10"/>
  <c r="AO14" i="10"/>
  <c r="AN14" i="10"/>
  <c r="AN13" i="10"/>
  <c r="AN12" i="10"/>
  <c r="AN11" i="10"/>
  <c r="AN9" i="10"/>
  <c r="AN8" i="10"/>
  <c r="AN7" i="10"/>
  <c r="AN6" i="10"/>
  <c r="AF17" i="10"/>
  <c r="AG17" i="10" s="1"/>
  <c r="AG6" i="10"/>
  <c r="AQ6" i="10" s="1"/>
  <c r="AG7" i="10"/>
  <c r="AQ7" i="10" s="1"/>
  <c r="AO6" i="10"/>
  <c r="AG12" i="10"/>
  <c r="AG13" i="10"/>
  <c r="AG14" i="10"/>
  <c r="AG15" i="10"/>
  <c r="AG16" i="10"/>
  <c r="AO13" i="10"/>
  <c r="R7"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AD22" i="12"/>
  <c r="R14" i="10"/>
  <c r="R15" i="10"/>
  <c r="AL15" i="10"/>
  <c r="AL14" i="10"/>
  <c r="R11" i="10"/>
  <c r="R12" i="10"/>
  <c r="AL13" i="10"/>
  <c r="AL12" i="10"/>
  <c r="R10" i="10"/>
  <c r="AI5" i="10"/>
  <c r="AJ14" i="10"/>
  <c r="R13" i="10"/>
  <c r="AL11" i="10"/>
  <c r="R16" i="10"/>
  <c r="AL10" i="10"/>
  <c r="AL9" i="10"/>
  <c r="AL8" i="10"/>
  <c r="AL7" i="10"/>
  <c r="AL6" i="10"/>
  <c r="AL5" i="10"/>
  <c r="AE17" i="10"/>
  <c r="AM8" i="10"/>
  <c r="AM7" i="10"/>
  <c r="AM12" i="10"/>
  <c r="AM13" i="10"/>
  <c r="N22" i="12"/>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R8" i="10"/>
  <c r="G15" i="11"/>
  <c r="G15" i="12"/>
  <c r="G14" i="11"/>
  <c r="G14" i="12"/>
  <c r="N21" i="12"/>
  <c r="N20" i="12"/>
  <c r="N19" i="12"/>
  <c r="N18" i="12"/>
  <c r="N22" i="11"/>
  <c r="N21" i="11"/>
  <c r="N20" i="11"/>
  <c r="N19" i="11"/>
  <c r="AM5" i="10"/>
  <c r="AK5" i="10"/>
  <c r="AK6" i="10"/>
  <c r="AI6" i="10"/>
  <c r="S7" i="10"/>
  <c r="AM6" i="10"/>
  <c r="AI7" i="10"/>
  <c r="S8" i="10"/>
  <c r="AK7" i="10"/>
  <c r="AI8" i="10"/>
  <c r="AK8" i="10"/>
  <c r="AI9" i="10"/>
  <c r="AK9" i="10"/>
  <c r="AM9" i="10"/>
  <c r="S11" i="10"/>
  <c r="AI10" i="10"/>
  <c r="S12" i="10"/>
  <c r="AM10" i="10"/>
  <c r="AK10" i="10"/>
  <c r="AI11" i="10"/>
  <c r="AK11" i="10"/>
  <c r="AM11" i="10"/>
  <c r="AI12" i="10"/>
  <c r="AK12" i="10"/>
  <c r="AI13" i="10"/>
  <c r="AI14" i="10"/>
  <c r="AI15" i="10"/>
  <c r="AI16" i="10"/>
  <c r="AJ13" i="10"/>
  <c r="AC17" i="10"/>
  <c r="AK13" i="10"/>
  <c r="AK14" i="10"/>
  <c r="AK15" i="10"/>
  <c r="AM16" i="10"/>
  <c r="AK16" i="10"/>
  <c r="R9" i="10"/>
  <c r="J17" i="10"/>
  <c r="AD23" i="11"/>
  <c r="K17" i="10" l="1"/>
  <c r="S17" i="10" s="1"/>
  <c r="U17" i="10"/>
  <c r="Q17" i="10"/>
  <c r="M17" i="10"/>
  <c r="AO16" i="10"/>
  <c r="K14" i="10"/>
  <c r="K10" i="10"/>
  <c r="AO12" i="10"/>
  <c r="S9" i="10"/>
  <c r="AG8" i="10"/>
  <c r="AQ8" i="10" s="1"/>
  <c r="S6" i="10"/>
  <c r="O17" i="10"/>
  <c r="K15" i="10"/>
  <c r="AO7" i="10"/>
  <c r="AI17" i="10"/>
  <c r="AK17" i="10"/>
  <c r="AM17" i="10"/>
  <c r="AO15" i="10"/>
  <c r="S14" i="10" l="1"/>
  <c r="S10" i="10"/>
  <c r="AG9" i="10"/>
  <c r="AO8" i="10"/>
  <c r="S15" i="10"/>
  <c r="K16" i="10"/>
  <c r="AG10" i="10" l="1"/>
  <c r="AO9" i="10"/>
  <c r="S16" i="10"/>
  <c r="AG11" i="10" l="1"/>
  <c r="AO10" i="10"/>
  <c r="AO11" i="10" l="1"/>
</calcChain>
</file>

<file path=xl/sharedStrings.xml><?xml version="1.0" encoding="utf-8"?>
<sst xmlns="http://schemas.openxmlformats.org/spreadsheetml/2006/main" count="341" uniqueCount="145">
  <si>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</si>
  <si>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</si>
  <si>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</si>
  <si>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</si>
  <si>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</si>
  <si>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</si>
  <si>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</si>
  <si>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</si>
  <si>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</si>
  <si>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</si>
  <si>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</si>
  <si>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</si>
  <si>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</si>
  <si>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</si>
  <si>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</si>
  <si>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</si>
  <si>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</si>
  <si>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</si>
  <si>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</si>
  <si>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</si>
  <si>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</si>
  <si>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</si>
  <si>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</si>
  <si>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</si>
  <si>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</si>
  <si>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</si>
  <si>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</si>
  <si>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</si>
  <si>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</si>
  <si>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</si>
  <si>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</si>
  <si>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</si>
  <si>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</si>
  <si>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</si>
  <si>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</si>
  <si>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</si>
  <si>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</si>
  <si>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</si>
  <si>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</si>
  <si>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</si>
  <si>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</si>
  <si>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</si>
  <si>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</si>
  <si>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</si>
  <si>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</si>
  <si>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</si>
  <si>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</si>
  <si>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</si>
  <si>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</si>
  <si>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</si>
  <si>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</si>
  <si>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</si>
  <si>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</si>
  <si>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</si>
  <si>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</si>
  <si>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</si>
  <si>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</si>
  <si>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</si>
  <si>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</si>
  <si>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</si>
  <si>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</si>
  <si>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</si>
  <si>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</si>
  <si>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</si>
  <si>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</si>
  <si>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</si>
  <si>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</si>
  <si>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</si>
  <si>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</si>
  <si>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</si>
  <si>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</si>
  <si>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</si>
  <si>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</si>
  <si>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</si>
  <si>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</si>
  <si>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</si>
  <si>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</si>
  <si>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</si>
  <si>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</si>
  <si>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</si>
  <si>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</si>
  <si>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</si>
  <si>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</si>
  <si>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</si>
  <si>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</si>
  <si>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</si>
  <si>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</si>
  <si>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</si>
  <si>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</si>
  <si>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</si>
  <si>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</si>
  <si>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</si>
  <si>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</si>
  <si>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</si>
  <si>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</si>
  <si>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</si>
  <si>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</si>
  <si>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</si>
  <si>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</si>
  <si>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</si>
  <si>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</si>
  <si>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</si>
  <si>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</si>
  <si>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</si>
  <si>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</si>
  <si>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</si>
  <si>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</si>
  <si>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</si>
  <si>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</si>
  <si>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</si>
  <si>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</si>
  <si>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</si>
  <si>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</si>
  <si>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</si>
  <si>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</si>
  <si>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</si>
  <si>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</si>
  <si>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</si>
  <si>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</si>
  <si>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</si>
  <si>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</si>
  <si>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</si>
  <si>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</si>
  <si>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</si>
  <si>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</si>
  <si>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</si>
  <si>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</si>
  <si>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</si>
  <si>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</si>
  <si>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</si>
  <si>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</si>
  <si>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</si>
  <si>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</si>
  <si>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</si>
  <si>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r>
      <t>　　①外国人については法務省入国在留管理庁及び船社代理店の資料に基づいており、</t>
    </r>
    <r>
      <rPr>
        <sz val="10"/>
        <color rgb="FFFF0000"/>
        <rFont val="ＭＳ Ｐ明朝"/>
        <family val="1"/>
        <charset val="128"/>
      </rPr>
      <t>乗務員等を含む。</t>
    </r>
    <rPh sb="21" eb="22">
      <t>オヨ</t>
    </rPh>
    <rPh sb="23" eb="25">
      <t>センシャ</t>
    </rPh>
    <rPh sb="25" eb="28">
      <t>ダイリテン</t>
    </rPh>
    <rPh sb="29" eb="31">
      <t>シリョウ</t>
    </rPh>
    <rPh sb="39" eb="42">
      <t>ジョウムイン</t>
    </rPh>
    <rPh sb="42" eb="43">
      <t>トウ</t>
    </rPh>
    <rPh sb="44" eb="45">
      <t>フク</t>
    </rPh>
    <phoneticPr fontId="2"/>
  </si>
  <si>
    <r>
      <t>　　また、外国人については法務省入国在留管理庁の公表資料及び船社代理店の資料に基づき沖縄県が推計。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6" eb="18">
      <t>ニュウコク</t>
    </rPh>
    <rPh sb="18" eb="20">
      <t>ザイリュウ</t>
    </rPh>
    <rPh sb="20" eb="23">
      <t>カンリチョウ</t>
    </rPh>
    <rPh sb="24" eb="26">
      <t>コウヒョウ</t>
    </rPh>
    <rPh sb="26" eb="28">
      <t>シリョウ</t>
    </rPh>
    <rPh sb="39" eb="40">
      <t>モト</t>
    </rPh>
    <rPh sb="42" eb="45">
      <t>オキナワケン</t>
    </rPh>
    <rPh sb="46" eb="48">
      <t>スイケイ</t>
    </rPh>
    <rPh sb="49" eb="52">
      <t>ジョウムイン</t>
    </rPh>
    <rPh sb="52" eb="53">
      <t>トウ</t>
    </rPh>
    <rPh sb="54" eb="55">
      <t>フク</t>
    </rPh>
    <phoneticPr fontId="2"/>
  </si>
  <si>
    <t>令和５年</t>
    <rPh sb="0" eb="1">
      <t>レイ</t>
    </rPh>
    <rPh sb="1" eb="2">
      <t>ワネンド</t>
    </rPh>
    <phoneticPr fontId="2"/>
  </si>
  <si>
    <t>令和５年</t>
    <rPh sb="0" eb="1">
      <t>レイ</t>
    </rPh>
    <rPh sb="1" eb="2">
      <t>ワ</t>
    </rPh>
    <rPh sb="3" eb="4">
      <t>ネン</t>
    </rPh>
    <phoneticPr fontId="2"/>
  </si>
  <si>
    <t>令和5年度入域観光客統計月報（令和5年4月）</t>
  </si>
  <si>
    <t>令和5年4月</t>
  </si>
  <si>
    <t>令和4年4月</t>
  </si>
  <si>
    <t>皆増</t>
  </si>
  <si>
    <t>4月累計</t>
  </si>
  <si>
    <t>1月～4月
累計</t>
  </si>
  <si>
    <t>皆減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</si>
</sst>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9" formatCode="0.0"/>
    <numFmt numFmtId="191" formatCode="#,##0.0;[Red]&quot;△&quot;#,##0.0"/>
    <numFmt numFmtId="198" formatCode="0&quot;月&quot;"/>
    <numFmt numFmtId="200" formatCode="&quot;平成&quot;0&quot;年度&quot;"/>
    <numFmt numFmtId="201" formatCode="&quot;平成&quot;0&quot;年&quot;"/>
    <numFmt numFmtId="202" formatCode="#,##0.0_ "/>
    <numFmt numFmtId="204" formatCode="#,##0&quot;人&quot;"/>
    <numFmt numFmtId="205" formatCode="&quot;&quot;#,##0;[Red]&quot;△&quot;#,##0"/>
  </numFmts>
  <fonts count="5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15">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91" fontId="38" fillId="0" borderId="1" xfId="291" applyNumberFormat="1" applyFont="1" applyFill="1" applyBorder="1" applyAlignment="1">
      <alignment vertical="center" shrinkToFit="1"/>
    </xf>
    <xf numFmtId="191" fontId="38" fillId="0" borderId="16" xfId="291" applyNumberFormat="1" applyFont="1" applyFill="1" applyBorder="1" applyAlignment="1">
      <alignment vertical="center" shrinkToFit="1"/>
    </xf>
    <xf numFmtId="191" fontId="38" fillId="0" borderId="98" xfId="291" applyNumberFormat="1" applyFont="1" applyFill="1" applyBorder="1" applyAlignment="1">
      <alignment vertical="center" shrinkToFit="1"/>
    </xf>
    <xf numFmtId="189" fontId="19" fillId="0" borderId="0" xfId="439" applyNumberFormat="1" applyFont="1" applyFill="1" applyAlignment="1" applyProtection="1">
      <alignment vertical="center"/>
      <protection locked="0"/>
    </xf>
    <xf numFmtId="191" fontId="38" fillId="0" borderId="49" xfId="291" applyNumberFormat="1" applyFont="1" applyFill="1" applyBorder="1" applyAlignment="1">
      <alignment vertical="center" shrinkToFit="1"/>
    </xf>
    <xf numFmtId="191" fontId="38" fillId="0" borderId="68" xfId="291" applyNumberFormat="1" applyFont="1" applyFill="1" applyBorder="1" applyAlignment="1">
      <alignment vertical="center" shrinkToFit="1"/>
    </xf>
    <xf numFmtId="191" fontId="38" fillId="0" borderId="94" xfId="291" applyNumberFormat="1" applyFont="1" applyFill="1" applyBorder="1" applyAlignment="1">
      <alignment vertical="center" shrinkToFit="1"/>
    </xf>
    <xf numFmtId="191" fontId="38" fillId="0" borderId="69" xfId="291" applyNumberFormat="1" applyFont="1" applyFill="1" applyBorder="1" applyAlignment="1">
      <alignment vertical="center" shrinkToFit="1"/>
    </xf>
    <xf numFmtId="191" fontId="38" fillId="0" borderId="77" xfId="291" applyNumberFormat="1" applyFont="1" applyFill="1" applyBorder="1" applyAlignment="1">
      <alignment vertical="center" shrinkToFit="1"/>
    </xf>
    <xf numFmtId="191" fontId="38" fillId="0" borderId="51" xfId="291" applyNumberFormat="1" applyFont="1" applyFill="1" applyBorder="1" applyAlignment="1">
      <alignment vertical="center" shrinkToFit="1"/>
    </xf>
    <xf numFmtId="191" fontId="38" fillId="0" borderId="92" xfId="291" applyNumberFormat="1" applyFont="1" applyFill="1" applyBorder="1" applyAlignment="1">
      <alignment horizontal="center" vertical="center" shrinkToFit="1"/>
    </xf>
    <xf numFmtId="191" fontId="38" fillId="0" borderId="91" xfId="291" applyNumberFormat="1" applyFont="1" applyFill="1" applyBorder="1" applyAlignment="1">
      <alignment vertical="center" shrinkToFit="1"/>
    </xf>
    <xf numFmtId="191" fontId="38" fillId="0" borderId="99" xfId="291" applyNumberFormat="1" applyFont="1" applyFill="1" applyBorder="1" applyAlignment="1">
      <alignment horizontal="center" vertical="center" shrinkToFit="1"/>
    </xf>
    <xf numFmtId="191" fontId="38" fillId="0" borderId="100" xfId="291" applyNumberFormat="1" applyFont="1" applyFill="1" applyBorder="1" applyAlignment="1">
      <alignment vertical="center" shrinkToFit="1"/>
    </xf>
    <xf numFmtId="191"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9" fontId="14" fillId="0" borderId="0" xfId="291" applyNumberFormat="1" applyFill="1" applyBorder="1" applyAlignment="1">
      <alignment vertical="center"/>
    </xf>
    <xf numFmtId="38" fontId="35" fillId="0" borderId="0" xfId="442" applyNumberFormat="1" applyFont="1" applyFill="1" applyBorder="1">
      <alignment vertical="center"/>
    </xf>
    <xf numFmtId="191"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3" fontId="1" fillId="0" borderId="0" xfId="291" applyNumberFormat="1" applyFont="1" applyFill="1" applyBorder="1" applyAlignment="1">
      <alignment vertical="center"/>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200" fontId="35" fillId="0" borderId="74" xfId="291" applyNumberFormat="1" applyFont="1" applyFill="1" applyBorder="1" applyAlignment="1">
      <alignment horizontal="center" vertical="center" shrinkToFit="1"/>
    </xf>
    <xf numFmtId="200"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201" fontId="19" fillId="0" borderId="67" xfId="439" applyNumberFormat="1" applyFont="1" applyFill="1" applyBorder="1" applyAlignment="1">
      <alignment horizontal="centerContinuous" vertical="center" shrinkToFit="1"/>
    </xf>
    <xf numFmtId="201"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8"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8" fontId="35" fillId="0" borderId="90" xfId="291" applyNumberFormat="1" applyFont="1" applyFill="1" applyBorder="1" applyAlignment="1">
      <alignment horizontal="center" vertical="center" shrinkToFit="1"/>
    </xf>
    <xf numFmtId="198"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8" fontId="35" fillId="0" borderId="92" xfId="291" applyNumberFormat="1" applyFont="1" applyFill="1" applyBorder="1" applyAlignment="1">
      <alignment horizontal="center" vertical="center" shrinkToFit="1"/>
    </xf>
    <xf numFmtId="202" fontId="3" fillId="0" borderId="60" xfId="291" applyNumberFormat="1" applyFont="1" applyFill="1" applyBorder="1" applyAlignment="1">
      <alignment vertical="center" shrinkToFit="1"/>
    </xf>
    <xf numFmtId="202" fontId="3" fillId="0" borderId="104" xfId="291" applyNumberFormat="1" applyFont="1" applyFill="1" applyBorder="1" applyAlignment="1">
      <alignment vertical="center" shrinkToFit="1"/>
    </xf>
    <xf numFmtId="202" fontId="30" fillId="0" borderId="110" xfId="291" applyNumberFormat="1" applyFont="1" applyFill="1" applyBorder="1" applyAlignment="1">
      <alignment vertical="center" shrinkToFit="1"/>
    </xf>
    <xf numFmtId="201" fontId="35" fillId="0" borderId="74" xfId="291" applyNumberFormat="1" applyFont="1" applyFill="1" applyBorder="1" applyAlignment="1">
      <alignment horizontal="center" vertical="center" shrinkToFit="1"/>
    </xf>
    <xf numFmtId="201" fontId="35" fillId="0" borderId="73" xfId="291" applyNumberFormat="1" applyFont="1" applyFill="1" applyBorder="1" applyAlignment="1">
      <alignment horizontal="center" vertical="center" shrinkToFit="1"/>
    </xf>
    <xf numFmtId="202" fontId="3" fillId="0" borderId="58" xfId="291" applyNumberFormat="1" applyFont="1" applyFill="1" applyBorder="1" applyAlignment="1">
      <alignment vertical="center" shrinkToFit="1"/>
    </xf>
    <xf numFmtId="202" fontId="3" fillId="0" borderId="116" xfId="291" applyNumberFormat="1" applyFont="1" applyFill="1" applyBorder="1" applyAlignment="1">
      <alignment vertical="center" shrinkToFit="1"/>
    </xf>
    <xf numFmtId="202" fontId="3" fillId="0" borderId="114" xfId="291" applyNumberFormat="1" applyFont="1" applyFill="1" applyBorder="1" applyAlignment="1">
      <alignment vertical="center" shrinkToFit="1"/>
    </xf>
    <xf numFmtId="202"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202" fontId="3" fillId="0" borderId="59" xfId="291" applyNumberFormat="1" applyFont="1" applyFill="1" applyBorder="1" applyAlignment="1">
      <alignment vertical="center" shrinkToFit="1"/>
    </xf>
    <xf numFmtId="202"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202"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91" fontId="38" fillId="0" borderId="100" xfId="291" applyNumberFormat="1" applyFont="1" applyFill="1" applyBorder="1" applyAlignment="1">
      <alignment horizontal="center" vertical="center" shrinkToFit="1"/>
    </xf>
    <xf numFmtId="202"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8"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202" fontId="3" fillId="0" borderId="110" xfId="291" applyNumberFormat="1" applyFont="1" applyFill="1" applyBorder="1" applyAlignment="1">
      <alignment vertical="center" shrinkToFit="1"/>
    </xf>
    <xf numFmtId="202" fontId="3" fillId="0" borderId="73" xfId="291" applyNumberFormat="1" applyFont="1" applyFill="1" applyBorder="1" applyAlignment="1">
      <alignment vertical="center" shrinkToFit="1"/>
    </xf>
    <xf numFmtId="202" fontId="3" fillId="0" borderId="40" xfId="291" applyNumberFormat="1" applyFont="1" applyFill="1" applyBorder="1" applyAlignment="1">
      <alignment vertical="center" shrinkToFit="1"/>
    </xf>
    <xf numFmtId="202" fontId="3" fillId="0" borderId="76" xfId="291" applyNumberFormat="1" applyFont="1" applyFill="1" applyBorder="1" applyAlignment="1">
      <alignment vertical="center" shrinkToFit="1"/>
    </xf>
    <xf numFmtId="3" fontId="0" fillId="0" borderId="0" xfId="291" applyNumberFormat="1" applyFont="1" applyFill="1" applyBorder="1" applyAlignment="1">
      <alignment vertical="center"/>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202" fontId="3" fillId="26" borderId="59" xfId="291" applyNumberFormat="1" applyFont="1" applyFill="1" applyBorder="1" applyAlignment="1">
      <alignment vertical="center" shrinkToFit="1"/>
    </xf>
    <xf numFmtId="202" fontId="3" fillId="0" borderId="62" xfId="291" applyNumberFormat="1" applyFont="1" applyFill="1" applyBorder="1" applyAlignment="1">
      <alignment vertical="center" shrinkToFit="1"/>
    </xf>
    <xf numFmtId="201" fontId="19" fillId="27" borderId="67" xfId="439" applyNumberFormat="1" applyFont="1" applyFill="1" applyBorder="1" applyAlignment="1">
      <alignment horizontal="centerContinuous" vertical="center" shrinkToFit="1"/>
    </xf>
    <xf numFmtId="201"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202"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0" fontId="14" fillId="26" borderId="0" xfId="291" applyFill="1" applyAlignment="1">
      <alignment vertical="center"/>
    </xf>
    <xf numFmtId="3" fontId="1" fillId="26" borderId="0" xfId="291" applyNumberFormat="1" applyFont="1" applyFill="1" applyBorder="1" applyAlignment="1">
      <alignment vertical="center"/>
    </xf>
    <xf numFmtId="0" fontId="14" fillId="26" borderId="0" xfId="291" applyFill="1" applyBorder="1" applyAlignment="1">
      <alignment horizontal="center" vertical="center"/>
    </xf>
    <xf numFmtId="3" fontId="0" fillId="26" borderId="0" xfId="291" applyNumberFormat="1" applyFont="1" applyFill="1" applyBorder="1" applyAlignment="1">
      <alignment vertical="center"/>
    </xf>
    <xf numFmtId="3" fontId="14" fillId="26" borderId="0" xfId="291" applyNumberFormat="1" applyFill="1" applyBorder="1" applyAlignment="1">
      <alignment vertical="center"/>
    </xf>
    <xf numFmtId="200"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91" fontId="38" fillId="0" borderId="97" xfId="291" applyNumberFormat="1" applyFont="1" applyFill="1" applyBorder="1" applyAlignment="1">
      <alignment vertical="center" shrinkToFit="1"/>
    </xf>
    <xf numFmtId="184" fontId="0" fillId="0" borderId="0" xfId="0" applyNumberFormat="1">
      <alignment vertical="center"/>
    </xf>
    <xf numFmtId="201"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201" fontId="35" fillId="29" borderId="40" xfId="291" applyNumberFormat="1" applyFont="1" applyFill="1" applyBorder="1" applyAlignment="1">
      <alignment horizontal="center" vertical="center" shrinkToFit="1"/>
    </xf>
    <xf numFmtId="191"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202"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200" fontId="35" fillId="29" borderId="40" xfId="291" applyNumberFormat="1" applyFont="1" applyFill="1" applyBorder="1" applyAlignment="1">
      <alignment horizontal="center" vertical="center" shrinkToFit="1"/>
    </xf>
    <xf numFmtId="202" fontId="3" fillId="0" borderId="134" xfId="291" applyNumberFormat="1" applyFont="1" applyFill="1" applyBorder="1" applyAlignment="1">
      <alignment vertical="center" shrinkToFit="1"/>
    </xf>
    <xf numFmtId="202" fontId="3" fillId="0" borderId="81" xfId="291" applyNumberFormat="1" applyFont="1" applyFill="1" applyBorder="1" applyAlignment="1">
      <alignment vertical="center" shrinkToFit="1"/>
    </xf>
    <xf numFmtId="202" fontId="3" fillId="0" borderId="63" xfId="291" applyNumberFormat="1" applyFont="1" applyFill="1" applyBorder="1" applyAlignment="1">
      <alignment vertical="center" shrinkToFit="1"/>
    </xf>
    <xf numFmtId="202"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205" fontId="36" fillId="0" borderId="23" xfId="440" applyNumberFormat="1" applyFont="1" applyFill="1" applyBorder="1" applyAlignment="1">
      <alignment horizontal="right" vertical="center" shrinkToFit="1"/>
    </xf>
    <xf numFmtId="205" fontId="46" fillId="0" borderId="16" xfId="440" applyNumberFormat="1" applyFont="1" applyFill="1" applyBorder="1" applyAlignment="1">
      <alignment horizontal="right" vertical="center" shrinkToFit="1"/>
    </xf>
    <xf numFmtId="205" fontId="46" fillId="0" borderId="22" xfId="440" applyNumberFormat="1" applyFont="1" applyFill="1" applyBorder="1" applyAlignment="1">
      <alignment horizontal="right" vertical="center" shrinkToFit="1"/>
    </xf>
    <xf numFmtId="205" fontId="1" fillId="0" borderId="23" xfId="440" applyNumberFormat="1" applyFont="1" applyFill="1" applyBorder="1" applyAlignment="1">
      <alignment horizontal="right" vertical="center" shrinkToFit="1"/>
    </xf>
    <xf numFmtId="205" fontId="1" fillId="0" borderId="16" xfId="440" applyNumberFormat="1" applyFont="1" applyFill="1" applyBorder="1" applyAlignment="1">
      <alignment horizontal="right" vertical="center" shrinkToFit="1"/>
    </xf>
    <xf numFmtId="205" fontId="1" fillId="0" borderId="84" xfId="440" applyNumberFormat="1" applyFont="1" applyFill="1" applyBorder="1" applyAlignment="1">
      <alignment horizontal="right" vertical="center" shrinkToFit="1"/>
    </xf>
    <xf numFmtId="205" fontId="1" fillId="0" borderId="38" xfId="440" applyNumberFormat="1" applyFont="1" applyFill="1" applyBorder="1" applyAlignment="1">
      <alignment horizontal="right" vertical="center" shrinkToFit="1"/>
    </xf>
    <xf numFmtId="205" fontId="1" fillId="0" borderId="79" xfId="440" applyNumberFormat="1" applyFont="1" applyFill="1" applyBorder="1" applyAlignment="1">
      <alignment horizontal="right" vertical="center" shrinkToFit="1"/>
    </xf>
    <xf numFmtId="205" fontId="37" fillId="0" borderId="38" xfId="441" applyNumberFormat="1" applyFont="1" applyFill="1" applyBorder="1" applyAlignment="1" applyProtection="1">
      <alignment horizontal="right" vertical="center" shrinkToFit="1"/>
      <protection locked="0"/>
    </xf>
    <xf numFmtId="205" fontId="19" fillId="0" borderId="16" xfId="441" applyNumberFormat="1" applyFont="1" applyFill="1" applyBorder="1" applyAlignment="1" applyProtection="1">
      <alignment horizontal="right" vertical="center" shrinkToFit="1"/>
      <protection locked="0"/>
    </xf>
    <xf numFmtId="205" fontId="19" fillId="0" borderId="78" xfId="441" applyNumberFormat="1" applyFont="1" applyFill="1" applyBorder="1" applyAlignment="1" applyProtection="1">
      <alignment horizontal="right" vertical="center" shrinkToFit="1"/>
      <protection locked="0"/>
    </xf>
    <xf numFmtId="205" fontId="19" fillId="0" borderId="79" xfId="441" applyNumberFormat="1" applyFont="1" applyFill="1" applyBorder="1" applyAlignment="1" applyProtection="1">
      <alignment horizontal="right" vertical="center" shrinkToFit="1"/>
      <protection locked="0"/>
    </xf>
    <xf numFmtId="205" fontId="37" fillId="0" borderId="38" xfId="0" applyNumberFormat="1" applyFont="1" applyFill="1" applyBorder="1" applyAlignment="1" applyProtection="1">
      <alignment horizontal="right" vertical="center" shrinkToFit="1"/>
      <protection locked="0"/>
    </xf>
    <xf numFmtId="205" fontId="1" fillId="0" borderId="131" xfId="0" applyNumberFormat="1" applyFont="1" applyFill="1" applyBorder="1" applyAlignment="1" applyProtection="1">
      <alignment horizontal="right" vertical="center" shrinkToFit="1"/>
      <protection locked="0"/>
    </xf>
    <xf numFmtId="205" fontId="1" fillId="0" borderId="78" xfId="0" applyNumberFormat="1" applyFont="1" applyFill="1" applyBorder="1" applyAlignment="1" applyProtection="1">
      <alignment horizontal="right" vertical="center" shrinkToFit="1"/>
      <protection locked="0"/>
    </xf>
    <xf numFmtId="205" fontId="1" fillId="0" borderId="79" xfId="0" applyNumberFormat="1" applyFont="1" applyFill="1" applyBorder="1" applyAlignment="1" applyProtection="1">
      <alignment horizontal="right" vertical="center" shrinkToFit="1"/>
      <protection locked="0"/>
    </xf>
    <xf numFmtId="205" fontId="38" fillId="0" borderId="49" xfId="441" applyNumberFormat="1" applyFont="1" applyFill="1" applyBorder="1" applyAlignment="1">
      <alignment vertical="center" shrinkToFit="1"/>
    </xf>
    <xf numFmtId="20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91" fontId="38" fillId="0" borderId="91" xfId="291" applyNumberFormat="1" applyFont="1" applyFill="1" applyBorder="1" applyAlignment="1">
      <alignment horizontal="center" vertical="center" shrinkToFit="1"/>
    </xf>
    <xf numFmtId="202" fontId="3" fillId="0" borderId="137" xfId="291" applyNumberFormat="1" applyFont="1" applyFill="1" applyBorder="1" applyAlignment="1">
      <alignment vertical="center" shrinkToFit="1"/>
    </xf>
    <xf numFmtId="191" fontId="38" fillId="0" borderId="49" xfId="439" applyNumberFormat="1" applyFont="1" applyFill="1" applyBorder="1" applyAlignment="1">
      <alignment vertical="center" shrinkToFit="1"/>
    </xf>
    <xf numFmtId="191"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91" fontId="38" fillId="0" borderId="51" xfId="439" applyNumberFormat="1" applyFont="1" applyFill="1" applyBorder="1" applyAlignment="1">
      <alignment vertical="center" shrinkToFit="1"/>
    </xf>
    <xf numFmtId="191"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204" fontId="3" fillId="0" borderId="0" xfId="0" applyNumberFormat="1" applyFont="1" applyFill="1" applyAlignment="1">
      <alignment horizontal="center"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33" fillId="0" borderId="0" xfId="439" applyNumberFormat="1" applyFont="1" applyFill="1" applyAlignment="1">
      <alignment horizontal="center" vertical="center"/>
    </xf>
    <xf numFmtId="200" fontId="19" fillId="0" borderId="67" xfId="439" applyNumberFormat="1" applyFont="1" applyFill="1" applyBorder="1" applyAlignment="1">
      <alignment horizontal="center" vertical="center" shrinkToFit="1"/>
    </xf>
    <xf numFmtId="200" fontId="19" fillId="0" borderId="70"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62">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37</xdr:col>
      <xdr:colOff>410445</xdr:colOff>
      <xdr:row>0</xdr:row>
      <xdr:rowOff>87204</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18854309" y="87204"/>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topLeftCell="A4" zoomScale="90" zoomScaleNormal="90" zoomScaleSheetLayoutView="100" workbookViewId="0">
      <selection activeCell="D9" sqref="D9"/>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90" t="s">
        <v>138</v>
      </c>
      <c r="B1" s="390"/>
      <c r="C1" s="390"/>
      <c r="D1" s="390"/>
      <c r="E1" s="390"/>
      <c r="F1" s="390"/>
      <c r="G1" s="390"/>
      <c r="H1" s="390"/>
      <c r="I1" s="390"/>
      <c r="J1" s="390"/>
      <c r="K1" s="390"/>
    </row>
    <row r="2" spans="1:11" ht="14.25">
      <c r="A2" s="3"/>
      <c r="B2" s="2"/>
      <c r="C2" s="2"/>
      <c r="D2" s="2"/>
      <c r="E2" s="2"/>
      <c r="F2" s="2"/>
      <c r="G2" s="2"/>
      <c r="H2" s="2"/>
      <c r="I2" s="2"/>
      <c r="J2" s="2"/>
      <c r="K2" s="2"/>
    </row>
    <row r="3" spans="1:11" ht="18" thickBot="1">
      <c r="A3" s="331" t="s">
        <v>85</v>
      </c>
      <c r="B3" s="4"/>
      <c r="C3" s="5"/>
      <c r="D3" s="4"/>
      <c r="E3" s="4"/>
      <c r="F3" s="4"/>
      <c r="G3" s="4"/>
      <c r="H3" s="4"/>
      <c r="I3" s="4"/>
      <c r="J3" s="5"/>
      <c r="K3" s="6" t="s">
        <v>0</v>
      </c>
    </row>
    <row r="4" spans="1:11" ht="18" thickBot="1">
      <c r="A4" s="7"/>
      <c r="B4" s="8" t="s">
        <v>1</v>
      </c>
      <c r="C4" s="395" t="s">
        <v>39</v>
      </c>
      <c r="D4" s="396"/>
      <c r="E4" s="396"/>
      <c r="F4" s="9"/>
      <c r="G4" s="9"/>
      <c r="H4" s="9"/>
      <c r="I4" s="9"/>
      <c r="J4" s="9"/>
      <c r="K4" s="10"/>
    </row>
    <row r="5" spans="1:11" ht="17.25">
      <c r="A5" s="11"/>
      <c r="B5" s="12"/>
      <c r="C5" s="402"/>
      <c r="D5" s="403"/>
      <c r="E5" s="403"/>
      <c r="F5" s="395" t="s">
        <v>38</v>
      </c>
      <c r="G5" s="396"/>
      <c r="H5" s="396"/>
      <c r="I5" s="396"/>
      <c r="J5" s="396"/>
      <c r="K5" s="397"/>
    </row>
    <row r="6" spans="1:11" ht="17.25" customHeight="1">
      <c r="A6" s="13" t="s">
        <v>44</v>
      </c>
      <c r="B6" s="14"/>
      <c r="C6" s="148"/>
      <c r="D6" s="398" t="s">
        <v>45</v>
      </c>
      <c r="E6" s="400" t="s">
        <v>27</v>
      </c>
      <c r="F6" s="391" t="s">
        <v>40</v>
      </c>
      <c r="G6" s="127"/>
      <c r="H6" s="127"/>
      <c r="I6" s="393" t="s">
        <v>41</v>
      </c>
      <c r="J6" s="127"/>
      <c r="K6" s="147"/>
    </row>
    <row r="7" spans="1:11" ht="18" thickBot="1">
      <c r="A7" s="13"/>
      <c r="B7" s="14"/>
      <c r="C7" s="148"/>
      <c r="D7" s="399"/>
      <c r="E7" s="401"/>
      <c r="F7" s="392"/>
      <c r="G7" s="15" t="s">
        <v>45</v>
      </c>
      <c r="H7" s="89" t="s">
        <v>88</v>
      </c>
      <c r="I7" s="394"/>
      <c r="J7" s="15" t="s">
        <v>45</v>
      </c>
      <c r="K7" s="16" t="s">
        <v>88</v>
      </c>
    </row>
    <row r="8" spans="1:11" ht="32.1" customHeight="1" thickBot="1">
      <c r="A8" s="17" t="s">
        <v>34</v>
      </c>
      <c r="B8" s="282" t="s">
        <v>139</v>
      </c>
      <c r="C8" s="236">
        <v>669800</v>
      </c>
      <c r="D8" s="289">
        <v>603100</v>
      </c>
      <c r="E8" s="288">
        <v>66700</v>
      </c>
      <c r="F8" s="18">
        <v>661900</v>
      </c>
      <c r="G8" s="128">
        <v>601700</v>
      </c>
      <c r="H8" s="129">
        <v>60200</v>
      </c>
      <c r="I8" s="150">
        <v>7900</v>
      </c>
      <c r="J8" s="128">
        <v>1400</v>
      </c>
      <c r="K8" s="130">
        <v>6500</v>
      </c>
    </row>
    <row r="9" spans="1:11" ht="32.1" customHeight="1">
      <c r="A9" s="19"/>
      <c r="B9" s="283" t="s">
        <v>140</v>
      </c>
      <c r="C9" s="149">
        <v>409000</v>
      </c>
      <c r="D9" s="131">
        <v>409000</v>
      </c>
      <c r="E9" s="132">
        <v>0</v>
      </c>
      <c r="F9" s="20">
        <v>407800</v>
      </c>
      <c r="G9" s="248">
        <v>407800</v>
      </c>
      <c r="H9" s="251">
        <v>0</v>
      </c>
      <c r="I9" s="151">
        <v>1200</v>
      </c>
      <c r="J9" s="248">
        <v>1200</v>
      </c>
      <c r="K9" s="252">
        <v>0</v>
      </c>
    </row>
    <row r="10" spans="1:11" ht="32.1" customHeight="1">
      <c r="A10" s="21"/>
      <c r="B10" s="16" t="s">
        <v>84</v>
      </c>
      <c r="C10" s="357">
        <v>260800</v>
      </c>
      <c r="D10" s="358">
        <v>194100</v>
      </c>
      <c r="E10" s="359">
        <v>66700</v>
      </c>
      <c r="F10" s="360">
        <v>254100</v>
      </c>
      <c r="G10" s="361">
        <v>193900</v>
      </c>
      <c r="H10" s="362">
        <v>60200</v>
      </c>
      <c r="I10" s="363">
        <v>6700</v>
      </c>
      <c r="J10" s="361">
        <v>200</v>
      </c>
      <c r="K10" s="364">
        <v>6500</v>
      </c>
    </row>
    <row r="11" spans="1:11" ht="32.1" customHeight="1" thickBot="1">
      <c r="A11" s="22"/>
      <c r="B11" s="23" t="s">
        <v>28</v>
      </c>
      <c r="C11" s="59">
        <v>1.6376528117359412</v>
      </c>
      <c r="D11" s="244">
        <v>1.4745721271393644</v>
      </c>
      <c r="E11" s="245" t="s">
        <v>141</v>
      </c>
      <c r="F11" s="347">
        <v>1.6230995586071604</v>
      </c>
      <c r="G11" s="249">
        <v>1.4754781755762629</v>
      </c>
      <c r="H11" s="253" t="s">
        <v>141</v>
      </c>
      <c r="I11" s="254">
        <v>6.583333333333333</v>
      </c>
      <c r="J11" s="249">
        <v>1.1666666666666667</v>
      </c>
      <c r="K11" s="250" t="s">
        <v>141</v>
      </c>
    </row>
    <row r="12" spans="1:11" ht="32.1" customHeight="1" thickBot="1">
      <c r="A12" s="17" t="s">
        <v>53</v>
      </c>
      <c r="B12" s="237" t="s">
        <v>29</v>
      </c>
      <c r="C12" s="236">
        <v>669800</v>
      </c>
      <c r="D12" s="242">
        <v>603100</v>
      </c>
      <c r="E12" s="246">
        <v>66700</v>
      </c>
      <c r="F12" s="18">
        <v>661900</v>
      </c>
      <c r="G12" s="128">
        <v>601700</v>
      </c>
      <c r="H12" s="129">
        <v>60200</v>
      </c>
      <c r="I12" s="150">
        <v>7900</v>
      </c>
      <c r="J12" s="128">
        <v>1400</v>
      </c>
      <c r="K12" s="130">
        <v>6500</v>
      </c>
    </row>
    <row r="13" spans="1:11" ht="32.1" customHeight="1">
      <c r="A13" s="335" t="s">
        <v>142</v>
      </c>
      <c r="B13" s="24" t="s">
        <v>30</v>
      </c>
      <c r="C13" s="149">
        <v>409000</v>
      </c>
      <c r="D13" s="243">
        <v>409000</v>
      </c>
      <c r="E13" s="247">
        <v>0</v>
      </c>
      <c r="F13" s="20">
        <v>407800</v>
      </c>
      <c r="G13" s="131">
        <v>407800</v>
      </c>
      <c r="H13" s="132">
        <v>0</v>
      </c>
      <c r="I13" s="151">
        <v>1200</v>
      </c>
      <c r="J13" s="131">
        <v>1200</v>
      </c>
      <c r="K13" s="133">
        <v>0</v>
      </c>
    </row>
    <row r="14" spans="1:11" ht="32.1" customHeight="1">
      <c r="A14" s="21"/>
      <c r="B14" s="16" t="s">
        <v>3</v>
      </c>
      <c r="C14" s="357">
        <v>260800</v>
      </c>
      <c r="D14" s="358">
        <v>194100</v>
      </c>
      <c r="E14" s="359">
        <v>66700</v>
      </c>
      <c r="F14" s="360">
        <v>254100</v>
      </c>
      <c r="G14" s="361">
        <v>193900</v>
      </c>
      <c r="H14" s="362">
        <v>60200</v>
      </c>
      <c r="I14" s="363">
        <v>6700</v>
      </c>
      <c r="J14" s="361">
        <v>200</v>
      </c>
      <c r="K14" s="364">
        <v>6500</v>
      </c>
    </row>
    <row r="15" spans="1:11" ht="32.1" customHeight="1" thickBot="1">
      <c r="A15" s="22"/>
      <c r="B15" s="23" t="s">
        <v>37</v>
      </c>
      <c r="C15" s="59">
        <v>1.6376528117359412</v>
      </c>
      <c r="D15" s="244">
        <v>1.4745721271393644</v>
      </c>
      <c r="E15" s="245" t="s">
        <v>141</v>
      </c>
      <c r="F15" s="347">
        <v>1.6230995586071604</v>
      </c>
      <c r="G15" s="249">
        <v>1.4754781755762629</v>
      </c>
      <c r="H15" s="253" t="s">
        <v>141</v>
      </c>
      <c r="I15" s="254">
        <v>6.583333333333333</v>
      </c>
      <c r="J15" s="249">
        <v>1.1666666666666667</v>
      </c>
      <c r="K15" s="250" t="s">
        <v>141</v>
      </c>
    </row>
    <row r="16" spans="1:11" ht="32.1" customHeight="1" thickBot="1">
      <c r="A16" s="17" t="s">
        <v>54</v>
      </c>
      <c r="B16" s="238" t="s">
        <v>35</v>
      </c>
      <c r="C16" s="236">
        <v>2566100</v>
      </c>
      <c r="D16" s="242">
        <v>2347000</v>
      </c>
      <c r="E16" s="246">
        <v>219100</v>
      </c>
      <c r="F16" s="18">
        <v>2539900</v>
      </c>
      <c r="G16" s="134">
        <v>2340400</v>
      </c>
      <c r="H16" s="135">
        <v>199500</v>
      </c>
      <c r="I16" s="150">
        <v>26200</v>
      </c>
      <c r="J16" s="134">
        <v>6600</v>
      </c>
      <c r="K16" s="136">
        <v>19600</v>
      </c>
    </row>
    <row r="17" spans="1:11" ht="32.1" customHeight="1">
      <c r="A17" s="335" t="s">
        <v>143</v>
      </c>
      <c r="B17" s="24" t="s">
        <v>36</v>
      </c>
      <c r="C17" s="149">
        <v>1228500</v>
      </c>
      <c r="D17" s="243">
        <v>1228500</v>
      </c>
      <c r="E17" s="247">
        <v>0</v>
      </c>
      <c r="F17" s="20">
        <v>1224700</v>
      </c>
      <c r="G17" s="137">
        <v>1224700</v>
      </c>
      <c r="H17" s="132">
        <v>0</v>
      </c>
      <c r="I17" s="151">
        <v>3800</v>
      </c>
      <c r="J17" s="137">
        <v>3800</v>
      </c>
      <c r="K17" s="133">
        <v>0</v>
      </c>
    </row>
    <row r="18" spans="1:11" ht="32.1" customHeight="1">
      <c r="A18" s="21"/>
      <c r="B18" s="16" t="s">
        <v>3</v>
      </c>
      <c r="C18" s="357">
        <v>1337600</v>
      </c>
      <c r="D18" s="358">
        <v>1118500</v>
      </c>
      <c r="E18" s="359">
        <v>219100</v>
      </c>
      <c r="F18" s="360">
        <v>1315200</v>
      </c>
      <c r="G18" s="361">
        <v>1115700</v>
      </c>
      <c r="H18" s="362">
        <v>199500</v>
      </c>
      <c r="I18" s="363">
        <v>22400</v>
      </c>
      <c r="J18" s="361">
        <v>2800</v>
      </c>
      <c r="K18" s="364">
        <v>19600</v>
      </c>
    </row>
    <row r="19" spans="1:11" ht="32.1" customHeight="1" thickBot="1">
      <c r="A19" s="21"/>
      <c r="B19" s="23" t="s">
        <v>33</v>
      </c>
      <c r="C19" s="59">
        <v>2.0888074888074888</v>
      </c>
      <c r="D19" s="244">
        <v>1.9104599104599105</v>
      </c>
      <c r="E19" s="245" t="s">
        <v>141</v>
      </c>
      <c r="F19" s="347">
        <v>2.0738956479137749</v>
      </c>
      <c r="G19" s="249">
        <v>1.9109986119049562</v>
      </c>
      <c r="H19" s="253" t="s">
        <v>141</v>
      </c>
      <c r="I19" s="254">
        <v>6.8947368421052628</v>
      </c>
      <c r="J19" s="249">
        <v>1.736842105263158</v>
      </c>
      <c r="K19" s="250" t="s">
        <v>141</v>
      </c>
    </row>
    <row r="20" spans="1:11" ht="20.100000000000001" customHeight="1"/>
    <row r="21" spans="1:11" ht="20.100000000000001" customHeight="1">
      <c r="D21" s="303" t="s">
        <v>122</v>
      </c>
      <c r="E21" s="389">
        <v>2700</v>
      </c>
      <c r="F21" s="388" t="s">
        <v>123</v>
      </c>
    </row>
  </sheetData>
  <mergeCells count="7">
    <mergeCell ref="A1:K1"/>
    <mergeCell ref="F6:F7"/>
    <mergeCell ref="I6:I7"/>
    <mergeCell ref="F5:K5"/>
    <mergeCell ref="D6:D7"/>
    <mergeCell ref="E6:E7"/>
    <mergeCell ref="C4:E5"/>
  </mergeCells>
  <phoneticPr fontId="2"/>
  <conditionalFormatting sqref="E21">
    <cfRule type="containsBlanks" dxfId="61" priority="10">
      <formula>LEN(TRIM(E21))=0</formula>
    </cfRule>
  </conditionalFormatting>
  <conditionalFormatting sqref="C11:J11">
    <cfRule type="cellIs" dxfId="60" priority="9" operator="equal">
      <formula>"△100%"</formula>
    </cfRule>
  </conditionalFormatting>
  <conditionalFormatting sqref="K11">
    <cfRule type="cellIs" dxfId="59" priority="5" operator="equal">
      <formula>"△100%"</formula>
    </cfRule>
  </conditionalFormatting>
  <conditionalFormatting sqref="C15:J15">
    <cfRule type="cellIs" dxfId="58" priority="4" operator="equal">
      <formula>"△100%"</formula>
    </cfRule>
  </conditionalFormatting>
  <conditionalFormatting sqref="K15">
    <cfRule type="cellIs" dxfId="57" priority="3" operator="equal">
      <formula>"△100%"</formula>
    </cfRule>
  </conditionalFormatting>
  <conditionalFormatting sqref="C19:J19">
    <cfRule type="cellIs" dxfId="56" priority="2" operator="equal">
      <formula>"△100%"</formula>
    </cfRule>
  </conditionalFormatting>
  <conditionalFormatting sqref="K19">
    <cfRule type="cellIs" dxfId="55"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activeCell="C7" sqref="C7"/>
    </sheetView>
  </sheetViews>
  <sheetFormatPr defaultRowHeight="13.5"/>
  <cols>
    <col min="1" max="1" width="10.125" customWidth="1"/>
    <col min="2" max="2" width="9.125" customWidth="1"/>
    <col min="4" max="28" width="7.625" customWidth="1"/>
    <col min="29" max="29" width="7.625" style="314" customWidth="1"/>
    <col min="30" max="31" width="7.625" customWidth="1"/>
    <col min="32" max="32" width="9.25" bestFit="1" customWidth="1"/>
  </cols>
  <sheetData>
    <row r="1" spans="1:33" ht="24">
      <c r="A1" s="390" t="s">
        <v>138</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row>
    <row r="3" spans="1:33" ht="18" thickBot="1">
      <c r="A3" s="25" t="s">
        <v>86</v>
      </c>
      <c r="B3" s="26"/>
      <c r="C3" s="26"/>
      <c r="D3" s="27"/>
      <c r="E3" s="26"/>
      <c r="F3" s="26"/>
      <c r="G3" s="26"/>
      <c r="H3" s="26"/>
      <c r="I3" s="26"/>
      <c r="J3" s="26"/>
      <c r="K3" s="26"/>
      <c r="L3" s="26"/>
      <c r="M3" s="26"/>
      <c r="N3" s="26"/>
      <c r="O3" s="26"/>
      <c r="P3" s="26"/>
      <c r="Q3" s="348"/>
      <c r="R3" s="26"/>
      <c r="S3" s="348"/>
      <c r="T3" s="26"/>
      <c r="U3" s="27"/>
      <c r="V3" s="26"/>
      <c r="W3" s="26"/>
      <c r="X3" s="26"/>
      <c r="Y3" s="26"/>
      <c r="Z3" s="26"/>
      <c r="AA3" s="26"/>
      <c r="AB3" s="26"/>
      <c r="AC3" s="26"/>
      <c r="AD3" s="26"/>
      <c r="AE3" s="26"/>
    </row>
    <row r="4" spans="1:33" ht="14.25">
      <c r="A4" s="28"/>
      <c r="B4" s="29" t="s">
        <v>1</v>
      </c>
      <c r="C4" s="30"/>
      <c r="D4" s="219">
        <v>1</v>
      </c>
      <c r="E4" s="220">
        <v>2</v>
      </c>
      <c r="F4" s="219">
        <v>3</v>
      </c>
      <c r="G4" s="221">
        <v>4</v>
      </c>
      <c r="H4" s="220">
        <v>5</v>
      </c>
      <c r="I4" s="220">
        <v>6</v>
      </c>
      <c r="J4" s="222">
        <v>7</v>
      </c>
      <c r="K4" s="220">
        <v>8</v>
      </c>
      <c r="L4" s="220">
        <v>9</v>
      </c>
      <c r="M4" s="220">
        <v>10</v>
      </c>
      <c r="N4" s="220">
        <v>11</v>
      </c>
      <c r="O4" s="220">
        <v>12</v>
      </c>
      <c r="P4" s="220">
        <v>13</v>
      </c>
      <c r="Q4" s="220">
        <v>14</v>
      </c>
      <c r="R4" s="220">
        <v>15</v>
      </c>
      <c r="S4" s="220">
        <v>16</v>
      </c>
      <c r="T4" s="220">
        <v>17</v>
      </c>
      <c r="U4" s="220">
        <v>18</v>
      </c>
      <c r="V4" s="220">
        <v>19</v>
      </c>
      <c r="W4" s="220">
        <v>20</v>
      </c>
      <c r="X4" s="220">
        <v>21</v>
      </c>
      <c r="Y4" s="220">
        <v>22</v>
      </c>
      <c r="Z4" s="221">
        <v>23</v>
      </c>
      <c r="AA4" s="220">
        <v>24</v>
      </c>
      <c r="AB4" s="220">
        <v>25</v>
      </c>
      <c r="AC4" s="220">
        <v>26</v>
      </c>
      <c r="AD4" s="223">
        <v>27</v>
      </c>
      <c r="AE4" s="224">
        <v>28</v>
      </c>
    </row>
    <row r="5" spans="1:33" ht="15" thickBot="1">
      <c r="A5" s="31" t="s">
        <v>44</v>
      </c>
      <c r="B5" s="32"/>
      <c r="C5" s="33" t="s">
        <v>2</v>
      </c>
      <c r="D5" s="225" t="s">
        <v>9</v>
      </c>
      <c r="E5" s="226" t="s">
        <v>7</v>
      </c>
      <c r="F5" s="227" t="s">
        <v>8</v>
      </c>
      <c r="G5" s="225" t="s">
        <v>6</v>
      </c>
      <c r="H5" s="226" t="s">
        <v>11</v>
      </c>
      <c r="I5" s="228" t="s">
        <v>32</v>
      </c>
      <c r="J5" s="229" t="s">
        <v>10</v>
      </c>
      <c r="K5" s="226" t="s">
        <v>13</v>
      </c>
      <c r="L5" s="226" t="s">
        <v>14</v>
      </c>
      <c r="M5" s="226" t="s">
        <v>15</v>
      </c>
      <c r="N5" s="226" t="s">
        <v>22</v>
      </c>
      <c r="O5" s="226" t="s">
        <v>21</v>
      </c>
      <c r="P5" s="226" t="s">
        <v>47</v>
      </c>
      <c r="Q5" s="226" t="s">
        <v>5</v>
      </c>
      <c r="R5" s="226" t="s">
        <v>25</v>
      </c>
      <c r="S5" s="226" t="s">
        <v>20</v>
      </c>
      <c r="T5" s="226" t="s">
        <v>19</v>
      </c>
      <c r="U5" s="226" t="s">
        <v>23</v>
      </c>
      <c r="V5" s="226" t="s">
        <v>24</v>
      </c>
      <c r="W5" s="226" t="s">
        <v>26</v>
      </c>
      <c r="X5" s="226" t="s">
        <v>12</v>
      </c>
      <c r="Y5" s="226" t="s">
        <v>16</v>
      </c>
      <c r="Z5" s="225" t="s">
        <v>17</v>
      </c>
      <c r="AA5" s="226" t="s">
        <v>18</v>
      </c>
      <c r="AB5" s="226" t="s">
        <v>48</v>
      </c>
      <c r="AC5" s="226" t="s">
        <v>90</v>
      </c>
      <c r="AD5" s="225" t="s">
        <v>31</v>
      </c>
      <c r="AE5" s="230" t="s">
        <v>27</v>
      </c>
    </row>
    <row r="6" spans="1:33" ht="30" customHeight="1" thickBot="1">
      <c r="A6" s="157" t="s">
        <v>34</v>
      </c>
      <c r="B6" s="292" t="s">
        <v>139</v>
      </c>
      <c r="C6" s="290">
        <v>669800</v>
      </c>
      <c r="D6" s="255">
        <v>294800</v>
      </c>
      <c r="E6" s="255">
        <v>39900</v>
      </c>
      <c r="F6" s="255">
        <v>65200</v>
      </c>
      <c r="G6" s="255">
        <v>25700</v>
      </c>
      <c r="H6" s="255">
        <v>72300</v>
      </c>
      <c r="I6" s="255">
        <v>0</v>
      </c>
      <c r="J6" s="255">
        <v>51200</v>
      </c>
      <c r="K6" s="255">
        <v>3900</v>
      </c>
      <c r="L6" s="255">
        <v>9800</v>
      </c>
      <c r="M6" s="255">
        <v>4100</v>
      </c>
      <c r="N6" s="255">
        <v>0</v>
      </c>
      <c r="O6" s="255">
        <v>3300</v>
      </c>
      <c r="P6" s="255">
        <v>300</v>
      </c>
      <c r="Q6" s="255">
        <v>0</v>
      </c>
      <c r="R6" s="255">
        <v>2600</v>
      </c>
      <c r="S6" s="255">
        <v>3900</v>
      </c>
      <c r="T6" s="255">
        <v>4500</v>
      </c>
      <c r="U6" s="255">
        <v>5200</v>
      </c>
      <c r="V6" s="255">
        <v>3400</v>
      </c>
      <c r="W6" s="255">
        <v>0</v>
      </c>
      <c r="X6" s="255">
        <v>0</v>
      </c>
      <c r="Y6" s="255">
        <v>3500</v>
      </c>
      <c r="Z6" s="255">
        <v>0</v>
      </c>
      <c r="AA6" s="255">
        <v>2800</v>
      </c>
      <c r="AB6" s="255">
        <v>3500</v>
      </c>
      <c r="AC6" s="255">
        <v>3200</v>
      </c>
      <c r="AD6" s="256">
        <v>0</v>
      </c>
      <c r="AE6" s="257">
        <v>66700</v>
      </c>
      <c r="AF6" s="318"/>
      <c r="AG6" s="318"/>
    </row>
    <row r="7" spans="1:33" ht="30" customHeight="1">
      <c r="A7" s="158"/>
      <c r="B7" s="293" t="s">
        <v>140</v>
      </c>
      <c r="C7" s="291">
        <v>409000</v>
      </c>
      <c r="D7" s="258">
        <v>205900</v>
      </c>
      <c r="E7" s="258">
        <v>27700</v>
      </c>
      <c r="F7" s="258">
        <v>42800</v>
      </c>
      <c r="G7" s="258">
        <v>15700</v>
      </c>
      <c r="H7" s="258">
        <v>51600</v>
      </c>
      <c r="I7" s="258">
        <v>200</v>
      </c>
      <c r="J7" s="258">
        <v>38400</v>
      </c>
      <c r="K7" s="258">
        <v>3500</v>
      </c>
      <c r="L7" s="258">
        <v>6000</v>
      </c>
      <c r="M7" s="258">
        <v>3200</v>
      </c>
      <c r="N7" s="258">
        <v>0</v>
      </c>
      <c r="O7" s="258">
        <v>300</v>
      </c>
      <c r="P7" s="258">
        <v>200</v>
      </c>
      <c r="Q7" s="258">
        <v>0</v>
      </c>
      <c r="R7" s="258">
        <v>1400</v>
      </c>
      <c r="S7" s="258">
        <v>2100</v>
      </c>
      <c r="T7" s="258">
        <v>2600</v>
      </c>
      <c r="U7" s="258">
        <v>1400</v>
      </c>
      <c r="V7" s="258">
        <v>1300</v>
      </c>
      <c r="W7" s="258">
        <v>0</v>
      </c>
      <c r="X7" s="258">
        <v>0</v>
      </c>
      <c r="Y7" s="258">
        <v>300</v>
      </c>
      <c r="Z7" s="258">
        <v>0</v>
      </c>
      <c r="AA7" s="258">
        <v>1400</v>
      </c>
      <c r="AB7" s="258">
        <v>1800</v>
      </c>
      <c r="AC7" s="258">
        <v>1200</v>
      </c>
      <c r="AD7" s="258">
        <v>0</v>
      </c>
      <c r="AE7" s="259">
        <v>0</v>
      </c>
      <c r="AF7" s="318"/>
      <c r="AG7" s="318"/>
    </row>
    <row r="8" spans="1:33" ht="30" customHeight="1">
      <c r="A8" s="159"/>
      <c r="B8" s="160" t="s">
        <v>3</v>
      </c>
      <c r="C8" s="365">
        <v>260800</v>
      </c>
      <c r="D8" s="366">
        <v>88900</v>
      </c>
      <c r="E8" s="367">
        <v>12200</v>
      </c>
      <c r="F8" s="367">
        <v>22400</v>
      </c>
      <c r="G8" s="367">
        <v>10000</v>
      </c>
      <c r="H8" s="367">
        <v>20700</v>
      </c>
      <c r="I8" s="367">
        <v>-200</v>
      </c>
      <c r="J8" s="367">
        <v>12800</v>
      </c>
      <c r="K8" s="367">
        <v>400</v>
      </c>
      <c r="L8" s="367">
        <v>3800</v>
      </c>
      <c r="M8" s="367">
        <v>900</v>
      </c>
      <c r="N8" s="346">
        <v>0</v>
      </c>
      <c r="O8" s="346">
        <v>3000</v>
      </c>
      <c r="P8" s="367">
        <v>100</v>
      </c>
      <c r="Q8" s="346">
        <v>0</v>
      </c>
      <c r="R8" s="367">
        <v>1200</v>
      </c>
      <c r="S8" s="367">
        <v>1800</v>
      </c>
      <c r="T8" s="367">
        <v>1900</v>
      </c>
      <c r="U8" s="367">
        <v>3800</v>
      </c>
      <c r="V8" s="367">
        <v>2100</v>
      </c>
      <c r="W8" s="346">
        <v>0</v>
      </c>
      <c r="X8" s="367">
        <v>0</v>
      </c>
      <c r="Y8" s="367">
        <v>3200</v>
      </c>
      <c r="Z8" s="346">
        <v>0</v>
      </c>
      <c r="AA8" s="367">
        <v>1400</v>
      </c>
      <c r="AB8" s="367">
        <v>1700</v>
      </c>
      <c r="AC8" s="367">
        <v>2000</v>
      </c>
      <c r="AD8" s="346">
        <v>0</v>
      </c>
      <c r="AE8" s="368">
        <v>66700</v>
      </c>
    </row>
    <row r="9" spans="1:33" ht="30" customHeight="1">
      <c r="A9" s="159"/>
      <c r="B9" s="161" t="s">
        <v>28</v>
      </c>
      <c r="C9" s="36">
        <v>1.6376528117359412</v>
      </c>
      <c r="D9" s="60">
        <v>1.4317629917435648</v>
      </c>
      <c r="E9" s="61">
        <v>1.4404332129963899</v>
      </c>
      <c r="F9" s="61">
        <v>1.5233644859813085</v>
      </c>
      <c r="G9" s="61">
        <v>1.6369426751592357</v>
      </c>
      <c r="H9" s="61">
        <v>1.4011627906976745</v>
      </c>
      <c r="I9" s="61" t="s">
        <v>144</v>
      </c>
      <c r="J9" s="61">
        <v>1.3333333333333333</v>
      </c>
      <c r="K9" s="61">
        <v>1.1142857142857143</v>
      </c>
      <c r="L9" s="61">
        <v>1.6333333333333333</v>
      </c>
      <c r="M9" s="61">
        <v>1.28125</v>
      </c>
      <c r="N9" s="61" t="s">
        <v>94</v>
      </c>
      <c r="O9" s="61">
        <v>11</v>
      </c>
      <c r="P9" s="61">
        <v>1.5</v>
      </c>
      <c r="Q9" s="61" t="s">
        <v>94</v>
      </c>
      <c r="R9" s="61">
        <v>1.8571428571428572</v>
      </c>
      <c r="S9" s="61">
        <v>1.8571428571428572</v>
      </c>
      <c r="T9" s="61">
        <v>1.7307692307692308</v>
      </c>
      <c r="U9" s="61">
        <v>3.7142857142857144</v>
      </c>
      <c r="V9" s="61">
        <v>2.6153846153846154</v>
      </c>
      <c r="W9" s="61" t="s">
        <v>94</v>
      </c>
      <c r="X9" s="61" t="s">
        <v>94</v>
      </c>
      <c r="Y9" s="61">
        <v>11.666666666666666</v>
      </c>
      <c r="Z9" s="61" t="s">
        <v>94</v>
      </c>
      <c r="AA9" s="61">
        <v>2</v>
      </c>
      <c r="AB9" s="61">
        <v>1.9444444444444444</v>
      </c>
      <c r="AC9" s="61">
        <v>2.6666666666666665</v>
      </c>
      <c r="AD9" s="61" t="s">
        <v>94</v>
      </c>
      <c r="AE9" s="62" t="s">
        <v>141</v>
      </c>
      <c r="AG9" s="1"/>
    </row>
    <row r="10" spans="1:33" ht="30" customHeight="1" thickBot="1">
      <c r="A10" s="162"/>
      <c r="B10" s="163" t="s">
        <v>59</v>
      </c>
      <c r="C10" s="37">
        <v>1</v>
      </c>
      <c r="D10" s="138">
        <v>0.44013138250223949</v>
      </c>
      <c r="E10" s="139">
        <v>5.9570020901761722E-2</v>
      </c>
      <c r="F10" s="140">
        <v>9.7342490295610637E-2</v>
      </c>
      <c r="G10" s="140">
        <v>3.8369662585846523E-2</v>
      </c>
      <c r="H10" s="140">
        <v>0.10794266945356823</v>
      </c>
      <c r="I10" s="140">
        <v>0</v>
      </c>
      <c r="J10" s="140">
        <v>7.6440728575694242E-2</v>
      </c>
      <c r="K10" s="140">
        <v>5.8226336219767095E-3</v>
      </c>
      <c r="L10" s="140">
        <v>1.4631233203941475E-2</v>
      </c>
      <c r="M10" s="140">
        <v>6.1212302179755153E-3</v>
      </c>
      <c r="N10" s="140">
        <v>0</v>
      </c>
      <c r="O10" s="140">
        <v>4.926843833980293E-3</v>
      </c>
      <c r="P10" s="140">
        <v>4.4789489399820842E-4</v>
      </c>
      <c r="Q10" s="140">
        <v>0</v>
      </c>
      <c r="R10" s="140">
        <v>3.8817557479844732E-3</v>
      </c>
      <c r="S10" s="140">
        <v>5.8226336219767095E-3</v>
      </c>
      <c r="T10" s="140">
        <v>6.718423409973126E-3</v>
      </c>
      <c r="U10" s="140">
        <v>7.7635114959689463E-3</v>
      </c>
      <c r="V10" s="140">
        <v>5.076142131979695E-3</v>
      </c>
      <c r="W10" s="140">
        <v>0</v>
      </c>
      <c r="X10" s="140">
        <v>0</v>
      </c>
      <c r="Y10" s="140">
        <v>5.2254404299790979E-3</v>
      </c>
      <c r="Z10" s="140">
        <v>0</v>
      </c>
      <c r="AA10" s="140">
        <v>4.1803523439832785E-3</v>
      </c>
      <c r="AB10" s="140">
        <v>5.2254404299790979E-3</v>
      </c>
      <c r="AC10" s="140">
        <v>4.7775455359808901E-3</v>
      </c>
      <c r="AD10" s="140">
        <v>0</v>
      </c>
      <c r="AE10" s="141">
        <v>9.9581964765601674E-2</v>
      </c>
    </row>
    <row r="11" spans="1:33" ht="30" customHeight="1" thickBot="1">
      <c r="A11" s="34" t="s">
        <v>53</v>
      </c>
      <c r="B11" s="231" t="s">
        <v>29</v>
      </c>
      <c r="C11" s="218">
        <v>669800</v>
      </c>
      <c r="D11" s="232">
        <v>294800</v>
      </c>
      <c r="E11" s="233">
        <v>39900</v>
      </c>
      <c r="F11" s="233">
        <v>65200</v>
      </c>
      <c r="G11" s="233">
        <v>25700</v>
      </c>
      <c r="H11" s="233">
        <v>72300</v>
      </c>
      <c r="I11" s="233">
        <v>0</v>
      </c>
      <c r="J11" s="233">
        <v>51200</v>
      </c>
      <c r="K11" s="233">
        <v>3900</v>
      </c>
      <c r="L11" s="233">
        <v>9800</v>
      </c>
      <c r="M11" s="233">
        <v>4100</v>
      </c>
      <c r="N11" s="233">
        <v>0</v>
      </c>
      <c r="O11" s="233">
        <v>3300</v>
      </c>
      <c r="P11" s="233">
        <v>300</v>
      </c>
      <c r="Q11" s="233">
        <v>0</v>
      </c>
      <c r="R11" s="233">
        <v>2600</v>
      </c>
      <c r="S11" s="233">
        <v>3900</v>
      </c>
      <c r="T11" s="233">
        <v>4500</v>
      </c>
      <c r="U11" s="233">
        <v>5200</v>
      </c>
      <c r="V11" s="233">
        <v>3400</v>
      </c>
      <c r="W11" s="233">
        <v>0</v>
      </c>
      <c r="X11" s="233">
        <v>0</v>
      </c>
      <c r="Y11" s="233">
        <v>3500</v>
      </c>
      <c r="Z11" s="233">
        <v>0</v>
      </c>
      <c r="AA11" s="233">
        <v>2800</v>
      </c>
      <c r="AB11" s="233">
        <v>3500</v>
      </c>
      <c r="AC11" s="233">
        <v>3200</v>
      </c>
      <c r="AD11" s="233">
        <v>0</v>
      </c>
      <c r="AE11" s="234">
        <v>66700</v>
      </c>
      <c r="AF11" s="318"/>
      <c r="AG11" s="318"/>
    </row>
    <row r="12" spans="1:33" ht="30" customHeight="1">
      <c r="A12" s="334" t="s">
        <v>142</v>
      </c>
      <c r="B12" s="164" t="s">
        <v>30</v>
      </c>
      <c r="C12" s="35">
        <v>409000</v>
      </c>
      <c r="D12" s="142">
        <v>205900</v>
      </c>
      <c r="E12" s="142">
        <v>27700</v>
      </c>
      <c r="F12" s="142">
        <v>42800</v>
      </c>
      <c r="G12" s="142">
        <v>15700</v>
      </c>
      <c r="H12" s="142">
        <v>51600</v>
      </c>
      <c r="I12" s="142">
        <v>200</v>
      </c>
      <c r="J12" s="142">
        <v>38400</v>
      </c>
      <c r="K12" s="142">
        <v>3500</v>
      </c>
      <c r="L12" s="142">
        <v>6000</v>
      </c>
      <c r="M12" s="142">
        <v>3200</v>
      </c>
      <c r="N12" s="142">
        <v>0</v>
      </c>
      <c r="O12" s="142">
        <v>300</v>
      </c>
      <c r="P12" s="142">
        <v>200</v>
      </c>
      <c r="Q12" s="142">
        <v>0</v>
      </c>
      <c r="R12" s="142">
        <v>1400</v>
      </c>
      <c r="S12" s="142">
        <v>2100</v>
      </c>
      <c r="T12" s="142">
        <v>2600</v>
      </c>
      <c r="U12" s="142">
        <v>1400</v>
      </c>
      <c r="V12" s="142">
        <v>1300</v>
      </c>
      <c r="W12" s="142">
        <v>0</v>
      </c>
      <c r="X12" s="142">
        <v>0</v>
      </c>
      <c r="Y12" s="142">
        <v>300</v>
      </c>
      <c r="Z12" s="142">
        <v>0</v>
      </c>
      <c r="AA12" s="142">
        <v>1400</v>
      </c>
      <c r="AB12" s="142">
        <v>1800</v>
      </c>
      <c r="AC12" s="142">
        <v>1200</v>
      </c>
      <c r="AD12" s="142">
        <v>0</v>
      </c>
      <c r="AE12" s="143">
        <v>0</v>
      </c>
      <c r="AF12" s="339"/>
    </row>
    <row r="13" spans="1:33" ht="30" customHeight="1">
      <c r="A13" s="159"/>
      <c r="B13" s="165" t="s">
        <v>3</v>
      </c>
      <c r="C13" s="365">
        <v>260800</v>
      </c>
      <c r="D13" s="366">
        <v>88900</v>
      </c>
      <c r="E13" s="367">
        <v>12200</v>
      </c>
      <c r="F13" s="367">
        <v>22400</v>
      </c>
      <c r="G13" s="367">
        <v>10000</v>
      </c>
      <c r="H13" s="367">
        <v>20700</v>
      </c>
      <c r="I13" s="367">
        <v>-200</v>
      </c>
      <c r="J13" s="367">
        <v>12800</v>
      </c>
      <c r="K13" s="367">
        <v>400</v>
      </c>
      <c r="L13" s="367">
        <v>3800</v>
      </c>
      <c r="M13" s="367">
        <v>900</v>
      </c>
      <c r="N13" s="346">
        <v>0</v>
      </c>
      <c r="O13" s="367">
        <v>3000</v>
      </c>
      <c r="P13" s="367">
        <v>100</v>
      </c>
      <c r="Q13" s="346">
        <v>0</v>
      </c>
      <c r="R13" s="367">
        <v>1200</v>
      </c>
      <c r="S13" s="367">
        <v>1800</v>
      </c>
      <c r="T13" s="367">
        <v>1900</v>
      </c>
      <c r="U13" s="367">
        <v>3800</v>
      </c>
      <c r="V13" s="367">
        <v>2100</v>
      </c>
      <c r="W13" s="346">
        <v>0</v>
      </c>
      <c r="X13" s="367">
        <v>0</v>
      </c>
      <c r="Y13" s="367">
        <v>3200</v>
      </c>
      <c r="Z13" s="346">
        <v>0</v>
      </c>
      <c r="AA13" s="367">
        <v>1400</v>
      </c>
      <c r="AB13" s="367">
        <v>1700</v>
      </c>
      <c r="AC13" s="367">
        <v>2000</v>
      </c>
      <c r="AD13" s="367">
        <v>0</v>
      </c>
      <c r="AE13" s="368">
        <v>66700</v>
      </c>
    </row>
    <row r="14" spans="1:33" ht="30" customHeight="1">
      <c r="A14" s="159"/>
      <c r="B14" s="166" t="s">
        <v>37</v>
      </c>
      <c r="C14" s="36">
        <v>1.6376528117359412</v>
      </c>
      <c r="D14" s="60">
        <v>1.4317629917435648</v>
      </c>
      <c r="E14" s="61">
        <v>1.4404332129963899</v>
      </c>
      <c r="F14" s="61">
        <v>1.5233644859813085</v>
      </c>
      <c r="G14" s="61">
        <v>1.6369426751592357</v>
      </c>
      <c r="H14" s="61">
        <v>1.4011627906976745</v>
      </c>
      <c r="I14" s="61" t="s">
        <v>144</v>
      </c>
      <c r="J14" s="61">
        <v>1.3333333333333333</v>
      </c>
      <c r="K14" s="61">
        <v>1.1142857142857143</v>
      </c>
      <c r="L14" s="61">
        <v>1.6333333333333333</v>
      </c>
      <c r="M14" s="61">
        <v>1.28125</v>
      </c>
      <c r="N14" s="61" t="s">
        <v>94</v>
      </c>
      <c r="O14" s="61">
        <v>11</v>
      </c>
      <c r="P14" s="61">
        <v>1.5</v>
      </c>
      <c r="Q14" s="61" t="s">
        <v>94</v>
      </c>
      <c r="R14" s="61">
        <v>1.8571428571428572</v>
      </c>
      <c r="S14" s="61">
        <v>1.8571428571428572</v>
      </c>
      <c r="T14" s="61">
        <v>1.7307692307692308</v>
      </c>
      <c r="U14" s="61">
        <v>3.7142857142857144</v>
      </c>
      <c r="V14" s="61">
        <v>2.6153846153846154</v>
      </c>
      <c r="W14" s="61" t="s">
        <v>94</v>
      </c>
      <c r="X14" s="61" t="s">
        <v>94</v>
      </c>
      <c r="Y14" s="61">
        <v>11.666666666666666</v>
      </c>
      <c r="Z14" s="61" t="s">
        <v>94</v>
      </c>
      <c r="AA14" s="61">
        <v>2</v>
      </c>
      <c r="AB14" s="61">
        <v>1.9444444444444444</v>
      </c>
      <c r="AC14" s="61">
        <v>2.6666666666666665</v>
      </c>
      <c r="AD14" s="61" t="s">
        <v>94</v>
      </c>
      <c r="AE14" s="62" t="s">
        <v>141</v>
      </c>
    </row>
    <row r="15" spans="1:33" ht="30" customHeight="1" thickBot="1">
      <c r="A15" s="162"/>
      <c r="B15" s="167" t="s">
        <v>42</v>
      </c>
      <c r="C15" s="38">
        <v>1</v>
      </c>
      <c r="D15" s="140">
        <v>0.44013138250223949</v>
      </c>
      <c r="E15" s="139">
        <v>5.9570020901761722E-2</v>
      </c>
      <c r="F15" s="140">
        <v>9.7342490295610637E-2</v>
      </c>
      <c r="G15" s="140">
        <v>3.8369662585846523E-2</v>
      </c>
      <c r="H15" s="140">
        <v>0.10794266945356823</v>
      </c>
      <c r="I15" s="140">
        <v>0</v>
      </c>
      <c r="J15" s="140">
        <v>7.6440728575694242E-2</v>
      </c>
      <c r="K15" s="140">
        <v>5.8226336219767095E-3</v>
      </c>
      <c r="L15" s="140">
        <v>1.4631233203941475E-2</v>
      </c>
      <c r="M15" s="140">
        <v>6.1212302179755153E-3</v>
      </c>
      <c r="N15" s="140">
        <v>0</v>
      </c>
      <c r="O15" s="140">
        <v>4.926843833980293E-3</v>
      </c>
      <c r="P15" s="140">
        <v>4.4789489399820842E-4</v>
      </c>
      <c r="Q15" s="140">
        <v>0</v>
      </c>
      <c r="R15" s="140">
        <v>3.8817557479844732E-3</v>
      </c>
      <c r="S15" s="140">
        <v>5.8226336219767095E-3</v>
      </c>
      <c r="T15" s="140">
        <v>6.718423409973126E-3</v>
      </c>
      <c r="U15" s="140">
        <v>7.7635114959689463E-3</v>
      </c>
      <c r="V15" s="140">
        <v>5.076142131979695E-3</v>
      </c>
      <c r="W15" s="140">
        <v>0</v>
      </c>
      <c r="X15" s="140">
        <v>0</v>
      </c>
      <c r="Y15" s="140">
        <v>5.2254404299790979E-3</v>
      </c>
      <c r="Z15" s="140">
        <v>0</v>
      </c>
      <c r="AA15" s="140">
        <v>4.1803523439832785E-3</v>
      </c>
      <c r="AB15" s="140">
        <v>5.2254404299790979E-3</v>
      </c>
      <c r="AC15" s="140">
        <v>4.7775455359808901E-3</v>
      </c>
      <c r="AD15" s="140">
        <v>0</v>
      </c>
      <c r="AE15" s="141">
        <v>9.9581964765601674E-2</v>
      </c>
    </row>
    <row r="16" spans="1:33" ht="30" customHeight="1" thickBot="1">
      <c r="A16" s="34" t="s">
        <v>54</v>
      </c>
      <c r="B16" s="235" t="s">
        <v>35</v>
      </c>
      <c r="C16" s="218">
        <v>2566100</v>
      </c>
      <c r="D16" s="233">
        <v>1133900</v>
      </c>
      <c r="E16" s="233">
        <v>154700</v>
      </c>
      <c r="F16" s="233">
        <v>247600</v>
      </c>
      <c r="G16" s="233">
        <v>103900</v>
      </c>
      <c r="H16" s="233">
        <v>289600</v>
      </c>
      <c r="I16" s="233">
        <v>100</v>
      </c>
      <c r="J16" s="233">
        <v>214700</v>
      </c>
      <c r="K16" s="233">
        <v>16000</v>
      </c>
      <c r="L16" s="233">
        <v>38700</v>
      </c>
      <c r="M16" s="233">
        <v>16900</v>
      </c>
      <c r="N16" s="233">
        <v>0</v>
      </c>
      <c r="O16" s="233">
        <v>10300</v>
      </c>
      <c r="P16" s="233">
        <v>600</v>
      </c>
      <c r="Q16" s="233">
        <v>100</v>
      </c>
      <c r="R16" s="233">
        <v>11300</v>
      </c>
      <c r="S16" s="233">
        <v>13700</v>
      </c>
      <c r="T16" s="233">
        <v>17200</v>
      </c>
      <c r="U16" s="233">
        <v>15000</v>
      </c>
      <c r="V16" s="233">
        <v>11900</v>
      </c>
      <c r="W16" s="233">
        <v>300</v>
      </c>
      <c r="X16" s="233">
        <v>100</v>
      </c>
      <c r="Y16" s="233">
        <v>12900</v>
      </c>
      <c r="Z16" s="233">
        <v>0</v>
      </c>
      <c r="AA16" s="233">
        <v>11200</v>
      </c>
      <c r="AB16" s="233">
        <v>13600</v>
      </c>
      <c r="AC16" s="233">
        <v>12300</v>
      </c>
      <c r="AD16" s="233">
        <v>400</v>
      </c>
      <c r="AE16" s="234">
        <v>219100</v>
      </c>
      <c r="AF16" s="339"/>
    </row>
    <row r="17" spans="1:32" ht="30" customHeight="1">
      <c r="A17" s="334" t="s">
        <v>143</v>
      </c>
      <c r="B17" s="164" t="s">
        <v>36</v>
      </c>
      <c r="C17" s="35">
        <v>1228500</v>
      </c>
      <c r="D17" s="142">
        <v>612700</v>
      </c>
      <c r="E17" s="142">
        <v>88500</v>
      </c>
      <c r="F17" s="142">
        <v>126100</v>
      </c>
      <c r="G17" s="142">
        <v>47100</v>
      </c>
      <c r="H17" s="142">
        <v>161200</v>
      </c>
      <c r="I17" s="142">
        <v>200</v>
      </c>
      <c r="J17" s="142">
        <v>115000</v>
      </c>
      <c r="K17" s="142">
        <v>11600</v>
      </c>
      <c r="L17" s="142">
        <v>20300</v>
      </c>
      <c r="M17" s="142">
        <v>8800</v>
      </c>
      <c r="N17" s="142">
        <v>0</v>
      </c>
      <c r="O17" s="142">
        <v>900</v>
      </c>
      <c r="P17" s="142">
        <v>500</v>
      </c>
      <c r="Q17" s="142">
        <v>0</v>
      </c>
      <c r="R17" s="142">
        <v>3100</v>
      </c>
      <c r="S17" s="142">
        <v>4400</v>
      </c>
      <c r="T17" s="142">
        <v>8700</v>
      </c>
      <c r="U17" s="142">
        <v>3900</v>
      </c>
      <c r="V17" s="142">
        <v>2700</v>
      </c>
      <c r="W17" s="142">
        <v>0</v>
      </c>
      <c r="X17" s="142">
        <v>0</v>
      </c>
      <c r="Y17" s="142">
        <v>1600</v>
      </c>
      <c r="Z17" s="142">
        <v>0</v>
      </c>
      <c r="AA17" s="142">
        <v>4900</v>
      </c>
      <c r="AB17" s="142">
        <v>3800</v>
      </c>
      <c r="AC17" s="142">
        <v>2400</v>
      </c>
      <c r="AD17" s="142">
        <v>100</v>
      </c>
      <c r="AE17" s="144">
        <v>0</v>
      </c>
      <c r="AF17" s="339"/>
    </row>
    <row r="18" spans="1:32" ht="30" customHeight="1">
      <c r="A18" s="159"/>
      <c r="B18" s="165" t="s">
        <v>3</v>
      </c>
      <c r="C18" s="365">
        <v>1337600</v>
      </c>
      <c r="D18" s="366">
        <v>521200</v>
      </c>
      <c r="E18" s="367">
        <v>66200</v>
      </c>
      <c r="F18" s="367">
        <v>121500</v>
      </c>
      <c r="G18" s="367">
        <v>56800</v>
      </c>
      <c r="H18" s="367">
        <v>128400</v>
      </c>
      <c r="I18" s="367">
        <v>-100</v>
      </c>
      <c r="J18" s="367">
        <v>99700</v>
      </c>
      <c r="K18" s="367">
        <v>4400</v>
      </c>
      <c r="L18" s="367">
        <v>18400</v>
      </c>
      <c r="M18" s="367">
        <v>8100</v>
      </c>
      <c r="N18" s="346">
        <v>0</v>
      </c>
      <c r="O18" s="346">
        <v>9400</v>
      </c>
      <c r="P18" s="367">
        <v>100</v>
      </c>
      <c r="Q18" s="346">
        <v>100</v>
      </c>
      <c r="R18" s="367">
        <v>8200</v>
      </c>
      <c r="S18" s="367">
        <v>9300</v>
      </c>
      <c r="T18" s="367">
        <v>8500</v>
      </c>
      <c r="U18" s="367">
        <v>11100</v>
      </c>
      <c r="V18" s="367">
        <v>9200</v>
      </c>
      <c r="W18" s="346">
        <v>300</v>
      </c>
      <c r="X18" s="367">
        <v>100</v>
      </c>
      <c r="Y18" s="367">
        <v>11300</v>
      </c>
      <c r="Z18" s="346">
        <v>0</v>
      </c>
      <c r="AA18" s="367">
        <v>6300</v>
      </c>
      <c r="AB18" s="367">
        <v>9800</v>
      </c>
      <c r="AC18" s="367">
        <v>9900</v>
      </c>
      <c r="AD18" s="346">
        <v>300</v>
      </c>
      <c r="AE18" s="368">
        <v>219100</v>
      </c>
    </row>
    <row r="19" spans="1:32" ht="30" customHeight="1">
      <c r="A19" s="159"/>
      <c r="B19" s="166" t="s">
        <v>33</v>
      </c>
      <c r="C19" s="36">
        <v>2.0888074888074888</v>
      </c>
      <c r="D19" s="60">
        <v>1.8506610086502366</v>
      </c>
      <c r="E19" s="61">
        <v>1.7480225988700564</v>
      </c>
      <c r="F19" s="61">
        <v>1.9635210150674067</v>
      </c>
      <c r="G19" s="61">
        <v>2.2059447983014864</v>
      </c>
      <c r="H19" s="61">
        <v>1.7965260545905708</v>
      </c>
      <c r="I19" s="61">
        <v>0.5</v>
      </c>
      <c r="J19" s="61">
        <v>1.8669565217391304</v>
      </c>
      <c r="K19" s="61">
        <v>1.3793103448275863</v>
      </c>
      <c r="L19" s="61">
        <v>1.9064039408866995</v>
      </c>
      <c r="M19" s="61">
        <v>1.9204545454545454</v>
      </c>
      <c r="N19" s="61" t="s">
        <v>94</v>
      </c>
      <c r="O19" s="61">
        <v>11.444444444444445</v>
      </c>
      <c r="P19" s="61">
        <v>1.2</v>
      </c>
      <c r="Q19" s="61" t="s">
        <v>141</v>
      </c>
      <c r="R19" s="61">
        <v>3.6451612903225805</v>
      </c>
      <c r="S19" s="61">
        <v>3.1136363636363638</v>
      </c>
      <c r="T19" s="61">
        <v>1.9770114942528736</v>
      </c>
      <c r="U19" s="61">
        <v>3.8461538461538463</v>
      </c>
      <c r="V19" s="61">
        <v>4.4074074074074074</v>
      </c>
      <c r="W19" s="61" t="s">
        <v>141</v>
      </c>
      <c r="X19" s="61" t="s">
        <v>141</v>
      </c>
      <c r="Y19" s="61">
        <v>8.0625</v>
      </c>
      <c r="Z19" s="61" t="s">
        <v>94</v>
      </c>
      <c r="AA19" s="61">
        <v>2.2857142857142856</v>
      </c>
      <c r="AB19" s="61">
        <v>3.5789473684210527</v>
      </c>
      <c r="AC19" s="61">
        <v>5.125</v>
      </c>
      <c r="AD19" s="61">
        <v>4</v>
      </c>
      <c r="AE19" s="62" t="s">
        <v>141</v>
      </c>
    </row>
    <row r="20" spans="1:32" ht="30" customHeight="1" thickBot="1">
      <c r="A20" s="159"/>
      <c r="B20" s="167" t="s">
        <v>43</v>
      </c>
      <c r="C20" s="38">
        <v>1</v>
      </c>
      <c r="D20" s="140">
        <v>0.44187677798994585</v>
      </c>
      <c r="E20" s="139">
        <v>6.0286037177039085E-2</v>
      </c>
      <c r="F20" s="140">
        <v>9.6488835197381245E-2</v>
      </c>
      <c r="G20" s="140">
        <v>4.0489458711663616E-2</v>
      </c>
      <c r="H20" s="140">
        <v>0.11285608510969955</v>
      </c>
      <c r="I20" s="140">
        <v>3.8969642648376916E-5</v>
      </c>
      <c r="J20" s="140">
        <v>8.3667822766065242E-2</v>
      </c>
      <c r="K20" s="140">
        <v>6.2351428237403059E-3</v>
      </c>
      <c r="L20" s="140">
        <v>1.5081251704921866E-2</v>
      </c>
      <c r="M20" s="140">
        <v>6.5858696075756984E-3</v>
      </c>
      <c r="N20" s="140">
        <v>0</v>
      </c>
      <c r="O20" s="140">
        <v>4.0138731927828221E-3</v>
      </c>
      <c r="P20" s="140">
        <v>2.3381785589026148E-4</v>
      </c>
      <c r="Q20" s="140">
        <v>3.8969642648376916E-5</v>
      </c>
      <c r="R20" s="140">
        <v>4.4035696192665915E-3</v>
      </c>
      <c r="S20" s="140">
        <v>5.3388410428276377E-3</v>
      </c>
      <c r="T20" s="140">
        <v>6.7027785355208295E-3</v>
      </c>
      <c r="U20" s="140">
        <v>5.8454463972565374E-3</v>
      </c>
      <c r="V20" s="140">
        <v>4.6373874751568529E-3</v>
      </c>
      <c r="W20" s="140">
        <v>1.1690892794513074E-4</v>
      </c>
      <c r="X20" s="140">
        <v>3.8969642648376916E-5</v>
      </c>
      <c r="Y20" s="140">
        <v>5.0270839016406223E-3</v>
      </c>
      <c r="Z20" s="140">
        <v>0</v>
      </c>
      <c r="AA20" s="140">
        <v>4.3645999766182145E-3</v>
      </c>
      <c r="AB20" s="140">
        <v>5.2998714001792607E-3</v>
      </c>
      <c r="AC20" s="140">
        <v>4.7932660457503601E-3</v>
      </c>
      <c r="AD20" s="140">
        <v>1.5587857059350766E-4</v>
      </c>
      <c r="AE20" s="141">
        <v>8.5382487042593824E-2</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135</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81"/>
      <c r="R26" s="381"/>
      <c r="S26" s="45"/>
      <c r="T26" s="45"/>
      <c r="U26" s="45"/>
      <c r="V26" s="45"/>
      <c r="W26" s="45"/>
      <c r="X26" s="45"/>
      <c r="Y26" s="45"/>
      <c r="Z26" s="45"/>
      <c r="AA26" s="45"/>
      <c r="AB26" s="45"/>
      <c r="AC26" s="45"/>
      <c r="AD26" s="45"/>
      <c r="AE26" s="45"/>
    </row>
    <row r="27" spans="1:32" ht="26.25" customHeight="1">
      <c r="A27" s="45"/>
      <c r="B27" s="45"/>
      <c r="C27" s="45"/>
      <c r="D27" s="63" t="s">
        <v>139</v>
      </c>
      <c r="E27" s="325">
        <v>259200</v>
      </c>
      <c r="F27" s="326">
        <v>35700</v>
      </c>
      <c r="G27" s="329"/>
      <c r="H27" s="63" t="s">
        <v>139</v>
      </c>
      <c r="I27" s="325">
        <v>492800</v>
      </c>
      <c r="J27" s="327">
        <v>108900</v>
      </c>
      <c r="K27" s="329"/>
      <c r="L27" s="45"/>
      <c r="N27" s="42"/>
      <c r="O27" s="45"/>
      <c r="P27" s="45"/>
      <c r="Q27" s="381"/>
      <c r="R27" s="381"/>
      <c r="S27" s="45"/>
      <c r="T27" s="45"/>
      <c r="U27" s="45"/>
      <c r="V27" s="45"/>
      <c r="W27" s="45"/>
      <c r="X27" s="45"/>
      <c r="Y27" s="45"/>
      <c r="Z27" s="45"/>
      <c r="AA27" s="45"/>
      <c r="AB27" s="45"/>
      <c r="AC27" s="45"/>
      <c r="AD27" s="45"/>
      <c r="AE27" s="45"/>
    </row>
    <row r="28" spans="1:32" ht="26.25" customHeight="1">
      <c r="A28" s="45"/>
      <c r="B28" s="45"/>
      <c r="C28" s="45"/>
      <c r="D28" s="49" t="s">
        <v>140</v>
      </c>
      <c r="E28" s="386">
        <v>173400</v>
      </c>
      <c r="F28" s="387">
        <v>32600</v>
      </c>
      <c r="G28" s="328"/>
      <c r="H28" s="49" t="s">
        <v>140</v>
      </c>
      <c r="I28" s="382">
        <v>307900</v>
      </c>
      <c r="J28" s="383">
        <v>99900</v>
      </c>
      <c r="K28" s="341"/>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73">
        <v>85800</v>
      </c>
      <c r="F29" s="374">
        <v>3100</v>
      </c>
      <c r="G29" s="42"/>
      <c r="H29" s="50" t="s">
        <v>3</v>
      </c>
      <c r="I29" s="373">
        <v>184900</v>
      </c>
      <c r="J29" s="374">
        <v>9000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1.4948096885813149</v>
      </c>
      <c r="F30" s="53">
        <v>1.0950920245398772</v>
      </c>
      <c r="G30" s="42"/>
      <c r="H30" s="51" t="s">
        <v>56</v>
      </c>
      <c r="I30" s="52">
        <v>1.6005196492367653</v>
      </c>
      <c r="J30" s="240">
        <v>1.0900900900900901</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0.39159993956791056</v>
      </c>
      <c r="F31" s="56">
        <v>5.3935639824746938E-2</v>
      </c>
      <c r="G31" s="42"/>
      <c r="H31" s="239" t="s">
        <v>55</v>
      </c>
      <c r="I31" s="65">
        <v>0.81901279707495434</v>
      </c>
      <c r="J31" s="57">
        <v>0.18098720292504569</v>
      </c>
      <c r="K31" s="42"/>
      <c r="L31" s="404" t="s">
        <v>51</v>
      </c>
      <c r="M31" s="404"/>
      <c r="N31" s="404"/>
      <c r="O31" s="404"/>
      <c r="P31" s="404"/>
      <c r="Q31" s="404"/>
      <c r="R31" s="404"/>
      <c r="S31" s="404"/>
      <c r="T31" s="404"/>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54" priority="4">
      <formula>LEN(TRIM(I28))=0</formula>
    </cfRule>
  </conditionalFormatting>
  <conditionalFormatting sqref="C9:AE9">
    <cfRule type="cellIs" dxfId="53" priority="3" operator="equal">
      <formula>"△100%"</formula>
    </cfRule>
  </conditionalFormatting>
  <conditionalFormatting sqref="C19:AE19">
    <cfRule type="cellIs" dxfId="52" priority="2" operator="equal">
      <formula>"△100%"</formula>
    </cfRule>
  </conditionalFormatting>
  <conditionalFormatting sqref="AE14">
    <cfRule type="cellIs" dxfId="51"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8"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activeCell="F18" sqref="F18"/>
    </sheetView>
  </sheetViews>
  <sheetFormatPr defaultRowHeight="13.5"/>
  <cols>
    <col min="1" max="1" width="11.125" style="314" customWidth="1"/>
    <col min="2" max="2" width="10.125" style="314" customWidth="1"/>
    <col min="3" max="3" width="13.875" style="314" customWidth="1"/>
    <col min="4" max="17" width="10.75" style="314" customWidth="1"/>
    <col min="18" max="16384" width="9" style="314"/>
  </cols>
  <sheetData>
    <row r="1" spans="1:19" ht="24" customHeight="1">
      <c r="A1" s="405" t="s">
        <v>138</v>
      </c>
      <c r="B1" s="405"/>
      <c r="C1" s="405"/>
      <c r="D1" s="405"/>
      <c r="E1" s="405"/>
      <c r="F1" s="405"/>
      <c r="G1" s="405"/>
      <c r="H1" s="405"/>
      <c r="I1" s="405"/>
      <c r="J1" s="405"/>
      <c r="K1" s="405"/>
      <c r="L1" s="405"/>
      <c r="M1" s="405"/>
      <c r="N1" s="405"/>
      <c r="O1" s="405"/>
      <c r="P1" s="405"/>
      <c r="Q1" s="405"/>
    </row>
    <row r="2" spans="1:19" ht="10.5" customHeight="1">
      <c r="A2" s="336"/>
      <c r="B2" s="336"/>
      <c r="C2" s="336"/>
      <c r="D2" s="336"/>
      <c r="E2" s="336"/>
      <c r="F2" s="336"/>
      <c r="G2" s="336"/>
      <c r="H2" s="336"/>
      <c r="I2" s="336"/>
      <c r="J2" s="336"/>
      <c r="K2" s="336"/>
      <c r="L2" s="336"/>
      <c r="M2" s="336"/>
      <c r="N2" s="336"/>
      <c r="O2" s="336"/>
      <c r="P2" s="336"/>
      <c r="Q2" s="336"/>
    </row>
    <row r="3" spans="1:19" ht="18" thickBot="1">
      <c r="A3" s="67" t="s">
        <v>87</v>
      </c>
      <c r="B3" s="66"/>
      <c r="C3" s="66"/>
      <c r="D3" s="67"/>
      <c r="E3" s="66"/>
      <c r="F3" s="66"/>
      <c r="G3" s="66"/>
      <c r="H3" s="66"/>
      <c r="I3" s="66"/>
      <c r="J3" s="66"/>
      <c r="K3" s="66"/>
      <c r="L3" s="349"/>
      <c r="M3" s="66"/>
      <c r="N3" s="66"/>
      <c r="O3" s="66"/>
      <c r="P3" s="66"/>
      <c r="Q3" s="66"/>
    </row>
    <row r="4" spans="1:19" ht="19.5" customHeight="1">
      <c r="A4" s="68"/>
      <c r="B4" s="69" t="s">
        <v>1</v>
      </c>
      <c r="C4" s="70"/>
      <c r="D4" s="212">
        <v>1</v>
      </c>
      <c r="E4" s="212">
        <v>2</v>
      </c>
      <c r="F4" s="212">
        <v>3</v>
      </c>
      <c r="G4" s="212">
        <v>4</v>
      </c>
      <c r="H4" s="212">
        <v>5</v>
      </c>
      <c r="I4" s="212">
        <v>6</v>
      </c>
      <c r="J4" s="212">
        <v>7</v>
      </c>
      <c r="K4" s="212">
        <v>8</v>
      </c>
      <c r="L4" s="212">
        <v>9</v>
      </c>
      <c r="M4" s="212">
        <v>10</v>
      </c>
      <c r="N4" s="212">
        <v>11</v>
      </c>
      <c r="O4" s="212">
        <v>12</v>
      </c>
      <c r="P4" s="212">
        <v>13</v>
      </c>
      <c r="Q4" s="337">
        <v>14</v>
      </c>
    </row>
    <row r="5" spans="1:19" ht="19.5" customHeight="1" thickBot="1">
      <c r="A5" s="71" t="s">
        <v>44</v>
      </c>
      <c r="B5" s="72"/>
      <c r="C5" s="73" t="s">
        <v>60</v>
      </c>
      <c r="D5" s="213" t="s">
        <v>61</v>
      </c>
      <c r="E5" s="214" t="s">
        <v>62</v>
      </c>
      <c r="F5" s="214" t="s">
        <v>63</v>
      </c>
      <c r="G5" s="214" t="s">
        <v>64</v>
      </c>
      <c r="H5" s="214" t="s">
        <v>78</v>
      </c>
      <c r="I5" s="214" t="s">
        <v>92</v>
      </c>
      <c r="J5" s="214" t="s">
        <v>65</v>
      </c>
      <c r="K5" s="214" t="s">
        <v>79</v>
      </c>
      <c r="L5" s="214" t="s">
        <v>80</v>
      </c>
      <c r="M5" s="214" t="s">
        <v>81</v>
      </c>
      <c r="N5" s="214" t="s">
        <v>82</v>
      </c>
      <c r="O5" s="214" t="s">
        <v>83</v>
      </c>
      <c r="P5" s="214" t="s">
        <v>93</v>
      </c>
      <c r="Q5" s="215" t="s">
        <v>66</v>
      </c>
    </row>
    <row r="6" spans="1:19" ht="30" customHeight="1" thickBot="1">
      <c r="A6" s="152" t="s">
        <v>34</v>
      </c>
      <c r="B6" s="296" t="s">
        <v>139</v>
      </c>
      <c r="C6" s="294">
        <v>66700</v>
      </c>
      <c r="D6" s="260">
        <v>27600</v>
      </c>
      <c r="E6" s="260">
        <v>18400</v>
      </c>
      <c r="F6" s="260">
        <v>600</v>
      </c>
      <c r="G6" s="260">
        <v>7900</v>
      </c>
      <c r="H6" s="260">
        <v>3000</v>
      </c>
      <c r="I6" s="260">
        <v>600</v>
      </c>
      <c r="J6" s="260">
        <v>1400</v>
      </c>
      <c r="K6" s="260">
        <v>100</v>
      </c>
      <c r="L6" s="260">
        <v>1800</v>
      </c>
      <c r="M6" s="260">
        <v>300</v>
      </c>
      <c r="N6" s="260">
        <v>400</v>
      </c>
      <c r="O6" s="260">
        <v>100</v>
      </c>
      <c r="P6" s="260">
        <v>500</v>
      </c>
      <c r="Q6" s="261">
        <v>4000</v>
      </c>
      <c r="R6" s="318"/>
    </row>
    <row r="7" spans="1:19" ht="30" customHeight="1">
      <c r="A7" s="74"/>
      <c r="B7" s="297" t="s">
        <v>140</v>
      </c>
      <c r="C7" s="295">
        <v>0</v>
      </c>
      <c r="D7" s="262">
        <v>0</v>
      </c>
      <c r="E7" s="263">
        <v>0</v>
      </c>
      <c r="F7" s="263">
        <v>0</v>
      </c>
      <c r="G7" s="263">
        <v>0</v>
      </c>
      <c r="H7" s="263">
        <v>0</v>
      </c>
      <c r="I7" s="263">
        <v>0</v>
      </c>
      <c r="J7" s="263">
        <v>0</v>
      </c>
      <c r="K7" s="263">
        <v>0</v>
      </c>
      <c r="L7" s="263">
        <v>0</v>
      </c>
      <c r="M7" s="263">
        <v>0</v>
      </c>
      <c r="N7" s="263">
        <v>0</v>
      </c>
      <c r="O7" s="276">
        <v>0</v>
      </c>
      <c r="P7" s="263">
        <v>0</v>
      </c>
      <c r="Q7" s="278">
        <v>0</v>
      </c>
      <c r="R7" s="318"/>
    </row>
    <row r="8" spans="1:19" ht="30" customHeight="1">
      <c r="A8" s="74"/>
      <c r="B8" s="75" t="s">
        <v>3</v>
      </c>
      <c r="C8" s="369">
        <v>66700</v>
      </c>
      <c r="D8" s="370">
        <v>27600</v>
      </c>
      <c r="E8" s="371">
        <v>18400</v>
      </c>
      <c r="F8" s="370">
        <v>600</v>
      </c>
      <c r="G8" s="370">
        <v>7900</v>
      </c>
      <c r="H8" s="370">
        <v>3000</v>
      </c>
      <c r="I8" s="370">
        <v>600</v>
      </c>
      <c r="J8" s="370">
        <v>1400</v>
      </c>
      <c r="K8" s="370">
        <v>100</v>
      </c>
      <c r="L8" s="370">
        <v>1800</v>
      </c>
      <c r="M8" s="370">
        <v>300</v>
      </c>
      <c r="N8" s="370">
        <v>400</v>
      </c>
      <c r="O8" s="370">
        <v>100</v>
      </c>
      <c r="P8" s="370">
        <v>500</v>
      </c>
      <c r="Q8" s="372">
        <v>4000</v>
      </c>
    </row>
    <row r="9" spans="1:19" ht="30" customHeight="1">
      <c r="A9" s="74"/>
      <c r="B9" s="76" t="s">
        <v>28</v>
      </c>
      <c r="C9" s="153" t="s">
        <v>141</v>
      </c>
      <c r="D9" s="264" t="s">
        <v>141</v>
      </c>
      <c r="E9" s="274" t="s">
        <v>141</v>
      </c>
      <c r="F9" s="264" t="s">
        <v>141</v>
      </c>
      <c r="G9" s="264" t="s">
        <v>141</v>
      </c>
      <c r="H9" s="264" t="s">
        <v>141</v>
      </c>
      <c r="I9" s="264" t="s">
        <v>141</v>
      </c>
      <c r="J9" s="264" t="s">
        <v>141</v>
      </c>
      <c r="K9" s="264" t="s">
        <v>141</v>
      </c>
      <c r="L9" s="264" t="s">
        <v>141</v>
      </c>
      <c r="M9" s="264" t="s">
        <v>141</v>
      </c>
      <c r="N9" s="264" t="s">
        <v>141</v>
      </c>
      <c r="O9" s="264" t="s">
        <v>141</v>
      </c>
      <c r="P9" s="264" t="s">
        <v>141</v>
      </c>
      <c r="Q9" s="265" t="s">
        <v>141</v>
      </c>
      <c r="S9" s="1"/>
    </row>
    <row r="10" spans="1:19" ht="30" customHeight="1" thickBot="1">
      <c r="A10" s="77"/>
      <c r="B10" s="78" t="s">
        <v>42</v>
      </c>
      <c r="C10" s="154">
        <v>1</v>
      </c>
      <c r="D10" s="266">
        <v>0.41379310344827586</v>
      </c>
      <c r="E10" s="267">
        <v>0.27586206896551724</v>
      </c>
      <c r="F10" s="268">
        <v>8.9955022488755615E-3</v>
      </c>
      <c r="G10" s="268">
        <v>0.1184407796101949</v>
      </c>
      <c r="H10" s="268">
        <v>4.4977511244377814E-2</v>
      </c>
      <c r="I10" s="268">
        <v>8.9955022488755615E-3</v>
      </c>
      <c r="J10" s="268">
        <v>2.0989505247376312E-2</v>
      </c>
      <c r="K10" s="268">
        <v>1.4992503748125937E-3</v>
      </c>
      <c r="L10" s="268">
        <v>2.6986506746626688E-2</v>
      </c>
      <c r="M10" s="268">
        <v>4.4977511244377807E-3</v>
      </c>
      <c r="N10" s="268">
        <v>5.9970014992503746E-3</v>
      </c>
      <c r="O10" s="268">
        <v>1.4992503748125937E-3</v>
      </c>
      <c r="P10" s="268">
        <v>7.4962518740629685E-3</v>
      </c>
      <c r="Q10" s="269">
        <v>5.9970014992503748E-2</v>
      </c>
    </row>
    <row r="11" spans="1:19" ht="30" customHeight="1" thickBot="1">
      <c r="A11" s="145" t="s">
        <v>53</v>
      </c>
      <c r="B11" s="216" t="s">
        <v>29</v>
      </c>
      <c r="C11" s="217">
        <v>66700</v>
      </c>
      <c r="D11" s="270">
        <v>27600</v>
      </c>
      <c r="E11" s="270">
        <v>18400</v>
      </c>
      <c r="F11" s="270">
        <v>600</v>
      </c>
      <c r="G11" s="270">
        <v>7900</v>
      </c>
      <c r="H11" s="270">
        <v>3000</v>
      </c>
      <c r="I11" s="270">
        <v>600</v>
      </c>
      <c r="J11" s="270">
        <v>1400</v>
      </c>
      <c r="K11" s="270">
        <v>100</v>
      </c>
      <c r="L11" s="270">
        <v>1800</v>
      </c>
      <c r="M11" s="270">
        <v>300</v>
      </c>
      <c r="N11" s="270">
        <v>400</v>
      </c>
      <c r="O11" s="270">
        <v>100</v>
      </c>
      <c r="P11" s="270">
        <v>500</v>
      </c>
      <c r="Q11" s="271">
        <v>4000</v>
      </c>
      <c r="R11" s="318"/>
    </row>
    <row r="12" spans="1:19" ht="30" customHeight="1">
      <c r="A12" s="330" t="s">
        <v>142</v>
      </c>
      <c r="B12" s="79" t="s">
        <v>30</v>
      </c>
      <c r="C12" s="155">
        <v>0</v>
      </c>
      <c r="D12" s="272">
        <v>0</v>
      </c>
      <c r="E12" s="272">
        <v>0</v>
      </c>
      <c r="F12" s="272">
        <v>0</v>
      </c>
      <c r="G12" s="272">
        <v>0</v>
      </c>
      <c r="H12" s="272">
        <v>0</v>
      </c>
      <c r="I12" s="272">
        <v>0</v>
      </c>
      <c r="J12" s="272">
        <v>0</v>
      </c>
      <c r="K12" s="272">
        <v>0</v>
      </c>
      <c r="L12" s="272">
        <v>0</v>
      </c>
      <c r="M12" s="272">
        <v>0</v>
      </c>
      <c r="N12" s="272">
        <v>0</v>
      </c>
      <c r="O12" s="272">
        <v>0</v>
      </c>
      <c r="P12" s="272">
        <v>0</v>
      </c>
      <c r="Q12" s="273">
        <v>0</v>
      </c>
      <c r="R12" s="318"/>
    </row>
    <row r="13" spans="1:19" ht="30" customHeight="1">
      <c r="A13" s="74"/>
      <c r="B13" s="80" t="s">
        <v>3</v>
      </c>
      <c r="C13" s="369">
        <v>66700</v>
      </c>
      <c r="D13" s="370">
        <v>27600</v>
      </c>
      <c r="E13" s="371">
        <v>18400</v>
      </c>
      <c r="F13" s="370">
        <v>600</v>
      </c>
      <c r="G13" s="370">
        <v>7900</v>
      </c>
      <c r="H13" s="370">
        <v>3000</v>
      </c>
      <c r="I13" s="370">
        <v>600</v>
      </c>
      <c r="J13" s="370">
        <v>1400</v>
      </c>
      <c r="K13" s="370">
        <v>100</v>
      </c>
      <c r="L13" s="370">
        <v>1800</v>
      </c>
      <c r="M13" s="370">
        <v>300</v>
      </c>
      <c r="N13" s="370">
        <v>400</v>
      </c>
      <c r="O13" s="370">
        <v>100</v>
      </c>
      <c r="P13" s="370">
        <v>500</v>
      </c>
      <c r="Q13" s="372">
        <v>4000</v>
      </c>
    </row>
    <row r="14" spans="1:19" ht="30" customHeight="1">
      <c r="A14" s="74"/>
      <c r="B14" s="81" t="s">
        <v>37</v>
      </c>
      <c r="C14" s="153" t="s">
        <v>141</v>
      </c>
      <c r="D14" s="264" t="s">
        <v>141</v>
      </c>
      <c r="E14" s="274" t="s">
        <v>141</v>
      </c>
      <c r="F14" s="264" t="s">
        <v>141</v>
      </c>
      <c r="G14" s="264" t="s">
        <v>141</v>
      </c>
      <c r="H14" s="264" t="s">
        <v>141</v>
      </c>
      <c r="I14" s="264" t="s">
        <v>141</v>
      </c>
      <c r="J14" s="264" t="s">
        <v>141</v>
      </c>
      <c r="K14" s="264" t="s">
        <v>141</v>
      </c>
      <c r="L14" s="264" t="s">
        <v>141</v>
      </c>
      <c r="M14" s="264" t="s">
        <v>141</v>
      </c>
      <c r="N14" s="264" t="s">
        <v>141</v>
      </c>
      <c r="O14" s="264" t="s">
        <v>141</v>
      </c>
      <c r="P14" s="264" t="s">
        <v>141</v>
      </c>
      <c r="Q14" s="265" t="s">
        <v>141</v>
      </c>
    </row>
    <row r="15" spans="1:19" ht="30" customHeight="1" thickBot="1">
      <c r="A15" s="77"/>
      <c r="B15" s="82" t="s">
        <v>42</v>
      </c>
      <c r="C15" s="156">
        <v>1</v>
      </c>
      <c r="D15" s="268">
        <v>0.41379310344827586</v>
      </c>
      <c r="E15" s="268">
        <v>0.27586206896551724</v>
      </c>
      <c r="F15" s="268">
        <v>8.9955022488755615E-3</v>
      </c>
      <c r="G15" s="268">
        <v>0.1184407796101949</v>
      </c>
      <c r="H15" s="268">
        <v>4.4977511244377814E-2</v>
      </c>
      <c r="I15" s="268">
        <v>8.9955022488755615E-3</v>
      </c>
      <c r="J15" s="268">
        <v>2.0989505247376312E-2</v>
      </c>
      <c r="K15" s="268">
        <v>1.4992503748125937E-3</v>
      </c>
      <c r="L15" s="268">
        <v>2.6986506746626688E-2</v>
      </c>
      <c r="M15" s="268">
        <v>4.4977511244377807E-3</v>
      </c>
      <c r="N15" s="268">
        <v>5.9970014992503746E-3</v>
      </c>
      <c r="O15" s="268">
        <v>1.4992503748125937E-3</v>
      </c>
      <c r="P15" s="268">
        <v>7.4962518740629685E-3</v>
      </c>
      <c r="Q15" s="269">
        <v>5.9970014992503748E-2</v>
      </c>
    </row>
    <row r="16" spans="1:19" ht="30" customHeight="1" thickBot="1">
      <c r="A16" s="145" t="s">
        <v>54</v>
      </c>
      <c r="B16" s="216" t="s">
        <v>35</v>
      </c>
      <c r="C16" s="217">
        <v>219100</v>
      </c>
      <c r="D16" s="270">
        <v>82800</v>
      </c>
      <c r="E16" s="270">
        <v>75500</v>
      </c>
      <c r="F16" s="270">
        <v>1300</v>
      </c>
      <c r="G16" s="270">
        <v>26700</v>
      </c>
      <c r="H16" s="270">
        <v>8000</v>
      </c>
      <c r="I16" s="270">
        <v>2000</v>
      </c>
      <c r="J16" s="270">
        <v>2700</v>
      </c>
      <c r="K16" s="270">
        <v>800</v>
      </c>
      <c r="L16" s="270">
        <v>3000</v>
      </c>
      <c r="M16" s="270">
        <v>900</v>
      </c>
      <c r="N16" s="270">
        <v>900</v>
      </c>
      <c r="O16" s="270">
        <v>300</v>
      </c>
      <c r="P16" s="270">
        <v>1800</v>
      </c>
      <c r="Q16" s="271">
        <v>12400</v>
      </c>
      <c r="R16" s="318"/>
    </row>
    <row r="17" spans="1:18" ht="30" customHeight="1">
      <c r="A17" s="330" t="s">
        <v>143</v>
      </c>
      <c r="B17" s="79" t="s">
        <v>36</v>
      </c>
      <c r="C17" s="155">
        <v>0</v>
      </c>
      <c r="D17" s="272">
        <v>0</v>
      </c>
      <c r="E17" s="272">
        <v>0</v>
      </c>
      <c r="F17" s="272">
        <v>0</v>
      </c>
      <c r="G17" s="272">
        <v>0</v>
      </c>
      <c r="H17" s="272">
        <v>0</v>
      </c>
      <c r="I17" s="272">
        <v>0</v>
      </c>
      <c r="J17" s="272">
        <v>0</v>
      </c>
      <c r="K17" s="272">
        <v>0</v>
      </c>
      <c r="L17" s="272">
        <v>0</v>
      </c>
      <c r="M17" s="272">
        <v>0</v>
      </c>
      <c r="N17" s="272">
        <v>0</v>
      </c>
      <c r="O17" s="272">
        <v>0</v>
      </c>
      <c r="P17" s="272">
        <v>0</v>
      </c>
      <c r="Q17" s="275">
        <v>0</v>
      </c>
      <c r="R17" s="318"/>
    </row>
    <row r="18" spans="1:18" ht="30" customHeight="1">
      <c r="A18" s="74"/>
      <c r="B18" s="80" t="s">
        <v>3</v>
      </c>
      <c r="C18" s="369">
        <v>219100</v>
      </c>
      <c r="D18" s="370">
        <v>82800</v>
      </c>
      <c r="E18" s="371">
        <v>75500</v>
      </c>
      <c r="F18" s="370">
        <v>1300</v>
      </c>
      <c r="G18" s="370">
        <v>26700</v>
      </c>
      <c r="H18" s="370">
        <v>8000</v>
      </c>
      <c r="I18" s="370">
        <v>2000</v>
      </c>
      <c r="J18" s="370">
        <v>2700</v>
      </c>
      <c r="K18" s="370">
        <v>800</v>
      </c>
      <c r="L18" s="370">
        <v>3000</v>
      </c>
      <c r="M18" s="370">
        <v>900</v>
      </c>
      <c r="N18" s="370">
        <v>900</v>
      </c>
      <c r="O18" s="370">
        <v>300</v>
      </c>
      <c r="P18" s="370">
        <v>1800</v>
      </c>
      <c r="Q18" s="372">
        <v>12400</v>
      </c>
    </row>
    <row r="19" spans="1:18" ht="30" customHeight="1">
      <c r="A19" s="74"/>
      <c r="B19" s="81" t="s">
        <v>33</v>
      </c>
      <c r="C19" s="153" t="s">
        <v>141</v>
      </c>
      <c r="D19" s="264" t="s">
        <v>141</v>
      </c>
      <c r="E19" s="274" t="s">
        <v>141</v>
      </c>
      <c r="F19" s="264" t="s">
        <v>141</v>
      </c>
      <c r="G19" s="264" t="s">
        <v>141</v>
      </c>
      <c r="H19" s="264" t="s">
        <v>141</v>
      </c>
      <c r="I19" s="264" t="s">
        <v>141</v>
      </c>
      <c r="J19" s="264" t="s">
        <v>141</v>
      </c>
      <c r="K19" s="281" t="s">
        <v>141</v>
      </c>
      <c r="L19" s="264" t="s">
        <v>141</v>
      </c>
      <c r="M19" s="264" t="s">
        <v>141</v>
      </c>
      <c r="N19" s="264" t="s">
        <v>141</v>
      </c>
      <c r="O19" s="264" t="s">
        <v>141</v>
      </c>
      <c r="P19" s="264" t="s">
        <v>141</v>
      </c>
      <c r="Q19" s="265" t="s">
        <v>141</v>
      </c>
    </row>
    <row r="20" spans="1:18" ht="30" customHeight="1" thickBot="1">
      <c r="A20" s="74"/>
      <c r="B20" s="82" t="s">
        <v>43</v>
      </c>
      <c r="C20" s="156">
        <v>0.99999999999999989</v>
      </c>
      <c r="D20" s="268">
        <v>0.37790963030579644</v>
      </c>
      <c r="E20" s="268">
        <v>0.34459151072569605</v>
      </c>
      <c r="F20" s="268">
        <v>5.9333637608397988E-3</v>
      </c>
      <c r="G20" s="268">
        <v>0.12186216339570972</v>
      </c>
      <c r="H20" s="268">
        <v>3.651300775901415E-2</v>
      </c>
      <c r="I20" s="268">
        <v>9.1282519397535376E-3</v>
      </c>
      <c r="J20" s="268">
        <v>1.2323140118667275E-2</v>
      </c>
      <c r="K20" s="268">
        <v>3.6513007759014149E-3</v>
      </c>
      <c r="L20" s="268">
        <v>1.3692377909630305E-2</v>
      </c>
      <c r="M20" s="268">
        <v>4.1077133728890918E-3</v>
      </c>
      <c r="N20" s="268">
        <v>4.1077133728890918E-3</v>
      </c>
      <c r="O20" s="268">
        <v>1.3692377909630307E-3</v>
      </c>
      <c r="P20" s="268">
        <v>8.2154267457781836E-3</v>
      </c>
      <c r="Q20" s="269">
        <v>5.6595162026471933E-2</v>
      </c>
    </row>
    <row r="21" spans="1:18" ht="15" customHeight="1">
      <c r="A21" s="83" t="s">
        <v>4</v>
      </c>
      <c r="B21" s="84" t="s">
        <v>134</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7"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50" priority="2" operator="equal">
      <formula>"△100%"</formula>
    </cfRule>
  </conditionalFormatting>
  <conditionalFormatting sqref="C14:Q14">
    <cfRule type="cellIs" dxfId="49"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BA77"/>
  <sheetViews>
    <sheetView showGridLines="0" view="pageBreakPreview" zoomScale="80" zoomScaleNormal="40" zoomScaleSheetLayoutView="80" zoomScalePageLayoutView="40" workbookViewId="0">
      <selection activeCell="J5" sqref="J5"/>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406" t="s">
        <v>130</v>
      </c>
      <c r="B1" s="406"/>
      <c r="C1" s="406"/>
      <c r="D1" s="406"/>
      <c r="E1" s="406"/>
      <c r="F1" s="406"/>
      <c r="G1" s="406"/>
      <c r="H1" s="406"/>
      <c r="I1" s="406"/>
      <c r="J1" s="406"/>
      <c r="K1" s="406"/>
      <c r="L1" s="406"/>
      <c r="M1" s="406"/>
      <c r="N1" s="406"/>
      <c r="O1" s="406"/>
      <c r="P1" s="406"/>
      <c r="Q1" s="406"/>
      <c r="R1" s="406"/>
      <c r="S1" s="406"/>
      <c r="T1" s="350"/>
      <c r="U1" s="350"/>
      <c r="W1" s="406" t="s">
        <v>117</v>
      </c>
      <c r="X1" s="406"/>
      <c r="Y1" s="406"/>
      <c r="Z1" s="406"/>
      <c r="AA1" s="406"/>
      <c r="AB1" s="406"/>
      <c r="AC1" s="406"/>
      <c r="AD1" s="406"/>
      <c r="AE1" s="406"/>
      <c r="AF1" s="406"/>
      <c r="AG1" s="406"/>
      <c r="AH1" s="406"/>
      <c r="AI1" s="406"/>
      <c r="AJ1" s="406"/>
      <c r="AK1" s="406"/>
      <c r="AL1" s="406"/>
      <c r="AM1" s="406"/>
      <c r="AN1" s="332"/>
      <c r="AO1" s="332"/>
      <c r="AP1" s="350"/>
      <c r="AQ1" s="350"/>
    </row>
    <row r="2" spans="1:53" ht="16.5" customHeight="1">
      <c r="A2" s="170"/>
      <c r="B2" s="170"/>
      <c r="C2" s="170"/>
      <c r="D2" s="170"/>
      <c r="E2" s="170"/>
      <c r="F2" s="170"/>
      <c r="G2" s="170"/>
      <c r="H2" s="170"/>
      <c r="I2" s="170"/>
      <c r="J2" s="170"/>
      <c r="K2" s="170"/>
      <c r="L2" s="170"/>
      <c r="M2" s="170"/>
      <c r="N2" s="171"/>
      <c r="O2" s="171"/>
      <c r="P2" s="172"/>
      <c r="Q2" s="356"/>
      <c r="R2" s="356"/>
      <c r="S2" s="414" t="s">
        <v>109</v>
      </c>
      <c r="T2" s="414"/>
      <c r="U2" s="414"/>
      <c r="V2" s="171"/>
      <c r="W2" s="170"/>
      <c r="X2" s="170"/>
      <c r="Y2" s="170"/>
      <c r="Z2" s="170"/>
      <c r="AA2" s="170"/>
      <c r="AB2" s="170"/>
      <c r="AC2" s="170"/>
      <c r="AD2" s="170"/>
      <c r="AE2" s="170"/>
      <c r="AF2" s="170"/>
      <c r="AG2" s="170"/>
      <c r="AH2" s="171"/>
      <c r="AI2" s="411" t="s">
        <v>68</v>
      </c>
      <c r="AJ2" s="411"/>
      <c r="AK2" s="411"/>
      <c r="AL2" s="411"/>
      <c r="AM2" s="411"/>
      <c r="AN2" s="333"/>
      <c r="AO2" s="333"/>
      <c r="AP2" s="333"/>
      <c r="AQ2" s="333"/>
    </row>
    <row r="3" spans="1:53" ht="21" customHeight="1">
      <c r="A3" s="315"/>
      <c r="B3" s="407" t="s">
        <v>95</v>
      </c>
      <c r="C3" s="408"/>
      <c r="D3" s="407" t="s">
        <v>97</v>
      </c>
      <c r="E3" s="408"/>
      <c r="F3" s="407" t="s">
        <v>107</v>
      </c>
      <c r="G3" s="408"/>
      <c r="H3" s="407" t="s">
        <v>114</v>
      </c>
      <c r="I3" s="408"/>
      <c r="J3" s="407" t="s">
        <v>124</v>
      </c>
      <c r="K3" s="408"/>
      <c r="L3" s="409" t="s">
        <v>126</v>
      </c>
      <c r="M3" s="410"/>
      <c r="N3" s="409" t="s">
        <v>108</v>
      </c>
      <c r="O3" s="410"/>
      <c r="P3" s="409" t="s">
        <v>115</v>
      </c>
      <c r="Q3" s="410"/>
      <c r="R3" s="412" t="s">
        <v>125</v>
      </c>
      <c r="S3" s="413"/>
      <c r="T3" s="412" t="s">
        <v>127</v>
      </c>
      <c r="U3" s="413"/>
      <c r="V3" s="171"/>
      <c r="W3" s="315"/>
      <c r="X3" s="173" t="s">
        <v>96</v>
      </c>
      <c r="Y3" s="174"/>
      <c r="Z3" s="173" t="s">
        <v>98</v>
      </c>
      <c r="AA3" s="174"/>
      <c r="AB3" s="173" t="s">
        <v>99</v>
      </c>
      <c r="AC3" s="174"/>
      <c r="AD3" s="173" t="s">
        <v>110</v>
      </c>
      <c r="AE3" s="174"/>
      <c r="AF3" s="308" t="s">
        <v>116</v>
      </c>
      <c r="AG3" s="309"/>
      <c r="AH3" s="409" t="s">
        <v>128</v>
      </c>
      <c r="AI3" s="410"/>
      <c r="AJ3" s="409" t="s">
        <v>118</v>
      </c>
      <c r="AK3" s="410"/>
      <c r="AL3" s="409" t="s">
        <v>119</v>
      </c>
      <c r="AM3" s="410"/>
      <c r="AN3" s="412" t="s">
        <v>120</v>
      </c>
      <c r="AO3" s="413"/>
      <c r="AP3" s="412" t="s">
        <v>129</v>
      </c>
      <c r="AQ3" s="413"/>
      <c r="AS3" s="92"/>
      <c r="AT3" s="92"/>
      <c r="AU3" s="92"/>
      <c r="AZ3" s="92"/>
      <c r="BA3" s="92"/>
    </row>
    <row r="4" spans="1:53" ht="21" customHeight="1">
      <c r="A4" s="175"/>
      <c r="B4" s="179" t="s">
        <v>69</v>
      </c>
      <c r="C4" s="178" t="s">
        <v>70</v>
      </c>
      <c r="D4" s="179" t="s">
        <v>69</v>
      </c>
      <c r="E4" s="178" t="s">
        <v>70</v>
      </c>
      <c r="F4" s="179" t="s">
        <v>69</v>
      </c>
      <c r="G4" s="178" t="s">
        <v>70</v>
      </c>
      <c r="H4" s="179" t="s">
        <v>69</v>
      </c>
      <c r="I4" s="178" t="s">
        <v>70</v>
      </c>
      <c r="J4" s="179" t="s">
        <v>69</v>
      </c>
      <c r="K4" s="178" t="s">
        <v>70</v>
      </c>
      <c r="L4" s="177" t="s">
        <v>69</v>
      </c>
      <c r="M4" s="178" t="s">
        <v>70</v>
      </c>
      <c r="N4" s="177" t="s">
        <v>69</v>
      </c>
      <c r="O4" s="178" t="s">
        <v>70</v>
      </c>
      <c r="P4" s="177" t="s">
        <v>69</v>
      </c>
      <c r="Q4" s="178" t="s">
        <v>70</v>
      </c>
      <c r="R4" s="312" t="s">
        <v>69</v>
      </c>
      <c r="S4" s="311" t="s">
        <v>70</v>
      </c>
      <c r="T4" s="312" t="s">
        <v>69</v>
      </c>
      <c r="U4" s="311" t="s">
        <v>70</v>
      </c>
      <c r="V4" s="180"/>
      <c r="W4" s="175"/>
      <c r="X4" s="179" t="s">
        <v>69</v>
      </c>
      <c r="Y4" s="176" t="s">
        <v>70</v>
      </c>
      <c r="Z4" s="179" t="s">
        <v>69</v>
      </c>
      <c r="AA4" s="178" t="s">
        <v>70</v>
      </c>
      <c r="AB4" s="179" t="s">
        <v>69</v>
      </c>
      <c r="AC4" s="178" t="s">
        <v>70</v>
      </c>
      <c r="AD4" s="179" t="s">
        <v>69</v>
      </c>
      <c r="AE4" s="178" t="s">
        <v>70</v>
      </c>
      <c r="AF4" s="310" t="s">
        <v>69</v>
      </c>
      <c r="AG4" s="311" t="s">
        <v>70</v>
      </c>
      <c r="AH4" s="177" t="s">
        <v>69</v>
      </c>
      <c r="AI4" s="178" t="s">
        <v>70</v>
      </c>
      <c r="AJ4" s="177" t="s">
        <v>69</v>
      </c>
      <c r="AK4" s="178" t="s">
        <v>70</v>
      </c>
      <c r="AL4" s="177" t="s">
        <v>69</v>
      </c>
      <c r="AM4" s="178" t="s">
        <v>70</v>
      </c>
      <c r="AN4" s="312" t="s">
        <v>69</v>
      </c>
      <c r="AO4" s="311" t="s">
        <v>70</v>
      </c>
      <c r="AP4" s="312" t="s">
        <v>69</v>
      </c>
      <c r="AQ4" s="311" t="s">
        <v>70</v>
      </c>
      <c r="AR4" s="92"/>
      <c r="AS4" s="93"/>
      <c r="AT4" s="93"/>
      <c r="AU4" s="93"/>
      <c r="AV4" s="93"/>
      <c r="AW4" s="93"/>
      <c r="AX4" s="93"/>
      <c r="AY4" s="93"/>
      <c r="AZ4" s="93"/>
      <c r="BA4" s="93"/>
    </row>
    <row r="5" spans="1:53" ht="33" customHeight="1">
      <c r="A5" s="181">
        <v>4</v>
      </c>
      <c r="B5" s="182">
        <v>851400</v>
      </c>
      <c r="C5" s="286">
        <f>IF(B5="","",B5)</f>
        <v>851400</v>
      </c>
      <c r="D5" s="182">
        <v>77300</v>
      </c>
      <c r="E5" s="183">
        <f>IF(D5="","",D5)</f>
        <v>77300</v>
      </c>
      <c r="F5" s="182">
        <v>262600</v>
      </c>
      <c r="G5" s="183">
        <f>IF(F5="","",F5)</f>
        <v>262600</v>
      </c>
      <c r="H5" s="182">
        <v>409000</v>
      </c>
      <c r="I5" s="183">
        <f>IF(H5="","",H5)</f>
        <v>409000</v>
      </c>
      <c r="J5" s="182">
        <v>669800</v>
      </c>
      <c r="K5" s="183">
        <f>IF(J5="","",J5)</f>
        <v>669800</v>
      </c>
      <c r="L5" s="338">
        <f>(D5/B5*100)-100</f>
        <v>-90.920836269673487</v>
      </c>
      <c r="M5" s="94">
        <f>(E5/C5*100)-100</f>
        <v>-90.920836269673487</v>
      </c>
      <c r="N5" s="338">
        <f>(F5/D5*100)-100</f>
        <v>239.71539456662356</v>
      </c>
      <c r="O5" s="94">
        <f t="shared" ref="O5:O16" si="0">(G5/E5*100)-100</f>
        <v>239.71539456662356</v>
      </c>
      <c r="P5" s="343">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1"/>
      <c r="W5" s="181">
        <v>1</v>
      </c>
      <c r="X5" s="285">
        <v>753500</v>
      </c>
      <c r="Y5" s="287">
        <f>IF(X5="","",X5)</f>
        <v>753500</v>
      </c>
      <c r="Z5" s="182">
        <v>727800</v>
      </c>
      <c r="AA5" s="287">
        <f>IF(Z5="","",Z5)</f>
        <v>727800</v>
      </c>
      <c r="AB5" s="182">
        <v>144000</v>
      </c>
      <c r="AC5" s="313">
        <f>IF(AB5="","",AB5)</f>
        <v>144000</v>
      </c>
      <c r="AD5" s="182">
        <v>224600</v>
      </c>
      <c r="AE5" s="183">
        <f>IF(AD5="","",AD5)</f>
        <v>224600</v>
      </c>
      <c r="AF5" s="182">
        <v>532200</v>
      </c>
      <c r="AG5" s="183">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1">
        <v>5</v>
      </c>
      <c r="B6" s="186">
        <v>834900</v>
      </c>
      <c r="C6" s="185">
        <f>IF(B6&gt;0,(C5+B6),"")</f>
        <v>1686300</v>
      </c>
      <c r="D6" s="186">
        <v>44000</v>
      </c>
      <c r="E6" s="185">
        <f>IF(D6&gt;0,(E5+D6),"")</f>
        <v>121300</v>
      </c>
      <c r="F6" s="344">
        <v>195200</v>
      </c>
      <c r="G6" s="185">
        <f>IF(F6&gt;0,(G5+F6),"")</f>
        <v>457800</v>
      </c>
      <c r="H6" s="344">
        <v>396800</v>
      </c>
      <c r="I6" s="185">
        <f>IF(H6&gt;0,(I5+H6),"")</f>
        <v>805800</v>
      </c>
      <c r="J6" s="344"/>
      <c r="K6" s="185" t="str">
        <f t="shared" ref="K6:K16" si="1">IF(J6&gt;0,(K5+J6),"")</f>
        <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t="str">
        <f>IF(J6&gt;0,(J6/H6*100)-100,"")</f>
        <v/>
      </c>
      <c r="S6" s="126" t="str">
        <f>IF(J6&gt;0,(K6/I6*100)-100,"")</f>
        <v/>
      </c>
      <c r="T6" s="98" t="str">
        <f t="shared" ref="T6:T16" si="4">IF(J6&gt;0,(J6/B6*100)-100,"")</f>
        <v/>
      </c>
      <c r="U6" s="126" t="str">
        <f t="shared" ref="U6:U17" si="5">IF(J6&gt;0,(K6/C6*100)-100,"")</f>
        <v/>
      </c>
      <c r="V6" s="171"/>
      <c r="W6" s="181">
        <v>2</v>
      </c>
      <c r="X6" s="186">
        <v>772200</v>
      </c>
      <c r="Y6" s="184">
        <f>IF(X6&gt;0,(Y5+X6),"")</f>
        <v>1525700</v>
      </c>
      <c r="Z6" s="304">
        <v>590900</v>
      </c>
      <c r="AA6" s="184">
        <f t="shared" ref="AA6:AA16" si="6">IF(Z6&gt;0,(AA5+Z6),"")</f>
        <v>1318700</v>
      </c>
      <c r="AB6" s="344">
        <v>118800</v>
      </c>
      <c r="AC6" s="305">
        <f>IF(AB6&gt;0,(AC5+AB6),"")</f>
        <v>262800</v>
      </c>
      <c r="AD6" s="344">
        <v>179200</v>
      </c>
      <c r="AE6" s="185">
        <f>IF(AD6&gt;0,(AE5+AD6),"")</f>
        <v>403800</v>
      </c>
      <c r="AF6" s="344">
        <v>597900</v>
      </c>
      <c r="AG6" s="185">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6" si="13">IF(AF6&gt;0,(AG6/AE6*100)-100,"")</f>
        <v>179.86627043090635</v>
      </c>
      <c r="AP6" s="98">
        <f t="shared" ref="AP6:AP16" si="14">IF(AF6&gt;0,(AF6/X6*100)-100,"")</f>
        <v>-22.571872571872575</v>
      </c>
      <c r="AQ6" s="99">
        <f t="shared" ref="AQ6:AQ16" si="15">IF(AF6&gt;0,(AG6/Y6*100)-100,"")</f>
        <v>-25.929081732975021</v>
      </c>
      <c r="AR6" s="93"/>
      <c r="AS6" s="97"/>
      <c r="AT6" s="97"/>
      <c r="AU6" s="97"/>
      <c r="AV6" s="97"/>
      <c r="AW6" s="97"/>
      <c r="AX6" s="97"/>
      <c r="AY6" s="97"/>
      <c r="AZ6" s="97"/>
      <c r="BA6" s="97"/>
    </row>
    <row r="7" spans="1:53" ht="33" customHeight="1">
      <c r="A7" s="181">
        <v>6</v>
      </c>
      <c r="B7" s="186">
        <v>868200</v>
      </c>
      <c r="C7" s="185">
        <f t="shared" ref="C7:C16" si="16">IF(B7&gt;0,(C6+B7),"")</f>
        <v>2554500</v>
      </c>
      <c r="D7" s="186">
        <v>144100</v>
      </c>
      <c r="E7" s="185">
        <f t="shared" ref="E7:E16" si="17">IF(D7&gt;0,(E6+D7),"")</f>
        <v>265400</v>
      </c>
      <c r="F7" s="344">
        <v>162900</v>
      </c>
      <c r="G7" s="185">
        <f t="shared" ref="G7:G16" si="18">IF(F7&gt;0,(G6+F7),"")</f>
        <v>620700</v>
      </c>
      <c r="H7" s="344">
        <v>448500</v>
      </c>
      <c r="I7" s="185">
        <f t="shared" ref="I7:I16" si="19">IF(H7&gt;0,(I6+H7),"")</f>
        <v>1254300</v>
      </c>
      <c r="J7" s="344"/>
      <c r="K7" s="185" t="str">
        <f t="shared" si="1"/>
        <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t="str">
        <f>IF(J7&gt;0,(J7/H7*100)-100,"")</f>
        <v/>
      </c>
      <c r="S7" s="126" t="str">
        <f t="shared" ref="S7:S17" si="23">IF(J7&gt;0,(K7/I7*100)-100,"")</f>
        <v/>
      </c>
      <c r="T7" s="98" t="str">
        <f t="shared" si="4"/>
        <v/>
      </c>
      <c r="U7" s="126" t="str">
        <f t="shared" si="5"/>
        <v/>
      </c>
      <c r="V7" s="171"/>
      <c r="W7" s="181">
        <v>3</v>
      </c>
      <c r="X7" s="187">
        <v>884000</v>
      </c>
      <c r="Y7" s="184">
        <f t="shared" ref="Y7:Y16" si="24">IF(X7&gt;0,(Y6+X7),"")</f>
        <v>2409700</v>
      </c>
      <c r="Z7" s="317">
        <v>396300</v>
      </c>
      <c r="AA7" s="184">
        <f t="shared" si="6"/>
        <v>1715000</v>
      </c>
      <c r="AB7" s="344">
        <v>299200</v>
      </c>
      <c r="AC7" s="184">
        <f>IF(AB7&gt;0,(AC6+AB7),"")</f>
        <v>562000</v>
      </c>
      <c r="AD7" s="344">
        <v>415700</v>
      </c>
      <c r="AE7" s="185">
        <f>IF(AD7&gt;0,(AE6+AD7),"")</f>
        <v>819500</v>
      </c>
      <c r="AF7" s="344">
        <v>766200</v>
      </c>
      <c r="AG7" s="185">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1">
        <v>7</v>
      </c>
      <c r="B8" s="186">
        <v>963600</v>
      </c>
      <c r="C8" s="185">
        <f t="shared" si="16"/>
        <v>3518100</v>
      </c>
      <c r="D8" s="186">
        <v>277300</v>
      </c>
      <c r="E8" s="185">
        <f t="shared" si="17"/>
        <v>542700</v>
      </c>
      <c r="F8" s="344">
        <v>250400</v>
      </c>
      <c r="G8" s="185">
        <f t="shared" si="18"/>
        <v>871100</v>
      </c>
      <c r="H8" s="344">
        <v>607800</v>
      </c>
      <c r="I8" s="185">
        <f t="shared" si="19"/>
        <v>1862100</v>
      </c>
      <c r="J8" s="344"/>
      <c r="K8" s="185" t="str">
        <f>IF(J8&gt;0,(K7+J8),"")</f>
        <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t="str">
        <f t="shared" ref="R8:R15" si="26">IF(J8&gt;0,(J8/H8*100)-100,"")</f>
        <v/>
      </c>
      <c r="S8" s="126" t="str">
        <f t="shared" si="23"/>
        <v/>
      </c>
      <c r="T8" s="98" t="str">
        <f t="shared" si="4"/>
        <v/>
      </c>
      <c r="U8" s="126" t="str">
        <f t="shared" si="5"/>
        <v/>
      </c>
      <c r="V8" s="171"/>
      <c r="W8" s="181">
        <v>4</v>
      </c>
      <c r="X8" s="186">
        <v>851400</v>
      </c>
      <c r="Y8" s="184">
        <f t="shared" si="24"/>
        <v>3261100</v>
      </c>
      <c r="Z8" s="304">
        <v>77300</v>
      </c>
      <c r="AA8" s="184">
        <f t="shared" si="6"/>
        <v>1792300</v>
      </c>
      <c r="AB8" s="344">
        <v>262600</v>
      </c>
      <c r="AC8" s="184">
        <f t="shared" ref="AC8:AC14" si="27">IF(AB8&gt;0,(AC7+AB8),"")</f>
        <v>824600</v>
      </c>
      <c r="AD8" s="344">
        <v>409000</v>
      </c>
      <c r="AE8" s="185">
        <f t="shared" ref="AE8:AE14" si="28">IF(AD8&gt;0,(AE7+AD8),"")</f>
        <v>1228500</v>
      </c>
      <c r="AF8" s="344">
        <v>669800</v>
      </c>
      <c r="AG8" s="185">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1">
        <v>8</v>
      </c>
      <c r="B9" s="186">
        <v>1021200</v>
      </c>
      <c r="C9" s="185">
        <f t="shared" si="16"/>
        <v>4539300</v>
      </c>
      <c r="D9" s="186">
        <v>202800</v>
      </c>
      <c r="E9" s="185">
        <f t="shared" si="17"/>
        <v>745500</v>
      </c>
      <c r="F9" s="344">
        <v>288200</v>
      </c>
      <c r="G9" s="185">
        <f t="shared" si="18"/>
        <v>1159300</v>
      </c>
      <c r="H9" s="344">
        <v>640800</v>
      </c>
      <c r="I9" s="185">
        <f t="shared" si="19"/>
        <v>2502900</v>
      </c>
      <c r="J9" s="344"/>
      <c r="K9" s="185" t="str">
        <f t="shared" si="1"/>
        <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t="str">
        <f>IF(J9&gt;0,(J9/H9*100)-100,"")</f>
        <v/>
      </c>
      <c r="S9" s="126" t="str">
        <f t="shared" si="23"/>
        <v/>
      </c>
      <c r="T9" s="98" t="str">
        <f t="shared" si="4"/>
        <v/>
      </c>
      <c r="U9" s="126" t="str">
        <f t="shared" si="5"/>
        <v/>
      </c>
      <c r="V9" s="171"/>
      <c r="W9" s="181">
        <v>5</v>
      </c>
      <c r="X9" s="186">
        <v>834900</v>
      </c>
      <c r="Y9" s="184">
        <f t="shared" si="24"/>
        <v>4096000</v>
      </c>
      <c r="Z9" s="186">
        <v>44000</v>
      </c>
      <c r="AA9" s="184">
        <f t="shared" si="6"/>
        <v>1836300</v>
      </c>
      <c r="AB9" s="344">
        <v>195200</v>
      </c>
      <c r="AC9" s="184">
        <f t="shared" si="27"/>
        <v>1019800</v>
      </c>
      <c r="AD9" s="344">
        <v>396800</v>
      </c>
      <c r="AE9" s="185">
        <f t="shared" si="28"/>
        <v>1625300</v>
      </c>
      <c r="AF9" s="344"/>
      <c r="AG9" s="185" t="str">
        <f t="shared" si="29"/>
        <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t="str">
        <f t="shared" si="12"/>
        <v/>
      </c>
      <c r="AO9" s="99" t="str">
        <f t="shared" si="13"/>
        <v/>
      </c>
      <c r="AP9" s="98" t="str">
        <f t="shared" si="14"/>
        <v/>
      </c>
      <c r="AQ9" s="99" t="str">
        <f t="shared" si="15"/>
        <v/>
      </c>
    </row>
    <row r="10" spans="1:53" ht="33" customHeight="1">
      <c r="A10" s="181">
        <v>9</v>
      </c>
      <c r="B10" s="186">
        <v>809300</v>
      </c>
      <c r="C10" s="185">
        <f t="shared" si="16"/>
        <v>5348600</v>
      </c>
      <c r="D10" s="186">
        <v>227600</v>
      </c>
      <c r="E10" s="185">
        <f t="shared" si="17"/>
        <v>973100</v>
      </c>
      <c r="F10" s="344">
        <v>204900</v>
      </c>
      <c r="G10" s="185">
        <f t="shared" si="18"/>
        <v>1364200</v>
      </c>
      <c r="H10" s="344">
        <v>494700</v>
      </c>
      <c r="I10" s="185">
        <f t="shared" si="19"/>
        <v>2997600</v>
      </c>
      <c r="J10" s="344"/>
      <c r="K10" s="185" t="str">
        <f>IF(J10&gt;0,(K9+J10),"")</f>
        <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t="str">
        <f t="shared" si="26"/>
        <v/>
      </c>
      <c r="S10" s="126" t="str">
        <f t="shared" si="23"/>
        <v/>
      </c>
      <c r="T10" s="98" t="str">
        <f t="shared" si="4"/>
        <v/>
      </c>
      <c r="U10" s="126" t="str">
        <f t="shared" si="5"/>
        <v/>
      </c>
      <c r="V10" s="171"/>
      <c r="W10" s="181">
        <v>6</v>
      </c>
      <c r="X10" s="186">
        <v>868200</v>
      </c>
      <c r="Y10" s="184">
        <f t="shared" si="24"/>
        <v>4964200</v>
      </c>
      <c r="Z10" s="186">
        <v>144100</v>
      </c>
      <c r="AA10" s="184">
        <f t="shared" si="6"/>
        <v>1980400</v>
      </c>
      <c r="AB10" s="344">
        <v>162900</v>
      </c>
      <c r="AC10" s="184">
        <f t="shared" si="27"/>
        <v>1182700</v>
      </c>
      <c r="AD10" s="344">
        <v>448500</v>
      </c>
      <c r="AE10" s="185">
        <f t="shared" si="28"/>
        <v>2073800</v>
      </c>
      <c r="AF10" s="344"/>
      <c r="AG10" s="185" t="str">
        <f t="shared" si="29"/>
        <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t="str">
        <f t="shared" si="12"/>
        <v/>
      </c>
      <c r="AO10" s="126" t="str">
        <f t="shared" si="13"/>
        <v/>
      </c>
      <c r="AP10" s="98" t="str">
        <f t="shared" si="14"/>
        <v/>
      </c>
      <c r="AQ10" s="126" t="str">
        <f t="shared" si="15"/>
        <v/>
      </c>
      <c r="AR10" s="97"/>
      <c r="AS10" s="97"/>
      <c r="AT10" s="97"/>
      <c r="AU10" s="97"/>
      <c r="AV10" s="97"/>
      <c r="AW10" s="97"/>
      <c r="AX10" s="97"/>
      <c r="AY10" s="97"/>
      <c r="AZ10" s="97"/>
    </row>
    <row r="11" spans="1:53" ht="33" customHeight="1">
      <c r="A11" s="181">
        <v>10</v>
      </c>
      <c r="B11" s="186">
        <v>851300</v>
      </c>
      <c r="C11" s="185">
        <f t="shared" si="16"/>
        <v>6199900</v>
      </c>
      <c r="D11" s="186">
        <v>341200</v>
      </c>
      <c r="E11" s="185">
        <f t="shared" si="17"/>
        <v>1314300</v>
      </c>
      <c r="F11" s="344">
        <v>299000</v>
      </c>
      <c r="G11" s="185">
        <f t="shared" si="18"/>
        <v>1663200</v>
      </c>
      <c r="H11" s="344">
        <v>630700</v>
      </c>
      <c r="I11" s="185">
        <f t="shared" si="19"/>
        <v>3628300</v>
      </c>
      <c r="J11" s="344"/>
      <c r="K11" s="185" t="str">
        <f t="shared" si="1"/>
        <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t="str">
        <f t="shared" si="26"/>
        <v/>
      </c>
      <c r="S11" s="126" t="str">
        <f t="shared" si="23"/>
        <v/>
      </c>
      <c r="T11" s="98" t="str">
        <f t="shared" si="4"/>
        <v/>
      </c>
      <c r="U11" s="126" t="str">
        <f t="shared" si="5"/>
        <v/>
      </c>
      <c r="V11" s="171"/>
      <c r="W11" s="181">
        <v>7</v>
      </c>
      <c r="X11" s="186">
        <v>963600</v>
      </c>
      <c r="Y11" s="184">
        <f t="shared" si="24"/>
        <v>5927800</v>
      </c>
      <c r="Z11" s="186">
        <v>277300</v>
      </c>
      <c r="AA11" s="184">
        <f t="shared" si="6"/>
        <v>2257700</v>
      </c>
      <c r="AB11" s="344">
        <v>250400</v>
      </c>
      <c r="AC11" s="184">
        <f t="shared" si="27"/>
        <v>1433100</v>
      </c>
      <c r="AD11" s="344">
        <v>607800</v>
      </c>
      <c r="AE11" s="185">
        <f t="shared" si="28"/>
        <v>2681600</v>
      </c>
      <c r="AF11" s="344"/>
      <c r="AG11" s="185" t="str">
        <f t="shared" si="29"/>
        <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9" t="str">
        <f t="shared" si="12"/>
        <v/>
      </c>
      <c r="AO11" s="380" t="str">
        <f t="shared" si="13"/>
        <v/>
      </c>
      <c r="AP11" s="379" t="str">
        <f t="shared" si="14"/>
        <v/>
      </c>
      <c r="AQ11" s="380" t="str">
        <f t="shared" si="15"/>
        <v/>
      </c>
    </row>
    <row r="12" spans="1:53" ht="33" customHeight="1">
      <c r="A12" s="181">
        <v>11</v>
      </c>
      <c r="B12" s="186">
        <v>799200</v>
      </c>
      <c r="C12" s="185">
        <f t="shared" si="16"/>
        <v>6999100</v>
      </c>
      <c r="D12" s="186">
        <v>381100</v>
      </c>
      <c r="E12" s="185">
        <f t="shared" si="17"/>
        <v>1695400</v>
      </c>
      <c r="F12" s="344">
        <v>368000</v>
      </c>
      <c r="G12" s="185">
        <f t="shared" si="18"/>
        <v>2031200</v>
      </c>
      <c r="H12" s="344">
        <v>615000</v>
      </c>
      <c r="I12" s="185">
        <f t="shared" si="19"/>
        <v>4243300</v>
      </c>
      <c r="J12" s="344"/>
      <c r="K12" s="185" t="str">
        <f t="shared" si="1"/>
        <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t="str">
        <f>IF(J12&gt;0,(J12/H12*100)-100,"")</f>
        <v/>
      </c>
      <c r="S12" s="126" t="str">
        <f t="shared" si="23"/>
        <v/>
      </c>
      <c r="T12" s="98" t="str">
        <f t="shared" si="4"/>
        <v/>
      </c>
      <c r="U12" s="126" t="str">
        <f t="shared" si="5"/>
        <v/>
      </c>
      <c r="V12" s="171"/>
      <c r="W12" s="181">
        <v>8</v>
      </c>
      <c r="X12" s="186">
        <v>1021200</v>
      </c>
      <c r="Y12" s="184">
        <f t="shared" si="24"/>
        <v>6949000</v>
      </c>
      <c r="Z12" s="186">
        <v>202800</v>
      </c>
      <c r="AA12" s="184">
        <f t="shared" si="6"/>
        <v>2460500</v>
      </c>
      <c r="AB12" s="344">
        <v>288200</v>
      </c>
      <c r="AC12" s="184">
        <f t="shared" si="27"/>
        <v>1721300</v>
      </c>
      <c r="AD12" s="344">
        <v>640800</v>
      </c>
      <c r="AE12" s="185">
        <f t="shared" si="28"/>
        <v>3322400</v>
      </c>
      <c r="AF12" s="344"/>
      <c r="AG12" s="185" t="str">
        <f t="shared" si="29"/>
        <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9" t="str">
        <f t="shared" si="12"/>
        <v/>
      </c>
      <c r="AO12" s="380" t="str">
        <f t="shared" si="13"/>
        <v/>
      </c>
      <c r="AP12" s="379" t="str">
        <f t="shared" si="14"/>
        <v/>
      </c>
      <c r="AQ12" s="380" t="str">
        <f t="shared" si="15"/>
        <v/>
      </c>
      <c r="AR12" s="97"/>
      <c r="AS12" s="97"/>
      <c r="AT12" s="97"/>
      <c r="AU12" s="97"/>
      <c r="AV12" s="97"/>
      <c r="AW12" s="97"/>
      <c r="AX12" s="97"/>
      <c r="AY12" s="97"/>
      <c r="AZ12" s="97"/>
    </row>
    <row r="13" spans="1:53" ht="33" customHeight="1">
      <c r="A13" s="181">
        <v>12</v>
      </c>
      <c r="B13" s="186">
        <v>755100</v>
      </c>
      <c r="C13" s="185">
        <f t="shared" si="16"/>
        <v>7754200</v>
      </c>
      <c r="D13" s="186">
        <v>326200</v>
      </c>
      <c r="E13" s="185">
        <f t="shared" si="17"/>
        <v>2021600</v>
      </c>
      <c r="F13" s="344">
        <v>423600</v>
      </c>
      <c r="G13" s="185">
        <f t="shared" si="18"/>
        <v>2454800</v>
      </c>
      <c r="H13" s="344">
        <v>635000</v>
      </c>
      <c r="I13" s="185">
        <f t="shared" si="19"/>
        <v>4878300</v>
      </c>
      <c r="J13" s="375"/>
      <c r="K13" s="185" t="str">
        <f t="shared" si="1"/>
        <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t="str">
        <f>IF(J13&gt;0,(J13/H13*100)-100,"")</f>
        <v/>
      </c>
      <c r="S13" s="126" t="str">
        <f t="shared" si="23"/>
        <v/>
      </c>
      <c r="T13" s="98" t="str">
        <f t="shared" si="4"/>
        <v/>
      </c>
      <c r="U13" s="126" t="str">
        <f t="shared" si="5"/>
        <v/>
      </c>
      <c r="V13" s="171"/>
      <c r="W13" s="181">
        <v>9</v>
      </c>
      <c r="X13" s="186">
        <v>809300</v>
      </c>
      <c r="Y13" s="184">
        <f t="shared" si="24"/>
        <v>7758300</v>
      </c>
      <c r="Z13" s="186">
        <v>227600</v>
      </c>
      <c r="AA13" s="184">
        <f t="shared" si="6"/>
        <v>2688100</v>
      </c>
      <c r="AB13" s="344">
        <v>204900</v>
      </c>
      <c r="AC13" s="184">
        <f t="shared" si="27"/>
        <v>1926200</v>
      </c>
      <c r="AD13" s="344">
        <v>494700</v>
      </c>
      <c r="AE13" s="185">
        <f t="shared" si="28"/>
        <v>3817100</v>
      </c>
      <c r="AF13" s="344"/>
      <c r="AG13" s="185" t="str">
        <f t="shared" si="29"/>
        <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9" t="str">
        <f t="shared" si="12"/>
        <v/>
      </c>
      <c r="AO13" s="380" t="str">
        <f t="shared" si="13"/>
        <v/>
      </c>
      <c r="AP13" s="379" t="str">
        <f t="shared" si="14"/>
        <v/>
      </c>
      <c r="AQ13" s="380" t="str">
        <f t="shared" si="15"/>
        <v/>
      </c>
      <c r="AR13" s="97"/>
      <c r="AS13" s="97"/>
      <c r="AT13" s="97"/>
      <c r="AU13" s="97"/>
      <c r="AV13" s="97"/>
      <c r="AW13" s="97"/>
      <c r="AX13" s="97"/>
      <c r="AY13" s="97"/>
      <c r="AZ13" s="97"/>
    </row>
    <row r="14" spans="1:53" ht="33" customHeight="1">
      <c r="A14" s="181">
        <v>1</v>
      </c>
      <c r="B14" s="186">
        <v>727800</v>
      </c>
      <c r="C14" s="185">
        <f t="shared" si="16"/>
        <v>8482000</v>
      </c>
      <c r="D14" s="186">
        <v>144000</v>
      </c>
      <c r="E14" s="185">
        <f t="shared" si="17"/>
        <v>2165600</v>
      </c>
      <c r="F14" s="344">
        <v>224600</v>
      </c>
      <c r="G14" s="185">
        <f t="shared" si="18"/>
        <v>2679400</v>
      </c>
      <c r="H14" s="344">
        <v>532200</v>
      </c>
      <c r="I14" s="185">
        <f t="shared" si="19"/>
        <v>5410500</v>
      </c>
      <c r="J14" s="344"/>
      <c r="K14" s="185" t="str">
        <f t="shared" si="1"/>
        <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1"/>
      <c r="W14" s="181">
        <v>10</v>
      </c>
      <c r="X14" s="186">
        <v>851300</v>
      </c>
      <c r="Y14" s="184">
        <f t="shared" si="24"/>
        <v>8609600</v>
      </c>
      <c r="Z14" s="186">
        <v>341200</v>
      </c>
      <c r="AA14" s="184">
        <f t="shared" si="6"/>
        <v>3029300</v>
      </c>
      <c r="AB14" s="344">
        <v>299000</v>
      </c>
      <c r="AC14" s="184">
        <f t="shared" si="27"/>
        <v>2225200</v>
      </c>
      <c r="AD14" s="344">
        <v>630700</v>
      </c>
      <c r="AE14" s="185">
        <f t="shared" si="28"/>
        <v>4447800</v>
      </c>
      <c r="AF14" s="344"/>
      <c r="AG14" s="185" t="str">
        <f t="shared" si="29"/>
        <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9" t="str">
        <f t="shared" si="12"/>
        <v/>
      </c>
      <c r="AO14" s="380" t="str">
        <f t="shared" si="13"/>
        <v/>
      </c>
      <c r="AP14" s="379" t="str">
        <f t="shared" si="14"/>
        <v/>
      </c>
      <c r="AQ14" s="380" t="str">
        <f t="shared" si="15"/>
        <v/>
      </c>
      <c r="AR14" s="97"/>
      <c r="AS14" s="97"/>
      <c r="AT14" s="97"/>
      <c r="AU14" s="97"/>
      <c r="AV14" s="97"/>
      <c r="AW14" s="97"/>
      <c r="AX14" s="97"/>
      <c r="AY14" s="97"/>
      <c r="AZ14" s="97"/>
    </row>
    <row r="15" spans="1:53" ht="33" customHeight="1">
      <c r="A15" s="181">
        <v>2</v>
      </c>
      <c r="B15" s="186">
        <v>590900</v>
      </c>
      <c r="C15" s="185">
        <f t="shared" si="16"/>
        <v>9072900</v>
      </c>
      <c r="D15" s="186">
        <v>118800</v>
      </c>
      <c r="E15" s="185">
        <f t="shared" si="17"/>
        <v>2284400</v>
      </c>
      <c r="F15" s="344">
        <v>179200</v>
      </c>
      <c r="G15" s="185">
        <f t="shared" si="18"/>
        <v>2858600</v>
      </c>
      <c r="H15" s="344">
        <v>597900</v>
      </c>
      <c r="I15" s="185">
        <f t="shared" si="19"/>
        <v>6008400</v>
      </c>
      <c r="J15" s="375"/>
      <c r="K15" s="185" t="str">
        <f t="shared" si="1"/>
        <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1"/>
      <c r="W15" s="181">
        <v>11</v>
      </c>
      <c r="X15" s="186">
        <v>799200</v>
      </c>
      <c r="Y15" s="184">
        <f t="shared" si="24"/>
        <v>9408800</v>
      </c>
      <c r="Z15" s="186">
        <v>381100</v>
      </c>
      <c r="AA15" s="184">
        <f t="shared" si="6"/>
        <v>3410400</v>
      </c>
      <c r="AB15" s="344">
        <v>368000</v>
      </c>
      <c r="AC15" s="184">
        <f>IF(AB15&gt;0,(AC14+AB15),"")</f>
        <v>2593200</v>
      </c>
      <c r="AD15" s="344">
        <v>615000</v>
      </c>
      <c r="AE15" s="185">
        <f>IF(AD15&gt;0,(AE14+AD15),"")</f>
        <v>5062800</v>
      </c>
      <c r="AF15" s="344"/>
      <c r="AG15" s="185" t="str">
        <f>IF(AF15&gt;0,(AG14+AF15),"")</f>
        <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9" t="str">
        <f t="shared" si="12"/>
        <v/>
      </c>
      <c r="AO15" s="380" t="str">
        <f t="shared" si="13"/>
        <v/>
      </c>
      <c r="AP15" s="379" t="str">
        <f t="shared" si="14"/>
        <v/>
      </c>
      <c r="AQ15" s="380" t="str">
        <f t="shared" si="15"/>
        <v/>
      </c>
      <c r="AR15" s="97"/>
      <c r="AS15" s="97"/>
      <c r="AT15" s="97"/>
      <c r="AU15" s="97"/>
      <c r="AV15" s="97"/>
      <c r="AW15" s="97"/>
      <c r="AX15" s="97"/>
      <c r="AY15" s="97"/>
      <c r="AZ15" s="97"/>
    </row>
    <row r="16" spans="1:53" ht="33" customHeight="1">
      <c r="A16" s="181">
        <v>3</v>
      </c>
      <c r="B16" s="187">
        <v>396300</v>
      </c>
      <c r="C16" s="185">
        <f t="shared" si="16"/>
        <v>9469200</v>
      </c>
      <c r="D16" s="187">
        <v>299200</v>
      </c>
      <c r="E16" s="185">
        <f t="shared" si="17"/>
        <v>2583600</v>
      </c>
      <c r="F16" s="187">
        <v>415700</v>
      </c>
      <c r="G16" s="185">
        <f t="shared" si="18"/>
        <v>3274300</v>
      </c>
      <c r="H16" s="187">
        <v>766200</v>
      </c>
      <c r="I16" s="185">
        <f t="shared" si="19"/>
        <v>6774600</v>
      </c>
      <c r="J16" s="376"/>
      <c r="K16" s="185" t="str">
        <f t="shared" si="1"/>
        <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1"/>
      <c r="W16" s="181">
        <v>12</v>
      </c>
      <c r="X16" s="186">
        <v>755100</v>
      </c>
      <c r="Y16" s="184">
        <f t="shared" si="24"/>
        <v>10163900</v>
      </c>
      <c r="Z16" s="186">
        <v>326200</v>
      </c>
      <c r="AA16" s="184">
        <f t="shared" si="6"/>
        <v>3736600</v>
      </c>
      <c r="AB16" s="187">
        <v>423600</v>
      </c>
      <c r="AC16" s="184">
        <f t="shared" ref="AC16" si="39">IF(AB16&gt;0,(AC15+AB16),"")</f>
        <v>3016800</v>
      </c>
      <c r="AD16" s="187">
        <v>635000</v>
      </c>
      <c r="AE16" s="185">
        <f t="shared" ref="AE16" si="40">IF(AD16&gt;0,(AE15+AD16),"")</f>
        <v>5697800</v>
      </c>
      <c r="AF16" s="187"/>
      <c r="AG16" s="185" t="str">
        <f t="shared" ref="AG16" si="41">IF(AF16&gt;0,(AG15+AF16),"")</f>
        <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84" t="str">
        <f t="shared" si="12"/>
        <v/>
      </c>
      <c r="AO16" s="385" t="str">
        <f t="shared" si="13"/>
        <v/>
      </c>
      <c r="AP16" s="384" t="str">
        <f t="shared" si="14"/>
        <v/>
      </c>
      <c r="AQ16" s="385" t="str">
        <f t="shared" si="15"/>
        <v/>
      </c>
      <c r="AR16" s="97"/>
      <c r="AS16" s="97"/>
      <c r="AT16" s="97"/>
      <c r="AU16" s="97"/>
      <c r="AV16" s="97"/>
      <c r="AW16" s="97"/>
      <c r="AX16" s="97"/>
      <c r="AY16" s="97"/>
      <c r="AZ16" s="97"/>
    </row>
    <row r="17" spans="1:43" ht="33" customHeight="1">
      <c r="A17" s="188" t="s">
        <v>71</v>
      </c>
      <c r="B17" s="189">
        <f>SUM(B5:B16)</f>
        <v>9469200</v>
      </c>
      <c r="C17" s="190">
        <f>B17</f>
        <v>9469200</v>
      </c>
      <c r="D17" s="189">
        <f>SUM(D5:D16)</f>
        <v>2583600</v>
      </c>
      <c r="E17" s="190">
        <f>D17</f>
        <v>2583600</v>
      </c>
      <c r="F17" s="189">
        <f>SUM(F5:F16)</f>
        <v>3274300</v>
      </c>
      <c r="G17" s="190">
        <f>F17</f>
        <v>3274300</v>
      </c>
      <c r="H17" s="189">
        <f>SUM(H5:H16)</f>
        <v>6774600</v>
      </c>
      <c r="I17" s="190">
        <f>H17</f>
        <v>6774600</v>
      </c>
      <c r="J17" s="189">
        <f>SUM(J5:J16)</f>
        <v>669800</v>
      </c>
      <c r="K17" s="190">
        <f>J17</f>
        <v>669800</v>
      </c>
      <c r="L17" s="104" t="s">
        <v>72</v>
      </c>
      <c r="M17" s="105">
        <f>(E17/C17*100)-100</f>
        <v>-72.715752122671404</v>
      </c>
      <c r="N17" s="106" t="s">
        <v>73</v>
      </c>
      <c r="O17" s="105">
        <f>(G17/E17*100)-100</f>
        <v>26.734014553336436</v>
      </c>
      <c r="P17" s="106" t="s">
        <v>73</v>
      </c>
      <c r="Q17" s="105">
        <f>(I17/G17*100)-100</f>
        <v>106.90223864642823</v>
      </c>
      <c r="R17" s="106" t="s">
        <v>73</v>
      </c>
      <c r="S17" s="377">
        <f t="shared" si="23"/>
        <v>-90.113069406311809</v>
      </c>
      <c r="T17" s="106" t="s">
        <v>73</v>
      </c>
      <c r="U17" s="377">
        <f t="shared" si="5"/>
        <v>-92.926540784860393</v>
      </c>
      <c r="V17" s="171"/>
      <c r="W17" s="188" t="s">
        <v>71</v>
      </c>
      <c r="X17" s="191">
        <f>SUM(X5:X16)</f>
        <v>10163900</v>
      </c>
      <c r="Y17" s="192">
        <f>X17</f>
        <v>10163900</v>
      </c>
      <c r="Z17" s="193">
        <f>SUM(Z5:Z16)</f>
        <v>3736600</v>
      </c>
      <c r="AA17" s="190">
        <f>Z17</f>
        <v>3736600</v>
      </c>
      <c r="AB17" s="193">
        <f>SUM(AB5:AB16)</f>
        <v>3016800</v>
      </c>
      <c r="AC17" s="190">
        <f>AB17</f>
        <v>3016800</v>
      </c>
      <c r="AD17" s="193">
        <f>SUM(AD5:AD16)</f>
        <v>5697800</v>
      </c>
      <c r="AE17" s="190">
        <f>AD17</f>
        <v>5697800</v>
      </c>
      <c r="AF17" s="193">
        <f>SUM(AF5:AF16)</f>
        <v>2566100</v>
      </c>
      <c r="AG17" s="190">
        <f>AF17</f>
        <v>2566100</v>
      </c>
      <c r="AH17" s="106" t="s">
        <v>73</v>
      </c>
      <c r="AI17" s="107">
        <f>(AA17/Y17*100)-100</f>
        <v>-63.236552898001754</v>
      </c>
      <c r="AJ17" s="106" t="s">
        <v>73</v>
      </c>
      <c r="AK17" s="107">
        <f>(AC17/AA17*100)-100</f>
        <v>-19.263501578975536</v>
      </c>
      <c r="AL17" s="106" t="s">
        <v>73</v>
      </c>
      <c r="AM17" s="102">
        <f>IF(AD17&gt;0,(AE17/AC17*100)-100,"")</f>
        <v>88.869000265181654</v>
      </c>
      <c r="AN17" s="108" t="s">
        <v>94</v>
      </c>
      <c r="AO17" s="279" t="s">
        <v>111</v>
      </c>
      <c r="AP17" s="108" t="s">
        <v>94</v>
      </c>
      <c r="AQ17" s="279" t="s">
        <v>111</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P3:AQ3"/>
    <mergeCell ref="T3:U3"/>
    <mergeCell ref="S2:U2"/>
    <mergeCell ref="AN3:AO3"/>
    <mergeCell ref="AJ3:AK3"/>
    <mergeCell ref="A1:S1"/>
    <mergeCell ref="W1:AM1"/>
    <mergeCell ref="B3:C3"/>
    <mergeCell ref="D3:E3"/>
    <mergeCell ref="F3:G3"/>
    <mergeCell ref="H3:I3"/>
    <mergeCell ref="J3:K3"/>
    <mergeCell ref="L3:M3"/>
    <mergeCell ref="N3:O3"/>
    <mergeCell ref="AI2:AM2"/>
    <mergeCell ref="AL3:AM3"/>
    <mergeCell ref="P3:Q3"/>
    <mergeCell ref="R3:S3"/>
    <mergeCell ref="AH3:AI3"/>
  </mergeCells>
  <phoneticPr fontId="2"/>
  <conditionalFormatting sqref="J5:K5">
    <cfRule type="expression" dxfId="48" priority="39">
      <formula>AND(NOT(J5=""),J6="")</formula>
    </cfRule>
  </conditionalFormatting>
  <conditionalFormatting sqref="J6:K15">
    <cfRule type="expression" dxfId="47" priority="38">
      <formula>AND(NOT(J6=""),J7="")</formula>
    </cfRule>
  </conditionalFormatting>
  <conditionalFormatting sqref="R5:S5">
    <cfRule type="expression" dxfId="46" priority="37">
      <formula>AND(NOT(R5=""),R6="")</formula>
    </cfRule>
  </conditionalFormatting>
  <conditionalFormatting sqref="R6:S15">
    <cfRule type="expression" dxfId="45" priority="36">
      <formula>AND(NOT(R6=""),R7="")</formula>
    </cfRule>
  </conditionalFormatting>
  <conditionalFormatting sqref="J16:K16">
    <cfRule type="expression" dxfId="44" priority="35">
      <formula>NOT(J16="")</formula>
    </cfRule>
  </conditionalFormatting>
  <conditionalFormatting sqref="R16:S16">
    <cfRule type="expression" dxfId="43" priority="34">
      <formula>"not($R$16="""")"</formula>
    </cfRule>
  </conditionalFormatting>
  <conditionalFormatting sqref="AE5">
    <cfRule type="expression" dxfId="42" priority="33">
      <formula>AND(NOT(AE5=""),AE6="")</formula>
    </cfRule>
  </conditionalFormatting>
  <conditionalFormatting sqref="AE6:AE15">
    <cfRule type="expression" dxfId="41" priority="32">
      <formula>AND(NOT(AE6=""),AE7="")</formula>
    </cfRule>
  </conditionalFormatting>
  <conditionalFormatting sqref="AL5:AM5">
    <cfRule type="expression" dxfId="40" priority="30">
      <formula>AND(NOT(AL5=""),AL6="")</formula>
    </cfRule>
  </conditionalFormatting>
  <conditionalFormatting sqref="AL6:AM15">
    <cfRule type="expression" dxfId="39" priority="29">
      <formula>AND(NOT(AL6=""),AL7="")</formula>
    </cfRule>
  </conditionalFormatting>
  <conditionalFormatting sqref="AL16:AM16 AM17">
    <cfRule type="expression" dxfId="38" priority="28">
      <formula>"not($al$16="""")"</formula>
    </cfRule>
  </conditionalFormatting>
  <conditionalFormatting sqref="J4:K4">
    <cfRule type="expression" dxfId="37" priority="27">
      <formula>$J$16=""</formula>
    </cfRule>
  </conditionalFormatting>
  <conditionalFormatting sqref="AF5:AG5">
    <cfRule type="expression" dxfId="36" priority="26">
      <formula>AND(NOT(AF5=""),AF6="")</formula>
    </cfRule>
  </conditionalFormatting>
  <conditionalFormatting sqref="AF6:AG15">
    <cfRule type="expression" dxfId="35" priority="25">
      <formula>AND(NOT(AF6=""),AF7="")</formula>
    </cfRule>
  </conditionalFormatting>
  <conditionalFormatting sqref="AF16:AG16">
    <cfRule type="expression" dxfId="34" priority="24">
      <formula>NOT(AF16="")</formula>
    </cfRule>
  </conditionalFormatting>
  <conditionalFormatting sqref="J3:K3">
    <cfRule type="expression" dxfId="33" priority="23">
      <formula>$J$16=""</formula>
    </cfRule>
  </conditionalFormatting>
  <conditionalFormatting sqref="T5:U5">
    <cfRule type="expression" dxfId="32" priority="22">
      <formula>AND(NOT(T5=""),T6="")</formula>
    </cfRule>
  </conditionalFormatting>
  <conditionalFormatting sqref="T6:U15">
    <cfRule type="expression" dxfId="31" priority="21">
      <formula>AND(NOT(T6=""),T7="")</formula>
    </cfRule>
  </conditionalFormatting>
  <conditionalFormatting sqref="T16:U16">
    <cfRule type="expression" dxfId="30" priority="20">
      <formula>"not($R$16="""")"</formula>
    </cfRule>
  </conditionalFormatting>
  <conditionalFormatting sqref="AN10:AO10">
    <cfRule type="expression" dxfId="29" priority="19">
      <formula>AND(NOT(AN10=""),AN11="")</formula>
    </cfRule>
  </conditionalFormatting>
  <conditionalFormatting sqref="AP10:AQ10">
    <cfRule type="expression" dxfId="28" priority="18">
      <formula>AND(NOT(AP10=""),AP11="")</formula>
    </cfRule>
  </conditionalFormatting>
  <conditionalFormatting sqref="H5:I5">
    <cfRule type="expression" dxfId="27" priority="17">
      <formula>AND(NOT(H5=""),H6="")</formula>
    </cfRule>
  </conditionalFormatting>
  <conditionalFormatting sqref="H6:I15">
    <cfRule type="expression" dxfId="26" priority="16">
      <formula>AND(NOT(H6=""),H7="")</formula>
    </cfRule>
  </conditionalFormatting>
  <conditionalFormatting sqref="AN11:AQ11">
    <cfRule type="expression" dxfId="25" priority="12">
      <formula>AND(NOT(AN11=""),AN12="")</formula>
    </cfRule>
  </conditionalFormatting>
  <conditionalFormatting sqref="AN12:AQ16">
    <cfRule type="expression" dxfId="24" priority="11">
      <formula>AND(NOT(AN12=""),AN13="")</formula>
    </cfRule>
  </conditionalFormatting>
  <conditionalFormatting sqref="AB5">
    <cfRule type="expression" dxfId="23" priority="10">
      <formula>AND(NOT(AB5=""),AB6="")</formula>
    </cfRule>
  </conditionalFormatting>
  <conditionalFormatting sqref="AB6:AB15">
    <cfRule type="expression" dxfId="22" priority="9">
      <formula>AND(NOT(AB6=""),AB7="")</formula>
    </cfRule>
  </conditionalFormatting>
  <conditionalFormatting sqref="AD5">
    <cfRule type="expression" dxfId="21" priority="8">
      <formula>AND(NOT(AD5=""),AD6="")</formula>
    </cfRule>
  </conditionalFormatting>
  <conditionalFormatting sqref="AD6:AD15">
    <cfRule type="expression" dxfId="20" priority="7">
      <formula>AND(NOT(AD6=""),AD7="")</formula>
    </cfRule>
  </conditionalFormatting>
  <conditionalFormatting sqref="H3:I3">
    <cfRule type="expression" dxfId="19" priority="5">
      <formula>$J$16=""</formula>
    </cfRule>
  </conditionalFormatting>
  <conditionalFormatting sqref="F5">
    <cfRule type="expression" dxfId="18" priority="4">
      <formula>AND(NOT(F5=""),F6="")</formula>
    </cfRule>
  </conditionalFormatting>
  <conditionalFormatting sqref="F6:F15">
    <cfRule type="expression" dxfId="17" priority="3">
      <formula>AND(NOT(F6=""),F7="")</formula>
    </cfRule>
  </conditionalFormatting>
  <conditionalFormatting sqref="G5">
    <cfRule type="expression" dxfId="16" priority="2">
      <formula>AND(NOT(G5=""),G6="")</formula>
    </cfRule>
  </conditionalFormatting>
  <conditionalFormatting sqref="G6:G15">
    <cfRule type="expression" dxfId="15" priority="1">
      <formula>AND(NOT(G6=""),G7="")</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4"/>
  <sheetViews>
    <sheetView showGridLines="0" showZeros="0" view="pageBreakPreview" zoomScale="70" zoomScaleNormal="40" zoomScaleSheetLayoutView="70" zoomScalePageLayoutView="40" workbookViewId="0">
      <selection activeCell="S29" sqref="S29"/>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4"/>
      <c r="B18" s="199">
        <v>4</v>
      </c>
      <c r="C18" s="195">
        <v>5</v>
      </c>
      <c r="D18" s="195">
        <v>6</v>
      </c>
      <c r="E18" s="195">
        <v>7</v>
      </c>
      <c r="F18" s="195">
        <v>8</v>
      </c>
      <c r="G18" s="195">
        <v>9</v>
      </c>
      <c r="H18" s="195">
        <v>10</v>
      </c>
      <c r="I18" s="195">
        <v>11</v>
      </c>
      <c r="J18" s="195">
        <v>12</v>
      </c>
      <c r="K18" s="196">
        <v>1</v>
      </c>
      <c r="L18" s="196">
        <v>2</v>
      </c>
      <c r="M18" s="196">
        <v>3</v>
      </c>
      <c r="N18" s="197" t="s">
        <v>71</v>
      </c>
      <c r="O18" s="198"/>
      <c r="P18" s="198"/>
      <c r="Q18" s="194"/>
      <c r="R18" s="284">
        <v>1</v>
      </c>
      <c r="S18" s="195">
        <v>2</v>
      </c>
      <c r="T18" s="195">
        <v>3</v>
      </c>
      <c r="U18" s="195">
        <v>4</v>
      </c>
      <c r="V18" s="195">
        <v>5</v>
      </c>
      <c r="W18" s="195">
        <v>6</v>
      </c>
      <c r="X18" s="195">
        <v>7</v>
      </c>
      <c r="Y18" s="195">
        <v>8</v>
      </c>
      <c r="Z18" s="195">
        <v>9</v>
      </c>
      <c r="AA18" s="196">
        <v>10</v>
      </c>
      <c r="AB18" s="196">
        <v>11</v>
      </c>
      <c r="AC18" s="196">
        <v>12</v>
      </c>
      <c r="AD18" s="197" t="s">
        <v>71</v>
      </c>
    </row>
    <row r="19" spans="1:30" s="119" customFormat="1" ht="23.25" customHeight="1">
      <c r="A19" s="168" t="s">
        <v>131</v>
      </c>
      <c r="B19" s="211">
        <v>851.4</v>
      </c>
      <c r="C19" s="200">
        <v>834.9</v>
      </c>
      <c r="D19" s="200">
        <v>868.2</v>
      </c>
      <c r="E19" s="200">
        <v>963.6</v>
      </c>
      <c r="F19" s="200">
        <v>1021.2</v>
      </c>
      <c r="G19" s="200">
        <v>809.3</v>
      </c>
      <c r="H19" s="200">
        <v>851.3</v>
      </c>
      <c r="I19" s="200">
        <v>799.2</v>
      </c>
      <c r="J19" s="200">
        <v>755.1</v>
      </c>
      <c r="K19" s="201">
        <v>727.8</v>
      </c>
      <c r="L19" s="201">
        <v>590.9</v>
      </c>
      <c r="M19" s="201">
        <v>396.3</v>
      </c>
      <c r="N19" s="298">
        <f>SUM(B19:M19)</f>
        <v>9469.1999999999989</v>
      </c>
      <c r="O19" s="198"/>
      <c r="P19" s="198"/>
      <c r="Q19" s="204" t="s">
        <v>96</v>
      </c>
      <c r="R19" s="306">
        <v>753.5</v>
      </c>
      <c r="S19" s="200">
        <v>772.2</v>
      </c>
      <c r="T19" s="200">
        <v>884</v>
      </c>
      <c r="U19" s="200">
        <v>851.4</v>
      </c>
      <c r="V19" s="200">
        <v>834.9</v>
      </c>
      <c r="W19" s="200">
        <v>868.2</v>
      </c>
      <c r="X19" s="200">
        <v>963.6</v>
      </c>
      <c r="Y19" s="200">
        <v>1021.2</v>
      </c>
      <c r="Z19" s="200">
        <v>809.3</v>
      </c>
      <c r="AA19" s="201">
        <v>851.3</v>
      </c>
      <c r="AB19" s="201">
        <v>799.2</v>
      </c>
      <c r="AC19" s="201">
        <v>755.1</v>
      </c>
      <c r="AD19" s="298">
        <f>SUM(R19:AC19)</f>
        <v>10163.900000000001</v>
      </c>
    </row>
    <row r="20" spans="1:30" s="119" customFormat="1" ht="23.25" customHeight="1">
      <c r="A20" s="169" t="s">
        <v>132</v>
      </c>
      <c r="B20" s="241">
        <v>77.3</v>
      </c>
      <c r="C20" s="205">
        <v>44</v>
      </c>
      <c r="D20" s="205">
        <v>144.1</v>
      </c>
      <c r="E20" s="205">
        <v>277.3</v>
      </c>
      <c r="F20" s="205">
        <v>202.8</v>
      </c>
      <c r="G20" s="205">
        <v>227.6</v>
      </c>
      <c r="H20" s="205">
        <v>341.2</v>
      </c>
      <c r="I20" s="205">
        <v>381.1</v>
      </c>
      <c r="J20" s="205">
        <v>326.2</v>
      </c>
      <c r="K20" s="206">
        <v>144</v>
      </c>
      <c r="L20" s="206">
        <v>118.8</v>
      </c>
      <c r="M20" s="206">
        <v>299.2</v>
      </c>
      <c r="N20" s="298">
        <f>SUM(B20:M20)</f>
        <v>2583.6000000000004</v>
      </c>
      <c r="O20" s="198"/>
      <c r="P20" s="198"/>
      <c r="Q20" s="203" t="s">
        <v>101</v>
      </c>
      <c r="R20" s="306">
        <v>727.8</v>
      </c>
      <c r="S20" s="200">
        <v>590.9</v>
      </c>
      <c r="T20" s="200">
        <v>396.3</v>
      </c>
      <c r="U20" s="200">
        <v>77.3</v>
      </c>
      <c r="V20" s="200">
        <v>44</v>
      </c>
      <c r="W20" s="200">
        <v>144.1</v>
      </c>
      <c r="X20" s="200">
        <v>277.3</v>
      </c>
      <c r="Y20" s="200">
        <v>202.8</v>
      </c>
      <c r="Z20" s="200">
        <v>227.6</v>
      </c>
      <c r="AA20" s="201">
        <v>341.2</v>
      </c>
      <c r="AB20" s="201">
        <v>381.1</v>
      </c>
      <c r="AC20" s="201">
        <v>326.2</v>
      </c>
      <c r="AD20" s="298">
        <f>SUM(R20:AC20)</f>
        <v>3736.5999999999995</v>
      </c>
    </row>
    <row r="21" spans="1:30" s="119" customFormat="1" ht="23.25" customHeight="1">
      <c r="A21" s="169" t="s">
        <v>133</v>
      </c>
      <c r="B21" s="211">
        <v>262.60000000000002</v>
      </c>
      <c r="C21" s="200">
        <v>195.2</v>
      </c>
      <c r="D21" s="200">
        <v>162.9</v>
      </c>
      <c r="E21" s="205">
        <v>250.4</v>
      </c>
      <c r="F21" s="316">
        <v>288.2</v>
      </c>
      <c r="G21" s="200">
        <v>204.9</v>
      </c>
      <c r="H21" s="200">
        <v>299</v>
      </c>
      <c r="I21" s="200">
        <v>368</v>
      </c>
      <c r="J21" s="200">
        <v>423.6</v>
      </c>
      <c r="K21" s="201">
        <v>224.6</v>
      </c>
      <c r="L21" s="201">
        <v>179.2</v>
      </c>
      <c r="M21" s="201">
        <v>415.7</v>
      </c>
      <c r="N21" s="298">
        <f>SUM(B21:M21)</f>
        <v>3274.2999999999997</v>
      </c>
      <c r="O21" s="198"/>
      <c r="P21" s="198"/>
      <c r="Q21" s="203" t="s">
        <v>102</v>
      </c>
      <c r="R21" s="306">
        <v>144</v>
      </c>
      <c r="S21" s="200">
        <v>118.8</v>
      </c>
      <c r="T21" s="200">
        <v>299.2</v>
      </c>
      <c r="U21" s="200">
        <v>262.60000000000002</v>
      </c>
      <c r="V21" s="200">
        <v>195.2</v>
      </c>
      <c r="W21" s="200">
        <v>162.9</v>
      </c>
      <c r="X21" s="200">
        <v>250.4</v>
      </c>
      <c r="Y21" s="200">
        <v>288.2</v>
      </c>
      <c r="Z21" s="200">
        <v>204.9</v>
      </c>
      <c r="AA21" s="201">
        <v>299</v>
      </c>
      <c r="AB21" s="200">
        <v>368</v>
      </c>
      <c r="AC21" s="201">
        <v>423.6</v>
      </c>
      <c r="AD21" s="298">
        <f>SUM(R21:AC21)</f>
        <v>3016.8</v>
      </c>
    </row>
    <row r="22" spans="1:30" s="119" customFormat="1" ht="23.25" customHeight="1">
      <c r="A22" s="169" t="s">
        <v>121</v>
      </c>
      <c r="B22" s="354">
        <v>409</v>
      </c>
      <c r="C22" s="205">
        <v>396.8</v>
      </c>
      <c r="D22" s="205">
        <v>448.5</v>
      </c>
      <c r="E22" s="205">
        <v>607.79999999999995</v>
      </c>
      <c r="F22" s="205">
        <v>640.79999999999995</v>
      </c>
      <c r="G22" s="205">
        <v>494.7</v>
      </c>
      <c r="H22" s="205">
        <v>630.70000000000005</v>
      </c>
      <c r="I22" s="205">
        <v>615</v>
      </c>
      <c r="J22" s="205">
        <v>635</v>
      </c>
      <c r="K22" s="205">
        <v>532.20000000000005</v>
      </c>
      <c r="L22" s="205">
        <v>597.9</v>
      </c>
      <c r="M22" s="355">
        <v>766.2</v>
      </c>
      <c r="N22" s="298">
        <f>SUM(B22:M22)</f>
        <v>6774.5999999999985</v>
      </c>
      <c r="O22" s="198"/>
      <c r="P22" s="198"/>
      <c r="Q22" s="204" t="s">
        <v>112</v>
      </c>
      <c r="R22" s="307">
        <v>224.6</v>
      </c>
      <c r="S22" s="206">
        <v>179.2</v>
      </c>
      <c r="T22" s="205">
        <v>415.7</v>
      </c>
      <c r="U22" s="205">
        <v>409</v>
      </c>
      <c r="V22" s="205">
        <v>396.8</v>
      </c>
      <c r="W22" s="205">
        <v>448.5</v>
      </c>
      <c r="X22" s="205">
        <v>607.79999999999995</v>
      </c>
      <c r="Y22" s="316">
        <v>640.79999999999995</v>
      </c>
      <c r="Z22" s="205">
        <v>494.7</v>
      </c>
      <c r="AA22" s="206">
        <v>630.70000000000005</v>
      </c>
      <c r="AB22" s="206">
        <v>615</v>
      </c>
      <c r="AC22" s="206">
        <v>635</v>
      </c>
      <c r="AD22" s="299">
        <f>SUM(R22:AC22)</f>
        <v>5697.8</v>
      </c>
    </row>
    <row r="23" spans="1:30" s="120" customFormat="1" ht="23.25" customHeight="1">
      <c r="A23" s="351" t="s">
        <v>124</v>
      </c>
      <c r="B23" s="352">
        <v>669.8</v>
      </c>
      <c r="C23" s="353"/>
      <c r="D23" s="353"/>
      <c r="E23" s="353"/>
      <c r="F23" s="353"/>
      <c r="G23" s="353"/>
      <c r="H23" s="353"/>
      <c r="I23" s="353"/>
      <c r="J23" s="353"/>
      <c r="K23" s="353"/>
      <c r="L23" s="353"/>
      <c r="M23" s="378"/>
      <c r="N23" s="301">
        <f>SUM(B23:M23)</f>
        <v>669.8</v>
      </c>
      <c r="O23" s="209"/>
      <c r="P23" s="209"/>
      <c r="Q23" s="342" t="s">
        <v>136</v>
      </c>
      <c r="R23" s="345">
        <v>532.20000000000005</v>
      </c>
      <c r="S23" s="280">
        <v>597.9</v>
      </c>
      <c r="T23" s="280">
        <v>766.2</v>
      </c>
      <c r="U23" s="280">
        <v>669.8</v>
      </c>
      <c r="V23" s="280"/>
      <c r="W23" s="280"/>
      <c r="X23" s="280"/>
      <c r="Y23" s="280"/>
      <c r="Z23" s="280"/>
      <c r="AA23" s="280"/>
      <c r="AB23" s="280"/>
      <c r="AC23" s="207"/>
      <c r="AD23" s="300">
        <f>SUM(R23:AC23)</f>
        <v>2566.1</v>
      </c>
    </row>
    <row r="24" spans="1:30">
      <c r="A24" s="319"/>
      <c r="B24" s="320"/>
      <c r="C24" s="319"/>
      <c r="D24" s="319"/>
      <c r="E24" s="319"/>
      <c r="F24" s="319"/>
      <c r="G24" s="319"/>
      <c r="H24" s="319"/>
      <c r="I24" s="319"/>
      <c r="J24" s="319"/>
      <c r="K24" s="319"/>
      <c r="L24" s="319"/>
      <c r="M24" s="319"/>
      <c r="N24" s="319"/>
      <c r="R24" s="146"/>
    </row>
  </sheetData>
  <phoneticPr fontId="2"/>
  <conditionalFormatting sqref="B23">
    <cfRule type="expression" dxfId="14" priority="14">
      <formula>AND(NOT($B$23=""),$C$23="")</formula>
    </cfRule>
  </conditionalFormatting>
  <conditionalFormatting sqref="C23">
    <cfRule type="expression" dxfId="13" priority="12">
      <formula>AND(NOT(C$23=""),D$23="")</formula>
    </cfRule>
  </conditionalFormatting>
  <conditionalFormatting sqref="D23:L23">
    <cfRule type="expression" dxfId="12" priority="11">
      <formula>AND(NOT(D$23=""),E$23="")</formula>
    </cfRule>
  </conditionalFormatting>
  <conditionalFormatting sqref="M23">
    <cfRule type="notContainsBlanks" dxfId="11" priority="10">
      <formula>LEN(TRIM(M23))&gt;0</formula>
    </cfRule>
  </conditionalFormatting>
  <conditionalFormatting sqref="R23">
    <cfRule type="expression" dxfId="10" priority="9">
      <formula>AND(NOT(R$23=""),S$23="")</formula>
    </cfRule>
  </conditionalFormatting>
  <conditionalFormatting sqref="S23">
    <cfRule type="expression" dxfId="9" priority="8">
      <formula>AND(NOT(S$23=""),T$23="")</formula>
    </cfRule>
  </conditionalFormatting>
  <conditionalFormatting sqref="T23:X23 Z23:AB23">
    <cfRule type="expression" dxfId="8" priority="7">
      <formula>AND(NOT(T$23=""),U$23="")</formula>
    </cfRule>
  </conditionalFormatting>
  <conditionalFormatting sqref="AC23">
    <cfRule type="notContainsBlanks" dxfId="7" priority="6">
      <formula>LEN(TRIM(AC23))&gt;0</formula>
    </cfRule>
  </conditionalFormatting>
  <conditionalFormatting sqref="Y23">
    <cfRule type="expression" dxfId="6" priority="5">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8"/>
  <sheetViews>
    <sheetView showGridLines="0" view="pageBreakPreview" zoomScale="70" zoomScaleNormal="40" zoomScaleSheetLayoutView="70" zoomScalePageLayoutView="40" workbookViewId="0">
      <selection activeCell="I19" sqref="I19"/>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4"/>
      <c r="B17" s="199">
        <v>4</v>
      </c>
      <c r="C17" s="195">
        <v>5</v>
      </c>
      <c r="D17" s="195">
        <v>6</v>
      </c>
      <c r="E17" s="195">
        <v>7</v>
      </c>
      <c r="F17" s="195">
        <v>8</v>
      </c>
      <c r="G17" s="195">
        <v>9</v>
      </c>
      <c r="H17" s="195">
        <v>10</v>
      </c>
      <c r="I17" s="195">
        <v>11</v>
      </c>
      <c r="J17" s="195">
        <v>12</v>
      </c>
      <c r="K17" s="196">
        <v>1</v>
      </c>
      <c r="L17" s="196">
        <v>2</v>
      </c>
      <c r="M17" s="196">
        <v>3</v>
      </c>
      <c r="N17" s="197" t="s">
        <v>71</v>
      </c>
      <c r="O17" s="198"/>
      <c r="P17" s="198"/>
      <c r="Q17" s="194"/>
      <c r="R17" s="199">
        <v>1</v>
      </c>
      <c r="S17" s="195">
        <v>2</v>
      </c>
      <c r="T17" s="195">
        <v>3</v>
      </c>
      <c r="U17" s="195">
        <v>4</v>
      </c>
      <c r="V17" s="195">
        <v>5</v>
      </c>
      <c r="W17" s="195">
        <v>6</v>
      </c>
      <c r="X17" s="195">
        <v>7</v>
      </c>
      <c r="Y17" s="195">
        <v>8</v>
      </c>
      <c r="Z17" s="195">
        <v>9</v>
      </c>
      <c r="AA17" s="196">
        <v>10</v>
      </c>
      <c r="AB17" s="196">
        <v>11</v>
      </c>
      <c r="AC17" s="196">
        <v>12</v>
      </c>
      <c r="AD17" s="197" t="s">
        <v>71</v>
      </c>
    </row>
    <row r="18" spans="1:30" s="119" customFormat="1" ht="23.25" customHeight="1">
      <c r="A18" s="168" t="s">
        <v>95</v>
      </c>
      <c r="B18" s="211">
        <v>250.3</v>
      </c>
      <c r="C18" s="200">
        <v>268.39999999999998</v>
      </c>
      <c r="D18" s="200">
        <v>298.39999999999998</v>
      </c>
      <c r="E18" s="200">
        <v>302.8</v>
      </c>
      <c r="F18" s="200">
        <v>282.89999999999998</v>
      </c>
      <c r="G18" s="200">
        <v>218.7</v>
      </c>
      <c r="H18" s="200">
        <v>230.5</v>
      </c>
      <c r="I18" s="200">
        <v>199.1</v>
      </c>
      <c r="J18" s="200">
        <v>182.4</v>
      </c>
      <c r="K18" s="201">
        <v>193.5</v>
      </c>
      <c r="L18" s="201">
        <v>61</v>
      </c>
      <c r="M18" s="201">
        <v>2.4</v>
      </c>
      <c r="N18" s="202">
        <f>SUM(B18:M18)</f>
        <v>2490.4000000000005</v>
      </c>
      <c r="O18" s="198"/>
      <c r="P18" s="198"/>
      <c r="Q18" s="204" t="s">
        <v>96</v>
      </c>
      <c r="R18" s="210">
        <v>229.8</v>
      </c>
      <c r="S18" s="200">
        <v>240.1</v>
      </c>
      <c r="T18" s="200">
        <v>226.6</v>
      </c>
      <c r="U18" s="200">
        <v>250.3</v>
      </c>
      <c r="V18" s="200">
        <v>268.39999999999998</v>
      </c>
      <c r="W18" s="200">
        <v>298.39999999999998</v>
      </c>
      <c r="X18" s="200">
        <v>302.8</v>
      </c>
      <c r="Y18" s="200">
        <v>282.89999999999998</v>
      </c>
      <c r="Z18" s="200">
        <v>218.7</v>
      </c>
      <c r="AA18" s="201">
        <v>230.5</v>
      </c>
      <c r="AB18" s="201">
        <v>199.1</v>
      </c>
      <c r="AC18" s="201">
        <v>182.4</v>
      </c>
      <c r="AD18" s="202">
        <f>SUM(R18:AC18)</f>
        <v>2929.9999999999995</v>
      </c>
    </row>
    <row r="19" spans="1:30" s="119" customFormat="1" ht="23.25" customHeight="1">
      <c r="A19" s="168" t="s">
        <v>97</v>
      </c>
      <c r="B19" s="241">
        <v>0</v>
      </c>
      <c r="C19" s="205">
        <v>0</v>
      </c>
      <c r="D19" s="205">
        <v>0</v>
      </c>
      <c r="E19" s="205">
        <v>0</v>
      </c>
      <c r="F19" s="205">
        <v>0</v>
      </c>
      <c r="G19" s="205">
        <v>0</v>
      </c>
      <c r="H19" s="205">
        <v>0</v>
      </c>
      <c r="I19" s="205">
        <v>0</v>
      </c>
      <c r="J19" s="205">
        <v>0</v>
      </c>
      <c r="K19" s="206">
        <v>0</v>
      </c>
      <c r="L19" s="206">
        <v>0</v>
      </c>
      <c r="M19" s="206">
        <v>0</v>
      </c>
      <c r="N19" s="202">
        <f>SUM(B19:M19)</f>
        <v>0</v>
      </c>
      <c r="O19" s="198"/>
      <c r="P19" s="198"/>
      <c r="Q19" s="203" t="s">
        <v>98</v>
      </c>
      <c r="R19" s="211">
        <v>193.5</v>
      </c>
      <c r="S19" s="200">
        <v>61</v>
      </c>
      <c r="T19" s="200">
        <v>2.4</v>
      </c>
      <c r="U19" s="200">
        <v>0</v>
      </c>
      <c r="V19" s="200">
        <v>0</v>
      </c>
      <c r="W19" s="200">
        <v>0</v>
      </c>
      <c r="X19" s="200">
        <v>0</v>
      </c>
      <c r="Y19" s="200">
        <v>0</v>
      </c>
      <c r="Z19" s="200">
        <v>0</v>
      </c>
      <c r="AA19" s="201">
        <v>0</v>
      </c>
      <c r="AB19" s="201">
        <v>0</v>
      </c>
      <c r="AC19" s="201">
        <v>0</v>
      </c>
      <c r="AD19" s="202">
        <f t="shared" ref="AD19:AD21" si="0">SUM(R19:AC19)</f>
        <v>256.89999999999998</v>
      </c>
    </row>
    <row r="20" spans="1:30" s="119" customFormat="1" ht="23.25" customHeight="1">
      <c r="A20" s="169" t="s">
        <v>107</v>
      </c>
      <c r="B20" s="211">
        <v>0</v>
      </c>
      <c r="C20" s="200">
        <v>0</v>
      </c>
      <c r="D20" s="200">
        <v>0</v>
      </c>
      <c r="E20" s="200">
        <v>0</v>
      </c>
      <c r="F20" s="200">
        <v>0</v>
      </c>
      <c r="G20" s="200">
        <v>0</v>
      </c>
      <c r="H20" s="200">
        <v>0</v>
      </c>
      <c r="I20" s="200">
        <v>0</v>
      </c>
      <c r="J20" s="200">
        <v>0</v>
      </c>
      <c r="K20" s="201">
        <v>0</v>
      </c>
      <c r="L20" s="201">
        <v>0</v>
      </c>
      <c r="M20" s="201">
        <v>0</v>
      </c>
      <c r="N20" s="202">
        <f>SUM(B20:M20)</f>
        <v>0</v>
      </c>
      <c r="O20" s="198"/>
      <c r="P20" s="198"/>
      <c r="Q20" s="203" t="s">
        <v>100</v>
      </c>
      <c r="R20" s="211">
        <v>0</v>
      </c>
      <c r="S20" s="200">
        <v>0</v>
      </c>
      <c r="T20" s="200">
        <v>0</v>
      </c>
      <c r="U20" s="200">
        <v>0</v>
      </c>
      <c r="V20" s="200">
        <v>0</v>
      </c>
      <c r="W20" s="200">
        <v>0</v>
      </c>
      <c r="X20" s="200">
        <v>0</v>
      </c>
      <c r="Y20" s="200">
        <v>0</v>
      </c>
      <c r="Z20" s="200">
        <v>0</v>
      </c>
      <c r="AA20" s="201">
        <v>0</v>
      </c>
      <c r="AB20" s="201">
        <v>0</v>
      </c>
      <c r="AC20" s="201">
        <v>0</v>
      </c>
      <c r="AD20" s="202">
        <f t="shared" si="0"/>
        <v>0</v>
      </c>
    </row>
    <row r="21" spans="1:30" s="119" customFormat="1" ht="23.25" customHeight="1">
      <c r="A21" s="169" t="s">
        <v>114</v>
      </c>
      <c r="B21" s="241">
        <v>0</v>
      </c>
      <c r="C21" s="205">
        <v>0</v>
      </c>
      <c r="D21" s="205">
        <v>0</v>
      </c>
      <c r="E21" s="205">
        <v>0</v>
      </c>
      <c r="F21" s="205">
        <v>0.1</v>
      </c>
      <c r="G21" s="205">
        <v>0</v>
      </c>
      <c r="H21" s="205">
        <v>2.7</v>
      </c>
      <c r="I21" s="205">
        <v>12.1</v>
      </c>
      <c r="J21" s="205">
        <v>32.799999999999997</v>
      </c>
      <c r="K21" s="206">
        <v>44.8</v>
      </c>
      <c r="L21" s="206">
        <v>43.4</v>
      </c>
      <c r="M21" s="206">
        <v>64.2</v>
      </c>
      <c r="N21" s="202">
        <f>SUM(B21:M21)</f>
        <v>200.10000000000002</v>
      </c>
      <c r="O21" s="198"/>
      <c r="P21" s="198"/>
      <c r="Q21" s="204" t="s">
        <v>113</v>
      </c>
      <c r="R21" s="211">
        <v>0</v>
      </c>
      <c r="S21" s="200">
        <v>0</v>
      </c>
      <c r="T21" s="200">
        <v>0</v>
      </c>
      <c r="U21" s="200">
        <v>0</v>
      </c>
      <c r="V21" s="200">
        <v>0</v>
      </c>
      <c r="W21" s="200">
        <v>0</v>
      </c>
      <c r="X21" s="200">
        <v>0</v>
      </c>
      <c r="Y21" s="200">
        <v>0.1</v>
      </c>
      <c r="Z21" s="200">
        <v>0</v>
      </c>
      <c r="AA21" s="201">
        <v>2.7</v>
      </c>
      <c r="AB21" s="200">
        <v>12.1</v>
      </c>
      <c r="AC21" s="201">
        <v>32.799999999999997</v>
      </c>
      <c r="AD21" s="202">
        <f t="shared" si="0"/>
        <v>47.699999999999996</v>
      </c>
    </row>
    <row r="22" spans="1:30" s="120" customFormat="1" ht="23.25" customHeight="1">
      <c r="A22" s="324" t="s">
        <v>124</v>
      </c>
      <c r="B22" s="345">
        <v>66.7</v>
      </c>
      <c r="C22" s="280"/>
      <c r="D22" s="280"/>
      <c r="E22" s="280"/>
      <c r="F22" s="280"/>
      <c r="G22" s="280"/>
      <c r="H22" s="280"/>
      <c r="I22" s="280"/>
      <c r="J22" s="280"/>
      <c r="K22" s="280"/>
      <c r="L22" s="280"/>
      <c r="M22" s="207"/>
      <c r="N22" s="208">
        <f>SUM(B22:M22)</f>
        <v>66.7</v>
      </c>
      <c r="O22" s="209"/>
      <c r="P22" s="209"/>
      <c r="Q22" s="340" t="s">
        <v>137</v>
      </c>
      <c r="R22" s="345">
        <v>44.8</v>
      </c>
      <c r="S22" s="280">
        <v>43.4</v>
      </c>
      <c r="T22" s="280">
        <v>64.2</v>
      </c>
      <c r="U22" s="280">
        <v>66.7</v>
      </c>
      <c r="V22" s="280"/>
      <c r="W22" s="280"/>
      <c r="X22" s="280"/>
      <c r="Y22" s="280"/>
      <c r="Z22" s="280"/>
      <c r="AA22" s="280"/>
      <c r="AB22" s="280"/>
      <c r="AC22" s="207"/>
      <c r="AD22" s="208">
        <f>SUM(R22:AC22)</f>
        <v>219.09999999999997</v>
      </c>
    </row>
    <row r="23" spans="1:30" ht="16.5" customHeight="1">
      <c r="A23" s="321"/>
      <c r="B23" s="322"/>
      <c r="C23" s="323"/>
      <c r="D23" s="323"/>
      <c r="E23" s="323"/>
      <c r="F23" s="323"/>
      <c r="G23" s="323"/>
      <c r="H23" s="323"/>
      <c r="I23" s="323"/>
      <c r="J23" s="323"/>
      <c r="K23" s="323"/>
      <c r="L23" s="323"/>
      <c r="M23" s="323"/>
      <c r="N23" s="323"/>
      <c r="O23" s="319"/>
      <c r="P23" s="319"/>
      <c r="Q23" s="113"/>
      <c r="R23" s="302"/>
      <c r="S23" s="114"/>
      <c r="T23" s="114"/>
      <c r="U23" s="114"/>
      <c r="V23" s="114"/>
      <c r="W23" s="114"/>
      <c r="X23" s="114"/>
      <c r="Y23" s="114"/>
      <c r="Z23" s="114"/>
      <c r="AA23" s="114"/>
      <c r="AB23" s="114"/>
      <c r="AC23" s="114"/>
      <c r="AD23" s="114"/>
    </row>
    <row r="26" spans="1:30" s="122" customFormat="1"/>
    <row r="27" spans="1:30" s="122" customFormat="1">
      <c r="B27" s="123"/>
      <c r="C27" s="123"/>
      <c r="D27" s="123"/>
      <c r="E27" s="123"/>
      <c r="F27" s="123"/>
      <c r="G27" s="123"/>
      <c r="H27" s="123"/>
      <c r="I27" s="123"/>
      <c r="J27" s="123"/>
      <c r="K27" s="123"/>
      <c r="L27" s="123"/>
      <c r="M27" s="123"/>
      <c r="R27" s="123"/>
      <c r="S27" s="123"/>
      <c r="T27" s="123"/>
      <c r="U27" s="123"/>
      <c r="V27" s="123"/>
      <c r="W27" s="123"/>
      <c r="X27" s="123"/>
      <c r="Y27" s="123"/>
      <c r="Z27" s="123"/>
      <c r="AA27" s="123"/>
      <c r="AB27" s="123"/>
      <c r="AC27" s="123"/>
    </row>
    <row r="28" spans="1:30" s="122" customFormat="1">
      <c r="B28" s="123"/>
      <c r="C28" s="123"/>
      <c r="D28" s="123"/>
      <c r="E28" s="123"/>
      <c r="F28" s="123"/>
      <c r="G28" s="123"/>
      <c r="H28" s="123"/>
      <c r="I28" s="123"/>
      <c r="J28" s="123"/>
      <c r="K28" s="123"/>
      <c r="L28" s="123"/>
      <c r="M28" s="123"/>
      <c r="N28" s="124"/>
      <c r="R28" s="123"/>
      <c r="S28" s="123"/>
      <c r="T28" s="123"/>
      <c r="U28" s="123"/>
      <c r="V28" s="123"/>
      <c r="W28" s="123"/>
      <c r="X28" s="123"/>
      <c r="Y28" s="123"/>
      <c r="Z28" s="123"/>
      <c r="AA28" s="123"/>
      <c r="AB28" s="123"/>
      <c r="AC28" s="123"/>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5"/>
      <c r="C30" s="125"/>
      <c r="D30" s="125"/>
      <c r="E30" s="125"/>
      <c r="F30" s="125"/>
      <c r="G30" s="125"/>
      <c r="H30" s="125"/>
      <c r="I30" s="125"/>
      <c r="J30" s="125"/>
      <c r="K30" s="125"/>
      <c r="L30" s="125"/>
      <c r="M30" s="125"/>
      <c r="R30" s="125"/>
      <c r="S30" s="125"/>
      <c r="T30" s="125"/>
      <c r="U30" s="125"/>
      <c r="V30" s="125"/>
      <c r="W30" s="125"/>
      <c r="X30" s="125"/>
      <c r="Y30" s="125"/>
      <c r="Z30" s="125"/>
      <c r="AA30" s="125"/>
      <c r="AB30" s="125"/>
      <c r="AC30" s="125"/>
    </row>
    <row r="31" spans="1:30" s="122" customFormat="1">
      <c r="B31" s="123"/>
      <c r="C31" s="123"/>
      <c r="D31" s="123"/>
      <c r="E31" s="123"/>
      <c r="F31" s="123"/>
      <c r="G31" s="123"/>
      <c r="H31" s="123"/>
      <c r="I31" s="123"/>
      <c r="J31" s="123"/>
      <c r="K31" s="123"/>
      <c r="L31" s="123"/>
      <c r="M31" s="123"/>
      <c r="R31" s="125"/>
      <c r="S31" s="125"/>
      <c r="T31" s="125"/>
      <c r="U31" s="125"/>
      <c r="V31" s="125"/>
      <c r="W31" s="125"/>
      <c r="X31" s="125"/>
      <c r="Y31" s="125"/>
      <c r="Z31" s="125"/>
      <c r="AA31" s="125"/>
      <c r="AB31" s="125"/>
      <c r="AC31" s="125"/>
    </row>
    <row r="32" spans="1:30" s="122" customFormat="1"/>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c r="B37" s="124"/>
      <c r="C37" s="124"/>
      <c r="D37" s="124"/>
      <c r="E37" s="124"/>
      <c r="F37" s="124"/>
      <c r="G37" s="124"/>
      <c r="H37" s="124"/>
      <c r="I37" s="124"/>
      <c r="J37" s="124"/>
      <c r="K37" s="124"/>
      <c r="L37" s="124"/>
      <c r="M37" s="124"/>
      <c r="R37" s="124"/>
      <c r="S37" s="124"/>
      <c r="T37" s="124"/>
      <c r="U37" s="124"/>
      <c r="V37" s="124"/>
      <c r="W37" s="124"/>
      <c r="X37" s="124"/>
      <c r="Y37" s="124"/>
      <c r="Z37" s="124"/>
      <c r="AA37" s="124"/>
      <c r="AB37" s="124"/>
      <c r="AC37" s="124"/>
    </row>
    <row r="38" spans="2:29" s="122" customFormat="1"/>
  </sheetData>
  <phoneticPr fontId="2"/>
  <conditionalFormatting sqref="B22">
    <cfRule type="expression" dxfId="5" priority="8">
      <formula>AND(NOT(B$22=""),C$22="")</formula>
    </cfRule>
  </conditionalFormatting>
  <conditionalFormatting sqref="M22">
    <cfRule type="notContainsBlanks" dxfId="4" priority="5">
      <formula>LEN(TRIM(M22))&gt;0</formula>
    </cfRule>
  </conditionalFormatting>
  <conditionalFormatting sqref="C22:L22">
    <cfRule type="expression" dxfId="3" priority="4">
      <formula>AND(NOT(C$22=""),D$22="")</formula>
    </cfRule>
  </conditionalFormatting>
  <conditionalFormatting sqref="R22">
    <cfRule type="expression" dxfId="2" priority="3">
      <formula>AND(NOT(R$22=""),S$22="")</formula>
    </cfRule>
  </conditionalFormatting>
  <conditionalFormatting sqref="AC22">
    <cfRule type="notContainsBlanks" dxfId="1" priority="9">
      <formula>LEN(TRIM(AC22))&gt;0</formula>
    </cfRule>
  </conditionalFormatting>
  <conditionalFormatting sqref="S22:AB22">
    <cfRule type="expression" dxfId="0" priority="1">
      <formula>AND(NOT(S$22=""),T$22="")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3"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月報第１表</vt:lpstr>
      <vt:lpstr>月報第２表</vt:lpstr>
      <vt:lpstr>月報第３表</vt:lpstr>
      <vt:lpstr>年度・暦年</vt:lpstr>
      <vt:lpstr>グラフ（年度・暦年）</vt:lpstr>
      <vt:lpstr>グラフ（外国客年度・暦年）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2023-07-21T01:43:10Z</dcterms:created>
  <dcterms:modified xsi:type="dcterms:W3CDTF">2023-07-21T01:43:20Z</dcterms:modified>
</cp:coreProperties>
</file>