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26" sheetId="1" r:id="rId1"/>
    <sheet name="４月（月間）" sheetId="102" r:id="rId2"/>
    <sheet name="４月（上旬）" sheetId="103" r:id="rId3"/>
    <sheet name="４月（中旬）" sheetId="104" r:id="rId4"/>
    <sheet name="４月（下旬）" sheetId="105" r:id="rId5"/>
    <sheet name="４月月間" sheetId="106" r:id="rId6"/>
    <sheet name="４月上旬" sheetId="107" r:id="rId7"/>
    <sheet name="４月中旬" sheetId="108" r:id="rId8"/>
    <sheet name="４月下旬" sheetId="109" r:id="rId9"/>
    <sheet name="５月（月間）" sheetId="110" r:id="rId10"/>
    <sheet name="５月（上旬）" sheetId="111" r:id="rId11"/>
    <sheet name="５月（中旬）" sheetId="112" r:id="rId12"/>
    <sheet name="５月（下旬）" sheetId="113" r:id="rId13"/>
    <sheet name="５月月間" sheetId="114" r:id="rId14"/>
    <sheet name="５月上旬" sheetId="115" r:id="rId15"/>
    <sheet name="５月中旬" sheetId="116" r:id="rId16"/>
    <sheet name="５月下旬" sheetId="117" r:id="rId17"/>
    <sheet name="６月（月間）" sheetId="118" r:id="rId18"/>
    <sheet name="６月（上旬）" sheetId="119" r:id="rId19"/>
    <sheet name="６月（中旬）" sheetId="120" r:id="rId20"/>
    <sheet name="６月（下旬）" sheetId="121" r:id="rId21"/>
    <sheet name="６月月間" sheetId="122" r:id="rId22"/>
    <sheet name="６月上旬" sheetId="123" r:id="rId23"/>
    <sheet name="６月中旬" sheetId="124" r:id="rId24"/>
    <sheet name="６月下旬" sheetId="125" r:id="rId25"/>
    <sheet name="７月（月間）" sheetId="126" r:id="rId26"/>
    <sheet name="７月（上旬）" sheetId="127" r:id="rId27"/>
    <sheet name="７月（中旬）" sheetId="128" r:id="rId28"/>
    <sheet name="７月（下旬）" sheetId="129" r:id="rId29"/>
    <sheet name="７月月間" sheetId="130" r:id="rId30"/>
    <sheet name="７月上旬" sheetId="131" r:id="rId31"/>
    <sheet name="７月中旬" sheetId="132" r:id="rId32"/>
    <sheet name="７月下旬" sheetId="133" r:id="rId33"/>
    <sheet name="８月（月間）" sheetId="134" r:id="rId34"/>
    <sheet name="８月（上旬）" sheetId="135" r:id="rId35"/>
    <sheet name="８月（中旬）" sheetId="136" r:id="rId36"/>
    <sheet name="８月（下旬）" sheetId="137" r:id="rId37"/>
    <sheet name="８月月間" sheetId="138" r:id="rId38"/>
    <sheet name="８月上旬" sheetId="139" r:id="rId39"/>
    <sheet name="８月中旬" sheetId="140" r:id="rId40"/>
    <sheet name="８月下旬" sheetId="141" r:id="rId41"/>
    <sheet name="９月（月間）" sheetId="142" r:id="rId42"/>
    <sheet name="９月（上旬）" sheetId="143" r:id="rId43"/>
    <sheet name="９月（中旬）" sheetId="144" r:id="rId44"/>
    <sheet name="９月（下旬）" sheetId="145" r:id="rId45"/>
    <sheet name="９月月間" sheetId="146" r:id="rId46"/>
    <sheet name="９月上旬" sheetId="147" r:id="rId47"/>
    <sheet name="９月中旬" sheetId="148" r:id="rId48"/>
    <sheet name="９月下旬" sheetId="149" r:id="rId49"/>
    <sheet name="10月（月間）" sheetId="150" r:id="rId50"/>
    <sheet name="10月（上旬）" sheetId="151" r:id="rId51"/>
    <sheet name="10月（中旬）" sheetId="152" r:id="rId52"/>
    <sheet name="10月（下旬）" sheetId="153" r:id="rId53"/>
    <sheet name="10月月間" sheetId="154" r:id="rId54"/>
    <sheet name="10月上旬" sheetId="155" r:id="rId55"/>
    <sheet name="10月中旬" sheetId="156" r:id="rId56"/>
    <sheet name="10月下旬" sheetId="157" r:id="rId57"/>
    <sheet name="11月（月間）" sheetId="158" r:id="rId58"/>
    <sheet name="11月（上旬）" sheetId="159" r:id="rId59"/>
    <sheet name="11月（中旬）" sheetId="160" r:id="rId60"/>
    <sheet name="11月（下旬）" sheetId="161" r:id="rId61"/>
    <sheet name="11月月間" sheetId="162" r:id="rId62"/>
    <sheet name="11月上旬" sheetId="163" r:id="rId63"/>
    <sheet name="11月中旬" sheetId="164" r:id="rId64"/>
    <sheet name="11月下旬" sheetId="165" r:id="rId65"/>
    <sheet name="12月（月間）" sheetId="166" r:id="rId66"/>
    <sheet name="12月（上旬）" sheetId="167" r:id="rId67"/>
    <sheet name="12月（中旬）" sheetId="168" r:id="rId68"/>
    <sheet name="12月（下旬）" sheetId="169" r:id="rId69"/>
    <sheet name="12月月間" sheetId="170" r:id="rId70"/>
    <sheet name="12月上旬" sheetId="171" r:id="rId71"/>
    <sheet name="12月中旬" sheetId="172" r:id="rId72"/>
    <sheet name="12月下旬" sheetId="173" r:id="rId73"/>
    <sheet name="１月（月間）" sheetId="174" r:id="rId74"/>
    <sheet name="１月（上旬）" sheetId="175" r:id="rId75"/>
    <sheet name="１月（中旬）" sheetId="176" r:id="rId76"/>
    <sheet name="１月（下旬）" sheetId="177" r:id="rId77"/>
    <sheet name="１月月間" sheetId="178" r:id="rId78"/>
    <sheet name="１月上旬" sheetId="179" r:id="rId79"/>
    <sheet name="１月中旬" sheetId="180" r:id="rId80"/>
    <sheet name="１月下旬" sheetId="181" r:id="rId81"/>
    <sheet name="２月（月間）" sheetId="182" r:id="rId82"/>
    <sheet name="２月（上旬）" sheetId="183" r:id="rId83"/>
    <sheet name="２月（中旬）" sheetId="184" r:id="rId84"/>
    <sheet name="２月（下旬）" sheetId="185" r:id="rId85"/>
    <sheet name="２月月間" sheetId="186" r:id="rId86"/>
    <sheet name="２月上旬" sheetId="187" r:id="rId87"/>
    <sheet name="２月中旬" sheetId="188" r:id="rId88"/>
    <sheet name="２月下旬" sheetId="189" r:id="rId89"/>
    <sheet name="３月（月間）" sheetId="190" r:id="rId90"/>
    <sheet name="３月（上旬）" sheetId="191" r:id="rId91"/>
    <sheet name="３月（中旬）" sheetId="192" r:id="rId92"/>
    <sheet name="３月（下旬）" sheetId="193" r:id="rId93"/>
    <sheet name="３月月間" sheetId="194" r:id="rId94"/>
    <sheet name="３月上旬" sheetId="195" r:id="rId95"/>
    <sheet name="３月中旬" sheetId="196" r:id="rId96"/>
    <sheet name="３月下旬" sheetId="197" r:id="rId97"/>
  </sheets>
  <definedNames>
    <definedName name="_xlnm.Print_Area" localSheetId="56">'10月下旬'!$A$1:$M$36</definedName>
    <definedName name="_xlnm.Print_Area" localSheetId="53">'10月月間'!$A$1:$M$36</definedName>
    <definedName name="_xlnm.Print_Area" localSheetId="54">'10月上旬'!$A$1:$M$36</definedName>
    <definedName name="_xlnm.Print_Area" localSheetId="55">'10月中旬'!$A$1:$M$36</definedName>
    <definedName name="_xlnm.Print_Area" localSheetId="64">'11月下旬'!$A$1:$M$36</definedName>
    <definedName name="_xlnm.Print_Area" localSheetId="61">'11月月間'!$A$1:$M$36</definedName>
    <definedName name="_xlnm.Print_Area" localSheetId="62">'11月上旬'!$A$1:$M$36</definedName>
    <definedName name="_xlnm.Print_Area" localSheetId="63">'11月中旬'!$A$1:$M$36</definedName>
    <definedName name="_xlnm.Print_Area" localSheetId="72">'12月下旬'!$A$1:$M$36</definedName>
    <definedName name="_xlnm.Print_Area" localSheetId="69">'12月月間'!$A$1:$M$36</definedName>
    <definedName name="_xlnm.Print_Area" localSheetId="70">'12月上旬'!$A$1:$M$36</definedName>
    <definedName name="_xlnm.Print_Area" localSheetId="71">'12月中旬'!$A$1:$M$36</definedName>
    <definedName name="_xlnm.Print_Area" localSheetId="80">'１月下旬'!$A$1:$M$36</definedName>
    <definedName name="_xlnm.Print_Area" localSheetId="77">'１月月間'!$A$1:$M$36</definedName>
    <definedName name="_xlnm.Print_Area" localSheetId="78">'１月上旬'!$A$1:$M$36</definedName>
    <definedName name="_xlnm.Print_Area" localSheetId="79">'１月中旬'!$A$1:$M$36</definedName>
    <definedName name="_xlnm.Print_Area" localSheetId="88">'２月下旬'!$A$1:$M$36</definedName>
    <definedName name="_xlnm.Print_Area" localSheetId="85">'２月月間'!$A$1:$M$36</definedName>
    <definedName name="_xlnm.Print_Area" localSheetId="86">'２月上旬'!$A$1:$M$36</definedName>
    <definedName name="_xlnm.Print_Area" localSheetId="87">'２月中旬'!$A$1:$M$36</definedName>
    <definedName name="_xlnm.Print_Area" localSheetId="96">'３月下旬'!$A$1:$M$37</definedName>
    <definedName name="_xlnm.Print_Area" localSheetId="93">'３月月間'!$A$1:$M$37</definedName>
    <definedName name="_xlnm.Print_Area" localSheetId="94">'３月上旬'!$A$1:$M$37</definedName>
    <definedName name="_xlnm.Print_Area" localSheetId="95">'３月中旬'!$A$1:$M$37</definedName>
    <definedName name="_xlnm.Print_Area" localSheetId="8">'４月下旬'!$A$1:$M$36</definedName>
    <definedName name="_xlnm.Print_Area" localSheetId="5">'４月月間'!$A$1:$M$36</definedName>
    <definedName name="_xlnm.Print_Area" localSheetId="6">'４月上旬'!$A$1:$M$36</definedName>
    <definedName name="_xlnm.Print_Area" localSheetId="7">'４月中旬'!$A$1:$M$36</definedName>
    <definedName name="_xlnm.Print_Area" localSheetId="16">'５月下旬'!$A$1:$M$36</definedName>
    <definedName name="_xlnm.Print_Area" localSheetId="13">'５月月間'!$A$1:$M$36</definedName>
    <definedName name="_xlnm.Print_Area" localSheetId="14">'５月上旬'!$A$1:$M$36</definedName>
    <definedName name="_xlnm.Print_Area" localSheetId="15">'５月中旬'!$A$1:$M$36</definedName>
    <definedName name="_xlnm.Print_Area" localSheetId="24">'６月下旬'!$A$1:$M$36</definedName>
    <definedName name="_xlnm.Print_Area" localSheetId="21">'６月月間'!$A$1:$M$36</definedName>
    <definedName name="_xlnm.Print_Area" localSheetId="22">'６月上旬'!$A$1:$M$36</definedName>
    <definedName name="_xlnm.Print_Area" localSheetId="23">'６月中旬'!$A$1:$M$36</definedName>
    <definedName name="_xlnm.Print_Area" localSheetId="32">'７月下旬'!$A$1:$M$36</definedName>
    <definedName name="_xlnm.Print_Area" localSheetId="29">'７月月間'!$A$1:$M$36</definedName>
    <definedName name="_xlnm.Print_Area" localSheetId="30">'７月上旬'!$A$1:$M$36</definedName>
    <definedName name="_xlnm.Print_Area" localSheetId="31">'７月中旬'!$A$1:$M$36</definedName>
    <definedName name="_xlnm.Print_Area" localSheetId="40">'８月下旬'!$A$1:$M$36</definedName>
    <definedName name="_xlnm.Print_Area" localSheetId="37">'８月月間'!$A$1:$M$36</definedName>
    <definedName name="_xlnm.Print_Area" localSheetId="38">'８月上旬'!$A$1:$M$36</definedName>
    <definedName name="_xlnm.Print_Area" localSheetId="39">'８月中旬'!$A$1:$M$36</definedName>
    <definedName name="_xlnm.Print_Area" localSheetId="48">'９月下旬'!$A$1:$M$36</definedName>
    <definedName name="_xlnm.Print_Area" localSheetId="45">'９月月間'!$A$1:$M$36</definedName>
    <definedName name="_xlnm.Print_Area" localSheetId="46">'９月上旬'!$A$1:$M$36</definedName>
    <definedName name="_xlnm.Print_Area" localSheetId="47">'９月中旬'!$A$1:$M$36</definedName>
    <definedName name="_xlnm.Print_Titles" localSheetId="52">'10月（下旬）'!$1:$4</definedName>
    <definedName name="_xlnm.Print_Titles" localSheetId="49">'10月（月間）'!$1:$4</definedName>
    <definedName name="_xlnm.Print_Titles" localSheetId="50">'10月（上旬）'!$1:$4</definedName>
    <definedName name="_xlnm.Print_Titles" localSheetId="51">'10月（中旬）'!$1:$4</definedName>
    <definedName name="_xlnm.Print_Titles" localSheetId="60">'11月（下旬）'!$1:$4</definedName>
    <definedName name="_xlnm.Print_Titles" localSheetId="57">'11月（月間）'!$1:$4</definedName>
    <definedName name="_xlnm.Print_Titles" localSheetId="58">'11月（上旬）'!$1:$4</definedName>
    <definedName name="_xlnm.Print_Titles" localSheetId="59">'11月（中旬）'!$1:$4</definedName>
    <definedName name="_xlnm.Print_Titles" localSheetId="68">'12月（下旬）'!$1:$4</definedName>
    <definedName name="_xlnm.Print_Titles" localSheetId="65">'12月（月間）'!$1:$4</definedName>
    <definedName name="_xlnm.Print_Titles" localSheetId="66">'12月（上旬）'!$1:$4</definedName>
    <definedName name="_xlnm.Print_Titles" localSheetId="67">'12月（中旬）'!$1:$4</definedName>
    <definedName name="_xlnm.Print_Titles" localSheetId="76">'１月（下旬）'!$1:$4</definedName>
    <definedName name="_xlnm.Print_Titles" localSheetId="73">'１月（月間）'!$1:$4</definedName>
    <definedName name="_xlnm.Print_Titles" localSheetId="74">'１月（上旬）'!$1:$4</definedName>
    <definedName name="_xlnm.Print_Titles" localSheetId="75">'１月（中旬）'!$1:$4</definedName>
    <definedName name="_xlnm.Print_Titles" localSheetId="84">'２月（下旬）'!$1:$4</definedName>
    <definedName name="_xlnm.Print_Titles" localSheetId="81">'２月（月間）'!$1:$4</definedName>
    <definedName name="_xlnm.Print_Titles" localSheetId="82">'２月（上旬）'!$1:$4</definedName>
    <definedName name="_xlnm.Print_Titles" localSheetId="83">'２月（中旬）'!$1:$4</definedName>
    <definedName name="_xlnm.Print_Titles" localSheetId="92">'３月（下旬）'!$1:$4</definedName>
    <definedName name="_xlnm.Print_Titles" localSheetId="89">'３月（月間）'!$1:$4</definedName>
    <definedName name="_xlnm.Print_Titles" localSheetId="90">'３月（上旬）'!$1:$4</definedName>
    <definedName name="_xlnm.Print_Titles" localSheetId="91">'３月（中旬）'!$1:$4</definedName>
    <definedName name="_xlnm.Print_Titles" localSheetId="4">'４月（下旬）'!$1:$4</definedName>
    <definedName name="_xlnm.Print_Titles" localSheetId="1">'４月（月間）'!$1:$4</definedName>
    <definedName name="_xlnm.Print_Titles" localSheetId="2">'４月（上旬）'!$1:$4</definedName>
    <definedName name="_xlnm.Print_Titles" localSheetId="3">'４月（中旬）'!$1:$4</definedName>
    <definedName name="_xlnm.Print_Titles" localSheetId="12">'５月（下旬）'!$1:$4</definedName>
    <definedName name="_xlnm.Print_Titles" localSheetId="9">'５月（月間）'!$1:$4</definedName>
    <definedName name="_xlnm.Print_Titles" localSheetId="10">'５月（上旬）'!$1:$4</definedName>
    <definedName name="_xlnm.Print_Titles" localSheetId="11">'５月（中旬）'!$1:$4</definedName>
    <definedName name="_xlnm.Print_Titles" localSheetId="20">'６月（下旬）'!$1:$4</definedName>
    <definedName name="_xlnm.Print_Titles" localSheetId="17">'６月（月間）'!$1:$4</definedName>
    <definedName name="_xlnm.Print_Titles" localSheetId="18">'６月（上旬）'!$1:$4</definedName>
    <definedName name="_xlnm.Print_Titles" localSheetId="19">'６月（中旬）'!$1:$4</definedName>
    <definedName name="_xlnm.Print_Titles" localSheetId="28">'７月（下旬）'!$1:$4</definedName>
    <definedName name="_xlnm.Print_Titles" localSheetId="25">'７月（月間）'!$1:$4</definedName>
    <definedName name="_xlnm.Print_Titles" localSheetId="26">'７月（上旬）'!$1:$4</definedName>
    <definedName name="_xlnm.Print_Titles" localSheetId="27">'７月（中旬）'!$1:$4</definedName>
    <definedName name="_xlnm.Print_Titles" localSheetId="36">'８月（下旬）'!$1:$4</definedName>
    <definedName name="_xlnm.Print_Titles" localSheetId="33">'８月（月間）'!$1:$4</definedName>
    <definedName name="_xlnm.Print_Titles" localSheetId="34">'８月（上旬）'!$1:$4</definedName>
    <definedName name="_xlnm.Print_Titles" localSheetId="35">'８月（中旬）'!$1:$4</definedName>
    <definedName name="_xlnm.Print_Titles" localSheetId="44">'９月（下旬）'!$1:$4</definedName>
    <definedName name="_xlnm.Print_Titles" localSheetId="41">'９月（月間）'!$1:$4</definedName>
    <definedName name="_xlnm.Print_Titles" localSheetId="42">'９月（上旬）'!$1:$4</definedName>
    <definedName name="_xlnm.Print_Titles" localSheetId="43">'９月（中旬）'!$1:$4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4" i="1"/>
  <c r="C13" i="1"/>
  <c r="C12" i="1"/>
  <c r="C11" i="1"/>
  <c r="C10" i="1"/>
  <c r="C9" i="1"/>
  <c r="C8" i="1"/>
  <c r="C7" i="1"/>
  <c r="C6" i="1"/>
  <c r="C5" i="1"/>
  <c r="B15" i="1"/>
  <c r="B14" i="1"/>
  <c r="B13" i="1"/>
  <c r="B12" i="1"/>
  <c r="B11" i="1"/>
  <c r="B10" i="1"/>
  <c r="B9" i="1"/>
  <c r="B8" i="1"/>
  <c r="B7" i="1"/>
  <c r="B6" i="1"/>
  <c r="B5" i="1"/>
  <c r="C4" i="1"/>
  <c r="B4" i="1"/>
  <c r="F1" i="195"/>
  <c r="A1" i="195"/>
  <c r="F1" i="196"/>
  <c r="A1" i="196"/>
  <c r="F1" i="197"/>
  <c r="A1" i="197"/>
  <c r="F1" i="194"/>
  <c r="A1" i="194"/>
  <c r="F1" i="187"/>
  <c r="A1" i="187"/>
  <c r="F1" i="188"/>
  <c r="A1" i="188"/>
  <c r="F1" i="189"/>
  <c r="A1" i="189"/>
  <c r="F1" i="186"/>
  <c r="A1" i="186"/>
  <c r="F1" i="179"/>
  <c r="A1" i="179"/>
  <c r="F1" i="180"/>
  <c r="A1" i="180"/>
  <c r="F1" i="181"/>
  <c r="A1" i="181"/>
  <c r="F1" i="178"/>
  <c r="A1" i="178"/>
  <c r="F1" i="171"/>
  <c r="A1" i="171"/>
  <c r="F1" i="172"/>
  <c r="A1" i="172"/>
  <c r="F1" i="173"/>
  <c r="A1" i="173"/>
  <c r="F1" i="170"/>
  <c r="A1" i="170"/>
  <c r="F1" i="163"/>
  <c r="A1" i="163"/>
  <c r="F1" i="164"/>
  <c r="A1" i="164"/>
  <c r="F1" i="165"/>
  <c r="A1" i="165"/>
  <c r="F1" i="162"/>
  <c r="A1" i="162"/>
  <c r="F1" i="155"/>
  <c r="A1" i="155"/>
  <c r="F1" i="156"/>
  <c r="A1" i="156"/>
  <c r="F1" i="157"/>
  <c r="A1" i="157"/>
  <c r="F1" i="154"/>
  <c r="A1" i="154"/>
  <c r="F1" i="147"/>
  <c r="A1" i="147"/>
  <c r="F1" i="148"/>
  <c r="A1" i="148"/>
  <c r="F1" i="149"/>
  <c r="A1" i="149"/>
  <c r="F1" i="146"/>
  <c r="A1" i="146"/>
  <c r="F1" i="139"/>
  <c r="A1" i="139"/>
  <c r="F1" i="140"/>
  <c r="A1" i="140"/>
  <c r="F1" i="141"/>
  <c r="A1" i="141"/>
  <c r="F1" i="138"/>
  <c r="A1" i="138"/>
  <c r="F1" i="131"/>
  <c r="A1" i="131"/>
  <c r="F1" i="132"/>
  <c r="A1" i="132"/>
  <c r="F1" i="133"/>
  <c r="A1" i="133"/>
  <c r="F1" i="130"/>
  <c r="A1" i="130"/>
  <c r="F1" i="123"/>
  <c r="A1" i="123"/>
  <c r="F1" i="124"/>
  <c r="A1" i="124"/>
  <c r="F1" i="125"/>
  <c r="A1" i="125"/>
  <c r="F1" i="122"/>
  <c r="A1" i="122"/>
  <c r="F1" i="115"/>
  <c r="A1" i="115"/>
  <c r="F1" i="116"/>
  <c r="A1" i="116"/>
  <c r="F1" i="117"/>
  <c r="A1" i="117"/>
  <c r="F1" i="114"/>
  <c r="A1" i="114"/>
  <c r="F1" i="107"/>
  <c r="A1" i="107"/>
  <c r="F1" i="108"/>
  <c r="A1" i="108"/>
  <c r="F1" i="109"/>
  <c r="A1" i="109"/>
  <c r="F1" i="106"/>
  <c r="A1" i="106"/>
  <c r="J1" i="191"/>
  <c r="A1" i="191"/>
  <c r="J1" i="192"/>
  <c r="A1" i="192"/>
  <c r="J1" i="193"/>
  <c r="A1" i="193"/>
  <c r="J1" i="190"/>
  <c r="A1" i="190"/>
  <c r="J1" i="183"/>
  <c r="A1" i="183"/>
  <c r="J1" i="184"/>
  <c r="A1" i="184"/>
  <c r="J1" i="185"/>
  <c r="A1" i="185"/>
  <c r="J1" i="182"/>
  <c r="A1" i="182"/>
  <c r="J1" i="175"/>
  <c r="A1" i="175"/>
  <c r="J1" i="176"/>
  <c r="A1" i="176"/>
  <c r="J1" i="177"/>
  <c r="A1" i="177"/>
  <c r="J1" i="174"/>
  <c r="A1" i="174"/>
  <c r="J1" i="167"/>
  <c r="A1" i="167"/>
  <c r="J1" i="168"/>
  <c r="A1" i="168"/>
  <c r="J1" i="169"/>
  <c r="A1" i="169"/>
  <c r="J1" i="166"/>
  <c r="A1" i="166"/>
  <c r="J1" i="159"/>
  <c r="A1" i="159"/>
  <c r="J1" i="160"/>
  <c r="A1" i="160"/>
  <c r="J1" i="161"/>
  <c r="A1" i="161"/>
  <c r="J1" i="158"/>
  <c r="A1" i="158"/>
  <c r="J1" i="151"/>
  <c r="A1" i="151"/>
  <c r="J1" i="152"/>
  <c r="A1" i="152"/>
  <c r="J1" i="153"/>
  <c r="A1" i="153"/>
  <c r="J1" i="150"/>
  <c r="A1" i="150"/>
  <c r="J1" i="143"/>
  <c r="A1" i="143"/>
  <c r="J1" i="144"/>
  <c r="A1" i="144"/>
  <c r="J1" i="145"/>
  <c r="A1" i="145"/>
  <c r="J1" i="142"/>
  <c r="A1" i="142"/>
  <c r="J1" i="135"/>
  <c r="A1" i="135"/>
  <c r="J1" i="136"/>
  <c r="A1" i="136"/>
  <c r="J1" i="137"/>
  <c r="A1" i="137"/>
  <c r="J1" i="134"/>
  <c r="A1" i="134"/>
  <c r="J1" i="127"/>
  <c r="A1" i="127"/>
  <c r="J1" i="128"/>
  <c r="A1" i="128"/>
  <c r="J1" i="129"/>
  <c r="A1" i="129"/>
  <c r="J1" i="126"/>
  <c r="A1" i="126"/>
  <c r="J1" i="119"/>
  <c r="A1" i="119"/>
  <c r="J1" i="120"/>
  <c r="A1" i="120"/>
  <c r="J1" i="121"/>
  <c r="A1" i="121"/>
  <c r="J1" i="118"/>
  <c r="A1" i="118"/>
  <c r="J1" i="111"/>
  <c r="A1" i="111"/>
  <c r="J1" i="112"/>
  <c r="A1" i="112"/>
  <c r="J1" i="113"/>
  <c r="A1" i="113"/>
  <c r="J1" i="110"/>
  <c r="A1" i="110"/>
  <c r="J1" i="103"/>
  <c r="A1" i="103"/>
  <c r="J1" i="104"/>
  <c r="A1" i="104"/>
  <c r="J1" i="105"/>
  <c r="A1" i="105"/>
  <c r="J1" i="102"/>
  <c r="A1" i="102"/>
  <c r="B2" i="157"/>
  <c r="C2" i="157"/>
  <c r="G4" i="157"/>
  <c r="H4" i="157"/>
  <c r="K4" i="157"/>
  <c r="L4" i="157"/>
  <c r="B2" i="156"/>
  <c r="C2" i="156"/>
  <c r="G4" i="156"/>
  <c r="H4" i="156"/>
  <c r="K4" i="156"/>
  <c r="L4" i="156"/>
  <c r="C2" i="155"/>
  <c r="G4" i="155"/>
  <c r="H4" i="155"/>
  <c r="K4" i="155"/>
  <c r="L4" i="155"/>
  <c r="C2" i="154"/>
  <c r="G4" i="154"/>
  <c r="H4" i="154"/>
  <c r="K4" i="154"/>
  <c r="L4" i="154"/>
  <c r="A2" i="153"/>
  <c r="C2" i="153"/>
  <c r="E2" i="153"/>
  <c r="A2" i="152"/>
  <c r="C2" i="152"/>
  <c r="E2" i="152"/>
  <c r="C2" i="151"/>
  <c r="A2" i="150"/>
  <c r="C2" i="150"/>
  <c r="E2" i="150"/>
  <c r="B2" i="133"/>
  <c r="C2" i="133"/>
  <c r="G4" i="133"/>
  <c r="H4" i="133"/>
  <c r="K4" i="133"/>
  <c r="L4" i="133"/>
  <c r="B2" i="132"/>
  <c r="C2" i="132"/>
  <c r="G4" i="132"/>
  <c r="H4" i="132"/>
  <c r="K4" i="132"/>
  <c r="L4" i="132"/>
  <c r="C9" i="132"/>
  <c r="D9" i="132"/>
  <c r="D8" i="132" s="1"/>
  <c r="F9" i="132"/>
  <c r="G9" i="132"/>
  <c r="H9" i="132"/>
  <c r="H8" i="132" s="1"/>
  <c r="J9" i="132"/>
  <c r="K9" i="132"/>
  <c r="L9" i="132"/>
  <c r="M9" i="132" s="1"/>
  <c r="C10" i="132"/>
  <c r="F10" i="132" s="1"/>
  <c r="D10" i="132"/>
  <c r="E10" i="132"/>
  <c r="G10" i="132"/>
  <c r="J10" i="132" s="1"/>
  <c r="H10" i="132"/>
  <c r="I10" i="132"/>
  <c r="K10" i="132"/>
  <c r="L10" i="132"/>
  <c r="M10" i="132"/>
  <c r="C11" i="132"/>
  <c r="D11" i="132"/>
  <c r="E11" i="132" s="1"/>
  <c r="F11" i="132"/>
  <c r="G11" i="132"/>
  <c r="H11" i="132"/>
  <c r="I11" i="132" s="1"/>
  <c r="J11" i="132"/>
  <c r="K11" i="132"/>
  <c r="L11" i="132"/>
  <c r="M11" i="132" s="1"/>
  <c r="C14" i="132"/>
  <c r="D14" i="132"/>
  <c r="D13" i="132" s="1"/>
  <c r="L13" i="132" s="1"/>
  <c r="F14" i="132"/>
  <c r="G14" i="132"/>
  <c r="H14" i="132"/>
  <c r="H13" i="132" s="1"/>
  <c r="J14" i="132"/>
  <c r="K14" i="132"/>
  <c r="L14" i="132"/>
  <c r="M14" i="132" s="1"/>
  <c r="C15" i="132"/>
  <c r="F15" i="132" s="1"/>
  <c r="D15" i="132"/>
  <c r="E15" i="132"/>
  <c r="G15" i="132"/>
  <c r="J15" i="132" s="1"/>
  <c r="H15" i="132"/>
  <c r="I15" i="132"/>
  <c r="K15" i="132"/>
  <c r="L15" i="132"/>
  <c r="M15" i="132"/>
  <c r="C16" i="132"/>
  <c r="D16" i="132"/>
  <c r="E16" i="132" s="1"/>
  <c r="F16" i="132"/>
  <c r="G16" i="132"/>
  <c r="H16" i="132"/>
  <c r="I16" i="132" s="1"/>
  <c r="J16" i="132"/>
  <c r="K16" i="132"/>
  <c r="L16" i="132"/>
  <c r="M16" i="132" s="1"/>
  <c r="C17" i="132"/>
  <c r="F17" i="132" s="1"/>
  <c r="D17" i="132"/>
  <c r="E17" i="132"/>
  <c r="G17" i="132"/>
  <c r="J17" i="132" s="1"/>
  <c r="H17" i="132"/>
  <c r="L17" i="132"/>
  <c r="C20" i="132"/>
  <c r="C19" i="132" s="1"/>
  <c r="D20" i="132"/>
  <c r="G20" i="132"/>
  <c r="G19" i="132" s="1"/>
  <c r="H20" i="132"/>
  <c r="I20" i="132"/>
  <c r="L20" i="132"/>
  <c r="C21" i="132"/>
  <c r="D21" i="132"/>
  <c r="E21" i="132" s="1"/>
  <c r="F21" i="132"/>
  <c r="G21" i="132"/>
  <c r="H21" i="132"/>
  <c r="I21" i="132" s="1"/>
  <c r="J21" i="132"/>
  <c r="K21" i="132"/>
  <c r="L21" i="132"/>
  <c r="M21" i="132" s="1"/>
  <c r="C22" i="132"/>
  <c r="F22" i="132" s="1"/>
  <c r="D22" i="132"/>
  <c r="E22" i="132"/>
  <c r="G22" i="132"/>
  <c r="J22" i="132" s="1"/>
  <c r="H22" i="132"/>
  <c r="L22" i="132"/>
  <c r="C25" i="132"/>
  <c r="D25" i="132"/>
  <c r="E25" i="132"/>
  <c r="G25" i="132"/>
  <c r="H25" i="132"/>
  <c r="I25" i="132"/>
  <c r="K25" i="132"/>
  <c r="L25" i="132"/>
  <c r="M25" i="132"/>
  <c r="C26" i="132"/>
  <c r="D26" i="132"/>
  <c r="E26" i="132" s="1"/>
  <c r="G26" i="132"/>
  <c r="H26" i="132"/>
  <c r="I26" i="132" s="1"/>
  <c r="J26" i="132"/>
  <c r="K26" i="132"/>
  <c r="L26" i="132"/>
  <c r="M26" i="132" s="1"/>
  <c r="C27" i="132"/>
  <c r="F27" i="132" s="1"/>
  <c r="D27" i="132"/>
  <c r="E27" i="132"/>
  <c r="G27" i="132"/>
  <c r="J27" i="132" s="1"/>
  <c r="H27" i="132"/>
  <c r="I27" i="132"/>
  <c r="L27" i="132"/>
  <c r="C30" i="132"/>
  <c r="D30" i="132"/>
  <c r="E30" i="132"/>
  <c r="G30" i="132"/>
  <c r="H30" i="132"/>
  <c r="I30" i="132"/>
  <c r="K30" i="132"/>
  <c r="L30" i="132"/>
  <c r="M30" i="132"/>
  <c r="C31" i="132"/>
  <c r="D31" i="132"/>
  <c r="E31" i="132" s="1"/>
  <c r="G31" i="132"/>
  <c r="H31" i="132"/>
  <c r="I31" i="132" s="1"/>
  <c r="K31" i="132"/>
  <c r="C32" i="132"/>
  <c r="F32" i="132" s="1"/>
  <c r="D32" i="132"/>
  <c r="E32" i="132"/>
  <c r="G32" i="132"/>
  <c r="J32" i="132" s="1"/>
  <c r="H32" i="132"/>
  <c r="I32" i="132"/>
  <c r="K32" i="132"/>
  <c r="L32" i="132"/>
  <c r="M32" i="132"/>
  <c r="D33" i="132"/>
  <c r="H33" i="132"/>
  <c r="L33" i="132"/>
  <c r="C34" i="132"/>
  <c r="F34" i="132" s="1"/>
  <c r="D34" i="132"/>
  <c r="E34" i="132"/>
  <c r="G34" i="132"/>
  <c r="J34" i="132" s="1"/>
  <c r="H34" i="132"/>
  <c r="L34" i="132"/>
  <c r="C2" i="131"/>
  <c r="G4" i="131"/>
  <c r="H4" i="131"/>
  <c r="K4" i="131"/>
  <c r="L4" i="131"/>
  <c r="C2" i="130"/>
  <c r="G4" i="130"/>
  <c r="H4" i="130"/>
  <c r="K4" i="130"/>
  <c r="L4" i="130"/>
  <c r="C9" i="130"/>
  <c r="D9" i="130"/>
  <c r="D8" i="130" s="1"/>
  <c r="F9" i="130"/>
  <c r="G9" i="130"/>
  <c r="H9" i="130"/>
  <c r="H8" i="130" s="1"/>
  <c r="J9" i="130"/>
  <c r="K9" i="130"/>
  <c r="L9" i="130"/>
  <c r="M9" i="130" s="1"/>
  <c r="C10" i="130"/>
  <c r="F10" i="130" s="1"/>
  <c r="D10" i="130"/>
  <c r="E10" i="130"/>
  <c r="G10" i="130"/>
  <c r="J10" i="130" s="1"/>
  <c r="H10" i="130"/>
  <c r="I10" i="130"/>
  <c r="K10" i="130"/>
  <c r="L10" i="130"/>
  <c r="M10" i="130"/>
  <c r="C11" i="130"/>
  <c r="D11" i="130"/>
  <c r="E11" i="130" s="1"/>
  <c r="F11" i="130"/>
  <c r="G11" i="130"/>
  <c r="H11" i="130"/>
  <c r="I11" i="130" s="1"/>
  <c r="J11" i="130"/>
  <c r="K11" i="130"/>
  <c r="L11" i="130"/>
  <c r="M11" i="130" s="1"/>
  <c r="C12" i="130"/>
  <c r="F12" i="130" s="1"/>
  <c r="D12" i="130"/>
  <c r="E12" i="130"/>
  <c r="G12" i="130"/>
  <c r="J12" i="130" s="1"/>
  <c r="H12" i="130"/>
  <c r="I12" i="130"/>
  <c r="K12" i="130"/>
  <c r="L12" i="130"/>
  <c r="M12" i="130"/>
  <c r="C14" i="130"/>
  <c r="C13" i="130" s="1"/>
  <c r="D14" i="130"/>
  <c r="E14" i="130"/>
  <c r="G14" i="130"/>
  <c r="H14" i="130"/>
  <c r="I14" i="130"/>
  <c r="K14" i="130"/>
  <c r="L14" i="130"/>
  <c r="M14" i="130"/>
  <c r="C15" i="130"/>
  <c r="D15" i="130"/>
  <c r="E15" i="130" s="1"/>
  <c r="F15" i="130"/>
  <c r="G15" i="130"/>
  <c r="H15" i="130"/>
  <c r="I15" i="130" s="1"/>
  <c r="J15" i="130"/>
  <c r="K15" i="130"/>
  <c r="L15" i="130"/>
  <c r="M15" i="130" s="1"/>
  <c r="C16" i="130"/>
  <c r="F16" i="130" s="1"/>
  <c r="D16" i="130"/>
  <c r="E16" i="130"/>
  <c r="G16" i="130"/>
  <c r="J16" i="130" s="1"/>
  <c r="H16" i="130"/>
  <c r="I16" i="130"/>
  <c r="K16" i="130"/>
  <c r="L16" i="130"/>
  <c r="M16" i="130"/>
  <c r="C17" i="130"/>
  <c r="D17" i="130"/>
  <c r="E17" i="130" s="1"/>
  <c r="F17" i="130"/>
  <c r="G17" i="130"/>
  <c r="H17" i="130"/>
  <c r="I17" i="130" s="1"/>
  <c r="J17" i="130"/>
  <c r="K17" i="130"/>
  <c r="L17" i="130"/>
  <c r="M17" i="130" s="1"/>
  <c r="C18" i="130"/>
  <c r="F18" i="130" s="1"/>
  <c r="D18" i="130"/>
  <c r="E18" i="130"/>
  <c r="G18" i="130"/>
  <c r="J18" i="130" s="1"/>
  <c r="H18" i="130"/>
  <c r="I18" i="130"/>
  <c r="L18" i="130"/>
  <c r="C20" i="130"/>
  <c r="D20" i="130"/>
  <c r="E20" i="130"/>
  <c r="G20" i="130"/>
  <c r="H20" i="130"/>
  <c r="I20" i="130"/>
  <c r="K20" i="130"/>
  <c r="L20" i="130"/>
  <c r="M20" i="130"/>
  <c r="C21" i="130"/>
  <c r="D21" i="130"/>
  <c r="E21" i="130" s="1"/>
  <c r="F21" i="130"/>
  <c r="G21" i="130"/>
  <c r="H21" i="130"/>
  <c r="I21" i="130" s="1"/>
  <c r="K21" i="130"/>
  <c r="C22" i="130"/>
  <c r="F22" i="130" s="1"/>
  <c r="D22" i="130"/>
  <c r="E22" i="130"/>
  <c r="G22" i="130"/>
  <c r="J22" i="130" s="1"/>
  <c r="H22" i="130"/>
  <c r="I22" i="130"/>
  <c r="K22" i="130"/>
  <c r="L22" i="130"/>
  <c r="M22" i="130"/>
  <c r="C23" i="130"/>
  <c r="D23" i="130"/>
  <c r="E23" i="130" s="1"/>
  <c r="G23" i="130"/>
  <c r="H23" i="130"/>
  <c r="I23" i="130" s="1"/>
  <c r="J23" i="130"/>
  <c r="K23" i="130"/>
  <c r="L23" i="130"/>
  <c r="M23" i="130" s="1"/>
  <c r="C25" i="130"/>
  <c r="D25" i="130"/>
  <c r="G25" i="130"/>
  <c r="H25" i="130"/>
  <c r="J25" i="130"/>
  <c r="K25" i="130"/>
  <c r="L25" i="130"/>
  <c r="M25" i="130" s="1"/>
  <c r="C26" i="130"/>
  <c r="D26" i="130"/>
  <c r="E26" i="130"/>
  <c r="G26" i="130"/>
  <c r="H26" i="130"/>
  <c r="I26" i="130"/>
  <c r="L26" i="130"/>
  <c r="C27" i="130"/>
  <c r="D27" i="130"/>
  <c r="E27" i="130" s="1"/>
  <c r="F27" i="130"/>
  <c r="G27" i="130"/>
  <c r="H27" i="130"/>
  <c r="I27" i="130" s="1"/>
  <c r="K27" i="130"/>
  <c r="C28" i="130"/>
  <c r="F28" i="130" s="1"/>
  <c r="D28" i="130"/>
  <c r="E28" i="130"/>
  <c r="G28" i="130"/>
  <c r="J28" i="130" s="1"/>
  <c r="H28" i="130"/>
  <c r="I28" i="130"/>
  <c r="K28" i="130"/>
  <c r="L28" i="130"/>
  <c r="M28" i="130"/>
  <c r="C30" i="130"/>
  <c r="G30" i="130"/>
  <c r="K30" i="130"/>
  <c r="D31" i="130"/>
  <c r="L31" i="130" s="1"/>
  <c r="H31" i="130"/>
  <c r="C32" i="130"/>
  <c r="D32" i="130"/>
  <c r="E32" i="130" s="1"/>
  <c r="F32" i="130"/>
  <c r="G32" i="130"/>
  <c r="H32" i="130"/>
  <c r="I32" i="130" s="1"/>
  <c r="J32" i="130"/>
  <c r="K32" i="130"/>
  <c r="L32" i="130"/>
  <c r="M32" i="130" s="1"/>
  <c r="C33" i="130"/>
  <c r="F33" i="130" s="1"/>
  <c r="D33" i="130"/>
  <c r="G33" i="130"/>
  <c r="C34" i="130"/>
  <c r="D34" i="130"/>
  <c r="E34" i="130" s="1"/>
  <c r="G34" i="130"/>
  <c r="H34" i="130"/>
  <c r="I34" i="130" s="1"/>
  <c r="K34" i="130"/>
  <c r="C35" i="130"/>
  <c r="F35" i="130" s="1"/>
  <c r="D35" i="130"/>
  <c r="G35" i="130"/>
  <c r="J35" i="130" s="1"/>
  <c r="H35" i="130"/>
  <c r="L35" i="130"/>
  <c r="C36" i="130"/>
  <c r="D36" i="130"/>
  <c r="E36" i="130" s="1"/>
  <c r="F36" i="130"/>
  <c r="G36" i="130"/>
  <c r="H36" i="130"/>
  <c r="I36" i="130" s="1"/>
  <c r="J36" i="130"/>
  <c r="K36" i="130"/>
  <c r="L36" i="130"/>
  <c r="M36" i="130" s="1"/>
  <c r="A2" i="129"/>
  <c r="C2" i="129"/>
  <c r="E2" i="129"/>
  <c r="K3" i="129"/>
  <c r="L3" i="129"/>
  <c r="O3" i="129"/>
  <c r="P3" i="129"/>
  <c r="A2" i="128"/>
  <c r="C2" i="128"/>
  <c r="E2" i="128"/>
  <c r="K3" i="128"/>
  <c r="L3" i="128"/>
  <c r="O3" i="128"/>
  <c r="P3" i="128"/>
  <c r="C2" i="127"/>
  <c r="K3" i="127"/>
  <c r="L3" i="127"/>
  <c r="O3" i="127"/>
  <c r="P3" i="127"/>
  <c r="A2" i="126"/>
  <c r="C2" i="126"/>
  <c r="E2" i="126"/>
  <c r="K3" i="126"/>
  <c r="L3" i="126"/>
  <c r="O3" i="126"/>
  <c r="P3" i="126"/>
  <c r="B2" i="125"/>
  <c r="C2" i="125"/>
  <c r="G4" i="125"/>
  <c r="H4" i="125"/>
  <c r="K4" i="125"/>
  <c r="L4" i="125"/>
  <c r="B2" i="124"/>
  <c r="C2" i="124"/>
  <c r="G4" i="124"/>
  <c r="H4" i="124"/>
  <c r="K4" i="124"/>
  <c r="L4" i="124"/>
  <c r="C2" i="123"/>
  <c r="G4" i="123"/>
  <c r="H4" i="123"/>
  <c r="K4" i="123"/>
  <c r="L4" i="123"/>
  <c r="C2" i="122"/>
  <c r="G4" i="122"/>
  <c r="H4" i="122"/>
  <c r="K4" i="122"/>
  <c r="L4" i="122"/>
  <c r="A2" i="121"/>
  <c r="C2" i="121"/>
  <c r="E2" i="121"/>
  <c r="K3" i="121"/>
  <c r="L3" i="121"/>
  <c r="O3" i="121"/>
  <c r="P3" i="121"/>
  <c r="A2" i="120"/>
  <c r="C2" i="120"/>
  <c r="E2" i="120"/>
  <c r="K3" i="120"/>
  <c r="L3" i="120"/>
  <c r="O3" i="120"/>
  <c r="P3" i="120"/>
  <c r="C2" i="119"/>
  <c r="K3" i="119"/>
  <c r="L3" i="119"/>
  <c r="O3" i="119"/>
  <c r="P3" i="119"/>
  <c r="A2" i="118"/>
  <c r="C2" i="118"/>
  <c r="E2" i="118"/>
  <c r="K3" i="118"/>
  <c r="L3" i="118"/>
  <c r="O3" i="118"/>
  <c r="P3" i="118"/>
  <c r="B2" i="117"/>
  <c r="C2" i="117"/>
  <c r="G4" i="117"/>
  <c r="H4" i="117"/>
  <c r="K4" i="117"/>
  <c r="L4" i="117"/>
  <c r="B2" i="116"/>
  <c r="C2" i="116"/>
  <c r="G4" i="116"/>
  <c r="H4" i="116"/>
  <c r="K4" i="116"/>
  <c r="L4" i="116"/>
  <c r="C2" i="115"/>
  <c r="G4" i="115"/>
  <c r="H4" i="115"/>
  <c r="K4" i="115"/>
  <c r="L4" i="115"/>
  <c r="C2" i="114"/>
  <c r="G4" i="114"/>
  <c r="H4" i="114"/>
  <c r="K4" i="114"/>
  <c r="L4" i="114"/>
  <c r="A2" i="113"/>
  <c r="C2" i="113"/>
  <c r="E2" i="113"/>
  <c r="K3" i="113"/>
  <c r="L3" i="113"/>
  <c r="O3" i="113"/>
  <c r="P3" i="113"/>
  <c r="A2" i="112"/>
  <c r="C2" i="112"/>
  <c r="E2" i="112"/>
  <c r="K3" i="112"/>
  <c r="L3" i="112"/>
  <c r="O3" i="112"/>
  <c r="P3" i="112"/>
  <c r="C2" i="111"/>
  <c r="K3" i="111"/>
  <c r="L3" i="111"/>
  <c r="O3" i="111"/>
  <c r="P3" i="111"/>
  <c r="A2" i="110"/>
  <c r="C2" i="110"/>
  <c r="E2" i="110"/>
  <c r="K3" i="110"/>
  <c r="L3" i="110"/>
  <c r="O3" i="110"/>
  <c r="P3" i="110"/>
  <c r="B2" i="109"/>
  <c r="C2" i="109"/>
  <c r="G4" i="109"/>
  <c r="H4" i="109"/>
  <c r="K4" i="109"/>
  <c r="L4" i="109"/>
  <c r="B2" i="108"/>
  <c r="C2" i="108"/>
  <c r="G4" i="108"/>
  <c r="H4" i="108"/>
  <c r="K4" i="108"/>
  <c r="L4" i="108"/>
  <c r="C2" i="107"/>
  <c r="G4" i="107"/>
  <c r="H4" i="107"/>
  <c r="K4" i="107"/>
  <c r="L4" i="107"/>
  <c r="C2" i="106"/>
  <c r="G4" i="106"/>
  <c r="H4" i="106"/>
  <c r="K4" i="106"/>
  <c r="L4" i="106"/>
  <c r="A2" i="105"/>
  <c r="C2" i="105"/>
  <c r="E2" i="105"/>
  <c r="K3" i="105"/>
  <c r="L3" i="105"/>
  <c r="O3" i="105"/>
  <c r="P3" i="105"/>
  <c r="A2" i="104"/>
  <c r="C2" i="104"/>
  <c r="E2" i="104"/>
  <c r="K3" i="104"/>
  <c r="L3" i="104"/>
  <c r="O3" i="104"/>
  <c r="P3" i="104"/>
  <c r="C2" i="103"/>
  <c r="K3" i="103"/>
  <c r="L3" i="103"/>
  <c r="O3" i="103"/>
  <c r="P3" i="103"/>
  <c r="A2" i="102"/>
  <c r="C2" i="102"/>
  <c r="E2" i="102"/>
  <c r="K3" i="102"/>
  <c r="L3" i="102"/>
  <c r="O3" i="102"/>
  <c r="P3" i="102"/>
  <c r="I34" i="132" l="1"/>
  <c r="K34" i="132"/>
  <c r="M34" i="132" s="1"/>
  <c r="F31" i="132"/>
  <c r="J30" i="132"/>
  <c r="H29" i="132"/>
  <c r="D29" i="132"/>
  <c r="C24" i="132"/>
  <c r="F25" i="132"/>
  <c r="K19" i="132"/>
  <c r="L31" i="132"/>
  <c r="M31" i="132" s="1"/>
  <c r="J31" i="132"/>
  <c r="F30" i="132"/>
  <c r="K27" i="132"/>
  <c r="M27" i="132" s="1"/>
  <c r="F26" i="132"/>
  <c r="G24" i="132"/>
  <c r="J25" i="132"/>
  <c r="H24" i="132"/>
  <c r="D24" i="132"/>
  <c r="L8" i="132"/>
  <c r="K20" i="132"/>
  <c r="M20" i="132" s="1"/>
  <c r="E20" i="132"/>
  <c r="G13" i="132"/>
  <c r="C13" i="132"/>
  <c r="G8" i="132"/>
  <c r="C8" i="132"/>
  <c r="K22" i="132"/>
  <c r="M22" i="132" s="1"/>
  <c r="I22" i="132"/>
  <c r="H19" i="132"/>
  <c r="J19" i="132" s="1"/>
  <c r="D19" i="132"/>
  <c r="E19" i="132" s="1"/>
  <c r="K17" i="132"/>
  <c r="M17" i="132" s="1"/>
  <c r="I17" i="132"/>
  <c r="G33" i="132"/>
  <c r="G29" i="132" s="1"/>
  <c r="C33" i="132"/>
  <c r="J20" i="132"/>
  <c r="F20" i="132"/>
  <c r="I14" i="132"/>
  <c r="E14" i="132"/>
  <c r="I9" i="132"/>
  <c r="E9" i="132"/>
  <c r="E35" i="130"/>
  <c r="L34" i="130"/>
  <c r="M34" i="130" s="1"/>
  <c r="J34" i="130"/>
  <c r="K33" i="130"/>
  <c r="J26" i="130"/>
  <c r="G31" i="130"/>
  <c r="G29" i="130" s="1"/>
  <c r="D24" i="130"/>
  <c r="E25" i="130"/>
  <c r="D30" i="130"/>
  <c r="G19" i="130"/>
  <c r="J20" i="130"/>
  <c r="H19" i="130"/>
  <c r="D19" i="130"/>
  <c r="L19" i="130" s="1"/>
  <c r="G13" i="130"/>
  <c r="L8" i="130"/>
  <c r="K35" i="130"/>
  <c r="M35" i="130" s="1"/>
  <c r="I35" i="130"/>
  <c r="F34" i="130"/>
  <c r="E33" i="130"/>
  <c r="H33" i="130"/>
  <c r="L33" i="130" s="1"/>
  <c r="E30" i="130"/>
  <c r="L27" i="130"/>
  <c r="M27" i="130" s="1"/>
  <c r="J27" i="130"/>
  <c r="K26" i="130"/>
  <c r="M26" i="130" s="1"/>
  <c r="F26" i="130"/>
  <c r="C31" i="130"/>
  <c r="C29" i="130" s="1"/>
  <c r="H24" i="130"/>
  <c r="I25" i="130"/>
  <c r="H30" i="130"/>
  <c r="H29" i="130" s="1"/>
  <c r="F25" i="130"/>
  <c r="G24" i="130"/>
  <c r="C24" i="130"/>
  <c r="F23" i="130"/>
  <c r="L21" i="130"/>
  <c r="M21" i="130" s="1"/>
  <c r="J21" i="130"/>
  <c r="C19" i="130"/>
  <c r="F20" i="130"/>
  <c r="K18" i="130"/>
  <c r="M18" i="130" s="1"/>
  <c r="E13" i="130"/>
  <c r="K13" i="130"/>
  <c r="F13" i="130"/>
  <c r="H13" i="130"/>
  <c r="H6" i="130" s="1"/>
  <c r="D13" i="130"/>
  <c r="G8" i="130"/>
  <c r="C8" i="130"/>
  <c r="J14" i="130"/>
  <c r="F14" i="130"/>
  <c r="I9" i="130"/>
  <c r="E9" i="130"/>
  <c r="I29" i="132" l="1"/>
  <c r="J29" i="132"/>
  <c r="L24" i="132"/>
  <c r="F19" i="132"/>
  <c r="I19" i="132"/>
  <c r="E24" i="132"/>
  <c r="K24" i="132"/>
  <c r="M24" i="132" s="1"/>
  <c r="F24" i="132"/>
  <c r="I33" i="132"/>
  <c r="J33" i="132"/>
  <c r="J8" i="132"/>
  <c r="I8" i="132"/>
  <c r="J13" i="132"/>
  <c r="I13" i="132"/>
  <c r="E33" i="132"/>
  <c r="K33" i="132"/>
  <c r="M33" i="132" s="1"/>
  <c r="F33" i="132"/>
  <c r="L19" i="132"/>
  <c r="F8" i="132"/>
  <c r="E8" i="132"/>
  <c r="K8" i="132"/>
  <c r="M8" i="132" s="1"/>
  <c r="F13" i="132"/>
  <c r="E13" i="132"/>
  <c r="K13" i="132"/>
  <c r="M13" i="132" s="1"/>
  <c r="I24" i="132"/>
  <c r="J24" i="132"/>
  <c r="C29" i="132"/>
  <c r="M19" i="132"/>
  <c r="L29" i="132"/>
  <c r="I29" i="130"/>
  <c r="J29" i="130"/>
  <c r="K29" i="130"/>
  <c r="M29" i="130" s="1"/>
  <c r="L30" i="130"/>
  <c r="M30" i="130" s="1"/>
  <c r="D29" i="130"/>
  <c r="L29" i="130" s="1"/>
  <c r="L24" i="130"/>
  <c r="M33" i="130"/>
  <c r="J33" i="130"/>
  <c r="G6" i="130"/>
  <c r="J8" i="130"/>
  <c r="I8" i="130"/>
  <c r="J24" i="130"/>
  <c r="I24" i="130"/>
  <c r="C6" i="130"/>
  <c r="F8" i="130"/>
  <c r="E8" i="130"/>
  <c r="K8" i="130"/>
  <c r="M8" i="130" s="1"/>
  <c r="L13" i="130"/>
  <c r="M13" i="130" s="1"/>
  <c r="E19" i="130"/>
  <c r="K19" i="130"/>
  <c r="M19" i="130" s="1"/>
  <c r="F19" i="130"/>
  <c r="F24" i="130"/>
  <c r="K24" i="130"/>
  <c r="M24" i="130" s="1"/>
  <c r="E24" i="130"/>
  <c r="E31" i="130"/>
  <c r="F31" i="130"/>
  <c r="K31" i="130"/>
  <c r="M31" i="130" s="1"/>
  <c r="I30" i="130"/>
  <c r="D6" i="130"/>
  <c r="L6" i="130" s="1"/>
  <c r="I13" i="130"/>
  <c r="J13" i="130"/>
  <c r="I19" i="130"/>
  <c r="J19" i="130"/>
  <c r="I31" i="130"/>
  <c r="J31" i="130"/>
  <c r="F30" i="130"/>
  <c r="J30" i="130"/>
  <c r="I33" i="130"/>
  <c r="E29" i="132" l="1"/>
  <c r="K29" i="132"/>
  <c r="M29" i="132" s="1"/>
  <c r="F29" i="132"/>
  <c r="E6" i="130"/>
  <c r="K6" i="130"/>
  <c r="M6" i="130" s="1"/>
  <c r="F6" i="130"/>
  <c r="I6" i="130"/>
  <c r="J6" i="130"/>
  <c r="F29" i="130"/>
  <c r="E29" i="130"/>
  <c r="D5" i="1"/>
  <c r="D6" i="1"/>
  <c r="D7" i="1"/>
  <c r="D8" i="1"/>
  <c r="D9" i="1"/>
  <c r="D10" i="1"/>
  <c r="D11" i="1"/>
  <c r="D12" i="1"/>
  <c r="D13" i="1"/>
  <c r="D14" i="1"/>
  <c r="D15" i="1"/>
  <c r="C16" i="1"/>
  <c r="B16" i="1"/>
  <c r="D4" i="1" l="1"/>
  <c r="D16" i="1"/>
</calcChain>
</file>

<file path=xl/sharedStrings.xml><?xml version="1.0" encoding="utf-8"?>
<sst xmlns="http://schemas.openxmlformats.org/spreadsheetml/2006/main" count="12769" uniqueCount="417">
  <si>
    <t>-</t>
  </si>
  <si>
    <t>SNA</t>
  </si>
  <si>
    <t>月</t>
    <rPh sb="0" eb="1">
      <t>ツキ</t>
    </rPh>
    <phoneticPr fontId="3"/>
  </si>
  <si>
    <t>輸送実績</t>
    <phoneticPr fontId="3"/>
  </si>
  <si>
    <t>利用率</t>
    <phoneticPr fontId="3"/>
  </si>
  <si>
    <t>上旬</t>
    <rPh sb="0" eb="2">
      <t>ジョウジュン</t>
    </rPh>
    <phoneticPr fontId="3"/>
  </si>
  <si>
    <t>月間</t>
    <rPh sb="0" eb="2">
      <t>ゲッカン</t>
    </rPh>
    <phoneticPr fontId="3"/>
  </si>
  <si>
    <t>中旬</t>
    <rPh sb="0" eb="2">
      <t>チュウジュン</t>
    </rPh>
    <phoneticPr fontId="3"/>
  </si>
  <si>
    <t>下旬</t>
    <rPh sb="0" eb="2">
      <t>ゲジュン</t>
    </rPh>
    <phoneticPr fontId="3"/>
  </si>
  <si>
    <t>４月月間</t>
    <rPh sb="1" eb="2">
      <t>ガツ</t>
    </rPh>
    <rPh sb="2" eb="4">
      <t>ゲッカン</t>
    </rPh>
    <phoneticPr fontId="3"/>
  </si>
  <si>
    <t>４月上旬</t>
    <rPh sb="1" eb="2">
      <t>ガツ</t>
    </rPh>
    <rPh sb="2" eb="4">
      <t>ジョウジュン</t>
    </rPh>
    <phoneticPr fontId="3"/>
  </si>
  <si>
    <t>４月中旬</t>
    <rPh sb="1" eb="2">
      <t>ガツ</t>
    </rPh>
    <rPh sb="2" eb="4">
      <t>チュウジュン</t>
    </rPh>
    <phoneticPr fontId="3"/>
  </si>
  <si>
    <t>４月下旬</t>
    <rPh sb="1" eb="2">
      <t>ガツ</t>
    </rPh>
    <rPh sb="2" eb="4">
      <t>ゲジュン</t>
    </rPh>
    <phoneticPr fontId="3"/>
  </si>
  <si>
    <t>４月</t>
    <rPh sb="1" eb="2">
      <t>ガツ</t>
    </rPh>
    <phoneticPr fontId="3"/>
  </si>
  <si>
    <t>実績</t>
    <rPh sb="0" eb="2">
      <t>ジッセキ</t>
    </rPh>
    <phoneticPr fontId="3"/>
  </si>
  <si>
    <t>５月</t>
  </si>
  <si>
    <t>５月月間</t>
    <rPh sb="1" eb="2">
      <t>ガツ</t>
    </rPh>
    <rPh sb="2" eb="4">
      <t>ゲッカン</t>
    </rPh>
    <phoneticPr fontId="3"/>
  </si>
  <si>
    <t>５月上旬</t>
    <rPh sb="1" eb="2">
      <t>ガツ</t>
    </rPh>
    <rPh sb="2" eb="4">
      <t>ジョウジュン</t>
    </rPh>
    <phoneticPr fontId="3"/>
  </si>
  <si>
    <t>５月中旬</t>
    <rPh sb="1" eb="2">
      <t>ガツ</t>
    </rPh>
    <rPh sb="2" eb="4">
      <t>チュウジュン</t>
    </rPh>
    <phoneticPr fontId="3"/>
  </si>
  <si>
    <t>５月下旬</t>
    <rPh sb="1" eb="2">
      <t>ガツ</t>
    </rPh>
    <rPh sb="2" eb="4">
      <t>ゲジュン</t>
    </rPh>
    <phoneticPr fontId="3"/>
  </si>
  <si>
    <t>６月</t>
  </si>
  <si>
    <t>６月月間</t>
    <rPh sb="1" eb="2">
      <t>ガツ</t>
    </rPh>
    <rPh sb="2" eb="4">
      <t>ゲッカン</t>
    </rPh>
    <phoneticPr fontId="3"/>
  </si>
  <si>
    <t>６月上旬</t>
    <rPh sb="1" eb="2">
      <t>ガツ</t>
    </rPh>
    <rPh sb="2" eb="4">
      <t>ジョウジュン</t>
    </rPh>
    <phoneticPr fontId="3"/>
  </si>
  <si>
    <t>６月中旬</t>
    <rPh sb="1" eb="2">
      <t>ガツ</t>
    </rPh>
    <rPh sb="2" eb="4">
      <t>チュウジュン</t>
    </rPh>
    <phoneticPr fontId="3"/>
  </si>
  <si>
    <t>６月下旬</t>
    <rPh sb="1" eb="2">
      <t>ガツ</t>
    </rPh>
    <rPh sb="2" eb="4">
      <t>ゲジュン</t>
    </rPh>
    <phoneticPr fontId="3"/>
  </si>
  <si>
    <t>７月</t>
  </si>
  <si>
    <t>７月月間</t>
    <rPh sb="1" eb="2">
      <t>ガツ</t>
    </rPh>
    <rPh sb="2" eb="4">
      <t>ゲッカン</t>
    </rPh>
    <phoneticPr fontId="3"/>
  </si>
  <si>
    <t>７月上旬</t>
    <rPh sb="1" eb="2">
      <t>ガツ</t>
    </rPh>
    <rPh sb="2" eb="4">
      <t>ジョウジュン</t>
    </rPh>
    <phoneticPr fontId="3"/>
  </si>
  <si>
    <t>７月中旬</t>
    <rPh sb="1" eb="2">
      <t>ガツ</t>
    </rPh>
    <rPh sb="2" eb="4">
      <t>チュウジュン</t>
    </rPh>
    <phoneticPr fontId="3"/>
  </si>
  <si>
    <t>７月下旬</t>
    <rPh sb="1" eb="2">
      <t>ガツ</t>
    </rPh>
    <rPh sb="2" eb="4">
      <t>ゲジュン</t>
    </rPh>
    <phoneticPr fontId="3"/>
  </si>
  <si>
    <t>８月</t>
  </si>
  <si>
    <t>８月月間</t>
    <rPh sb="1" eb="2">
      <t>ガツ</t>
    </rPh>
    <rPh sb="2" eb="4">
      <t>ゲッカン</t>
    </rPh>
    <phoneticPr fontId="3"/>
  </si>
  <si>
    <t>８月上旬</t>
    <rPh sb="1" eb="2">
      <t>ガツ</t>
    </rPh>
    <rPh sb="2" eb="4">
      <t>ジョウジュン</t>
    </rPh>
    <phoneticPr fontId="3"/>
  </si>
  <si>
    <t>８月中旬</t>
    <rPh sb="1" eb="2">
      <t>ガツ</t>
    </rPh>
    <rPh sb="2" eb="4">
      <t>チュウジュン</t>
    </rPh>
    <phoneticPr fontId="3"/>
  </si>
  <si>
    <t>８月下旬</t>
    <rPh sb="1" eb="2">
      <t>ガツ</t>
    </rPh>
    <rPh sb="2" eb="4">
      <t>ゲジュン</t>
    </rPh>
    <phoneticPr fontId="3"/>
  </si>
  <si>
    <t>９月</t>
  </si>
  <si>
    <t>９月月間</t>
    <rPh sb="1" eb="2">
      <t>ガツ</t>
    </rPh>
    <rPh sb="2" eb="4">
      <t>ゲッカン</t>
    </rPh>
    <phoneticPr fontId="3"/>
  </si>
  <si>
    <t>９月上旬</t>
    <rPh sb="1" eb="2">
      <t>ガツ</t>
    </rPh>
    <rPh sb="2" eb="4">
      <t>ジョウジュン</t>
    </rPh>
    <phoneticPr fontId="3"/>
  </si>
  <si>
    <t>９月中旬</t>
    <rPh sb="1" eb="2">
      <t>ガツ</t>
    </rPh>
    <rPh sb="2" eb="4">
      <t>チュウジュン</t>
    </rPh>
    <phoneticPr fontId="3"/>
  </si>
  <si>
    <t>９月下旬</t>
    <rPh sb="1" eb="2">
      <t>ガツ</t>
    </rPh>
    <rPh sb="2" eb="4">
      <t>ゲジュン</t>
    </rPh>
    <phoneticPr fontId="3"/>
  </si>
  <si>
    <t>１月</t>
  </si>
  <si>
    <t>２月</t>
  </si>
  <si>
    <t>３月</t>
  </si>
  <si>
    <t>１月月間</t>
    <rPh sb="1" eb="2">
      <t>ガツ</t>
    </rPh>
    <rPh sb="2" eb="4">
      <t>ゲッカン</t>
    </rPh>
    <phoneticPr fontId="3"/>
  </si>
  <si>
    <t>２月月間</t>
    <rPh sb="1" eb="2">
      <t>ガツ</t>
    </rPh>
    <rPh sb="2" eb="4">
      <t>ゲッカン</t>
    </rPh>
    <phoneticPr fontId="3"/>
  </si>
  <si>
    <t>３月月間</t>
    <rPh sb="1" eb="2">
      <t>ガツ</t>
    </rPh>
    <rPh sb="2" eb="4">
      <t>ゲッカン</t>
    </rPh>
    <phoneticPr fontId="3"/>
  </si>
  <si>
    <t>１月上旬</t>
    <rPh sb="1" eb="2">
      <t>ガツ</t>
    </rPh>
    <rPh sb="2" eb="4">
      <t>ジョウジュン</t>
    </rPh>
    <phoneticPr fontId="3"/>
  </si>
  <si>
    <t>１月中旬</t>
    <rPh sb="1" eb="2">
      <t>ガツ</t>
    </rPh>
    <rPh sb="2" eb="4">
      <t>チュウジュン</t>
    </rPh>
    <phoneticPr fontId="3"/>
  </si>
  <si>
    <t>１月下旬</t>
    <rPh sb="1" eb="2">
      <t>ガツ</t>
    </rPh>
    <rPh sb="2" eb="4">
      <t>ゲジュン</t>
    </rPh>
    <phoneticPr fontId="3"/>
  </si>
  <si>
    <t>２月上旬</t>
    <rPh sb="1" eb="2">
      <t>ガツ</t>
    </rPh>
    <rPh sb="2" eb="4">
      <t>ジョウジュン</t>
    </rPh>
    <phoneticPr fontId="3"/>
  </si>
  <si>
    <t>２月中旬</t>
    <rPh sb="1" eb="2">
      <t>ガツ</t>
    </rPh>
    <rPh sb="2" eb="4">
      <t>チュウジュン</t>
    </rPh>
    <phoneticPr fontId="3"/>
  </si>
  <si>
    <t>２月下旬</t>
    <rPh sb="1" eb="2">
      <t>ガツ</t>
    </rPh>
    <rPh sb="2" eb="4">
      <t>ゲジュン</t>
    </rPh>
    <phoneticPr fontId="3"/>
  </si>
  <si>
    <t>３月上旬</t>
    <rPh sb="1" eb="2">
      <t>ガツ</t>
    </rPh>
    <rPh sb="2" eb="4">
      <t>ジョウジュン</t>
    </rPh>
    <phoneticPr fontId="3"/>
  </si>
  <si>
    <t>３月中旬</t>
    <rPh sb="1" eb="2">
      <t>ガツ</t>
    </rPh>
    <rPh sb="2" eb="4">
      <t>チュウジュン</t>
    </rPh>
    <phoneticPr fontId="3"/>
  </si>
  <si>
    <t>３月下旬</t>
    <rPh sb="1" eb="2">
      <t>ガツ</t>
    </rPh>
    <rPh sb="2" eb="4">
      <t>ゲジュン</t>
    </rPh>
    <phoneticPr fontId="3"/>
  </si>
  <si>
    <t>10月月間</t>
    <rPh sb="2" eb="3">
      <t>ガツ</t>
    </rPh>
    <rPh sb="3" eb="5">
      <t>ゲッカン</t>
    </rPh>
    <phoneticPr fontId="3"/>
  </si>
  <si>
    <t>11月月間</t>
    <rPh sb="2" eb="3">
      <t>ガツ</t>
    </rPh>
    <rPh sb="3" eb="5">
      <t>ゲッカン</t>
    </rPh>
    <phoneticPr fontId="3"/>
  </si>
  <si>
    <t>12月月間</t>
    <rPh sb="2" eb="3">
      <t>ガツ</t>
    </rPh>
    <rPh sb="3" eb="5">
      <t>ゲッカン</t>
    </rPh>
    <phoneticPr fontId="3"/>
  </si>
  <si>
    <t>10月上旬</t>
    <rPh sb="2" eb="3">
      <t>ガツ</t>
    </rPh>
    <rPh sb="3" eb="5">
      <t>ジョウジュン</t>
    </rPh>
    <phoneticPr fontId="3"/>
  </si>
  <si>
    <t>10月中旬</t>
    <rPh sb="2" eb="3">
      <t>ガツ</t>
    </rPh>
    <rPh sb="3" eb="5">
      <t>チュウジュン</t>
    </rPh>
    <phoneticPr fontId="3"/>
  </si>
  <si>
    <t>10月下旬</t>
    <rPh sb="2" eb="3">
      <t>ガツ</t>
    </rPh>
    <rPh sb="3" eb="5">
      <t>ゲジュン</t>
    </rPh>
    <phoneticPr fontId="3"/>
  </si>
  <si>
    <t>11月上旬</t>
    <rPh sb="2" eb="3">
      <t>ガツ</t>
    </rPh>
    <rPh sb="3" eb="5">
      <t>ジョウジュン</t>
    </rPh>
    <phoneticPr fontId="3"/>
  </si>
  <si>
    <t>11月中旬</t>
    <rPh sb="2" eb="3">
      <t>ガツ</t>
    </rPh>
    <rPh sb="3" eb="5">
      <t>チュウジュン</t>
    </rPh>
    <phoneticPr fontId="3"/>
  </si>
  <si>
    <t>11月下旬</t>
    <rPh sb="2" eb="3">
      <t>ガツ</t>
    </rPh>
    <rPh sb="3" eb="5">
      <t>ゲジュン</t>
    </rPh>
    <phoneticPr fontId="3"/>
  </si>
  <si>
    <t>12月上旬</t>
    <rPh sb="2" eb="3">
      <t>ガツ</t>
    </rPh>
    <rPh sb="3" eb="5">
      <t>ジョウジュン</t>
    </rPh>
    <phoneticPr fontId="3"/>
  </si>
  <si>
    <t>12月中旬</t>
    <rPh sb="2" eb="3">
      <t>ガツ</t>
    </rPh>
    <rPh sb="3" eb="5">
      <t>チュウジュン</t>
    </rPh>
    <phoneticPr fontId="3"/>
  </si>
  <si>
    <t>12月下旬</t>
    <rPh sb="2" eb="3">
      <t>ガツ</t>
    </rPh>
    <rPh sb="3" eb="5">
      <t>ゲジュン</t>
    </rPh>
    <phoneticPr fontId="3"/>
  </si>
  <si>
    <t>合計</t>
    <rPh sb="0" eb="2">
      <t>ゴウケイ</t>
    </rPh>
    <phoneticPr fontId="3"/>
  </si>
  <si>
    <t>10月</t>
    <phoneticPr fontId="3"/>
  </si>
  <si>
    <t>11月</t>
    <phoneticPr fontId="3"/>
  </si>
  <si>
    <t>12月</t>
    <phoneticPr fontId="3"/>
  </si>
  <si>
    <t>航空旅客輸送実績</t>
    <phoneticPr fontId="3"/>
  </si>
  <si>
    <t>航空旅客輸送実績</t>
    <rPh sb="0" eb="2">
      <t>コウクウ</t>
    </rPh>
    <rPh sb="2" eb="4">
      <t>リョキャク</t>
    </rPh>
    <rPh sb="4" eb="6">
      <t>ユソウ</t>
    </rPh>
    <rPh sb="6" eb="8">
      <t>ジッセキ</t>
    </rPh>
    <phoneticPr fontId="4"/>
  </si>
  <si>
    <t>提供座席数</t>
    <rPh sb="4" eb="5">
      <t>スウ</t>
    </rPh>
    <phoneticPr fontId="3"/>
  </si>
  <si>
    <t>※上記の各セルをクリックすると、各月・各旬ごとのシートに移動します。</t>
    <rPh sb="1" eb="3">
      <t>ジョウキ</t>
    </rPh>
    <rPh sb="4" eb="5">
      <t>カク</t>
    </rPh>
    <rPh sb="16" eb="18">
      <t>カクツキ</t>
    </rPh>
    <rPh sb="19" eb="20">
      <t>カク</t>
    </rPh>
    <rPh sb="20" eb="21">
      <t>シュン</t>
    </rPh>
    <rPh sb="28" eb="30">
      <t>イドウ</t>
    </rPh>
    <phoneticPr fontId="3"/>
  </si>
  <si>
    <t>※移動後の各シートでは、シート左上の年度の表記をクリックすると、このシートに戻ります。</t>
    <rPh sb="1" eb="4">
      <t>イドウゴ</t>
    </rPh>
    <rPh sb="5" eb="6">
      <t>カク</t>
    </rPh>
    <rPh sb="15" eb="17">
      <t>ヒダリウエ</t>
    </rPh>
    <rPh sb="18" eb="20">
      <t>ネンド</t>
    </rPh>
    <rPh sb="21" eb="23">
      <t>ヒョウキ</t>
    </rPh>
    <rPh sb="38" eb="39">
      <t>モド</t>
    </rPh>
    <phoneticPr fontId="3"/>
  </si>
  <si>
    <t>リンク（路線ごと実績）</t>
    <rPh sb="4" eb="6">
      <t>ロセン</t>
    </rPh>
    <rPh sb="8" eb="10">
      <t>ジッセキ</t>
    </rPh>
    <phoneticPr fontId="3"/>
  </si>
  <si>
    <t>リンク（方面別実績）</t>
    <rPh sb="4" eb="7">
      <t>ホウメンベツ</t>
    </rPh>
    <rPh sb="7" eb="9">
      <t>ジッセキ</t>
    </rPh>
    <phoneticPr fontId="3"/>
  </si>
  <si>
    <t>平成26年度</t>
    <rPh sb="0" eb="2">
      <t>ヘイセイ</t>
    </rPh>
    <rPh sb="4" eb="6">
      <t>ネンド</t>
    </rPh>
    <phoneticPr fontId="3"/>
  </si>
  <si>
    <t>※データは、航空会社のデータ修正等により、過去に遡って変更されることがある</t>
    <rPh sb="6" eb="8">
      <t>コウクウガ</t>
    </rPh>
    <rPh sb="8" eb="10">
      <t>ガイシャシ</t>
    </rPh>
    <rPh sb="14" eb="16">
      <t>シュウセイナ</t>
    </rPh>
    <rPh sb="16" eb="17">
      <t>ナドカ</t>
    </rPh>
    <rPh sb="21" eb="23">
      <t>カコサ</t>
    </rPh>
    <rPh sb="24" eb="25">
      <t>サカノボヘ</t>
    </rPh>
    <rPh sb="27" eb="29">
      <t>ヘンコウ</t>
    </rPh>
    <phoneticPr fontId="4"/>
  </si>
  <si>
    <t>※LCCの輸送実績は非公開</t>
    <rPh sb="5" eb="7">
      <t>ユソウジ</t>
    </rPh>
    <rPh sb="7" eb="9">
      <t>ジッセキヒ</t>
    </rPh>
    <rPh sb="10" eb="13">
      <t>ヒコウカイ</t>
    </rPh>
    <phoneticPr fontId="4"/>
  </si>
  <si>
    <t>※ＳＫＹ（スカイマーク）、第一航空は月間実績のみ集計</t>
    <rPh sb="13" eb="15">
      <t>ダイイチコ</t>
    </rPh>
    <rPh sb="15" eb="17">
      <t>コウクウゲ</t>
    </rPh>
    <rPh sb="18" eb="20">
      <t>ゲッカンジ</t>
    </rPh>
    <rPh sb="20" eb="22">
      <t>ジッセキシ</t>
    </rPh>
    <rPh sb="24" eb="26">
      <t>シュウケイ</t>
    </rPh>
    <phoneticPr fontId="4"/>
  </si>
  <si>
    <t>※チャーター便など不定期路線は含まない</t>
    <rPh sb="6" eb="7">
      <t>ビンフ</t>
    </rPh>
    <rPh sb="9" eb="12">
      <t>フテイキロ</t>
    </rPh>
    <rPh sb="12" eb="14">
      <t>ロセンフ</t>
    </rPh>
    <rPh sb="15" eb="16">
      <t>フク</t>
    </rPh>
    <phoneticPr fontId="4"/>
  </si>
  <si>
    <t>※本土発沖縄向け（定期路線、下り便）の航空旅客輸送実績</t>
    <rPh sb="1" eb="3">
      <t>ホンドハ</t>
    </rPh>
    <rPh sb="3" eb="4">
      <t>ハツオ</t>
    </rPh>
    <rPh sb="4" eb="6">
      <t>オキナワム</t>
    </rPh>
    <rPh sb="6" eb="7">
      <t>ムテ</t>
    </rPh>
    <rPh sb="9" eb="11">
      <t>テイキロ</t>
    </rPh>
    <rPh sb="11" eb="13">
      <t>ロセンク</t>
    </rPh>
    <rPh sb="14" eb="15">
      <t>クダビ</t>
    </rPh>
    <rPh sb="16" eb="17">
      <t>ビンコ</t>
    </rPh>
    <rPh sb="19" eb="21">
      <t>コウクウリ</t>
    </rPh>
    <rPh sb="21" eb="23">
      <t>リョカクユ</t>
    </rPh>
    <rPh sb="23" eb="25">
      <t>ユソウジ</t>
    </rPh>
    <rPh sb="25" eb="27">
      <t>ジッセキ</t>
    </rPh>
    <phoneticPr fontId="4"/>
  </si>
  <si>
    <t>◎</t>
  </si>
  <si>
    <r>
      <t>（沖永良部経由）</t>
    </r>
    <r>
      <rPr>
        <sz val="11"/>
        <color theme="1"/>
        <rFont val="游ゴシック"/>
        <family val="2"/>
        <scheme val="minor"/>
      </rPr>
      <t>徳之島</t>
    </r>
    <rPh sb="1" eb="5">
      <t>オキノエラブケ</t>
    </rPh>
    <rPh sb="5" eb="7">
      <t>ケイユト</t>
    </rPh>
    <rPh sb="8" eb="11">
      <t>トクノシマ</t>
    </rPh>
    <phoneticPr fontId="4"/>
  </si>
  <si>
    <t>第一航空</t>
    <rPh sb="0" eb="2">
      <t>ダイイチコ</t>
    </rPh>
    <rPh sb="2" eb="4">
      <t>コウクウ</t>
    </rPh>
    <phoneticPr fontId="4"/>
  </si>
  <si>
    <t>d</t>
  </si>
  <si>
    <t>○</t>
  </si>
  <si>
    <t>石垣</t>
    <rPh sb="0" eb="1">
      <t>イシガキ</t>
    </rPh>
    <phoneticPr fontId="4"/>
  </si>
  <si>
    <t>神戸</t>
    <rPh sb="0" eb="1">
      <t>コウベ</t>
    </rPh>
    <phoneticPr fontId="4"/>
  </si>
  <si>
    <t>成田</t>
    <rPh sb="0" eb="1">
      <t>ナリタ</t>
    </rPh>
    <phoneticPr fontId="4"/>
  </si>
  <si>
    <t>米子</t>
    <rPh sb="0" eb="1">
      <t>ヨナゴ</t>
    </rPh>
    <phoneticPr fontId="4"/>
  </si>
  <si>
    <t>名古屋</t>
    <rPh sb="0" eb="2">
      <t>ナゴヤ</t>
    </rPh>
    <phoneticPr fontId="4"/>
  </si>
  <si>
    <t>北九州</t>
    <rPh sb="0" eb="2">
      <t>キタキュウシュウ</t>
    </rPh>
    <phoneticPr fontId="4"/>
  </si>
  <si>
    <t>茨城</t>
    <rPh sb="0" eb="1">
      <t>イバラキ</t>
    </rPh>
    <phoneticPr fontId="4"/>
  </si>
  <si>
    <t>関西</t>
    <rPh sb="0" eb="1">
      <t>カンサイ</t>
    </rPh>
    <phoneticPr fontId="4"/>
  </si>
  <si>
    <t>福岡</t>
    <rPh sb="0" eb="1">
      <t>フクオ</t>
    </rPh>
    <rPh sb="1" eb="2">
      <t>オカ</t>
    </rPh>
    <phoneticPr fontId="4"/>
  </si>
  <si>
    <t>羽田</t>
    <rPh sb="0" eb="1">
      <t>ハネダ</t>
    </rPh>
    <phoneticPr fontId="4"/>
  </si>
  <si>
    <t>SKY</t>
  </si>
  <si>
    <t>ｃ</t>
  </si>
  <si>
    <t>鹿児島</t>
    <rPh sb="0" eb="2">
      <t>カゴシマ</t>
    </rPh>
    <phoneticPr fontId="4"/>
  </si>
  <si>
    <t>長崎</t>
    <rPh sb="0" eb="1">
      <t>ナガサキ</t>
    </rPh>
    <phoneticPr fontId="4"/>
  </si>
  <si>
    <t>熊本</t>
    <rPh sb="0" eb="1">
      <t>クマモト</t>
    </rPh>
    <phoneticPr fontId="4"/>
  </si>
  <si>
    <t>宮崎</t>
    <rPh sb="0" eb="1">
      <t>ミヤザキ</t>
    </rPh>
    <phoneticPr fontId="4"/>
  </si>
  <si>
    <t>松山</t>
    <rPh sb="0" eb="1">
      <t>マツヤマ</t>
    </rPh>
    <phoneticPr fontId="4"/>
  </si>
  <si>
    <t>高松</t>
    <rPh sb="0" eb="1">
      <t>タカマツ</t>
    </rPh>
    <phoneticPr fontId="4"/>
  </si>
  <si>
    <t>広島</t>
    <rPh sb="0" eb="1">
      <t>ヒロシマ</t>
    </rPh>
    <phoneticPr fontId="4"/>
  </si>
  <si>
    <t>静岡</t>
    <rPh sb="0" eb="1">
      <t>シズオカ</t>
    </rPh>
    <phoneticPr fontId="4"/>
  </si>
  <si>
    <t>新潟</t>
    <rPh sb="0" eb="1">
      <t>ニイガタ</t>
    </rPh>
    <phoneticPr fontId="4"/>
  </si>
  <si>
    <t>仙台</t>
    <rPh sb="0" eb="1">
      <t>センダイ</t>
    </rPh>
    <phoneticPr fontId="4"/>
  </si>
  <si>
    <t>札幌</t>
    <rPh sb="0" eb="1">
      <t>サッポロ</t>
    </rPh>
    <phoneticPr fontId="4"/>
  </si>
  <si>
    <t>伊丹</t>
    <rPh sb="0" eb="1">
      <t>イタミ</t>
    </rPh>
    <phoneticPr fontId="4"/>
  </si>
  <si>
    <t>ANA</t>
  </si>
  <si>
    <t>ANA + SNA</t>
  </si>
  <si>
    <t>b</t>
  </si>
  <si>
    <t>奄美</t>
    <rPh sb="0" eb="1">
      <t>アマミ</t>
    </rPh>
    <phoneticPr fontId="4"/>
  </si>
  <si>
    <t>与論</t>
    <rPh sb="0" eb="1">
      <t>ヨロン</t>
    </rPh>
    <phoneticPr fontId="4"/>
  </si>
  <si>
    <t>RAC</t>
  </si>
  <si>
    <t>小松</t>
    <rPh sb="0" eb="1">
      <t>コマツ</t>
    </rPh>
    <phoneticPr fontId="4"/>
  </si>
  <si>
    <t>福島</t>
    <rPh sb="0" eb="1">
      <t>フクシマ</t>
    </rPh>
    <phoneticPr fontId="4"/>
  </si>
  <si>
    <t>岡山</t>
    <rPh sb="0" eb="1">
      <t>オカヤマ</t>
    </rPh>
    <phoneticPr fontId="4"/>
  </si>
  <si>
    <t>高知</t>
    <rPh sb="0" eb="1">
      <t>コウチ</t>
    </rPh>
    <phoneticPr fontId="4"/>
  </si>
  <si>
    <t>宮古</t>
    <rPh sb="0" eb="1">
      <t>ミヤコ</t>
    </rPh>
    <phoneticPr fontId="4"/>
  </si>
  <si>
    <t>久米島</t>
    <rPh sb="0" eb="2">
      <t>クメジ</t>
    </rPh>
    <rPh sb="2" eb="3">
      <t>ジマ</t>
    </rPh>
    <phoneticPr fontId="4"/>
  </si>
  <si>
    <r>
      <t>JTA</t>
    </r>
    <r>
      <rPr>
        <b/>
        <sz val="7"/>
        <rFont val="ＭＳ Ｐゴシック"/>
        <family val="3"/>
        <charset val="128"/>
      </rPr>
      <t>（日本トランスオーシャン航空）</t>
    </r>
    <rPh sb="4" eb="6">
      <t>ニホンコ</t>
    </rPh>
    <rPh sb="15" eb="17">
      <t>コウクウ</t>
    </rPh>
    <phoneticPr fontId="4"/>
  </si>
  <si>
    <t>花巻</t>
    <rPh sb="0" eb="1">
      <t>ハナマキ</t>
    </rPh>
    <phoneticPr fontId="4"/>
  </si>
  <si>
    <t>JAL（日本航空）</t>
    <rPh sb="4" eb="6">
      <t>ニホンコ</t>
    </rPh>
    <rPh sb="6" eb="8">
      <t>コウクウ</t>
    </rPh>
    <phoneticPr fontId="4"/>
  </si>
  <si>
    <t>JAL + JTA + RAC</t>
  </si>
  <si>
    <t>a</t>
  </si>
  <si>
    <t>合計　a+b+c+d+e</t>
    <rPh sb="0" eb="2">
      <t>ゴウケイ</t>
    </rPh>
    <phoneticPr fontId="4"/>
  </si>
  <si>
    <t>増減数</t>
    <rPh sb="0" eb="2">
      <t>ゾウゲンス</t>
    </rPh>
    <rPh sb="2" eb="3">
      <t>スウ</t>
    </rPh>
    <phoneticPr fontId="4"/>
  </si>
  <si>
    <t>比率</t>
    <rPh sb="0" eb="1">
      <t>ヒリツ</t>
    </rPh>
    <phoneticPr fontId="4"/>
  </si>
  <si>
    <t>対前年同月比</t>
    <rPh sb="0" eb="1">
      <t>タイゼ</t>
    </rPh>
    <rPh sb="1" eb="3">
      <t>ゼンネンド</t>
    </rPh>
    <rPh sb="3" eb="5">
      <t>ドウゲツヒ</t>
    </rPh>
    <rPh sb="5" eb="6">
      <t>ヒ</t>
    </rPh>
    <phoneticPr fontId="4"/>
  </si>
  <si>
    <t>13'4/1-4/30</t>
  </si>
  <si>
    <t>14'4/1-4/30</t>
  </si>
  <si>
    <t>キャリア・路線</t>
    <rPh sb="5" eb="7">
      <t>ロセン</t>
    </rPh>
    <phoneticPr fontId="4"/>
  </si>
  <si>
    <t>利用率</t>
    <rPh sb="0" eb="2">
      <t>リヨウリ</t>
    </rPh>
    <rPh sb="2" eb="3">
      <t>リツ</t>
    </rPh>
    <phoneticPr fontId="4"/>
  </si>
  <si>
    <t>提供座席</t>
    <rPh sb="0" eb="2">
      <t>テイキョウザ</t>
    </rPh>
    <rPh sb="2" eb="4">
      <t>ザセキ</t>
    </rPh>
    <phoneticPr fontId="4"/>
  </si>
  <si>
    <t>輸送実績（旅客実績）</t>
    <rPh sb="0" eb="2">
      <t>ユソウジ</t>
    </rPh>
    <rPh sb="2" eb="4">
      <t>ジッセキリ</t>
    </rPh>
    <rPh sb="5" eb="7">
      <t>リョキャクジ</t>
    </rPh>
    <rPh sb="7" eb="9">
      <t>ジッセキ</t>
    </rPh>
    <phoneticPr fontId="4"/>
  </si>
  <si>
    <t>月</t>
    <rPh sb="0" eb="0">
      <t>ガツ</t>
    </rPh>
    <phoneticPr fontId="4"/>
  </si>
  <si>
    <t>年</t>
    <rPh sb="0" eb="0">
      <t>ネン</t>
    </rPh>
    <phoneticPr fontId="4"/>
  </si>
  <si>
    <t>SNA（ソラシドエア）</t>
  </si>
  <si>
    <t>東京</t>
    <rPh sb="0" eb="1">
      <t>トウキョウ</t>
    </rPh>
    <phoneticPr fontId="4"/>
  </si>
  <si>
    <t>ANA（全日空）</t>
    <rPh sb="4" eb="7">
      <t>ゼンニックウ</t>
    </rPh>
    <phoneticPr fontId="4"/>
  </si>
  <si>
    <t>13'4/1-4/10</t>
  </si>
  <si>
    <t>14'4/1-4/10</t>
  </si>
  <si>
    <t>13'4/11-4/20</t>
  </si>
  <si>
    <t>14'4/11-4/20</t>
  </si>
  <si>
    <t>合計　a+b</t>
    <rPh sb="0" eb="2">
      <t>ゴウケイ</t>
    </rPh>
    <phoneticPr fontId="4"/>
  </si>
  <si>
    <t>13'4/21-4/30</t>
  </si>
  <si>
    <t>14'4/21-4/30</t>
  </si>
  <si>
    <t>第一航空</t>
    <rPh sb="0" eb="1">
      <t>ダイイ</t>
    </rPh>
    <rPh sb="1" eb="2">
      <t>イチコ</t>
    </rPh>
    <rPh sb="2" eb="4">
      <t>コウクウ</t>
    </rPh>
    <phoneticPr fontId="16"/>
  </si>
  <si>
    <r>
      <t>S</t>
    </r>
    <r>
      <rPr>
        <sz val="11"/>
        <color theme="1"/>
        <rFont val="游ゴシック"/>
        <family val="2"/>
        <scheme val="minor"/>
      </rPr>
      <t>NA</t>
    </r>
  </si>
  <si>
    <r>
      <t>A</t>
    </r>
    <r>
      <rPr>
        <sz val="11"/>
        <color theme="1"/>
        <rFont val="游ゴシック"/>
        <family val="2"/>
        <scheme val="minor"/>
      </rPr>
      <t>NA</t>
    </r>
  </si>
  <si>
    <r>
      <t>R</t>
    </r>
    <r>
      <rPr>
        <sz val="11"/>
        <color theme="1"/>
        <rFont val="游ゴシック"/>
        <family val="2"/>
        <scheme val="minor"/>
      </rPr>
      <t>AC</t>
    </r>
  </si>
  <si>
    <r>
      <t>J</t>
    </r>
    <r>
      <rPr>
        <sz val="11"/>
        <color theme="1"/>
        <rFont val="游ゴシック"/>
        <family val="2"/>
        <scheme val="minor"/>
      </rPr>
      <t>TA</t>
    </r>
  </si>
  <si>
    <r>
      <t>J</t>
    </r>
    <r>
      <rPr>
        <sz val="11"/>
        <color theme="1"/>
        <rFont val="游ゴシック"/>
        <family val="2"/>
        <scheme val="minor"/>
      </rPr>
      <t>AL</t>
    </r>
  </si>
  <si>
    <t>⑤その他方面</t>
    <rPh sb="3" eb="4">
      <t>タホ</t>
    </rPh>
    <rPh sb="4" eb="6">
      <t>ホウメン</t>
    </rPh>
    <phoneticPr fontId="16"/>
  </si>
  <si>
    <t>④名古屋方面</t>
    <rPh sb="1" eb="4">
      <t>ナゴヤホ</t>
    </rPh>
    <rPh sb="4" eb="6">
      <t>ホウメン</t>
    </rPh>
    <phoneticPr fontId="16"/>
  </si>
  <si>
    <t>③福岡方面（福岡、北九州）</t>
    <rPh sb="1" eb="3">
      <t>フクオカホ</t>
    </rPh>
    <rPh sb="3" eb="5">
      <t>ホウメンフ</t>
    </rPh>
    <rPh sb="6" eb="7">
      <t>フクオ</t>
    </rPh>
    <rPh sb="7" eb="8">
      <t>オカキ</t>
    </rPh>
    <rPh sb="9" eb="12">
      <t>キタキュウシュウ</t>
    </rPh>
    <phoneticPr fontId="16"/>
  </si>
  <si>
    <r>
      <t>②関西方面</t>
    </r>
    <r>
      <rPr>
        <sz val="9"/>
        <rFont val="ＭＳ Ｐゴシック"/>
        <family val="3"/>
        <charset val="128"/>
      </rPr>
      <t>（関西、伊丹、神戸）</t>
    </r>
    <rPh sb="1" eb="3">
      <t>カンサイホ</t>
    </rPh>
    <rPh sb="3" eb="5">
      <t>ホウメンカ</t>
    </rPh>
    <rPh sb="6" eb="8">
      <t>カンサイイ</t>
    </rPh>
    <rPh sb="9" eb="11">
      <t>イタミコ</t>
    </rPh>
    <rPh sb="12" eb="14">
      <t>コウベ</t>
    </rPh>
    <phoneticPr fontId="16"/>
  </si>
  <si>
    <t>①東京方面（羽田、成田）</t>
    <rPh sb="1" eb="3">
      <t>トウキョウホ</t>
    </rPh>
    <rPh sb="3" eb="5">
      <t>ホウメンハ</t>
    </rPh>
    <rPh sb="6" eb="8">
      <t>ハネダナ</t>
    </rPh>
    <rPh sb="9" eb="11">
      <t>ナリタ</t>
    </rPh>
    <phoneticPr fontId="16"/>
  </si>
  <si>
    <t>①＋②＋③＋④＋⑤</t>
  </si>
  <si>
    <t>合　　　　　計</t>
    <rPh sb="0" eb="1">
      <t>ゴウケ</t>
    </rPh>
    <rPh sb="6" eb="7">
      <t>ケイ</t>
    </rPh>
    <phoneticPr fontId="16"/>
  </si>
  <si>
    <t>増減数</t>
    <rPh sb="0" eb="2">
      <t>ゾウゲンス</t>
    </rPh>
    <rPh sb="2" eb="3">
      <t>スウ</t>
    </rPh>
    <phoneticPr fontId="16"/>
  </si>
  <si>
    <t>比率</t>
    <rPh sb="0" eb="1">
      <t>ヒリツ</t>
    </rPh>
    <phoneticPr fontId="16"/>
  </si>
  <si>
    <t>対前年
増減</t>
    <rPh sb="0" eb="1">
      <t>タイゼ</t>
    </rPh>
    <rPh sb="1" eb="3">
      <t>ゼンネンゾ</t>
    </rPh>
    <rPh sb="4" eb="6">
      <t>ゾウゲン</t>
    </rPh>
    <phoneticPr fontId="16"/>
  </si>
  <si>
    <t>対前年同月比較</t>
    <rPh sb="0" eb="1">
      <t>タイゼ</t>
    </rPh>
    <rPh sb="1" eb="3">
      <t>ゼンネンド</t>
    </rPh>
    <rPh sb="3" eb="5">
      <t>ドウゲツヒ</t>
    </rPh>
    <rPh sb="5" eb="7">
      <t>ヒカク</t>
    </rPh>
    <phoneticPr fontId="16"/>
  </si>
  <si>
    <t>13'4月間</t>
    <rPh sb="4" eb="6">
      <t>ゲッカン</t>
    </rPh>
    <phoneticPr fontId="16"/>
  </si>
  <si>
    <t>14'4月間</t>
    <rPh sb="4" eb="6">
      <t>ゲッカン</t>
    </rPh>
    <phoneticPr fontId="16"/>
  </si>
  <si>
    <t>利用率</t>
    <rPh sb="0" eb="2">
      <t>リヨウリツ</t>
    </rPh>
    <phoneticPr fontId="16"/>
  </si>
  <si>
    <t>提供座席数</t>
    <rPh sb="0" eb="2">
      <t>テイキョウザ</t>
    </rPh>
    <rPh sb="2" eb="5">
      <t>ザセキスウ</t>
    </rPh>
    <phoneticPr fontId="16"/>
  </si>
  <si>
    <t>輸送実績人数</t>
    <rPh sb="0" eb="2">
      <t>ユソウジ</t>
    </rPh>
    <rPh sb="2" eb="4">
      <t>ジッセキニ</t>
    </rPh>
    <rPh sb="4" eb="6">
      <t>ニンズウ</t>
    </rPh>
    <phoneticPr fontId="16"/>
  </si>
  <si>
    <t>25（2013）年</t>
    <rPh sb="8" eb="9">
      <t>ネン</t>
    </rPh>
    <phoneticPr fontId="16"/>
  </si>
  <si>
    <t>13'4上旬</t>
    <rPh sb="4" eb="6">
      <t>ジョウジュン</t>
    </rPh>
    <phoneticPr fontId="16"/>
  </si>
  <si>
    <t>14'4上旬</t>
    <rPh sb="4" eb="6">
      <t>ジョウジュン</t>
    </rPh>
    <phoneticPr fontId="16"/>
  </si>
  <si>
    <r>
      <t>2</t>
    </r>
    <r>
      <rPr>
        <sz val="11"/>
        <color theme="1"/>
        <rFont val="游ゴシック"/>
        <family val="2"/>
        <scheme val="minor"/>
      </rPr>
      <t>6</t>
    </r>
    <r>
      <rPr>
        <sz val="11"/>
        <color theme="1"/>
        <rFont val="游ゴシック"/>
        <family val="2"/>
        <scheme val="minor"/>
      </rPr>
      <t>（201</t>
    </r>
    <r>
      <rPr>
        <sz val="11"/>
        <color theme="1"/>
        <rFont val="游ゴシック"/>
        <family val="2"/>
        <scheme val="minor"/>
      </rPr>
      <t>4</t>
    </r>
    <r>
      <rPr>
        <sz val="11"/>
        <color theme="1"/>
        <rFont val="游ゴシック"/>
        <family val="2"/>
        <scheme val="minor"/>
      </rPr>
      <t>）年</t>
    </r>
    <rPh sb="8" eb="9">
      <t>ネン</t>
    </rPh>
    <phoneticPr fontId="16"/>
  </si>
  <si>
    <t>13'4中旬</t>
    <rPh sb="4" eb="6">
      <t>チュウジュン</t>
    </rPh>
    <phoneticPr fontId="16"/>
  </si>
  <si>
    <t>14'4中旬</t>
    <rPh sb="4" eb="6">
      <t>チュウジュン</t>
    </rPh>
    <phoneticPr fontId="16"/>
  </si>
  <si>
    <t>13'4下旬</t>
    <rPh sb="4" eb="6">
      <t>ゲジュン</t>
    </rPh>
    <phoneticPr fontId="16"/>
  </si>
  <si>
    <t>14'4下旬</t>
    <rPh sb="4" eb="6">
      <t>ゲジュン</t>
    </rPh>
    <phoneticPr fontId="16"/>
  </si>
  <si>
    <t>13'5/1-5/31</t>
  </si>
  <si>
    <t>14'5/1-5/31</t>
  </si>
  <si>
    <t>13'5/1-5/10</t>
  </si>
  <si>
    <t>14'5/1-5/10</t>
  </si>
  <si>
    <t>13'5/11-5/20</t>
  </si>
  <si>
    <t>14'5/11-5/20</t>
  </si>
  <si>
    <t>13'5/21-5/31</t>
  </si>
  <si>
    <t>14'5/21-5/30</t>
  </si>
  <si>
    <t>13'5月間</t>
    <rPh sb="4" eb="6">
      <t>ゲッカン</t>
    </rPh>
    <phoneticPr fontId="16"/>
  </si>
  <si>
    <t>14'5月間</t>
    <rPh sb="4" eb="6">
      <t>ゲッカン</t>
    </rPh>
    <phoneticPr fontId="16"/>
  </si>
  <si>
    <t>13'5上旬</t>
    <rPh sb="4" eb="6">
      <t>ジョウジュン</t>
    </rPh>
    <phoneticPr fontId="16"/>
  </si>
  <si>
    <t>14'5上旬</t>
    <rPh sb="4" eb="6">
      <t>ジョウジュン</t>
    </rPh>
    <phoneticPr fontId="16"/>
  </si>
  <si>
    <t>13'5中旬</t>
    <rPh sb="4" eb="6">
      <t>チュウジュン</t>
    </rPh>
    <phoneticPr fontId="16"/>
  </si>
  <si>
    <t>14'5中旬</t>
    <rPh sb="4" eb="6">
      <t>チュウジュン</t>
    </rPh>
    <phoneticPr fontId="16"/>
  </si>
  <si>
    <t>13'5下旬</t>
    <rPh sb="4" eb="6">
      <t>ゲジュン</t>
    </rPh>
    <phoneticPr fontId="16"/>
  </si>
  <si>
    <t>14'5下旬</t>
    <rPh sb="4" eb="6">
      <t>ゲジュン</t>
    </rPh>
    <phoneticPr fontId="16"/>
  </si>
  <si>
    <t>13'6/1-6/30</t>
  </si>
  <si>
    <t>14'6/1-6/30</t>
  </si>
  <si>
    <t>13'6/1-6/10</t>
  </si>
  <si>
    <t>14'6/1-6/10</t>
  </si>
  <si>
    <t>13'6/11-6/20</t>
  </si>
  <si>
    <t>14'6/11-6/20</t>
  </si>
  <si>
    <t>13'6/21-6/30</t>
  </si>
  <si>
    <t>14'6/21-6/30</t>
  </si>
  <si>
    <t>13'6月間</t>
    <rPh sb="4" eb="6">
      <t>ゲッカン</t>
    </rPh>
    <phoneticPr fontId="16"/>
  </si>
  <si>
    <t>14'6月間</t>
    <rPh sb="4" eb="6">
      <t>ゲッカン</t>
    </rPh>
    <phoneticPr fontId="16"/>
  </si>
  <si>
    <t>13'6上旬</t>
    <rPh sb="4" eb="6">
      <t>ジョウジュン</t>
    </rPh>
    <phoneticPr fontId="16"/>
  </si>
  <si>
    <t>14'6上旬</t>
    <rPh sb="4" eb="6">
      <t>ジョウジュン</t>
    </rPh>
    <phoneticPr fontId="16"/>
  </si>
  <si>
    <t>13'6中旬</t>
    <rPh sb="4" eb="6">
      <t>チュウジュン</t>
    </rPh>
    <phoneticPr fontId="16"/>
  </si>
  <si>
    <t>14'6中旬</t>
    <rPh sb="4" eb="6">
      <t>チュウジュン</t>
    </rPh>
    <phoneticPr fontId="16"/>
  </si>
  <si>
    <t>13'6下旬</t>
    <rPh sb="4" eb="6">
      <t>ゲジュン</t>
    </rPh>
    <phoneticPr fontId="16"/>
  </si>
  <si>
    <t>14'6下旬</t>
    <rPh sb="4" eb="6">
      <t>ゲジュン</t>
    </rPh>
    <phoneticPr fontId="16"/>
  </si>
  <si>
    <t>ー</t>
  </si>
  <si>
    <t>13'7/1-7/31</t>
  </si>
  <si>
    <t>14'7/1-7/31</t>
  </si>
  <si>
    <t>13'7/1-7/10</t>
  </si>
  <si>
    <t>14'7/1-7/10</t>
  </si>
  <si>
    <t>13'7/11-7/20</t>
  </si>
  <si>
    <t>14'7/11-7/20</t>
  </si>
  <si>
    <t>13'7/21-7/31</t>
  </si>
  <si>
    <t>14'7/21-7/31</t>
  </si>
  <si>
    <t>13'7月間</t>
    <rPh sb="4" eb="6">
      <t>ゲッカン</t>
    </rPh>
    <phoneticPr fontId="16"/>
  </si>
  <si>
    <t>14'7月間</t>
    <rPh sb="4" eb="6">
      <t>ゲッカン</t>
    </rPh>
    <phoneticPr fontId="16"/>
  </si>
  <si>
    <t>13'7上旬</t>
    <rPh sb="4" eb="6">
      <t>ジョウジュン</t>
    </rPh>
    <phoneticPr fontId="16"/>
  </si>
  <si>
    <t>14'7上旬</t>
    <rPh sb="4" eb="6">
      <t>ジョウジュン</t>
    </rPh>
    <phoneticPr fontId="16"/>
  </si>
  <si>
    <t>13'7中旬</t>
    <rPh sb="4" eb="6">
      <t>チュウジュン</t>
    </rPh>
    <phoneticPr fontId="16"/>
  </si>
  <si>
    <t>14'7中旬</t>
    <rPh sb="4" eb="6">
      <t>チュウジュン</t>
    </rPh>
    <phoneticPr fontId="16"/>
  </si>
  <si>
    <t>13'7下旬</t>
    <rPh sb="4" eb="6">
      <t>ゲジュン</t>
    </rPh>
    <phoneticPr fontId="16"/>
  </si>
  <si>
    <t>14'7下旬</t>
    <rPh sb="4" eb="6">
      <t>ゲジュン</t>
    </rPh>
    <phoneticPr fontId="16"/>
  </si>
  <si>
    <t>13'8/1-8/31</t>
  </si>
  <si>
    <t>14'8/1-8/31</t>
  </si>
  <si>
    <t>13'8/1-8/10</t>
  </si>
  <si>
    <t>14'8/1-8/10</t>
  </si>
  <si>
    <t>13'8/11-8/20</t>
  </si>
  <si>
    <t>14'8/11-8/20</t>
  </si>
  <si>
    <t>13'8/21-8/31</t>
  </si>
  <si>
    <t>14'8/21-8/31</t>
  </si>
  <si>
    <t>13'8月間</t>
  </si>
  <si>
    <t>14'8月間</t>
  </si>
  <si>
    <t>13'8月間</t>
    <rPh sb="4" eb="6">
      <t>ゲッカン</t>
    </rPh>
    <phoneticPr fontId="16"/>
  </si>
  <si>
    <t>14'8月間</t>
    <rPh sb="4" eb="6">
      <t>ゲッカン</t>
    </rPh>
    <phoneticPr fontId="16"/>
  </si>
  <si>
    <t>13'8上旬</t>
  </si>
  <si>
    <t>14'8上旬</t>
  </si>
  <si>
    <t>13'8上旬</t>
    <rPh sb="4" eb="6">
      <t>ジョウジュン</t>
    </rPh>
    <phoneticPr fontId="16"/>
  </si>
  <si>
    <t>14'8上旬</t>
    <rPh sb="4" eb="6">
      <t>ジョウジュン</t>
    </rPh>
    <phoneticPr fontId="16"/>
  </si>
  <si>
    <t>13'8中旬</t>
  </si>
  <si>
    <t>14'8中旬</t>
  </si>
  <si>
    <t>13'8中旬</t>
    <rPh sb="4" eb="6">
      <t>チュウジュン</t>
    </rPh>
    <phoneticPr fontId="16"/>
  </si>
  <si>
    <t>14'8中旬</t>
    <rPh sb="4" eb="6">
      <t>チュウジュン</t>
    </rPh>
    <phoneticPr fontId="16"/>
  </si>
  <si>
    <t>26（2014）年</t>
  </si>
  <si>
    <t>13'8下旬</t>
  </si>
  <si>
    <t>14'8下旬</t>
  </si>
  <si>
    <t>13'8下旬</t>
    <rPh sb="4" eb="6">
      <t>ゲジュン</t>
    </rPh>
    <phoneticPr fontId="16"/>
  </si>
  <si>
    <t>14'8下旬</t>
    <rPh sb="4" eb="6">
      <t>ゲジュン</t>
    </rPh>
    <phoneticPr fontId="16"/>
  </si>
  <si>
    <t>仙台　　　　　　　　　　　　　</t>
    <rPh sb="0" eb="2">
      <t>センダイ</t>
    </rPh>
    <phoneticPr fontId="4"/>
  </si>
  <si>
    <t>13'9/1-9/30</t>
  </si>
  <si>
    <t>14'9/1-9/30</t>
  </si>
  <si>
    <t>13'9/1-9/10</t>
  </si>
  <si>
    <t>14'9/1-9/10</t>
  </si>
  <si>
    <t>13'9/11-9/20</t>
  </si>
  <si>
    <t>14'9/11-9/20</t>
  </si>
  <si>
    <t>13'9/21-9/30</t>
  </si>
  <si>
    <t>14'9/21-9/30</t>
  </si>
  <si>
    <t>13'9月間</t>
  </si>
  <si>
    <t>14'9月間</t>
  </si>
  <si>
    <t>13'9月間</t>
    <rPh sb="4" eb="6">
      <t>ゲッカン</t>
    </rPh>
    <phoneticPr fontId="16"/>
  </si>
  <si>
    <t>14'9月間</t>
    <rPh sb="4" eb="6">
      <t>ゲッカン</t>
    </rPh>
    <phoneticPr fontId="16"/>
  </si>
  <si>
    <t>13'9上旬</t>
  </si>
  <si>
    <t>14'9上旬</t>
  </si>
  <si>
    <t>13'9上旬</t>
    <rPh sb="4" eb="6">
      <t>ジョウジュン</t>
    </rPh>
    <phoneticPr fontId="16"/>
  </si>
  <si>
    <t>14'9上旬</t>
    <rPh sb="4" eb="6">
      <t>ジョウジュン</t>
    </rPh>
    <phoneticPr fontId="16"/>
  </si>
  <si>
    <t>13'9中旬</t>
  </si>
  <si>
    <t>14'9中旬</t>
  </si>
  <si>
    <t>13'9中旬</t>
    <rPh sb="4" eb="6">
      <t>チュウジュン</t>
    </rPh>
    <phoneticPr fontId="16"/>
  </si>
  <si>
    <t>14'9中旬</t>
    <rPh sb="4" eb="6">
      <t>チュウジュン</t>
    </rPh>
    <phoneticPr fontId="16"/>
  </si>
  <si>
    <t>13'9下旬</t>
  </si>
  <si>
    <t>14'9下旬</t>
  </si>
  <si>
    <t>13'9下旬</t>
    <rPh sb="4" eb="6">
      <t>ゲジュン</t>
    </rPh>
    <phoneticPr fontId="16"/>
  </si>
  <si>
    <t>14'9下旬</t>
    <rPh sb="4" eb="6">
      <t>ゲジュン</t>
    </rPh>
    <phoneticPr fontId="16"/>
  </si>
  <si>
    <t>13'10/1-10/31</t>
  </si>
  <si>
    <t>14'10/1-10/31</t>
  </si>
  <si>
    <t>13'10/1-10/10</t>
  </si>
  <si>
    <t>14'10/1-10/10</t>
  </si>
  <si>
    <t>13'10/11-10/20</t>
  </si>
  <si>
    <t>14'10/11-10/20</t>
  </si>
  <si>
    <t>13'10/21-10/31</t>
  </si>
  <si>
    <t>14'10/21-10/31</t>
  </si>
  <si>
    <t>13'10月間</t>
    <rPh sb="5" eb="7">
      <t>ゲッカン</t>
    </rPh>
    <phoneticPr fontId="16"/>
  </si>
  <si>
    <t>14'10月間</t>
    <rPh sb="5" eb="7">
      <t>ゲッカン</t>
    </rPh>
    <phoneticPr fontId="16"/>
  </si>
  <si>
    <t>13'10上旬</t>
    <rPh sb="5" eb="7">
      <t>ジョウジュン</t>
    </rPh>
    <phoneticPr fontId="16"/>
  </si>
  <si>
    <t>14'10上旬</t>
    <rPh sb="5" eb="7">
      <t>ジョウジュン</t>
    </rPh>
    <phoneticPr fontId="16"/>
  </si>
  <si>
    <t>13'10中旬</t>
    <rPh sb="5" eb="7">
      <t>チュウジュン</t>
    </rPh>
    <phoneticPr fontId="16"/>
  </si>
  <si>
    <t>14'10中旬</t>
    <rPh sb="5" eb="7">
      <t>チュウジュン</t>
    </rPh>
    <phoneticPr fontId="16"/>
  </si>
  <si>
    <t>13'10下旬</t>
    <rPh sb="5" eb="7">
      <t>ゲジュン</t>
    </rPh>
    <phoneticPr fontId="16"/>
  </si>
  <si>
    <t>14'10下旬</t>
    <rPh sb="5" eb="7">
      <t>ゲジュン</t>
    </rPh>
    <phoneticPr fontId="16"/>
  </si>
  <si>
    <t>13'11/1-11/30</t>
  </si>
  <si>
    <t>14'11/1-11/30</t>
  </si>
  <si>
    <r>
      <t>成田</t>
    </r>
    <r>
      <rPr>
        <sz val="6"/>
        <rFont val="ＭＳ Ｐゴシック"/>
        <family val="3"/>
        <charset val="128"/>
      </rPr>
      <t>(H26/10/27より運休）</t>
    </r>
    <rPh sb="0" eb="2">
      <t>ナリタウ</t>
    </rPh>
    <rPh sb="14" eb="16">
      <t>ウンキュウ</t>
    </rPh>
    <phoneticPr fontId="4"/>
  </si>
  <si>
    <t>13'11/1-11/10</t>
  </si>
  <si>
    <t>14'11/1-11/10</t>
  </si>
  <si>
    <t>13'11/11-11/20</t>
  </si>
  <si>
    <t>14'11/11-11/20</t>
  </si>
  <si>
    <t>13'11/21-11/30</t>
  </si>
  <si>
    <t>14'11/21-11/30</t>
  </si>
  <si>
    <t>13'11月間</t>
  </si>
  <si>
    <t>14'11月間</t>
  </si>
  <si>
    <t>13'11月間</t>
    <rPh sb="5" eb="7">
      <t>ゲッカン</t>
    </rPh>
    <phoneticPr fontId="16"/>
  </si>
  <si>
    <t>14'11月間</t>
    <rPh sb="5" eb="7">
      <t>ゲッカン</t>
    </rPh>
    <phoneticPr fontId="16"/>
  </si>
  <si>
    <t>13'11上旬</t>
  </si>
  <si>
    <t>14'11上旬</t>
  </si>
  <si>
    <t>13'11上旬</t>
    <rPh sb="5" eb="7">
      <t>ジョウジュン</t>
    </rPh>
    <phoneticPr fontId="16"/>
  </si>
  <si>
    <t>14'11上旬</t>
    <rPh sb="5" eb="7">
      <t>ジョウジュン</t>
    </rPh>
    <phoneticPr fontId="16"/>
  </si>
  <si>
    <t>13'11中旬</t>
  </si>
  <si>
    <t>14'11中旬</t>
  </si>
  <si>
    <t>13'11中旬</t>
    <rPh sb="5" eb="7">
      <t>チュウジュン</t>
    </rPh>
    <phoneticPr fontId="16"/>
  </si>
  <si>
    <t>14'11中旬</t>
    <rPh sb="5" eb="7">
      <t>チュウジュン</t>
    </rPh>
    <phoneticPr fontId="16"/>
  </si>
  <si>
    <t>13'11下旬</t>
  </si>
  <si>
    <t>14'11下旬</t>
  </si>
  <si>
    <t>13'11下旬</t>
    <rPh sb="5" eb="7">
      <t>ゲジュン</t>
    </rPh>
    <phoneticPr fontId="16"/>
  </si>
  <si>
    <t>14'11下旬</t>
    <rPh sb="5" eb="7">
      <t>ゲジュン</t>
    </rPh>
    <phoneticPr fontId="16"/>
  </si>
  <si>
    <t>13'12/1-12/30</t>
  </si>
  <si>
    <t>14'12/1-12/30</t>
  </si>
  <si>
    <t>13'12/1-12/10</t>
  </si>
  <si>
    <t>14'12/1-12/10</t>
  </si>
  <si>
    <t>13'12/11-12/20</t>
  </si>
  <si>
    <t>14'12/11-12/20</t>
  </si>
  <si>
    <t>13'12/21-12/30</t>
  </si>
  <si>
    <t>14'12/21-21/30</t>
  </si>
  <si>
    <t>13'12月間</t>
  </si>
  <si>
    <t>14'12月間</t>
  </si>
  <si>
    <t>13'12月間</t>
    <rPh sb="5" eb="7">
      <t>ゲッカン</t>
    </rPh>
    <phoneticPr fontId="16"/>
  </si>
  <si>
    <t>14'12月間</t>
    <rPh sb="5" eb="7">
      <t>ゲッカン</t>
    </rPh>
    <phoneticPr fontId="16"/>
  </si>
  <si>
    <t>13'12上旬</t>
  </si>
  <si>
    <t>14'12上旬</t>
  </si>
  <si>
    <t>13'12上旬</t>
    <rPh sb="5" eb="7">
      <t>ジョウジュン</t>
    </rPh>
    <phoneticPr fontId="16"/>
  </si>
  <si>
    <t>14'12上旬</t>
    <rPh sb="5" eb="7">
      <t>ジョウジュン</t>
    </rPh>
    <phoneticPr fontId="16"/>
  </si>
  <si>
    <t>13'12下旬</t>
  </si>
  <si>
    <t>14'12下旬</t>
  </si>
  <si>
    <t>13'12下旬</t>
    <rPh sb="5" eb="7">
      <t>ゲジュン</t>
    </rPh>
    <phoneticPr fontId="16"/>
  </si>
  <si>
    <t>14'12下旬</t>
    <rPh sb="5" eb="7">
      <t>ゲジュン</t>
    </rPh>
    <phoneticPr fontId="16"/>
  </si>
  <si>
    <t>札幌　</t>
    <rPh sb="0" eb="2">
      <t>サッポロ</t>
    </rPh>
    <phoneticPr fontId="4"/>
  </si>
  <si>
    <t>14'1/1-1/31</t>
  </si>
  <si>
    <t>15'1/1-1/31</t>
  </si>
  <si>
    <t>14'1/1-1/10</t>
  </si>
  <si>
    <t>15'1/1-1/10</t>
  </si>
  <si>
    <t>14'1/11-1/20</t>
  </si>
  <si>
    <t>15'1/11-1/20</t>
  </si>
  <si>
    <t>14'1/21-1/31</t>
  </si>
  <si>
    <t>15'1/21-1/31</t>
  </si>
  <si>
    <t>14'1月間</t>
  </si>
  <si>
    <t>15'1月間</t>
  </si>
  <si>
    <t>14'1月間</t>
    <rPh sb="4" eb="6">
      <t>ゲッカン</t>
    </rPh>
    <phoneticPr fontId="16"/>
  </si>
  <si>
    <t>15'1月間</t>
    <rPh sb="4" eb="6">
      <t>ゲッカン</t>
    </rPh>
    <phoneticPr fontId="16"/>
  </si>
  <si>
    <t>14'1上旬</t>
  </si>
  <si>
    <t>15'1上旬</t>
  </si>
  <si>
    <t>14'1上旬</t>
    <rPh sb="4" eb="6">
      <t>ジョウジュン</t>
    </rPh>
    <phoneticPr fontId="16"/>
  </si>
  <si>
    <t>15'1上旬</t>
    <rPh sb="4" eb="6">
      <t>ジョウジュン</t>
    </rPh>
    <phoneticPr fontId="16"/>
  </si>
  <si>
    <r>
      <t>2</t>
    </r>
    <r>
      <rPr>
        <sz val="11"/>
        <color theme="1"/>
        <rFont val="游ゴシック"/>
        <family val="2"/>
        <scheme val="minor"/>
      </rPr>
      <t>7</t>
    </r>
    <r>
      <rPr>
        <sz val="11"/>
        <color theme="1"/>
        <rFont val="游ゴシック"/>
        <family val="2"/>
        <scheme val="minor"/>
      </rPr>
      <t>（201</t>
    </r>
    <r>
      <rPr>
        <sz val="11"/>
        <color theme="1"/>
        <rFont val="游ゴシック"/>
        <family val="2"/>
        <scheme val="minor"/>
      </rPr>
      <t>5</t>
    </r>
    <r>
      <rPr>
        <sz val="11"/>
        <color theme="1"/>
        <rFont val="游ゴシック"/>
        <family val="2"/>
        <scheme val="minor"/>
      </rPr>
      <t>）年</t>
    </r>
    <rPh sb="8" eb="9">
      <t>ネン</t>
    </rPh>
    <phoneticPr fontId="16"/>
  </si>
  <si>
    <t>14'1中旬</t>
  </si>
  <si>
    <t>15'1中旬</t>
  </si>
  <si>
    <t>14'1中旬</t>
    <rPh sb="4" eb="6">
      <t>チュウジュン</t>
    </rPh>
    <phoneticPr fontId="16"/>
  </si>
  <si>
    <t>15'1中旬</t>
    <rPh sb="4" eb="6">
      <t>チュウジュン</t>
    </rPh>
    <phoneticPr fontId="16"/>
  </si>
  <si>
    <t>27（2015）年</t>
  </si>
  <si>
    <t>14'1下旬</t>
  </si>
  <si>
    <t>15'1下旬</t>
  </si>
  <si>
    <t>14'1下旬</t>
    <rPh sb="4" eb="6">
      <t>ゲジュン</t>
    </rPh>
    <phoneticPr fontId="16"/>
  </si>
  <si>
    <t>15'1下旬</t>
    <rPh sb="4" eb="6">
      <t>ゲジュン</t>
    </rPh>
    <phoneticPr fontId="16"/>
  </si>
  <si>
    <t>14'2/1-2/28</t>
  </si>
  <si>
    <t>15'2/1-2/28</t>
  </si>
  <si>
    <t>14'2/1-2/10</t>
  </si>
  <si>
    <t>15'2/1-2/10</t>
  </si>
  <si>
    <t>14'2/11-2/20</t>
  </si>
  <si>
    <t>15'2/11-2/20</t>
  </si>
  <si>
    <t>14'2/21-2/28</t>
  </si>
  <si>
    <t>15'2/21-2/28</t>
  </si>
  <si>
    <t>14'2月間</t>
  </si>
  <si>
    <t>15'2月間</t>
  </si>
  <si>
    <t>14'2月間</t>
    <rPh sb="4" eb="6">
      <t>ゲッカン</t>
    </rPh>
    <phoneticPr fontId="16"/>
  </si>
  <si>
    <t>15'2月間</t>
    <rPh sb="4" eb="6">
      <t>ゲッカン</t>
    </rPh>
    <phoneticPr fontId="16"/>
  </si>
  <si>
    <t>14'2上旬</t>
  </si>
  <si>
    <t>15'2上旬</t>
  </si>
  <si>
    <t>14'2上旬</t>
    <rPh sb="4" eb="6">
      <t>ジョウジュン</t>
    </rPh>
    <phoneticPr fontId="16"/>
  </si>
  <si>
    <t>15'2上旬</t>
    <rPh sb="4" eb="6">
      <t>ジョウジュン</t>
    </rPh>
    <phoneticPr fontId="16"/>
  </si>
  <si>
    <t>14'2中旬</t>
  </si>
  <si>
    <t>15'2中旬</t>
  </si>
  <si>
    <t>14'2中旬</t>
    <rPh sb="4" eb="6">
      <t>チュウジュン</t>
    </rPh>
    <phoneticPr fontId="16"/>
  </si>
  <si>
    <t>15'2中旬</t>
    <rPh sb="4" eb="6">
      <t>チュウジュン</t>
    </rPh>
    <phoneticPr fontId="16"/>
  </si>
  <si>
    <t>14'2下旬</t>
  </si>
  <si>
    <t>15'2下旬</t>
  </si>
  <si>
    <t>14'2下旬</t>
    <rPh sb="4" eb="6">
      <t>ゲジュン</t>
    </rPh>
    <phoneticPr fontId="16"/>
  </si>
  <si>
    <t>15'2下旬</t>
    <rPh sb="4" eb="6">
      <t>ゲジュン</t>
    </rPh>
    <phoneticPr fontId="16"/>
  </si>
  <si>
    <t>14'3/1-3/31</t>
  </si>
  <si>
    <t>15'3/1-3/31</t>
  </si>
  <si>
    <t>14'3/1-3/10</t>
  </si>
  <si>
    <t>15'3/1-3/10</t>
  </si>
  <si>
    <t>14'3/11-3/20</t>
  </si>
  <si>
    <t>15'3/11-3/20</t>
  </si>
  <si>
    <t>14'3/21-3/31</t>
  </si>
  <si>
    <t>15'3/21-3/31</t>
  </si>
  <si>
    <t>14'3月間</t>
  </si>
  <si>
    <t>15'3月間</t>
  </si>
  <si>
    <t>14'3月間</t>
    <rPh sb="4" eb="6">
      <t>ゲッカン</t>
    </rPh>
    <phoneticPr fontId="16"/>
  </si>
  <si>
    <t>15'3月間</t>
    <rPh sb="4" eb="6">
      <t>ゲッカン</t>
    </rPh>
    <phoneticPr fontId="16"/>
  </si>
  <si>
    <t>14'3上旬</t>
  </si>
  <si>
    <t>15'3上旬</t>
  </si>
  <si>
    <t>14'3上旬</t>
    <rPh sb="4" eb="6">
      <t>ジョウジュン</t>
    </rPh>
    <phoneticPr fontId="16"/>
  </si>
  <si>
    <t>15'3上旬</t>
    <rPh sb="4" eb="6">
      <t>ジョウジュン</t>
    </rPh>
    <phoneticPr fontId="16"/>
  </si>
  <si>
    <t>14'3中旬</t>
  </si>
  <si>
    <t>15'3中旬</t>
  </si>
  <si>
    <t>14'3中旬</t>
    <rPh sb="4" eb="6">
      <t>チュウジュン</t>
    </rPh>
    <phoneticPr fontId="16"/>
  </si>
  <si>
    <t>15'3中旬</t>
    <rPh sb="4" eb="6">
      <t>チュウジュン</t>
    </rPh>
    <phoneticPr fontId="16"/>
  </si>
  <si>
    <t>14'3下旬</t>
  </si>
  <si>
    <t>15'3下旬</t>
  </si>
  <si>
    <t>14'3下旬</t>
    <rPh sb="4" eb="6">
      <t>ゲジュン</t>
    </rPh>
    <phoneticPr fontId="16"/>
  </si>
  <si>
    <t>15'3下旬</t>
    <rPh sb="4" eb="6">
      <t>ゲジュン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</si>
</sst>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\(0\)"/>
    <numFmt numFmtId="177" formatCode="#,##0_ "/>
    <numFmt numFmtId="178" formatCode="0.0%"/>
    <numFmt numFmtId="179" formatCode="#,##0;&quot;△ &quot;#,##0"/>
    <numFmt numFmtId="180" formatCode="0.0%;&quot;△&quot;0.0%"/>
    <numFmt numFmtId="181" formatCode="0.0;&quot;△ &quot;0.0"/>
    <numFmt numFmtId="182" formatCode="0\ &quot;月&quot;"/>
    <numFmt numFmtId="183" formatCode="#,##0;[Red]&quot;△&quot;#,##0"/>
    <numFmt numFmtId="184" formatCode="[Blue]#,##0;[Red]&quot;▲ &quot;#,##0"/>
    <numFmt numFmtId="185" formatCode="0.0%;&quot;▲&quot;0.0%"/>
  </numFmts>
  <fonts count="29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3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23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indexed="23"/>
      <name val="ＭＳ Ｐゴシック"/>
      <family val="3"/>
      <charset val="128"/>
    </font>
    <font>
      <b/>
      <sz val="7"/>
      <name val="ＭＳ Ｐゴシック"/>
      <family val="3"/>
      <charset val="128"/>
    </font>
    <font>
      <b/>
      <sz val="11"/>
      <color indexed="23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indexed="22"/>
      <name val="ＭＳ Ｐゴシック"/>
      <family val="3"/>
      <charset val="128"/>
    </font>
    <font>
      <sz val="10"/>
      <color indexed="22"/>
      <name val="ＭＳ Ｐゴシック"/>
      <family val="3"/>
      <charset val="128"/>
    </font>
    <font>
      <sz val="8"/>
      <name val="ＭＳ ゴシック"/>
      <family val="3"/>
      <charset val="128"/>
    </font>
    <font>
      <u/>
      <sz val="11"/>
      <color theme="10"/>
      <name val="游ゴシック"/>
      <family val="2"/>
      <scheme val="minor"/>
    </font>
    <font>
      <sz val="10"/>
      <color theme="1"/>
      <name val="ＭＳ ゴシック"/>
      <family val="3"/>
      <charset val="128"/>
    </font>
    <font>
      <u/>
      <sz val="10"/>
      <color theme="10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9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5" fillId="0" borderId="0"/>
    <xf numFmtId="0" fontId="25" fillId="0" borderId="0" applyNumberFormat="0" applyFill="0" applyBorder="0" applyAlignment="0" applyProtection="0"/>
  </cellStyleXfs>
  <cellXfs count="356">
    <xf numFmtId="0" fontId="0" fillId="0" borderId="0" xfId="0"/>
    <xf numFmtId="176" fontId="5" fillId="2" borderId="3" xfId="1" applyNumberFormat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1" fillId="2" borderId="18" xfId="1" applyFill="1" applyBorder="1" applyAlignment="1">
      <alignment horizontal="center" vertical="center"/>
    </xf>
    <xf numFmtId="0" fontId="1" fillId="2" borderId="19" xfId="1" applyFill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8" fillId="0" borderId="28" xfId="1" applyFont="1" applyBorder="1" applyAlignment="1">
      <alignment horizontal="right" vertical="center"/>
    </xf>
    <xf numFmtId="0" fontId="8" fillId="0" borderId="28" xfId="1" applyFont="1" applyFill="1" applyBorder="1" applyAlignment="1">
      <alignment horizontal="right" vertical="center"/>
    </xf>
    <xf numFmtId="0" fontId="9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1" fillId="0" borderId="28" xfId="1" applyFill="1" applyBorder="1" applyAlignment="1">
      <alignment horizontal="center" vertical="center"/>
    </xf>
    <xf numFmtId="0" fontId="1" fillId="0" borderId="38" xfId="1" applyBorder="1" applyAlignment="1">
      <alignment horizontal="center" vertical="center"/>
    </xf>
    <xf numFmtId="0" fontId="8" fillId="0" borderId="53" xfId="1" applyFont="1" applyBorder="1" applyAlignment="1">
      <alignment horizontal="right" vertical="center"/>
    </xf>
    <xf numFmtId="0" fontId="0" fillId="0" borderId="0" xfId="2" applyFont="1" applyAlignment="1">
      <alignment horizontal="center" vertical="center"/>
    </xf>
    <xf numFmtId="0" fontId="17" fillId="3" borderId="54" xfId="2" applyFont="1" applyFill="1" applyBorder="1" applyAlignment="1">
      <alignment vertical="center" shrinkToFit="1"/>
    </xf>
    <xf numFmtId="183" fontId="13" fillId="3" borderId="59" xfId="2" applyNumberFormat="1" applyFont="1" applyFill="1" applyBorder="1" applyAlignment="1">
      <alignment vertical="center"/>
    </xf>
    <xf numFmtId="177" fontId="13" fillId="3" borderId="60" xfId="2" applyNumberFormat="1" applyFont="1" applyFill="1" applyBorder="1" applyAlignment="1">
      <alignment vertical="center"/>
    </xf>
    <xf numFmtId="178" fontId="13" fillId="3" borderId="25" xfId="2" applyNumberFormat="1" applyFont="1" applyFill="1" applyBorder="1" applyAlignment="1">
      <alignment vertical="center"/>
    </xf>
    <xf numFmtId="184" fontId="13" fillId="3" borderId="54" xfId="2" applyNumberFormat="1" applyFont="1" applyFill="1" applyBorder="1" applyAlignment="1">
      <alignment vertical="center"/>
    </xf>
    <xf numFmtId="177" fontId="13" fillId="3" borderId="26" xfId="2" applyNumberFormat="1" applyFont="1" applyFill="1" applyBorder="1" applyAlignment="1">
      <alignment vertical="center"/>
    </xf>
    <xf numFmtId="180" fontId="13" fillId="3" borderId="59" xfId="2" applyNumberFormat="1" applyFont="1" applyFill="1" applyBorder="1" applyAlignment="1">
      <alignment horizontal="right" vertical="center"/>
    </xf>
    <xf numFmtId="180" fontId="13" fillId="3" borderId="60" xfId="2" applyNumberFormat="1" applyFont="1" applyFill="1" applyBorder="1" applyAlignment="1">
      <alignment horizontal="right" vertical="center"/>
    </xf>
    <xf numFmtId="185" fontId="13" fillId="3" borderId="68" xfId="2" applyNumberFormat="1" applyFont="1" applyFill="1" applyBorder="1" applyAlignment="1">
      <alignment horizontal="right" vertical="center"/>
    </xf>
    <xf numFmtId="183" fontId="13" fillId="0" borderId="71" xfId="2" applyNumberFormat="1" applyFont="1" applyBorder="1" applyAlignment="1">
      <alignment vertical="center"/>
    </xf>
    <xf numFmtId="177" fontId="13" fillId="0" borderId="33" xfId="2" applyNumberFormat="1" applyFont="1" applyBorder="1" applyAlignment="1">
      <alignment vertical="center"/>
    </xf>
    <xf numFmtId="178" fontId="13" fillId="0" borderId="34" xfId="2" applyNumberFormat="1" applyFont="1" applyBorder="1" applyAlignment="1">
      <alignment vertical="center"/>
    </xf>
    <xf numFmtId="184" fontId="13" fillId="0" borderId="72" xfId="2" applyNumberFormat="1" applyFont="1" applyBorder="1" applyAlignment="1">
      <alignment vertical="center"/>
    </xf>
    <xf numFmtId="180" fontId="13" fillId="0" borderId="71" xfId="2" applyNumberFormat="1" applyFont="1" applyBorder="1" applyAlignment="1">
      <alignment horizontal="right" vertical="center"/>
    </xf>
    <xf numFmtId="180" fontId="13" fillId="0" borderId="33" xfId="2" applyNumberFormat="1" applyFont="1" applyBorder="1" applyAlignment="1">
      <alignment horizontal="right" vertical="center"/>
    </xf>
    <xf numFmtId="185" fontId="13" fillId="0" borderId="73" xfId="2" applyNumberFormat="1" applyFont="1" applyBorder="1" applyAlignment="1">
      <alignment horizontal="right" vertical="center"/>
    </xf>
    <xf numFmtId="183" fontId="13" fillId="0" borderId="75" xfId="2" applyNumberFormat="1" applyFont="1" applyBorder="1" applyAlignment="1">
      <alignment vertical="center"/>
    </xf>
    <xf numFmtId="177" fontId="13" fillId="0" borderId="76" xfId="2" applyNumberFormat="1" applyFont="1" applyBorder="1" applyAlignment="1">
      <alignment vertical="center"/>
    </xf>
    <xf numFmtId="178" fontId="13" fillId="0" borderId="21" xfId="2" applyNumberFormat="1" applyFont="1" applyBorder="1" applyAlignment="1">
      <alignment vertical="center"/>
    </xf>
    <xf numFmtId="184" fontId="13" fillId="0" borderId="58" xfId="2" applyNumberFormat="1" applyFont="1" applyBorder="1" applyAlignment="1">
      <alignment vertical="center"/>
    </xf>
    <xf numFmtId="185" fontId="13" fillId="0" borderId="75" xfId="2" applyNumberFormat="1" applyFont="1" applyBorder="1" applyAlignment="1">
      <alignment horizontal="right" vertical="center"/>
    </xf>
    <xf numFmtId="185" fontId="13" fillId="0" borderId="76" xfId="2" applyNumberFormat="1" applyFont="1" applyBorder="1" applyAlignment="1">
      <alignment horizontal="right" vertical="center"/>
    </xf>
    <xf numFmtId="185" fontId="13" fillId="0" borderId="68" xfId="2" applyNumberFormat="1" applyFont="1" applyBorder="1" applyAlignment="1">
      <alignment horizontal="right" vertical="center"/>
    </xf>
    <xf numFmtId="0" fontId="22" fillId="0" borderId="21" xfId="2" applyFont="1" applyBorder="1" applyAlignment="1">
      <alignment horizontal="center" vertical="center" shrinkToFit="1"/>
    </xf>
    <xf numFmtId="183" fontId="23" fillId="0" borderId="65" xfId="2" applyNumberFormat="1" applyFont="1" applyBorder="1" applyAlignment="1">
      <alignment horizontal="right" vertical="center"/>
    </xf>
    <xf numFmtId="177" fontId="23" fillId="0" borderId="47" xfId="2" applyNumberFormat="1" applyFont="1" applyBorder="1" applyAlignment="1">
      <alignment horizontal="right" vertical="center"/>
    </xf>
    <xf numFmtId="178" fontId="23" fillId="0" borderId="43" xfId="2" applyNumberFormat="1" applyFont="1" applyBorder="1" applyAlignment="1">
      <alignment horizontal="right" vertical="center"/>
    </xf>
    <xf numFmtId="184" fontId="23" fillId="0" borderId="64" xfId="2" applyNumberFormat="1" applyFont="1" applyBorder="1" applyAlignment="1">
      <alignment horizontal="right" vertical="center"/>
    </xf>
    <xf numFmtId="185" fontId="23" fillId="0" borderId="65" xfId="2" applyNumberFormat="1" applyFont="1" applyBorder="1" applyAlignment="1">
      <alignment horizontal="right" vertical="center"/>
    </xf>
    <xf numFmtId="185" fontId="23" fillId="0" borderId="44" xfId="2" applyNumberFormat="1" applyFont="1" applyBorder="1" applyAlignment="1">
      <alignment horizontal="right" vertical="center"/>
    </xf>
    <xf numFmtId="185" fontId="23" fillId="0" borderId="69" xfId="2" applyNumberFormat="1" applyFont="1" applyBorder="1" applyAlignment="1">
      <alignment horizontal="right" vertical="center"/>
    </xf>
    <xf numFmtId="0" fontId="22" fillId="0" borderId="0" xfId="2" applyFont="1"/>
    <xf numFmtId="185" fontId="13" fillId="3" borderId="59" xfId="2" applyNumberFormat="1" applyFont="1" applyFill="1" applyBorder="1" applyAlignment="1">
      <alignment horizontal="right" vertical="center"/>
    </xf>
    <xf numFmtId="185" fontId="13" fillId="3" borderId="60" xfId="2" applyNumberFormat="1" applyFont="1" applyFill="1" applyBorder="1" applyAlignment="1">
      <alignment horizontal="right" vertical="center"/>
    </xf>
    <xf numFmtId="185" fontId="13" fillId="3" borderId="63" xfId="2" applyNumberFormat="1" applyFont="1" applyFill="1" applyBorder="1" applyAlignment="1">
      <alignment horizontal="right" vertical="center"/>
    </xf>
    <xf numFmtId="185" fontId="13" fillId="0" borderId="71" xfId="2" applyNumberFormat="1" applyFont="1" applyBorder="1" applyAlignment="1">
      <alignment horizontal="right" vertical="center"/>
    </xf>
    <xf numFmtId="185" fontId="13" fillId="0" borderId="33" xfId="2" applyNumberFormat="1" applyFont="1" applyBorder="1" applyAlignment="1">
      <alignment horizontal="right" vertical="center"/>
    </xf>
    <xf numFmtId="0" fontId="22" fillId="0" borderId="43" xfId="2" applyFont="1" applyBorder="1" applyAlignment="1">
      <alignment horizontal="center" vertical="center" shrinkToFit="1"/>
    </xf>
    <xf numFmtId="0" fontId="22" fillId="0" borderId="77" xfId="2" applyFont="1" applyBorder="1" applyAlignment="1">
      <alignment horizontal="center" vertical="center" shrinkToFit="1"/>
    </xf>
    <xf numFmtId="183" fontId="23" fillId="0" borderId="65" xfId="2" applyNumberFormat="1" applyFont="1" applyFill="1" applyBorder="1" applyAlignment="1">
      <alignment horizontal="right" vertical="center"/>
    </xf>
    <xf numFmtId="177" fontId="13" fillId="0" borderId="23" xfId="2" applyNumberFormat="1" applyFont="1" applyBorder="1" applyAlignment="1">
      <alignment vertical="center"/>
    </xf>
    <xf numFmtId="178" fontId="13" fillId="0" borderId="21" xfId="2" applyNumberFormat="1" applyFont="1" applyBorder="1" applyAlignment="1">
      <alignment horizontal="right" vertical="center"/>
    </xf>
    <xf numFmtId="0" fontId="22" fillId="0" borderId="24" xfId="2" applyFont="1" applyBorder="1" applyAlignment="1">
      <alignment horizontal="center" vertical="center" shrinkToFit="1"/>
    </xf>
    <xf numFmtId="0" fontId="22" fillId="0" borderId="74" xfId="2" applyFont="1" applyBorder="1" applyAlignment="1">
      <alignment horizontal="center" vertical="center" shrinkToFit="1"/>
    </xf>
    <xf numFmtId="183" fontId="23" fillId="0" borderId="75" xfId="2" applyNumberFormat="1" applyFont="1" applyFill="1" applyBorder="1" applyAlignment="1">
      <alignment horizontal="right" vertical="center"/>
    </xf>
    <xf numFmtId="177" fontId="23" fillId="0" borderId="23" xfId="2" applyNumberFormat="1" applyFont="1" applyBorder="1" applyAlignment="1">
      <alignment horizontal="right" vertical="center"/>
    </xf>
    <xf numFmtId="178" fontId="23" fillId="0" borderId="21" xfId="2" applyNumberFormat="1" applyFont="1" applyBorder="1" applyAlignment="1">
      <alignment horizontal="right" vertical="center"/>
    </xf>
    <xf numFmtId="184" fontId="23" fillId="0" borderId="58" xfId="2" applyNumberFormat="1" applyFont="1" applyBorder="1" applyAlignment="1">
      <alignment horizontal="right" vertical="center"/>
    </xf>
    <xf numFmtId="185" fontId="23" fillId="0" borderId="75" xfId="2" applyNumberFormat="1" applyFont="1" applyBorder="1" applyAlignment="1">
      <alignment horizontal="right" vertical="center"/>
    </xf>
    <xf numFmtId="185" fontId="23" fillId="0" borderId="76" xfId="2" applyNumberFormat="1" applyFont="1" applyBorder="1" applyAlignment="1">
      <alignment horizontal="right" vertical="center"/>
    </xf>
    <xf numFmtId="185" fontId="23" fillId="0" borderId="68" xfId="2" applyNumberFormat="1" applyFont="1" applyBorder="1" applyAlignment="1">
      <alignment horizontal="right" vertical="center"/>
    </xf>
    <xf numFmtId="185" fontId="13" fillId="3" borderId="78" xfId="2" applyNumberFormat="1" applyFont="1" applyFill="1" applyBorder="1" applyAlignment="1">
      <alignment horizontal="right" vertical="center"/>
    </xf>
    <xf numFmtId="0" fontId="0" fillId="0" borderId="74" xfId="2" applyFont="1" applyBorder="1" applyAlignment="1">
      <alignment horizontal="center" vertical="center" shrinkToFit="1"/>
    </xf>
    <xf numFmtId="185" fontId="23" fillId="0" borderId="79" xfId="2" applyNumberFormat="1" applyFont="1" applyBorder="1" applyAlignment="1">
      <alignment horizontal="right" vertical="center"/>
    </xf>
    <xf numFmtId="185" fontId="23" fillId="0" borderId="80" xfId="2" applyNumberFormat="1" applyFont="1" applyBorder="1" applyAlignment="1">
      <alignment horizontal="right" vertical="center"/>
    </xf>
    <xf numFmtId="185" fontId="23" fillId="0" borderId="81" xfId="2" applyNumberFormat="1" applyFont="1" applyBorder="1" applyAlignment="1">
      <alignment horizontal="right" vertical="center"/>
    </xf>
    <xf numFmtId="0" fontId="14" fillId="0" borderId="0" xfId="2" applyFont="1" applyAlignment="1">
      <alignment horizontal="center"/>
    </xf>
    <xf numFmtId="0" fontId="24" fillId="0" borderId="0" xfId="2" applyFont="1" applyFill="1" applyAlignment="1">
      <alignment vertical="center"/>
    </xf>
    <xf numFmtId="184" fontId="13" fillId="0" borderId="58" xfId="2" applyNumberFormat="1" applyFont="1" applyBorder="1" applyAlignment="1">
      <alignment horizontal="right" vertical="center"/>
    </xf>
    <xf numFmtId="183" fontId="13" fillId="0" borderId="65" xfId="2" applyNumberFormat="1" applyFont="1" applyBorder="1" applyAlignment="1">
      <alignment horizontal="right" vertical="center"/>
    </xf>
    <xf numFmtId="177" fontId="13" fillId="0" borderId="47" xfId="2" applyNumberFormat="1" applyFont="1" applyBorder="1" applyAlignment="1">
      <alignment horizontal="right" vertical="center"/>
    </xf>
    <xf numFmtId="178" fontId="13" fillId="0" borderId="43" xfId="2" applyNumberFormat="1" applyFont="1" applyBorder="1" applyAlignment="1">
      <alignment horizontal="right" vertical="center"/>
    </xf>
    <xf numFmtId="184" fontId="13" fillId="0" borderId="64" xfId="2" applyNumberFormat="1" applyFont="1" applyBorder="1" applyAlignment="1">
      <alignment horizontal="right" vertical="center"/>
    </xf>
    <xf numFmtId="185" fontId="13" fillId="0" borderId="65" xfId="2" applyNumberFormat="1" applyFont="1" applyBorder="1" applyAlignment="1">
      <alignment horizontal="right" vertical="center"/>
    </xf>
    <xf numFmtId="185" fontId="13" fillId="0" borderId="44" xfId="2" applyNumberFormat="1" applyFont="1" applyBorder="1" applyAlignment="1">
      <alignment horizontal="right" vertical="center"/>
    </xf>
    <xf numFmtId="185" fontId="13" fillId="0" borderId="69" xfId="2" applyNumberFormat="1" applyFont="1" applyBorder="1" applyAlignment="1">
      <alignment horizontal="right" vertical="center"/>
    </xf>
    <xf numFmtId="177" fontId="13" fillId="0" borderId="23" xfId="2" applyNumberFormat="1" applyFont="1" applyBorder="1" applyAlignment="1">
      <alignment horizontal="right" vertical="center"/>
    </xf>
    <xf numFmtId="0" fontId="0" fillId="0" borderId="70" xfId="2" applyFont="1" applyBorder="1" applyAlignment="1">
      <alignment horizontal="center" vertical="center" shrinkToFit="1"/>
    </xf>
    <xf numFmtId="183" fontId="13" fillId="0" borderId="75" xfId="2" applyNumberFormat="1" applyFont="1" applyFill="1" applyBorder="1" applyAlignment="1">
      <alignment horizontal="right" vertical="center"/>
    </xf>
    <xf numFmtId="185" fontId="13" fillId="0" borderId="23" xfId="2" applyNumberFormat="1" applyFont="1" applyBorder="1" applyAlignment="1">
      <alignment horizontal="right" vertical="center"/>
    </xf>
    <xf numFmtId="183" fontId="13" fillId="0" borderId="65" xfId="2" applyNumberFormat="1" applyFont="1" applyFill="1" applyBorder="1" applyAlignment="1">
      <alignment horizontal="right" vertical="center"/>
    </xf>
    <xf numFmtId="178" fontId="13" fillId="0" borderId="21" xfId="2" applyNumberFormat="1" applyFont="1" applyFill="1" applyBorder="1" applyAlignment="1">
      <alignment horizontal="right" vertical="center"/>
    </xf>
    <xf numFmtId="185" fontId="13" fillId="0" borderId="79" xfId="2" applyNumberFormat="1" applyFont="1" applyBorder="1" applyAlignment="1">
      <alignment horizontal="right" vertical="center"/>
    </xf>
    <xf numFmtId="185" fontId="13" fillId="0" borderId="80" xfId="2" applyNumberFormat="1" applyFont="1" applyBorder="1" applyAlignment="1">
      <alignment horizontal="right" vertical="center"/>
    </xf>
    <xf numFmtId="185" fontId="13" fillId="0" borderId="81" xfId="2" applyNumberFormat="1" applyFont="1" applyBorder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6" fillId="0" borderId="0" xfId="0" applyFont="1"/>
    <xf numFmtId="0" fontId="2" fillId="0" borderId="1" xfId="1" applyFont="1" applyBorder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26" fillId="0" borderId="86" xfId="0" applyFont="1" applyBorder="1" applyAlignment="1">
      <alignment horizontal="center" vertical="center"/>
    </xf>
    <xf numFmtId="0" fontId="26" fillId="0" borderId="87" xfId="0" applyFont="1" applyBorder="1" applyAlignment="1">
      <alignment horizontal="center" vertical="center"/>
    </xf>
    <xf numFmtId="177" fontId="26" fillId="0" borderId="48" xfId="0" applyNumberFormat="1" applyFont="1" applyBorder="1" applyAlignment="1">
      <alignment horizontal="right" vertical="center"/>
    </xf>
    <xf numFmtId="177" fontId="26" fillId="0" borderId="46" xfId="0" applyNumberFormat="1" applyFont="1" applyBorder="1" applyAlignment="1">
      <alignment horizontal="right" vertical="center"/>
    </xf>
    <xf numFmtId="177" fontId="26" fillId="0" borderId="89" xfId="0" applyNumberFormat="1" applyFont="1" applyBorder="1" applyAlignment="1">
      <alignment horizontal="right" vertical="center"/>
    </xf>
    <xf numFmtId="0" fontId="27" fillId="0" borderId="89" xfId="3" applyFont="1" applyBorder="1" applyAlignment="1">
      <alignment horizontal="center" vertical="center"/>
    </xf>
    <xf numFmtId="0" fontId="27" fillId="0" borderId="50" xfId="3" applyFont="1" applyBorder="1" applyAlignment="1">
      <alignment horizontal="center" vertical="center"/>
    </xf>
    <xf numFmtId="0" fontId="27" fillId="0" borderId="51" xfId="3" applyFont="1" applyBorder="1" applyAlignment="1">
      <alignment horizontal="center" vertical="center"/>
    </xf>
    <xf numFmtId="0" fontId="27" fillId="0" borderId="32" xfId="3" applyFont="1" applyBorder="1" applyAlignment="1">
      <alignment horizontal="center" vertical="center"/>
    </xf>
    <xf numFmtId="0" fontId="27" fillId="0" borderId="30" xfId="3" applyFont="1" applyBorder="1" applyAlignment="1">
      <alignment horizontal="center" vertical="center"/>
    </xf>
    <xf numFmtId="0" fontId="27" fillId="0" borderId="31" xfId="3" applyFont="1" applyBorder="1" applyAlignment="1">
      <alignment horizontal="center" vertical="center"/>
    </xf>
    <xf numFmtId="0" fontId="26" fillId="5" borderId="61" xfId="0" applyFont="1" applyFill="1" applyBorder="1" applyAlignment="1">
      <alignment horizontal="center" vertical="center"/>
    </xf>
    <xf numFmtId="0" fontId="26" fillId="5" borderId="86" xfId="0" applyFont="1" applyFill="1" applyBorder="1" applyAlignment="1">
      <alignment horizontal="center" vertical="center"/>
    </xf>
    <xf numFmtId="0" fontId="26" fillId="5" borderId="87" xfId="0" applyFont="1" applyFill="1" applyBorder="1" applyAlignment="1">
      <alignment horizontal="center" vertical="center"/>
    </xf>
    <xf numFmtId="0" fontId="27" fillId="5" borderId="89" xfId="3" applyFont="1" applyFill="1" applyBorder="1" applyAlignment="1">
      <alignment horizontal="center" vertical="center"/>
    </xf>
    <xf numFmtId="0" fontId="27" fillId="5" borderId="50" xfId="3" applyFont="1" applyFill="1" applyBorder="1" applyAlignment="1">
      <alignment horizontal="center" vertical="center"/>
    </xf>
    <xf numFmtId="0" fontId="27" fillId="5" borderId="51" xfId="3" applyFont="1" applyFill="1" applyBorder="1" applyAlignment="1">
      <alignment horizontal="center" vertical="center"/>
    </xf>
    <xf numFmtId="0" fontId="27" fillId="5" borderId="32" xfId="3" applyFont="1" applyFill="1" applyBorder="1" applyAlignment="1">
      <alignment horizontal="center" vertical="center"/>
    </xf>
    <xf numFmtId="0" fontId="27" fillId="5" borderId="30" xfId="3" applyFont="1" applyFill="1" applyBorder="1" applyAlignment="1">
      <alignment horizontal="center" vertical="center"/>
    </xf>
    <xf numFmtId="0" fontId="27" fillId="5" borderId="31" xfId="3" applyFont="1" applyFill="1" applyBorder="1" applyAlignment="1">
      <alignment horizontal="center" vertical="center"/>
    </xf>
    <xf numFmtId="0" fontId="26" fillId="4" borderId="88" xfId="0" applyFont="1" applyFill="1" applyBorder="1" applyAlignment="1">
      <alignment horizontal="center" vertical="center"/>
    </xf>
    <xf numFmtId="0" fontId="26" fillId="4" borderId="90" xfId="0" applyFont="1" applyFill="1" applyBorder="1" applyAlignment="1">
      <alignment horizontal="center" vertical="center"/>
    </xf>
    <xf numFmtId="0" fontId="26" fillId="4" borderId="91" xfId="0" applyFont="1" applyFill="1" applyBorder="1" applyAlignment="1">
      <alignment horizontal="center" vertical="center"/>
    </xf>
    <xf numFmtId="0" fontId="26" fillId="4" borderId="85" xfId="0" applyFont="1" applyFill="1" applyBorder="1" applyAlignment="1">
      <alignment horizontal="center" vertical="center"/>
    </xf>
    <xf numFmtId="0" fontId="27" fillId="0" borderId="36" xfId="3" applyFont="1" applyBorder="1" applyAlignment="1">
      <alignment horizontal="center" vertical="center"/>
    </xf>
    <xf numFmtId="0" fontId="27" fillId="0" borderId="35" xfId="3" applyFont="1" applyBorder="1" applyAlignment="1">
      <alignment horizontal="center" vertical="center"/>
    </xf>
    <xf numFmtId="0" fontId="27" fillId="0" borderId="52" xfId="3" applyFont="1" applyBorder="1" applyAlignment="1">
      <alignment horizontal="center" vertical="center"/>
    </xf>
    <xf numFmtId="0" fontId="27" fillId="5" borderId="36" xfId="3" applyFont="1" applyFill="1" applyBorder="1" applyAlignment="1">
      <alignment horizontal="center" vertical="center"/>
    </xf>
    <xf numFmtId="0" fontId="27" fillId="5" borderId="35" xfId="3" applyFont="1" applyFill="1" applyBorder="1" applyAlignment="1">
      <alignment horizontal="center" vertical="center"/>
    </xf>
    <xf numFmtId="0" fontId="27" fillId="5" borderId="52" xfId="3" applyFont="1" applyFill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178" fontId="26" fillId="0" borderId="51" xfId="0" applyNumberFormat="1" applyFont="1" applyBorder="1" applyAlignment="1">
      <alignment horizontal="right" vertical="center"/>
    </xf>
    <xf numFmtId="178" fontId="26" fillId="0" borderId="31" xfId="0" applyNumberFormat="1" applyFont="1" applyBorder="1" applyAlignment="1">
      <alignment horizontal="right" vertical="center"/>
    </xf>
    <xf numFmtId="178" fontId="26" fillId="0" borderId="92" xfId="0" applyNumberFormat="1" applyFont="1" applyBorder="1" applyAlignment="1">
      <alignment horizontal="right" vertical="center"/>
    </xf>
    <xf numFmtId="178" fontId="26" fillId="0" borderId="47" xfId="0" applyNumberFormat="1" applyFont="1" applyBorder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8" fillId="0" borderId="25" xfId="0" applyFont="1" applyBorder="1" applyAlignment="1">
      <alignment horizontal="left" vertical="center" indent="1"/>
    </xf>
    <xf numFmtId="0" fontId="28" fillId="0" borderId="0" xfId="0" applyFont="1" applyBorder="1" applyAlignment="1">
      <alignment horizontal="left" vertical="top" indent="1"/>
    </xf>
    <xf numFmtId="0" fontId="1" fillId="0" borderId="0" xfId="1" applyAlignment="1">
      <alignment vertical="center"/>
    </xf>
    <xf numFmtId="181" fontId="13" fillId="0" borderId="0" xfId="1" applyNumberFormat="1" applyFont="1" applyAlignment="1">
      <alignment vertical="center"/>
    </xf>
    <xf numFmtId="0" fontId="13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180" fontId="9" fillId="0" borderId="41" xfId="1" applyNumberFormat="1" applyFont="1" applyBorder="1" applyAlignment="1">
      <alignment vertical="center"/>
    </xf>
    <xf numFmtId="180" fontId="9" fillId="0" borderId="40" xfId="1" applyNumberFormat="1" applyFont="1" applyBorder="1" applyAlignment="1">
      <alignment vertical="center"/>
    </xf>
    <xf numFmtId="180" fontId="9" fillId="0" borderId="42" xfId="1" applyNumberFormat="1" applyFont="1" applyBorder="1" applyAlignment="1">
      <alignment vertical="center"/>
    </xf>
    <xf numFmtId="179" fontId="9" fillId="0" borderId="41" xfId="1" applyNumberFormat="1" applyFont="1" applyBorder="1" applyAlignment="1">
      <alignment vertical="center"/>
    </xf>
    <xf numFmtId="178" fontId="9" fillId="0" borderId="40" xfId="1" applyNumberFormat="1" applyFont="1" applyBorder="1" applyAlignment="1">
      <alignment vertical="center"/>
    </xf>
    <xf numFmtId="177" fontId="9" fillId="0" borderId="40" xfId="1" applyNumberFormat="1" applyFont="1" applyBorder="1" applyAlignment="1">
      <alignment vertical="center"/>
    </xf>
    <xf numFmtId="177" fontId="9" fillId="0" borderId="39" xfId="1" applyNumberFormat="1" applyFont="1" applyBorder="1" applyAlignment="1">
      <alignment vertical="center"/>
    </xf>
    <xf numFmtId="0" fontId="1" fillId="0" borderId="38" xfId="1" applyBorder="1" applyAlignment="1">
      <alignment vertical="center"/>
    </xf>
    <xf numFmtId="0" fontId="14" fillId="0" borderId="38" xfId="1" applyFont="1" applyBorder="1" applyAlignment="1">
      <alignment vertical="center"/>
    </xf>
    <xf numFmtId="0" fontId="1" fillId="0" borderId="37" xfId="1" applyBorder="1" applyAlignment="1">
      <alignment vertical="center"/>
    </xf>
    <xf numFmtId="0" fontId="1" fillId="0" borderId="43" xfId="1" applyBorder="1" applyAlignment="1">
      <alignment vertical="center"/>
    </xf>
    <xf numFmtId="180" fontId="6" fillId="0" borderId="26" xfId="1" applyNumberFormat="1" applyFont="1" applyBorder="1" applyAlignment="1">
      <alignment vertical="center"/>
    </xf>
    <xf numFmtId="180" fontId="6" fillId="0" borderId="11" xfId="1" applyNumberFormat="1" applyFont="1" applyBorder="1" applyAlignment="1">
      <alignment vertical="center"/>
    </xf>
    <xf numFmtId="180" fontId="6" fillId="0" borderId="10" xfId="1" applyNumberFormat="1" applyFont="1" applyBorder="1" applyAlignment="1">
      <alignment vertical="center"/>
    </xf>
    <xf numFmtId="179" fontId="6" fillId="0" borderId="26" xfId="1" applyNumberFormat="1" applyFont="1" applyBorder="1" applyAlignment="1">
      <alignment vertical="center"/>
    </xf>
    <xf numFmtId="178" fontId="6" fillId="0" borderId="11" xfId="1" applyNumberFormat="1" applyFont="1" applyBorder="1" applyAlignment="1">
      <alignment vertical="center"/>
    </xf>
    <xf numFmtId="177" fontId="6" fillId="0" borderId="11" xfId="1" applyNumberFormat="1" applyFont="1" applyBorder="1" applyAlignment="1">
      <alignment vertical="center"/>
    </xf>
    <xf numFmtId="177" fontId="6" fillId="0" borderId="25" xfId="1" applyNumberFormat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25" xfId="1" applyFont="1" applyBorder="1" applyAlignment="1">
      <alignment vertical="center"/>
    </xf>
    <xf numFmtId="180" fontId="9" fillId="0" borderId="31" xfId="1" applyNumberFormat="1" applyFont="1" applyBorder="1" applyAlignment="1">
      <alignment vertical="center"/>
    </xf>
    <xf numFmtId="180" fontId="9" fillId="0" borderId="30" xfId="1" applyNumberFormat="1" applyFont="1" applyBorder="1" applyAlignment="1">
      <alignment vertical="center"/>
    </xf>
    <xf numFmtId="180" fontId="9" fillId="0" borderId="32" xfId="1" applyNumberFormat="1" applyFont="1" applyBorder="1" applyAlignment="1">
      <alignment vertical="center"/>
    </xf>
    <xf numFmtId="179" fontId="9" fillId="0" borderId="31" xfId="1" applyNumberFormat="1" applyFont="1" applyBorder="1" applyAlignment="1">
      <alignment vertical="center"/>
    </xf>
    <xf numFmtId="178" fontId="9" fillId="0" borderId="30" xfId="1" applyNumberFormat="1" applyFont="1" applyBorder="1" applyAlignment="1">
      <alignment vertical="center"/>
    </xf>
    <xf numFmtId="177" fontId="9" fillId="0" borderId="30" xfId="1" applyNumberFormat="1" applyFont="1" applyBorder="1" applyAlignment="1">
      <alignment vertical="center"/>
    </xf>
    <xf numFmtId="177" fontId="9" fillId="0" borderId="29" xfId="1" applyNumberFormat="1" applyFont="1" applyBorder="1" applyAlignment="1">
      <alignment vertical="center"/>
    </xf>
    <xf numFmtId="0" fontId="1" fillId="0" borderId="28" xfId="1" applyBorder="1" applyAlignment="1">
      <alignment vertical="center"/>
    </xf>
    <xf numFmtId="0" fontId="1" fillId="0" borderId="27" xfId="1" applyBorder="1" applyAlignment="1">
      <alignment vertical="center"/>
    </xf>
    <xf numFmtId="0" fontId="1" fillId="0" borderId="21" xfId="1" applyBorder="1" applyAlignment="1">
      <alignment vertical="center"/>
    </xf>
    <xf numFmtId="177" fontId="9" fillId="0" borderId="29" xfId="1" applyNumberFormat="1" applyFont="1" applyFill="1" applyBorder="1" applyAlignment="1">
      <alignment vertical="center"/>
    </xf>
    <xf numFmtId="0" fontId="1" fillId="0" borderId="28" xfId="1" applyFill="1" applyBorder="1" applyAlignment="1">
      <alignment vertical="center"/>
    </xf>
    <xf numFmtId="0" fontId="1" fillId="0" borderId="27" xfId="1" applyFill="1" applyBorder="1" applyAlignment="1">
      <alignment vertical="center"/>
    </xf>
    <xf numFmtId="0" fontId="10" fillId="0" borderId="28" xfId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21" xfId="1" applyFont="1" applyBorder="1" applyAlignment="1">
      <alignment vertical="center"/>
    </xf>
    <xf numFmtId="177" fontId="6" fillId="0" borderId="10" xfId="1" applyNumberFormat="1" applyFont="1" applyBorder="1" applyAlignment="1">
      <alignment vertical="center"/>
    </xf>
    <xf numFmtId="180" fontId="9" fillId="0" borderId="47" xfId="1" applyNumberFormat="1" applyFont="1" applyBorder="1" applyAlignment="1">
      <alignment vertical="center"/>
    </xf>
    <xf numFmtId="180" fontId="9" fillId="0" borderId="46" xfId="1" applyNumberFormat="1" applyFont="1" applyBorder="1" applyAlignment="1">
      <alignment vertical="center"/>
    </xf>
    <xf numFmtId="180" fontId="9" fillId="0" borderId="48" xfId="1" applyNumberFormat="1" applyFont="1" applyBorder="1" applyAlignment="1">
      <alignment vertical="center"/>
    </xf>
    <xf numFmtId="179" fontId="9" fillId="0" borderId="47" xfId="1" applyNumberFormat="1" applyFont="1" applyBorder="1" applyAlignment="1">
      <alignment vertical="center"/>
    </xf>
    <xf numFmtId="178" fontId="9" fillId="0" borderId="46" xfId="1" applyNumberFormat="1" applyFont="1" applyBorder="1" applyAlignment="1">
      <alignment vertical="center"/>
    </xf>
    <xf numFmtId="177" fontId="9" fillId="0" borderId="46" xfId="1" applyNumberFormat="1" applyFont="1" applyBorder="1" applyAlignment="1">
      <alignment vertical="center"/>
    </xf>
    <xf numFmtId="177" fontId="9" fillId="0" borderId="43" xfId="1" applyNumberFormat="1" applyFont="1" applyBorder="1" applyAlignment="1">
      <alignment vertical="center"/>
    </xf>
    <xf numFmtId="0" fontId="1" fillId="0" borderId="45" xfId="1" applyBorder="1" applyAlignment="1">
      <alignment vertical="center"/>
    </xf>
    <xf numFmtId="0" fontId="1" fillId="0" borderId="44" xfId="1" applyBorder="1" applyAlignment="1">
      <alignment vertical="center"/>
    </xf>
    <xf numFmtId="0" fontId="10" fillId="0" borderId="38" xfId="1" applyFont="1" applyBorder="1" applyAlignment="1">
      <alignment vertical="center"/>
    </xf>
    <xf numFmtId="180" fontId="6" fillId="0" borderId="23" xfId="1" applyNumberFormat="1" applyFont="1" applyBorder="1" applyAlignment="1">
      <alignment vertical="center"/>
    </xf>
    <xf numFmtId="180" fontId="6" fillId="0" borderId="22" xfId="1" applyNumberFormat="1" applyFont="1" applyBorder="1" applyAlignment="1">
      <alignment vertical="center"/>
    </xf>
    <xf numFmtId="180" fontId="6" fillId="0" borderId="24" xfId="1" applyNumberFormat="1" applyFont="1" applyBorder="1" applyAlignment="1">
      <alignment vertical="center"/>
    </xf>
    <xf numFmtId="179" fontId="6" fillId="0" borderId="23" xfId="1" applyNumberFormat="1" applyFont="1" applyBorder="1" applyAlignment="1">
      <alignment vertical="center"/>
    </xf>
    <xf numFmtId="178" fontId="6" fillId="0" borderId="22" xfId="1" applyNumberFormat="1" applyFont="1" applyBorder="1" applyAlignment="1">
      <alignment vertical="center"/>
    </xf>
    <xf numFmtId="177" fontId="6" fillId="0" borderId="22" xfId="1" applyNumberFormat="1" applyFont="1" applyBorder="1" applyAlignment="1">
      <alignment vertical="center"/>
    </xf>
    <xf numFmtId="177" fontId="6" fillId="0" borderId="21" xfId="1" applyNumberFormat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Font="1" applyAlignment="1">
      <alignment vertical="center"/>
    </xf>
    <xf numFmtId="177" fontId="9" fillId="0" borderId="38" xfId="1" applyNumberFormat="1" applyFont="1" applyBorder="1" applyAlignment="1">
      <alignment vertical="center"/>
    </xf>
    <xf numFmtId="177" fontId="9" fillId="0" borderId="42" xfId="1" applyNumberFormat="1" applyFont="1" applyBorder="1" applyAlignment="1">
      <alignment vertical="center"/>
    </xf>
    <xf numFmtId="177" fontId="9" fillId="0" borderId="28" xfId="1" applyNumberFormat="1" applyFont="1" applyBorder="1" applyAlignment="1">
      <alignment vertical="center"/>
    </xf>
    <xf numFmtId="177" fontId="9" fillId="0" borderId="32" xfId="1" applyNumberFormat="1" applyFont="1" applyBorder="1" applyAlignment="1">
      <alignment vertical="center"/>
    </xf>
    <xf numFmtId="0" fontId="0" fillId="0" borderId="0" xfId="2" applyFont="1"/>
    <xf numFmtId="0" fontId="0" fillId="0" borderId="0" xfId="2" applyFont="1" applyAlignment="1">
      <alignment horizontal="center"/>
    </xf>
    <xf numFmtId="183" fontId="0" fillId="0" borderId="0" xfId="2" applyNumberFormat="1" applyFont="1"/>
    <xf numFmtId="0" fontId="0" fillId="0" borderId="77" xfId="2" applyFont="1" applyBorder="1" applyAlignment="1">
      <alignment horizontal="center" vertical="center" shrinkToFit="1"/>
    </xf>
    <xf numFmtId="0" fontId="0" fillId="0" borderId="43" xfId="2" applyFont="1" applyBorder="1" applyAlignment="1">
      <alignment horizontal="center" vertical="center" shrinkToFit="1"/>
    </xf>
    <xf numFmtId="0" fontId="0" fillId="0" borderId="21" xfId="2" applyFont="1" applyBorder="1" applyAlignment="1">
      <alignment horizontal="center" vertical="center" shrinkToFit="1"/>
    </xf>
    <xf numFmtId="183" fontId="13" fillId="0" borderId="76" xfId="2" applyNumberFormat="1" applyFont="1" applyBorder="1" applyAlignment="1">
      <alignment vertical="center"/>
    </xf>
    <xf numFmtId="0" fontId="0" fillId="3" borderId="25" xfId="2" applyFont="1" applyFill="1" applyBorder="1" applyAlignment="1">
      <alignment vertical="center"/>
    </xf>
    <xf numFmtId="180" fontId="13" fillId="0" borderId="73" xfId="2" applyNumberFormat="1" applyFont="1" applyBorder="1" applyAlignment="1">
      <alignment horizontal="right" vertical="center"/>
    </xf>
    <xf numFmtId="180" fontId="13" fillId="3" borderId="68" xfId="2" applyNumberFormat="1" applyFont="1" applyFill="1" applyBorder="1" applyAlignment="1">
      <alignment horizontal="right" vertical="center"/>
    </xf>
    <xf numFmtId="0" fontId="0" fillId="0" borderId="67" xfId="2" applyFont="1" applyBorder="1" applyAlignment="1">
      <alignment horizontal="center" vertical="center"/>
    </xf>
    <xf numFmtId="0" fontId="0" fillId="0" borderId="66" xfId="2" applyFont="1" applyBorder="1" applyAlignment="1">
      <alignment horizontal="center" vertical="center"/>
    </xf>
    <xf numFmtId="0" fontId="0" fillId="0" borderId="64" xfId="2" applyFont="1" applyBorder="1" applyAlignment="1">
      <alignment horizontal="center" vertical="center"/>
    </xf>
    <xf numFmtId="0" fontId="0" fillId="0" borderId="58" xfId="2" applyFont="1" applyBorder="1" applyAlignment="1">
      <alignment horizontal="center" vertical="center"/>
    </xf>
    <xf numFmtId="0" fontId="0" fillId="0" borderId="54" xfId="2" applyFont="1" applyBorder="1" applyAlignment="1">
      <alignment horizontal="center" vertical="center"/>
    </xf>
    <xf numFmtId="0" fontId="0" fillId="0" borderId="25" xfId="2" applyFont="1" applyBorder="1" applyAlignment="1">
      <alignment horizontal="center" vertical="center"/>
    </xf>
    <xf numFmtId="0" fontId="0" fillId="0" borderId="0" xfId="2" applyFont="1" applyAlignment="1">
      <alignment vertical="center"/>
    </xf>
    <xf numFmtId="182" fontId="0" fillId="0" borderId="0" xfId="2" applyNumberFormat="1" applyFont="1" applyAlignment="1">
      <alignment horizontal="center" vertical="center"/>
    </xf>
    <xf numFmtId="177" fontId="9" fillId="6" borderId="29" xfId="1" applyNumberFormat="1" applyFont="1" applyFill="1" applyBorder="1" applyAlignment="1">
      <alignment vertical="center"/>
    </xf>
    <xf numFmtId="0" fontId="8" fillId="6" borderId="28" xfId="1" applyFont="1" applyFill="1" applyBorder="1" applyAlignment="1">
      <alignment horizontal="right" vertical="center"/>
    </xf>
    <xf numFmtId="0" fontId="1" fillId="6" borderId="28" xfId="1" applyFill="1" applyBorder="1" applyAlignment="1">
      <alignment vertical="center"/>
    </xf>
    <xf numFmtId="0" fontId="1" fillId="6" borderId="27" xfId="1" applyFill="1" applyBorder="1" applyAlignment="1">
      <alignment vertical="center"/>
    </xf>
    <xf numFmtId="0" fontId="1" fillId="6" borderId="21" xfId="1" applyFill="1" applyBorder="1" applyAlignment="1">
      <alignment vertical="center"/>
    </xf>
    <xf numFmtId="0" fontId="8" fillId="7" borderId="28" xfId="1" applyFont="1" applyFill="1" applyBorder="1" applyAlignment="1">
      <alignment horizontal="right" vertical="center"/>
    </xf>
    <xf numFmtId="0" fontId="1" fillId="7" borderId="28" xfId="1" applyFill="1" applyBorder="1" applyAlignment="1">
      <alignment vertical="center"/>
    </xf>
    <xf numFmtId="0" fontId="1" fillId="7" borderId="27" xfId="1" applyFill="1" applyBorder="1" applyAlignment="1">
      <alignment vertical="center"/>
    </xf>
    <xf numFmtId="0" fontId="1" fillId="0" borderId="21" xfId="1" applyFill="1" applyBorder="1" applyAlignment="1">
      <alignment vertical="center"/>
    </xf>
    <xf numFmtId="177" fontId="9" fillId="7" borderId="29" xfId="1" applyNumberFormat="1" applyFont="1" applyFill="1" applyBorder="1" applyAlignment="1">
      <alignment vertical="center"/>
    </xf>
    <xf numFmtId="183" fontId="13" fillId="7" borderId="75" xfId="2" applyNumberFormat="1" applyFont="1" applyFill="1" applyBorder="1" applyAlignment="1">
      <alignment horizontal="right" vertical="center"/>
    </xf>
    <xf numFmtId="0" fontId="0" fillId="7" borderId="74" xfId="2" applyFont="1" applyFill="1" applyBorder="1" applyAlignment="1">
      <alignment horizontal="center" vertical="center" shrinkToFit="1"/>
    </xf>
    <xf numFmtId="179" fontId="9" fillId="0" borderId="31" xfId="1" applyNumberFormat="1" applyFont="1" applyFill="1" applyBorder="1" applyAlignment="1">
      <alignment vertical="center"/>
    </xf>
    <xf numFmtId="178" fontId="9" fillId="0" borderId="30" xfId="1" applyNumberFormat="1" applyFont="1" applyFill="1" applyBorder="1" applyAlignment="1">
      <alignment vertical="center"/>
    </xf>
    <xf numFmtId="177" fontId="9" fillId="0" borderId="30" xfId="1" applyNumberFormat="1" applyFont="1" applyFill="1" applyBorder="1" applyAlignment="1">
      <alignment vertical="center"/>
    </xf>
    <xf numFmtId="177" fontId="13" fillId="0" borderId="23" xfId="2" applyNumberFormat="1" applyFont="1" applyFill="1" applyBorder="1" applyAlignment="1">
      <alignment horizontal="right" vertical="center"/>
    </xf>
    <xf numFmtId="184" fontId="13" fillId="0" borderId="58" xfId="2" applyNumberFormat="1" applyFont="1" applyFill="1" applyBorder="1" applyAlignment="1">
      <alignment horizontal="right" vertical="center"/>
    </xf>
    <xf numFmtId="0" fontId="0" fillId="0" borderId="74" xfId="2" applyFont="1" applyFill="1" applyBorder="1" applyAlignment="1">
      <alignment horizontal="center" vertical="center" shrinkToFit="1"/>
    </xf>
    <xf numFmtId="0" fontId="0" fillId="0" borderId="21" xfId="2" applyFont="1" applyFill="1" applyBorder="1" applyAlignment="1">
      <alignment horizontal="center" vertical="center" shrinkToFit="1"/>
    </xf>
    <xf numFmtId="180" fontId="9" fillId="6" borderId="31" xfId="1" applyNumberFormat="1" applyFont="1" applyFill="1" applyBorder="1" applyAlignment="1">
      <alignment vertical="center"/>
    </xf>
    <xf numFmtId="180" fontId="9" fillId="6" borderId="30" xfId="1" applyNumberFormat="1" applyFont="1" applyFill="1" applyBorder="1" applyAlignment="1">
      <alignment vertical="center"/>
    </xf>
    <xf numFmtId="180" fontId="9" fillId="6" borderId="32" xfId="1" applyNumberFormat="1" applyFont="1" applyFill="1" applyBorder="1" applyAlignment="1">
      <alignment vertical="center"/>
    </xf>
    <xf numFmtId="179" fontId="9" fillId="6" borderId="31" xfId="1" applyNumberFormat="1" applyFont="1" applyFill="1" applyBorder="1" applyAlignment="1">
      <alignment vertical="center"/>
    </xf>
    <xf numFmtId="178" fontId="9" fillId="6" borderId="30" xfId="1" applyNumberFormat="1" applyFont="1" applyFill="1" applyBorder="1" applyAlignment="1">
      <alignment vertical="center"/>
    </xf>
    <xf numFmtId="177" fontId="9" fillId="6" borderId="30" xfId="1" applyNumberFormat="1" applyFont="1" applyFill="1" applyBorder="1" applyAlignment="1">
      <alignment vertical="center"/>
    </xf>
    <xf numFmtId="0" fontId="10" fillId="6" borderId="28" xfId="1" applyFont="1" applyFill="1" applyBorder="1" applyAlignment="1">
      <alignment vertical="center"/>
    </xf>
    <xf numFmtId="183" fontId="13" fillId="6" borderId="75" xfId="2" applyNumberFormat="1" applyFont="1" applyFill="1" applyBorder="1" applyAlignment="1">
      <alignment horizontal="right" vertical="center"/>
    </xf>
    <xf numFmtId="185" fontId="13" fillId="6" borderId="69" xfId="2" applyNumberFormat="1" applyFont="1" applyFill="1" applyBorder="1" applyAlignment="1">
      <alignment horizontal="right" vertical="center"/>
    </xf>
    <xf numFmtId="185" fontId="13" fillId="6" borderId="76" xfId="2" applyNumberFormat="1" applyFont="1" applyFill="1" applyBorder="1" applyAlignment="1">
      <alignment horizontal="right" vertical="center"/>
    </xf>
    <xf numFmtId="185" fontId="13" fillId="6" borderId="65" xfId="2" applyNumberFormat="1" applyFont="1" applyFill="1" applyBorder="1" applyAlignment="1">
      <alignment horizontal="right" vertical="center"/>
    </xf>
    <xf numFmtId="184" fontId="13" fillId="6" borderId="64" xfId="2" applyNumberFormat="1" applyFont="1" applyFill="1" applyBorder="1" applyAlignment="1">
      <alignment horizontal="right" vertical="center"/>
    </xf>
    <xf numFmtId="178" fontId="13" fillId="6" borderId="21" xfId="2" applyNumberFormat="1" applyFont="1" applyFill="1" applyBorder="1" applyAlignment="1">
      <alignment horizontal="right" vertical="center"/>
    </xf>
    <xf numFmtId="177" fontId="13" fillId="6" borderId="76" xfId="2" applyNumberFormat="1" applyFont="1" applyFill="1" applyBorder="1" applyAlignment="1">
      <alignment horizontal="right" vertical="center"/>
    </xf>
    <xf numFmtId="183" fontId="13" fillId="6" borderId="65" xfId="2" applyNumberFormat="1" applyFont="1" applyFill="1" applyBorder="1" applyAlignment="1">
      <alignment horizontal="right" vertical="center"/>
    </xf>
    <xf numFmtId="177" fontId="13" fillId="6" borderId="47" xfId="2" applyNumberFormat="1" applyFont="1" applyFill="1" applyBorder="1" applyAlignment="1">
      <alignment horizontal="right" vertical="center"/>
    </xf>
    <xf numFmtId="0" fontId="0" fillId="6" borderId="77" xfId="2" applyFont="1" applyFill="1" applyBorder="1" applyAlignment="1">
      <alignment horizontal="center" vertical="center" shrinkToFit="1"/>
    </xf>
    <xf numFmtId="0" fontId="0" fillId="6" borderId="21" xfId="2" applyFont="1" applyFill="1" applyBorder="1" applyAlignment="1">
      <alignment horizontal="center" vertical="center" shrinkToFit="1"/>
    </xf>
    <xf numFmtId="0" fontId="0" fillId="0" borderId="24" xfId="2" applyFont="1" applyBorder="1" applyAlignment="1">
      <alignment horizontal="center" vertical="center" shrinkToFit="1"/>
    </xf>
    <xf numFmtId="185" fontId="13" fillId="6" borderId="68" xfId="2" applyNumberFormat="1" applyFont="1" applyFill="1" applyBorder="1" applyAlignment="1">
      <alignment horizontal="right" vertical="center"/>
    </xf>
    <xf numFmtId="185" fontId="13" fillId="6" borderId="47" xfId="2" applyNumberFormat="1" applyFont="1" applyFill="1" applyBorder="1" applyAlignment="1">
      <alignment horizontal="right" vertical="center"/>
    </xf>
    <xf numFmtId="184" fontId="23" fillId="6" borderId="64" xfId="2" applyNumberFormat="1" applyFont="1" applyFill="1" applyBorder="1" applyAlignment="1">
      <alignment horizontal="right" vertical="center"/>
    </xf>
    <xf numFmtId="178" fontId="13" fillId="6" borderId="43" xfId="2" applyNumberFormat="1" applyFont="1" applyFill="1" applyBorder="1" applyAlignment="1">
      <alignment horizontal="right" vertical="center"/>
    </xf>
    <xf numFmtId="184" fontId="13" fillId="6" borderId="58" xfId="2" applyNumberFormat="1" applyFont="1" applyFill="1" applyBorder="1" applyAlignment="1">
      <alignment vertical="center"/>
    </xf>
    <xf numFmtId="178" fontId="13" fillId="6" borderId="21" xfId="2" applyNumberFormat="1" applyFont="1" applyFill="1" applyBorder="1" applyAlignment="1">
      <alignment vertical="center"/>
    </xf>
    <xf numFmtId="0" fontId="0" fillId="6" borderId="74" xfId="2" applyFont="1" applyFill="1" applyBorder="1" applyAlignment="1">
      <alignment horizontal="center" vertical="center" shrinkToFit="1"/>
    </xf>
    <xf numFmtId="0" fontId="22" fillId="6" borderId="48" xfId="2" applyFont="1" applyFill="1" applyBorder="1" applyAlignment="1">
      <alignment horizontal="center" vertical="center" shrinkToFit="1"/>
    </xf>
    <xf numFmtId="185" fontId="13" fillId="6" borderId="82" xfId="2" applyNumberFormat="1" applyFont="1" applyFill="1" applyBorder="1" applyAlignment="1">
      <alignment horizontal="right" vertical="center"/>
    </xf>
    <xf numFmtId="185" fontId="13" fillId="6" borderId="75" xfId="2" applyNumberFormat="1" applyFont="1" applyFill="1" applyBorder="1" applyAlignment="1">
      <alignment horizontal="right" vertical="center"/>
    </xf>
    <xf numFmtId="177" fontId="13" fillId="6" borderId="76" xfId="2" applyNumberFormat="1" applyFont="1" applyFill="1" applyBorder="1" applyAlignment="1">
      <alignment vertical="center"/>
    </xf>
    <xf numFmtId="183" fontId="13" fillId="6" borderId="75" xfId="2" applyNumberFormat="1" applyFont="1" applyFill="1" applyBorder="1" applyAlignment="1">
      <alignment vertical="center"/>
    </xf>
    <xf numFmtId="184" fontId="13" fillId="6" borderId="64" xfId="2" applyNumberFormat="1" applyFont="1" applyFill="1" applyBorder="1" applyAlignment="1">
      <alignment vertical="center"/>
    </xf>
    <xf numFmtId="178" fontId="13" fillId="6" borderId="43" xfId="2" applyNumberFormat="1" applyFont="1" applyFill="1" applyBorder="1" applyAlignment="1">
      <alignment vertical="center"/>
    </xf>
    <xf numFmtId="0" fontId="22" fillId="6" borderId="21" xfId="2" applyFont="1" applyFill="1" applyBorder="1" applyAlignment="1">
      <alignment horizontal="center" vertical="center" shrinkToFit="1"/>
    </xf>
    <xf numFmtId="177" fontId="26" fillId="0" borderId="50" xfId="0" applyNumberFormat="1" applyFont="1" applyBorder="1" applyAlignment="1">
      <alignment horizontal="right" vertical="center"/>
    </xf>
    <xf numFmtId="177" fontId="26" fillId="0" borderId="32" xfId="0" applyNumberFormat="1" applyFont="1" applyBorder="1" applyAlignment="1">
      <alignment horizontal="right" vertical="center"/>
    </xf>
    <xf numFmtId="177" fontId="26" fillId="0" borderId="30" xfId="0" applyNumberFormat="1" applyFont="1" applyBorder="1" applyAlignment="1">
      <alignment horizontal="right" vertical="center"/>
    </xf>
    <xf numFmtId="177" fontId="26" fillId="0" borderId="94" xfId="0" applyNumberFormat="1" applyFont="1" applyBorder="1" applyAlignment="1">
      <alignment horizontal="right" vertical="center"/>
    </xf>
    <xf numFmtId="177" fontId="26" fillId="0" borderId="95" xfId="0" applyNumberFormat="1" applyFont="1" applyBorder="1" applyAlignment="1">
      <alignment horizontal="right" vertical="center"/>
    </xf>
    <xf numFmtId="0" fontId="26" fillId="0" borderId="83" xfId="0" applyFont="1" applyBorder="1" applyAlignment="1">
      <alignment horizontal="center" vertical="center"/>
    </xf>
    <xf numFmtId="0" fontId="26" fillId="5" borderId="83" xfId="0" applyFont="1" applyFill="1" applyBorder="1" applyAlignment="1">
      <alignment horizontal="center" vertical="center"/>
    </xf>
    <xf numFmtId="0" fontId="26" fillId="4" borderId="84" xfId="0" applyFont="1" applyFill="1" applyBorder="1" applyAlignment="1">
      <alignment horizontal="center" vertical="center"/>
    </xf>
    <xf numFmtId="0" fontId="26" fillId="4" borderId="85" xfId="0" applyFont="1" applyFill="1" applyBorder="1" applyAlignment="1">
      <alignment horizontal="center" vertical="center"/>
    </xf>
    <xf numFmtId="0" fontId="25" fillId="0" borderId="1" xfId="3" applyBorder="1" applyAlignment="1">
      <alignment vertical="center"/>
    </xf>
    <xf numFmtId="0" fontId="13" fillId="2" borderId="11" xfId="1" applyFont="1" applyFill="1" applyBorder="1" applyAlignment="1">
      <alignment horizontal="center" vertical="center" shrinkToFit="1"/>
    </xf>
    <xf numFmtId="0" fontId="13" fillId="2" borderId="18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/>
    </xf>
    <xf numFmtId="0" fontId="13" fillId="2" borderId="10" xfId="1" applyFont="1" applyFill="1" applyBorder="1" applyAlignment="1">
      <alignment horizontal="center" vertical="center"/>
    </xf>
    <xf numFmtId="0" fontId="13" fillId="2" borderId="17" xfId="1" applyFont="1" applyFill="1" applyBorder="1" applyAlignment="1">
      <alignment horizontal="center" vertical="center"/>
    </xf>
    <xf numFmtId="0" fontId="13" fillId="2" borderId="11" xfId="1" applyFont="1" applyFill="1" applyBorder="1" applyAlignment="1">
      <alignment horizontal="center" vertical="center"/>
    </xf>
    <xf numFmtId="0" fontId="13" fillId="2" borderId="18" xfId="1" applyFont="1" applyFill="1" applyBorder="1" applyAlignment="1">
      <alignment horizontal="center" vertical="center"/>
    </xf>
    <xf numFmtId="0" fontId="1" fillId="2" borderId="50" xfId="1" applyFill="1" applyBorder="1" applyAlignment="1">
      <alignment horizontal="center" vertical="center"/>
    </xf>
    <xf numFmtId="0" fontId="1" fillId="2" borderId="51" xfId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13" fillId="2" borderId="21" xfId="1" applyFont="1" applyFill="1" applyBorder="1" applyAlignment="1">
      <alignment horizontal="center" vertical="center"/>
    </xf>
    <xf numFmtId="0" fontId="13" fillId="2" borderId="93" xfId="1" applyFont="1" applyFill="1" applyBorder="1" applyAlignment="1">
      <alignment horizontal="center" vertical="center"/>
    </xf>
    <xf numFmtId="0" fontId="1" fillId="2" borderId="49" xfId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0" fontId="1" fillId="2" borderId="15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1" fillId="2" borderId="14" xfId="1" applyFill="1" applyBorder="1" applyAlignment="1">
      <alignment horizontal="center" vertical="center"/>
    </xf>
    <xf numFmtId="0" fontId="1" fillId="2" borderId="20" xfId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13" fillId="2" borderId="10" xfId="1" applyFont="1" applyFill="1" applyBorder="1" applyAlignment="1">
      <alignment horizontal="center" vertical="center" shrinkToFit="1"/>
    </xf>
    <xf numFmtId="0" fontId="13" fillId="2" borderId="17" xfId="1" applyFont="1" applyFill="1" applyBorder="1" applyAlignment="1">
      <alignment horizontal="center" vertical="center" shrinkToFit="1"/>
    </xf>
    <xf numFmtId="0" fontId="18" fillId="0" borderId="59" xfId="2" applyFont="1" applyBorder="1" applyAlignment="1">
      <alignment horizontal="center" vertical="center"/>
    </xf>
    <xf numFmtId="0" fontId="17" fillId="0" borderId="65" xfId="2" applyFont="1" applyBorder="1" applyAlignment="1">
      <alignment vertical="center"/>
    </xf>
    <xf numFmtId="178" fontId="20" fillId="0" borderId="25" xfId="2" applyNumberFormat="1" applyFont="1" applyBorder="1" applyAlignment="1">
      <alignment horizontal="right" vertical="center" shrinkToFit="1"/>
    </xf>
    <xf numFmtId="178" fontId="20" fillId="0" borderId="43" xfId="2" applyNumberFormat="1" applyFont="1" applyBorder="1" applyAlignment="1">
      <alignment horizontal="right" vertical="center" shrinkToFit="1"/>
    </xf>
    <xf numFmtId="180" fontId="20" fillId="0" borderId="59" xfId="2" applyNumberFormat="1" applyFont="1" applyBorder="1" applyAlignment="1">
      <alignment horizontal="right" vertical="center" shrinkToFit="1"/>
    </xf>
    <xf numFmtId="180" fontId="20" fillId="0" borderId="65" xfId="2" applyNumberFormat="1" applyFont="1" applyBorder="1" applyAlignment="1">
      <alignment horizontal="right" vertical="center" shrinkToFit="1"/>
    </xf>
    <xf numFmtId="180" fontId="20" fillId="0" borderId="26" xfId="2" applyNumberFormat="1" applyFont="1" applyBorder="1" applyAlignment="1">
      <alignment horizontal="right" vertical="center" shrinkToFit="1"/>
    </xf>
    <xf numFmtId="180" fontId="20" fillId="0" borderId="47" xfId="2" applyNumberFormat="1" applyFont="1" applyBorder="1" applyAlignment="1">
      <alignment horizontal="right" vertical="center" shrinkToFit="1"/>
    </xf>
    <xf numFmtId="180" fontId="20" fillId="0" borderId="63" xfId="2" applyNumberFormat="1" applyFont="1" applyBorder="1" applyAlignment="1">
      <alignment horizontal="right" vertical="center"/>
    </xf>
    <xf numFmtId="180" fontId="20" fillId="0" borderId="69" xfId="2" applyNumberFormat="1" applyFont="1" applyBorder="1" applyAlignment="1">
      <alignment horizontal="right" vertical="center"/>
    </xf>
    <xf numFmtId="0" fontId="0" fillId="0" borderId="55" xfId="2" applyFont="1" applyBorder="1" applyAlignment="1">
      <alignment horizontal="center" vertical="center"/>
    </xf>
    <xf numFmtId="0" fontId="0" fillId="0" borderId="56" xfId="2" applyFont="1" applyBorder="1" applyAlignment="1">
      <alignment horizontal="center" vertical="center"/>
    </xf>
    <xf numFmtId="0" fontId="0" fillId="0" borderId="57" xfId="2" applyFont="1" applyBorder="1" applyAlignment="1">
      <alignment horizontal="center" vertical="center"/>
    </xf>
    <xf numFmtId="0" fontId="0" fillId="0" borderId="59" xfId="2" quotePrefix="1" applyFont="1" applyBorder="1" applyAlignment="1">
      <alignment horizontal="center" vertical="center"/>
    </xf>
    <xf numFmtId="0" fontId="0" fillId="0" borderId="60" xfId="2" quotePrefix="1" applyFont="1" applyBorder="1" applyAlignment="1">
      <alignment horizontal="center" vertical="center"/>
    </xf>
    <xf numFmtId="0" fontId="17" fillId="0" borderId="44" xfId="2" applyFont="1" applyBorder="1" applyAlignment="1">
      <alignment vertical="center"/>
    </xf>
    <xf numFmtId="0" fontId="0" fillId="0" borderId="63" xfId="2" applyFont="1" applyBorder="1" applyAlignment="1">
      <alignment horizontal="center" vertical="center" wrapText="1"/>
    </xf>
    <xf numFmtId="0" fontId="0" fillId="0" borderId="68" xfId="2" applyFont="1" applyBorder="1" applyAlignment="1">
      <alignment horizontal="center" vertical="center"/>
    </xf>
    <xf numFmtId="0" fontId="0" fillId="0" borderId="2" xfId="2" applyFont="1" applyBorder="1" applyAlignment="1">
      <alignment horizontal="center" vertical="center"/>
    </xf>
    <xf numFmtId="0" fontId="0" fillId="0" borderId="3" xfId="2" applyFont="1" applyBorder="1" applyAlignment="1">
      <alignment horizontal="center" vertical="center"/>
    </xf>
    <xf numFmtId="0" fontId="17" fillId="0" borderId="3" xfId="2" applyFont="1" applyBorder="1" applyAlignment="1">
      <alignment vertical="center"/>
    </xf>
    <xf numFmtId="0" fontId="17" fillId="0" borderId="6" xfId="2" applyFont="1" applyBorder="1" applyAlignment="1">
      <alignment vertical="center"/>
    </xf>
    <xf numFmtId="0" fontId="25" fillId="0" borderId="0" xfId="3" applyAlignment="1">
      <alignment vertical="center"/>
    </xf>
    <xf numFmtId="184" fontId="20" fillId="0" borderId="54" xfId="2" applyNumberFormat="1" applyFont="1" applyBorder="1" applyAlignment="1">
      <alignment horizontal="right" vertical="center" shrinkToFit="1"/>
    </xf>
    <xf numFmtId="184" fontId="20" fillId="0" borderId="64" xfId="2" applyNumberFormat="1" applyFont="1" applyBorder="1" applyAlignment="1">
      <alignment horizontal="right" vertical="center" shrinkToFit="1"/>
    </xf>
    <xf numFmtId="0" fontId="5" fillId="0" borderId="43" xfId="2" applyFont="1" applyBorder="1" applyAlignment="1">
      <alignment horizontal="center" vertical="center" shrinkToFit="1"/>
    </xf>
    <xf numFmtId="0" fontId="19" fillId="0" borderId="64" xfId="2" applyFont="1" applyBorder="1" applyAlignment="1">
      <alignment horizontal="center" vertical="center" shrinkToFit="1"/>
    </xf>
    <xf numFmtId="0" fontId="5" fillId="0" borderId="25" xfId="2" applyFont="1" applyBorder="1" applyAlignment="1">
      <alignment horizontal="center" vertical="center" shrinkToFit="1"/>
    </xf>
    <xf numFmtId="0" fontId="19" fillId="0" borderId="54" xfId="2" applyFont="1" applyBorder="1" applyAlignment="1">
      <alignment horizontal="center" vertical="center" shrinkToFit="1"/>
    </xf>
    <xf numFmtId="183" fontId="20" fillId="0" borderId="59" xfId="2" applyNumberFormat="1" applyFont="1" applyBorder="1" applyAlignment="1">
      <alignment horizontal="right" vertical="center" shrinkToFit="1"/>
    </xf>
    <xf numFmtId="183" fontId="20" fillId="0" borderId="65" xfId="2" applyNumberFormat="1" applyFont="1" applyBorder="1" applyAlignment="1">
      <alignment horizontal="right" vertical="center" shrinkToFit="1"/>
    </xf>
    <xf numFmtId="177" fontId="20" fillId="0" borderId="26" xfId="2" applyNumberFormat="1" applyFont="1" applyBorder="1" applyAlignment="1">
      <alignment horizontal="right" vertical="center" shrinkToFit="1"/>
    </xf>
    <xf numFmtId="177" fontId="20" fillId="0" borderId="47" xfId="2" applyNumberFormat="1" applyFont="1" applyBorder="1" applyAlignment="1">
      <alignment horizontal="right" vertical="center" shrinkToFit="1"/>
    </xf>
    <xf numFmtId="0" fontId="0" fillId="0" borderId="26" xfId="2" quotePrefix="1" applyFont="1" applyBorder="1" applyAlignment="1">
      <alignment horizontal="center" vertical="center"/>
    </xf>
    <xf numFmtId="0" fontId="17" fillId="0" borderId="47" xfId="2" applyFont="1" applyBorder="1" applyAlignment="1">
      <alignment vertical="center"/>
    </xf>
    <xf numFmtId="0" fontId="18" fillId="0" borderId="60" xfId="2" applyFont="1" applyBorder="1" applyAlignment="1">
      <alignment horizontal="center" vertical="center"/>
    </xf>
    <xf numFmtId="0" fontId="0" fillId="0" borderId="61" xfId="2" applyFont="1" applyBorder="1" applyAlignment="1">
      <alignment horizontal="center" vertical="center"/>
    </xf>
    <xf numFmtId="0" fontId="17" fillId="0" borderId="62" xfId="2" applyFont="1" applyBorder="1" applyAlignment="1">
      <alignment horizontal="center" vertical="center"/>
    </xf>
    <xf numFmtId="184" fontId="21" fillId="0" borderId="64" xfId="2" applyNumberFormat="1" applyFont="1" applyBorder="1" applyAlignment="1">
      <alignment horizontal="right" vertical="center" shrinkToFit="1"/>
    </xf>
    <xf numFmtId="178" fontId="21" fillId="0" borderId="43" xfId="2" applyNumberFormat="1" applyFont="1" applyBorder="1" applyAlignment="1">
      <alignment horizontal="right" vertical="center" shrinkToFit="1"/>
    </xf>
    <xf numFmtId="180" fontId="20" fillId="0" borderId="60" xfId="2" applyNumberFormat="1" applyFont="1" applyBorder="1" applyAlignment="1">
      <alignment horizontal="right" vertical="center" shrinkToFit="1"/>
    </xf>
    <xf numFmtId="180" fontId="20" fillId="0" borderId="44" xfId="2" applyNumberFormat="1" applyFont="1" applyBorder="1" applyAlignment="1">
      <alignment horizontal="right" vertical="center" shrinkToFit="1"/>
    </xf>
    <xf numFmtId="180" fontId="21" fillId="0" borderId="69" xfId="2" applyNumberFormat="1" applyFont="1" applyBorder="1" applyAlignment="1">
      <alignment horizontal="right" vertical="center"/>
    </xf>
    <xf numFmtId="177" fontId="20" fillId="0" borderId="60" xfId="2" applyNumberFormat="1" applyFont="1" applyBorder="1" applyAlignment="1">
      <alignment horizontal="right" vertical="center" shrinkToFit="1"/>
    </xf>
    <xf numFmtId="177" fontId="20" fillId="0" borderId="44" xfId="2" applyNumberFormat="1" applyFont="1" applyBorder="1" applyAlignment="1">
      <alignment horizontal="right" vertical="center" shrinkToFit="1"/>
    </xf>
    <xf numFmtId="0" fontId="1" fillId="2" borderId="7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0" fontId="1" fillId="2" borderId="16" xfId="1" applyFill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1" fillId="2" borderId="13" xfId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 2" xfId="1"/>
    <cellStyle name="標準_★H25-10輸送実績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worksheet" Target="worksheets/sheet9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/>
  </sheetViews>
  <sheetFormatPr defaultRowHeight="12" x14ac:dyDescent="0.15"/>
  <cols>
    <col min="1" max="2" width="10.25" style="91" bestFit="1" customWidth="1"/>
    <col min="3" max="3" width="10.375" style="91" bestFit="1" customWidth="1"/>
    <col min="4" max="4" width="9.375" style="91" bestFit="1" customWidth="1"/>
    <col min="5" max="5" width="9.125" style="91" customWidth="1"/>
    <col min="6" max="16384" width="9" style="91"/>
  </cols>
  <sheetData>
    <row r="1" spans="1:12" ht="21" customHeight="1" x14ac:dyDescent="0.15">
      <c r="A1" s="96" t="s">
        <v>78</v>
      </c>
      <c r="B1" s="133" t="s">
        <v>71</v>
      </c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21" customHeight="1" x14ac:dyDescent="0.15">
      <c r="A2" s="279" t="s">
        <v>2</v>
      </c>
      <c r="B2" s="277" t="s">
        <v>14</v>
      </c>
      <c r="C2" s="277"/>
      <c r="D2" s="277"/>
      <c r="E2" s="277" t="s">
        <v>76</v>
      </c>
      <c r="F2" s="277"/>
      <c r="G2" s="277"/>
      <c r="H2" s="277"/>
      <c r="I2" s="278" t="s">
        <v>77</v>
      </c>
      <c r="J2" s="278"/>
      <c r="K2" s="278"/>
      <c r="L2" s="278"/>
    </row>
    <row r="3" spans="1:12" ht="21" customHeight="1" x14ac:dyDescent="0.15">
      <c r="A3" s="280"/>
      <c r="B3" s="97" t="s">
        <v>3</v>
      </c>
      <c r="C3" s="98" t="s">
        <v>73</v>
      </c>
      <c r="D3" s="99" t="s">
        <v>4</v>
      </c>
      <c r="E3" s="97" t="s">
        <v>6</v>
      </c>
      <c r="F3" s="98" t="s">
        <v>5</v>
      </c>
      <c r="G3" s="98" t="s">
        <v>7</v>
      </c>
      <c r="H3" s="99" t="s">
        <v>8</v>
      </c>
      <c r="I3" s="109" t="s">
        <v>6</v>
      </c>
      <c r="J3" s="110" t="s">
        <v>5</v>
      </c>
      <c r="K3" s="110" t="s">
        <v>7</v>
      </c>
      <c r="L3" s="111" t="s">
        <v>8</v>
      </c>
    </row>
    <row r="4" spans="1:12" ht="21" customHeight="1" x14ac:dyDescent="0.15">
      <c r="A4" s="118" t="s">
        <v>13</v>
      </c>
      <c r="B4" s="102">
        <f>'４月（月間）'!$G$5</f>
        <v>509221</v>
      </c>
      <c r="C4" s="272">
        <f>'４月（月間）'!$K$5</f>
        <v>726493</v>
      </c>
      <c r="D4" s="129">
        <f>B4/C4</f>
        <v>0.70093035996217445</v>
      </c>
      <c r="E4" s="103" t="s">
        <v>9</v>
      </c>
      <c r="F4" s="104" t="s">
        <v>10</v>
      </c>
      <c r="G4" s="104" t="s">
        <v>11</v>
      </c>
      <c r="H4" s="105" t="s">
        <v>12</v>
      </c>
      <c r="I4" s="112" t="s">
        <v>9</v>
      </c>
      <c r="J4" s="113" t="s">
        <v>10</v>
      </c>
      <c r="K4" s="113" t="s">
        <v>11</v>
      </c>
      <c r="L4" s="114" t="s">
        <v>12</v>
      </c>
    </row>
    <row r="5" spans="1:12" ht="21" customHeight="1" x14ac:dyDescent="0.15">
      <c r="A5" s="119" t="s">
        <v>15</v>
      </c>
      <c r="B5" s="273">
        <f>'５月（月間）'!$G$5</f>
        <v>476167</v>
      </c>
      <c r="C5" s="274">
        <f>'５月（月間）'!$K$5</f>
        <v>762867</v>
      </c>
      <c r="D5" s="130">
        <f t="shared" ref="D5:D15" si="0">B5/C5</f>
        <v>0.62418088605222144</v>
      </c>
      <c r="E5" s="106" t="s">
        <v>16</v>
      </c>
      <c r="F5" s="107" t="s">
        <v>17</v>
      </c>
      <c r="G5" s="107" t="s">
        <v>18</v>
      </c>
      <c r="H5" s="108" t="s">
        <v>19</v>
      </c>
      <c r="I5" s="115" t="s">
        <v>16</v>
      </c>
      <c r="J5" s="116" t="s">
        <v>17</v>
      </c>
      <c r="K5" s="116" t="s">
        <v>18</v>
      </c>
      <c r="L5" s="117" t="s">
        <v>19</v>
      </c>
    </row>
    <row r="6" spans="1:12" ht="21" customHeight="1" x14ac:dyDescent="0.15">
      <c r="A6" s="119" t="s">
        <v>20</v>
      </c>
      <c r="B6" s="273">
        <f>'６月（月間）'!$G$5</f>
        <v>471600</v>
      </c>
      <c r="C6" s="274">
        <f>'６月（月間）'!$K$5</f>
        <v>701342</v>
      </c>
      <c r="D6" s="130">
        <f t="shared" si="0"/>
        <v>0.67242515063977348</v>
      </c>
      <c r="E6" s="106" t="s">
        <v>21</v>
      </c>
      <c r="F6" s="107" t="s">
        <v>22</v>
      </c>
      <c r="G6" s="107" t="s">
        <v>23</v>
      </c>
      <c r="H6" s="108" t="s">
        <v>24</v>
      </c>
      <c r="I6" s="115" t="s">
        <v>21</v>
      </c>
      <c r="J6" s="116" t="s">
        <v>22</v>
      </c>
      <c r="K6" s="116" t="s">
        <v>23</v>
      </c>
      <c r="L6" s="117" t="s">
        <v>24</v>
      </c>
    </row>
    <row r="7" spans="1:12" ht="21" customHeight="1" x14ac:dyDescent="0.15">
      <c r="A7" s="119" t="s">
        <v>25</v>
      </c>
      <c r="B7" s="273">
        <f>'７月（月間）'!$G$5</f>
        <v>570071</v>
      </c>
      <c r="C7" s="274">
        <f>'７月（月間）'!$K$5</f>
        <v>746685</v>
      </c>
      <c r="D7" s="130">
        <f t="shared" si="0"/>
        <v>0.76346920053302259</v>
      </c>
      <c r="E7" s="106" t="s">
        <v>26</v>
      </c>
      <c r="F7" s="107" t="s">
        <v>27</v>
      </c>
      <c r="G7" s="107" t="s">
        <v>28</v>
      </c>
      <c r="H7" s="108" t="s">
        <v>29</v>
      </c>
      <c r="I7" s="115" t="s">
        <v>26</v>
      </c>
      <c r="J7" s="116" t="s">
        <v>27</v>
      </c>
      <c r="K7" s="116" t="s">
        <v>28</v>
      </c>
      <c r="L7" s="117" t="s">
        <v>29</v>
      </c>
    </row>
    <row r="8" spans="1:12" ht="21" customHeight="1" x14ac:dyDescent="0.15">
      <c r="A8" s="119" t="s">
        <v>30</v>
      </c>
      <c r="B8" s="273">
        <f>'８月（月間）'!$G$5</f>
        <v>661227</v>
      </c>
      <c r="C8" s="274">
        <f>'８月（月間）'!$K$5</f>
        <v>823017</v>
      </c>
      <c r="D8" s="130">
        <f t="shared" si="0"/>
        <v>0.80341839840489326</v>
      </c>
      <c r="E8" s="106" t="s">
        <v>31</v>
      </c>
      <c r="F8" s="107" t="s">
        <v>32</v>
      </c>
      <c r="G8" s="107" t="s">
        <v>33</v>
      </c>
      <c r="H8" s="108" t="s">
        <v>34</v>
      </c>
      <c r="I8" s="115" t="s">
        <v>31</v>
      </c>
      <c r="J8" s="116" t="s">
        <v>32</v>
      </c>
      <c r="K8" s="116" t="s">
        <v>33</v>
      </c>
      <c r="L8" s="117" t="s">
        <v>34</v>
      </c>
    </row>
    <row r="9" spans="1:12" ht="21" customHeight="1" x14ac:dyDescent="0.15">
      <c r="A9" s="119" t="s">
        <v>35</v>
      </c>
      <c r="B9" s="273">
        <f>'９月（月間）'!$G$5</f>
        <v>572216</v>
      </c>
      <c r="C9" s="274">
        <f>'９月（月間）'!$K$5</f>
        <v>736562</v>
      </c>
      <c r="D9" s="130">
        <f t="shared" si="0"/>
        <v>0.77687418031340194</v>
      </c>
      <c r="E9" s="106" t="s">
        <v>36</v>
      </c>
      <c r="F9" s="107" t="s">
        <v>37</v>
      </c>
      <c r="G9" s="107" t="s">
        <v>38</v>
      </c>
      <c r="H9" s="108" t="s">
        <v>39</v>
      </c>
      <c r="I9" s="115" t="s">
        <v>36</v>
      </c>
      <c r="J9" s="116" t="s">
        <v>37</v>
      </c>
      <c r="K9" s="116" t="s">
        <v>38</v>
      </c>
      <c r="L9" s="117" t="s">
        <v>39</v>
      </c>
    </row>
    <row r="10" spans="1:12" ht="21" customHeight="1" x14ac:dyDescent="0.15">
      <c r="A10" s="119" t="s">
        <v>68</v>
      </c>
      <c r="B10" s="273">
        <f>'10月（月間）'!$G$5</f>
        <v>513672</v>
      </c>
      <c r="C10" s="274">
        <f>'10月（月間）'!$K$5</f>
        <v>695817</v>
      </c>
      <c r="D10" s="130">
        <f t="shared" si="0"/>
        <v>0.7382285859644131</v>
      </c>
      <c r="E10" s="106" t="s">
        <v>55</v>
      </c>
      <c r="F10" s="107" t="s">
        <v>58</v>
      </c>
      <c r="G10" s="107" t="s">
        <v>59</v>
      </c>
      <c r="H10" s="108" t="s">
        <v>60</v>
      </c>
      <c r="I10" s="115" t="s">
        <v>55</v>
      </c>
      <c r="J10" s="116" t="s">
        <v>58</v>
      </c>
      <c r="K10" s="116" t="s">
        <v>59</v>
      </c>
      <c r="L10" s="117" t="s">
        <v>60</v>
      </c>
    </row>
    <row r="11" spans="1:12" ht="21" customHeight="1" x14ac:dyDescent="0.15">
      <c r="A11" s="119" t="s">
        <v>69</v>
      </c>
      <c r="B11" s="273">
        <f>'11月（月間）'!$G$5</f>
        <v>524541</v>
      </c>
      <c r="C11" s="274">
        <f>'11月（月間）'!$K$5</f>
        <v>709336</v>
      </c>
      <c r="D11" s="130">
        <f t="shared" si="0"/>
        <v>0.73948171247476513</v>
      </c>
      <c r="E11" s="106" t="s">
        <v>56</v>
      </c>
      <c r="F11" s="107" t="s">
        <v>61</v>
      </c>
      <c r="G11" s="107" t="s">
        <v>62</v>
      </c>
      <c r="H11" s="108" t="s">
        <v>63</v>
      </c>
      <c r="I11" s="115" t="s">
        <v>56</v>
      </c>
      <c r="J11" s="116" t="s">
        <v>61</v>
      </c>
      <c r="K11" s="116" t="s">
        <v>62</v>
      </c>
      <c r="L11" s="117" t="s">
        <v>63</v>
      </c>
    </row>
    <row r="12" spans="1:12" ht="21" customHeight="1" x14ac:dyDescent="0.15">
      <c r="A12" s="119" t="s">
        <v>70</v>
      </c>
      <c r="B12" s="273">
        <f>'12月（月間）'!$G$5</f>
        <v>501923</v>
      </c>
      <c r="C12" s="274">
        <f>'12月（月間）'!$K$5</f>
        <v>735938</v>
      </c>
      <c r="D12" s="130">
        <f t="shared" si="0"/>
        <v>0.68201805043359631</v>
      </c>
      <c r="E12" s="106" t="s">
        <v>57</v>
      </c>
      <c r="F12" s="107" t="s">
        <v>64</v>
      </c>
      <c r="G12" s="107" t="s">
        <v>65</v>
      </c>
      <c r="H12" s="108" t="s">
        <v>66</v>
      </c>
      <c r="I12" s="115" t="s">
        <v>57</v>
      </c>
      <c r="J12" s="116" t="s">
        <v>64</v>
      </c>
      <c r="K12" s="116" t="s">
        <v>65</v>
      </c>
      <c r="L12" s="117" t="s">
        <v>66</v>
      </c>
    </row>
    <row r="13" spans="1:12" ht="21" customHeight="1" x14ac:dyDescent="0.15">
      <c r="A13" s="119" t="s">
        <v>40</v>
      </c>
      <c r="B13" s="273">
        <f>'１月（月間）'!$G$5</f>
        <v>470547</v>
      </c>
      <c r="C13" s="274">
        <f>'１月（月間）'!$K$5</f>
        <v>729712</v>
      </c>
      <c r="D13" s="130">
        <f t="shared" si="0"/>
        <v>0.64483933387418602</v>
      </c>
      <c r="E13" s="106" t="s">
        <v>43</v>
      </c>
      <c r="F13" s="107" t="s">
        <v>46</v>
      </c>
      <c r="G13" s="107" t="s">
        <v>47</v>
      </c>
      <c r="H13" s="108" t="s">
        <v>48</v>
      </c>
      <c r="I13" s="115" t="s">
        <v>43</v>
      </c>
      <c r="J13" s="116" t="s">
        <v>46</v>
      </c>
      <c r="K13" s="116" t="s">
        <v>47</v>
      </c>
      <c r="L13" s="117" t="s">
        <v>48</v>
      </c>
    </row>
    <row r="14" spans="1:12" ht="21" customHeight="1" x14ac:dyDescent="0.15">
      <c r="A14" s="119" t="s">
        <v>41</v>
      </c>
      <c r="B14" s="273">
        <f>'２月（月間）'!$G$5</f>
        <v>469311</v>
      </c>
      <c r="C14" s="274">
        <f>'２月（月間）'!$K$5</f>
        <v>653798</v>
      </c>
      <c r="D14" s="130">
        <f t="shared" si="0"/>
        <v>0.71782263023135584</v>
      </c>
      <c r="E14" s="106" t="s">
        <v>44</v>
      </c>
      <c r="F14" s="107" t="s">
        <v>49</v>
      </c>
      <c r="G14" s="107" t="s">
        <v>50</v>
      </c>
      <c r="H14" s="108" t="s">
        <v>51</v>
      </c>
      <c r="I14" s="115" t="s">
        <v>44</v>
      </c>
      <c r="J14" s="116" t="s">
        <v>49</v>
      </c>
      <c r="K14" s="116" t="s">
        <v>50</v>
      </c>
      <c r="L14" s="117" t="s">
        <v>51</v>
      </c>
    </row>
    <row r="15" spans="1:12" ht="21" customHeight="1" thickBot="1" x14ac:dyDescent="0.2">
      <c r="A15" s="120" t="s">
        <v>42</v>
      </c>
      <c r="B15" s="275">
        <f>'３月（月間）'!$G$5</f>
        <v>590724</v>
      </c>
      <c r="C15" s="276">
        <f>'３月（月間）'!$K$5</f>
        <v>747302</v>
      </c>
      <c r="D15" s="131">
        <f t="shared" si="0"/>
        <v>0.79047560424032048</v>
      </c>
      <c r="E15" s="122" t="s">
        <v>45</v>
      </c>
      <c r="F15" s="123" t="s">
        <v>52</v>
      </c>
      <c r="G15" s="123" t="s">
        <v>53</v>
      </c>
      <c r="H15" s="124" t="s">
        <v>54</v>
      </c>
      <c r="I15" s="125" t="s">
        <v>45</v>
      </c>
      <c r="J15" s="126" t="s">
        <v>52</v>
      </c>
      <c r="K15" s="126" t="s">
        <v>53</v>
      </c>
      <c r="L15" s="127" t="s">
        <v>54</v>
      </c>
    </row>
    <row r="16" spans="1:12" ht="23.25" customHeight="1" thickTop="1" x14ac:dyDescent="0.15">
      <c r="A16" s="121" t="s">
        <v>67</v>
      </c>
      <c r="B16" s="100">
        <f>SUM(B4:B15)</f>
        <v>6331220</v>
      </c>
      <c r="C16" s="101">
        <f>SUM(C4:C15)</f>
        <v>8768869</v>
      </c>
      <c r="D16" s="132">
        <f t="shared" ref="D16" si="1">B16/C16</f>
        <v>0.72201101419122582</v>
      </c>
      <c r="E16" s="134" t="s">
        <v>74</v>
      </c>
      <c r="F16" s="128"/>
      <c r="G16" s="128"/>
      <c r="H16" s="128"/>
      <c r="I16" s="128"/>
      <c r="J16" s="128"/>
      <c r="K16" s="128"/>
      <c r="L16" s="128"/>
    </row>
    <row r="17" spans="5:5" ht="17.25" customHeight="1" x14ac:dyDescent="0.15">
      <c r="E17" s="135" t="s">
        <v>75</v>
      </c>
    </row>
  </sheetData>
  <mergeCells count="4">
    <mergeCell ref="E2:H2"/>
    <mergeCell ref="I2:L2"/>
    <mergeCell ref="B2:D2"/>
    <mergeCell ref="A2:A3"/>
  </mergeCells>
  <phoneticPr fontId="3"/>
  <hyperlinks>
    <hyperlink ref="E4" location="'4月（月間）'!A1" display="４月月間"/>
    <hyperlink ref="F4" location="'4月（上旬）'!A1" display="４月上旬"/>
    <hyperlink ref="G4" location="'4月（中旬）'!A1" display="４月中旬"/>
    <hyperlink ref="H4" location="'4月（下旬）'!A1" display="４月下旬"/>
    <hyperlink ref="I4" location="'4月月間'!A1" display="４月月間"/>
    <hyperlink ref="J4" location="'4月上旬'!A1" display="４月上旬"/>
    <hyperlink ref="K4" location="'4月中旬'!A1" display="４月中旬"/>
    <hyperlink ref="L4" location="'4月下旬'!A1" display="４月下旬"/>
    <hyperlink ref="E5" location="'５月（月間）'!A1" display="５月月間"/>
    <hyperlink ref="F5" location="'５月（上旬）'!Print_Titles" display="５月上旬"/>
    <hyperlink ref="G5" location="'５月（中旬）'!Print_Titles" display="５月中旬"/>
    <hyperlink ref="H5" location="'５月（下旬）'!Print_Titles" display="５月下旬"/>
    <hyperlink ref="I5" location="'５月月間'!Print_Area" display="５月月間"/>
    <hyperlink ref="J5" location="'５月上旬'!Print_Area" display="５月上旬"/>
    <hyperlink ref="K5" location="'５月中旬'!Print_Area" display="５月中旬"/>
    <hyperlink ref="L5" location="'５月下旬'!Print_Area" display="５月下旬"/>
    <hyperlink ref="E6" location="'６月（月間）'!Print_Titles" display="６月月間"/>
    <hyperlink ref="F6" location="'６月（上旬）'!Print_Titles" display="６月上旬"/>
    <hyperlink ref="G6" location="'６月（中旬）'!Print_Titles" display="６月中旬"/>
    <hyperlink ref="H6" location="'６月（下旬）'!Print_Titles" display="６月下旬"/>
    <hyperlink ref="I6" location="'６月月間'!Print_Area" display="６月月間"/>
    <hyperlink ref="J6" location="'６月上旬'!Print_Area" display="６月上旬"/>
    <hyperlink ref="K6" location="'６月中旬'!Print_Area" display="６月中旬"/>
    <hyperlink ref="L6" location="'６月下旬'!Print_Area" display="６月下旬"/>
    <hyperlink ref="E7" location="'７月（月間）'!Print_Titles" display="７月月間"/>
    <hyperlink ref="F7" location="'７月（上旬）'!Print_Titles" display="７月上旬"/>
    <hyperlink ref="G7" location="'７月（中旬）'!Print_Titles" display="７月中旬"/>
    <hyperlink ref="H7" location="'７月（下旬）'!Print_Titles" display="７月下旬"/>
    <hyperlink ref="I7" location="'７月月間'!Print_Area" display="７月月間"/>
    <hyperlink ref="J7" location="'７月上旬'!Print_Area" display="７月上旬"/>
    <hyperlink ref="K7" location="'７月中旬'!Print_Area" display="７月中旬"/>
    <hyperlink ref="L7" location="'７月下旬'!Print_Area" display="７月下旬"/>
    <hyperlink ref="E8" location="'８月（月間）'!Print_Titles" display="８月月間"/>
    <hyperlink ref="F8" location="'８月（上旬）'!Print_Titles" display="８月上旬"/>
    <hyperlink ref="G8" location="'８月（中旬）'!Print_Titles" display="８月中旬"/>
    <hyperlink ref="H8" location="'８月（下旬）'!Print_Titles" display="８月下旬"/>
    <hyperlink ref="I8" location="'８月月間'!Print_Area" display="８月月間"/>
    <hyperlink ref="J8" location="'８月上旬'!Print_Area" display="８月上旬"/>
    <hyperlink ref="K8" location="'８月中旬'!Print_Area" display="８月中旬"/>
    <hyperlink ref="L8" location="'８月下旬'!Print_Area" display="８月下旬"/>
    <hyperlink ref="E9" location="'９月（月間）'!Print_Titles" display="９月月間"/>
    <hyperlink ref="F9" location="'９月（上旬）'!Print_Titles" display="９月上旬"/>
    <hyperlink ref="G9" location="'９月（中旬）'!Print_Titles" display="９月中旬"/>
    <hyperlink ref="H9" location="'９月（下旬）'!Print_Titles" display="９月下旬"/>
    <hyperlink ref="I9" location="'９月月間'!Print_Area" display="９月月間"/>
    <hyperlink ref="J9" location="'９月上旬'!Print_Area" display="９月上旬"/>
    <hyperlink ref="K9" location="'９月中旬'!Print_Area" display="９月中旬"/>
    <hyperlink ref="L9" location="'９月下旬'!Print_Area" display="９月下旬"/>
    <hyperlink ref="E10" location="'10月（月間）'!Print_Titles" display="10月月間"/>
    <hyperlink ref="F10" location="'10月（上旬）'!Print_Titles" display="10月上旬"/>
    <hyperlink ref="G10" location="'10月（中旬）'!Print_Titles" display="10月中旬"/>
    <hyperlink ref="H10" location="'10月（下旬）'!Print_Titles" display="10月下旬"/>
    <hyperlink ref="I10" location="'10月月間'!Print_Area" display="10月月間"/>
    <hyperlink ref="J10" location="'10月上旬'!Print_Area" display="10月上旬"/>
    <hyperlink ref="K10" location="'10月中旬'!Print_Area" display="10月中旬"/>
    <hyperlink ref="L10" location="'10月下旬'!Print_Area" display="10月下旬"/>
    <hyperlink ref="H11" location="'11月（下旬）'!Print_Titles" display="11月下旬"/>
    <hyperlink ref="E11" location="'11月（月間）'!Print_Titles" display="11月月間"/>
    <hyperlink ref="F11" location="'11月（上旬）'!Print_Titles" display="11月上旬"/>
    <hyperlink ref="G11" location="'11月（中旬）'!Print_Titles" display="11月中旬"/>
    <hyperlink ref="I11" location="'11月月間'!Print_Area" display="11月月間"/>
    <hyperlink ref="J11" location="'11月上旬'!Print_Area" display="11月上旬"/>
    <hyperlink ref="K11" location="'11月中旬'!Print_Area" display="11月中旬"/>
    <hyperlink ref="L11" location="'11月下旬'!Print_Area" display="11月下旬"/>
    <hyperlink ref="E12" location="'12月（月間）'!Print_Titles" display="12月月間"/>
    <hyperlink ref="F12" location="'12月（上旬）'!Print_Titles" display="12月上旬"/>
    <hyperlink ref="G12" location="'12月（中旬）'!Print_Titles" display="12月中旬"/>
    <hyperlink ref="H12" location="'12月（下旬）'!Print_Titles" display="12月下旬"/>
    <hyperlink ref="I12" location="'12月月間'!A1" display="12月月間"/>
    <hyperlink ref="J12" location="'12月上旬'!Print_Area" display="12月上旬"/>
    <hyperlink ref="K12" location="'12月中旬'!Print_Area" display="12月中旬"/>
    <hyperlink ref="L12" location="'12月下旬'!Print_Area" display="12月下旬"/>
    <hyperlink ref="E13" location="'１月（月間）'!Print_Titles" display="１月月間"/>
    <hyperlink ref="I13" location="'１月月間'!Print_Area" display="１月月間"/>
    <hyperlink ref="F13" location="'１月（上旬）'!Print_Titles" display="１月上旬"/>
    <hyperlink ref="G13" location="'１月（中旬）'!Print_Titles" display="１月中旬"/>
    <hyperlink ref="H13" location="'１月（下旬）'!Print_Titles" display="１月下旬"/>
    <hyperlink ref="J13" location="'１月上旬'!Print_Area" display="１月上旬"/>
    <hyperlink ref="K13" location="'１月中旬'!Print_Area" display="１月中旬"/>
    <hyperlink ref="L13" location="'１月下旬'!Print_Area" display="１月下旬"/>
    <hyperlink ref="E14" location="'２月（月間）'!Print_Titles" display="２月月間"/>
    <hyperlink ref="I14" location="'２月月間'!Print_Area" display="２月月間"/>
    <hyperlink ref="F14" location="'２月（上旬）'!Print_Titles" display="２月上旬"/>
    <hyperlink ref="G14" location="'２月（中旬）'!Print_Titles" display="２月中旬"/>
    <hyperlink ref="H14" location="'２月（下旬）'!Print_Titles" display="２月下旬"/>
    <hyperlink ref="J14" location="'２月上旬'!Print_Area" display="２月上旬"/>
    <hyperlink ref="K14" location="'２月中旬'!Print_Area" display="２月中旬"/>
    <hyperlink ref="L14" location="'２月下旬'!Print_Area" display="２月下旬"/>
    <hyperlink ref="E15" location="'３月（月間）'!Print_Titles" display="３月月間"/>
    <hyperlink ref="F15" location="'３月（上旬）'!Print_Titles" display="３月上旬"/>
    <hyperlink ref="G15" location="'３月（中旬）'!Print_Titles" display="３月中旬"/>
    <hyperlink ref="H15" location="'３月（下旬）'!Print_Titles" display="３月下旬"/>
    <hyperlink ref="I15" location="'３月月間'!Print_Area" display="３月月間"/>
    <hyperlink ref="J15" location="'３月上旬'!Print_Area" display="３月上旬"/>
    <hyperlink ref="K15" location="'３月中旬'!Print_Area" display="３月中旬"/>
    <hyperlink ref="L15" location="'３月下旬'!Print_Area" display="３月下旬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showGridLines="0" zoomScale="90" zoomScaleNormal="90" zoomScaleSheetLayoutView="90" workbookViewId="0">
      <pane xSplit="6" ySplit="5" topLeftCell="G63" activePane="bottomRight" state="frozen"/>
      <selection activeCell="H23" sqref="H23"/>
      <selection pane="topRight" activeCell="H23" sqref="H23"/>
      <selection pane="bottomLeft" activeCell="H23" sqref="H23"/>
      <selection pane="bottomRight" sqref="A1:D1"/>
    </sheetView>
  </sheetViews>
  <sheetFormatPr defaultRowHeight="13.5" x14ac:dyDescent="0.4"/>
  <cols>
    <col min="1" max="1" width="2.125" style="136" customWidth="1"/>
    <col min="2" max="2" width="1.125" style="136" customWidth="1"/>
    <col min="3" max="3" width="6.75" style="136" customWidth="1"/>
    <col min="4" max="4" width="2.625" style="136" bestFit="1" customWidth="1"/>
    <col min="5" max="5" width="7.125" style="136" bestFit="1" customWidth="1"/>
    <col min="6" max="6" width="6.375" style="136" customWidth="1"/>
    <col min="7" max="8" width="12.75" style="136" bestFit="1" customWidth="1"/>
    <col min="9" max="9" width="7.625" style="136" customWidth="1"/>
    <col min="10" max="10" width="9.625" style="136" customWidth="1"/>
    <col min="11" max="12" width="12.75" style="136" bestFit="1" customWidth="1"/>
    <col min="13" max="13" width="7.625" style="136" customWidth="1"/>
    <col min="14" max="16" width="9.625" style="136" customWidth="1"/>
    <col min="17" max="17" width="8.625" style="136" customWidth="1"/>
    <col min="18" max="16384" width="9" style="136"/>
  </cols>
  <sheetData>
    <row r="1" spans="1:19" ht="17.25" customHeight="1" thickBot="1" x14ac:dyDescent="0.45">
      <c r="A1" s="281" t="str">
        <f>'h26'!A1</f>
        <v>平成26年度</v>
      </c>
      <c r="B1" s="281"/>
      <c r="C1" s="281"/>
      <c r="D1" s="281"/>
      <c r="E1" s="89"/>
      <c r="F1" s="89"/>
      <c r="G1" s="89"/>
      <c r="H1" s="89"/>
      <c r="I1" s="89"/>
      <c r="J1" s="92" t="str">
        <f ca="1">RIGHT(CELL("filename",$A$1),LEN(CELL("filename",$A$1))-FIND("]",CELL("filename",$A$1)))</f>
        <v>５月（月間）</v>
      </c>
      <c r="K1" s="93" t="s">
        <v>72</v>
      </c>
      <c r="L1" s="89"/>
      <c r="M1" s="89"/>
      <c r="N1" s="89"/>
      <c r="O1" s="89"/>
      <c r="P1" s="89"/>
      <c r="Q1" s="89"/>
    </row>
    <row r="2" spans="1:19" x14ac:dyDescent="0.4">
      <c r="A2" s="299">
        <f>'５月（上旬）'!A2:B2</f>
        <v>26</v>
      </c>
      <c r="B2" s="284"/>
      <c r="C2" s="1">
        <f>'５月（上旬）'!C2</f>
        <v>2014</v>
      </c>
      <c r="D2" s="2" t="s">
        <v>141</v>
      </c>
      <c r="E2" s="2">
        <f>'５月（上旬）'!E2</f>
        <v>5</v>
      </c>
      <c r="F2" s="2" t="s">
        <v>140</v>
      </c>
      <c r="G2" s="291" t="s">
        <v>139</v>
      </c>
      <c r="H2" s="284"/>
      <c r="I2" s="284"/>
      <c r="J2" s="292"/>
      <c r="K2" s="284" t="s">
        <v>138</v>
      </c>
      <c r="L2" s="284"/>
      <c r="M2" s="284"/>
      <c r="N2" s="284"/>
      <c r="O2" s="291" t="s">
        <v>137</v>
      </c>
      <c r="P2" s="284"/>
      <c r="Q2" s="302"/>
    </row>
    <row r="3" spans="1:19" x14ac:dyDescent="0.4">
      <c r="A3" s="295" t="s">
        <v>136</v>
      </c>
      <c r="B3" s="296"/>
      <c r="C3" s="296"/>
      <c r="D3" s="296"/>
      <c r="E3" s="296"/>
      <c r="F3" s="296"/>
      <c r="G3" s="293" t="s">
        <v>183</v>
      </c>
      <c r="H3" s="287" t="s">
        <v>182</v>
      </c>
      <c r="I3" s="289" t="s">
        <v>133</v>
      </c>
      <c r="J3" s="290"/>
      <c r="K3" s="285" t="str">
        <f>G3</f>
        <v>14'5/1-5/31</v>
      </c>
      <c r="L3" s="287" t="str">
        <f>H3</f>
        <v>13'5/1-5/31</v>
      </c>
      <c r="M3" s="289" t="s">
        <v>133</v>
      </c>
      <c r="N3" s="290"/>
      <c r="O3" s="303" t="str">
        <f>G3</f>
        <v>14'5/1-5/31</v>
      </c>
      <c r="P3" s="282" t="str">
        <f>H3</f>
        <v>13'5/1-5/31</v>
      </c>
      <c r="Q3" s="300" t="s">
        <v>131</v>
      </c>
    </row>
    <row r="4" spans="1:19" ht="14.25" thickBot="1" x14ac:dyDescent="0.45">
      <c r="A4" s="297"/>
      <c r="B4" s="298"/>
      <c r="C4" s="298"/>
      <c r="D4" s="298"/>
      <c r="E4" s="298"/>
      <c r="F4" s="298"/>
      <c r="G4" s="294"/>
      <c r="H4" s="288"/>
      <c r="I4" s="3" t="s">
        <v>132</v>
      </c>
      <c r="J4" s="4" t="s">
        <v>131</v>
      </c>
      <c r="K4" s="286"/>
      <c r="L4" s="288"/>
      <c r="M4" s="3" t="s">
        <v>132</v>
      </c>
      <c r="N4" s="4" t="s">
        <v>131</v>
      </c>
      <c r="O4" s="304"/>
      <c r="P4" s="283"/>
      <c r="Q4" s="301"/>
    </row>
    <row r="5" spans="1:19" x14ac:dyDescent="0.4">
      <c r="A5" s="176" t="s">
        <v>130</v>
      </c>
      <c r="B5" s="195"/>
      <c r="C5" s="195"/>
      <c r="D5" s="195"/>
      <c r="E5" s="195"/>
      <c r="F5" s="195"/>
      <c r="G5" s="194">
        <v>476167</v>
      </c>
      <c r="H5" s="193">
        <v>436960</v>
      </c>
      <c r="I5" s="192">
        <v>1.0897267484437936</v>
      </c>
      <c r="J5" s="191">
        <v>39207</v>
      </c>
      <c r="K5" s="194">
        <v>762867</v>
      </c>
      <c r="L5" s="193">
        <v>708489</v>
      </c>
      <c r="M5" s="192">
        <v>1.0767520737795506</v>
      </c>
      <c r="N5" s="191">
        <v>54378</v>
      </c>
      <c r="O5" s="190">
        <v>0.62418088605222144</v>
      </c>
      <c r="P5" s="189">
        <v>0.61674916618324349</v>
      </c>
      <c r="Q5" s="188">
        <v>7.4317198689779485E-3</v>
      </c>
      <c r="R5" s="139"/>
      <c r="S5" s="139"/>
    </row>
    <row r="6" spans="1:19" x14ac:dyDescent="0.4">
      <c r="A6" s="159" t="s">
        <v>129</v>
      </c>
      <c r="B6" s="158" t="s">
        <v>128</v>
      </c>
      <c r="C6" s="158"/>
      <c r="D6" s="158"/>
      <c r="E6" s="158"/>
      <c r="F6" s="158"/>
      <c r="G6" s="157">
        <v>189663</v>
      </c>
      <c r="H6" s="156">
        <v>167814</v>
      </c>
      <c r="I6" s="155">
        <v>1.1301977189030712</v>
      </c>
      <c r="J6" s="154">
        <v>21849</v>
      </c>
      <c r="K6" s="177">
        <v>294647</v>
      </c>
      <c r="L6" s="156">
        <v>266964</v>
      </c>
      <c r="M6" s="155">
        <v>1.1036956293732487</v>
      </c>
      <c r="N6" s="154">
        <v>27683</v>
      </c>
      <c r="O6" s="153">
        <v>0.64369567652139681</v>
      </c>
      <c r="P6" s="152">
        <v>0.6286016092057356</v>
      </c>
      <c r="Q6" s="151">
        <v>1.5094067315661208E-2</v>
      </c>
      <c r="R6" s="139"/>
      <c r="S6" s="139"/>
    </row>
    <row r="7" spans="1:19" x14ac:dyDescent="0.4">
      <c r="A7" s="169"/>
      <c r="B7" s="159" t="s">
        <v>127</v>
      </c>
      <c r="C7" s="158"/>
      <c r="D7" s="158"/>
      <c r="E7" s="158"/>
      <c r="F7" s="158"/>
      <c r="G7" s="157">
        <v>125502</v>
      </c>
      <c r="H7" s="156">
        <v>100390</v>
      </c>
      <c r="I7" s="155">
        <v>1.2501444366968821</v>
      </c>
      <c r="J7" s="154">
        <v>25112</v>
      </c>
      <c r="K7" s="157">
        <v>205799</v>
      </c>
      <c r="L7" s="156">
        <v>173825</v>
      </c>
      <c r="M7" s="155">
        <v>1.1839436214583634</v>
      </c>
      <c r="N7" s="154">
        <v>31974</v>
      </c>
      <c r="O7" s="153">
        <v>0.60982803609346981</v>
      </c>
      <c r="P7" s="152">
        <v>0.5775348770314972</v>
      </c>
      <c r="Q7" s="151">
        <v>3.2293159061972609E-2</v>
      </c>
      <c r="R7" s="139"/>
      <c r="S7" s="139"/>
    </row>
    <row r="8" spans="1:19" x14ac:dyDescent="0.4">
      <c r="A8" s="169"/>
      <c r="B8" s="169"/>
      <c r="C8" s="168" t="s">
        <v>98</v>
      </c>
      <c r="D8" s="5"/>
      <c r="E8" s="167"/>
      <c r="F8" s="6" t="s">
        <v>84</v>
      </c>
      <c r="G8" s="166">
        <v>90451</v>
      </c>
      <c r="H8" s="165">
        <v>83629</v>
      </c>
      <c r="I8" s="164">
        <v>1.0815745734135287</v>
      </c>
      <c r="J8" s="163">
        <v>6822</v>
      </c>
      <c r="K8" s="166">
        <v>151458</v>
      </c>
      <c r="L8" s="165">
        <v>154047</v>
      </c>
      <c r="M8" s="164">
        <v>0.98319344096282302</v>
      </c>
      <c r="N8" s="163">
        <v>-2589</v>
      </c>
      <c r="O8" s="162">
        <v>0.5972018645433057</v>
      </c>
      <c r="P8" s="161">
        <v>0.54287977045966496</v>
      </c>
      <c r="Q8" s="160">
        <v>5.4322094083640748E-2</v>
      </c>
      <c r="R8" s="139"/>
      <c r="S8" s="139"/>
    </row>
    <row r="9" spans="1:19" x14ac:dyDescent="0.4">
      <c r="A9" s="169"/>
      <c r="B9" s="169"/>
      <c r="C9" s="168" t="s">
        <v>112</v>
      </c>
      <c r="D9" s="167"/>
      <c r="E9" s="167"/>
      <c r="F9" s="6" t="s">
        <v>84</v>
      </c>
      <c r="G9" s="166">
        <v>32636</v>
      </c>
      <c r="H9" s="165">
        <v>14420</v>
      </c>
      <c r="I9" s="164">
        <v>2.263245492371706</v>
      </c>
      <c r="J9" s="163">
        <v>18216</v>
      </c>
      <c r="K9" s="166">
        <v>46250</v>
      </c>
      <c r="L9" s="165">
        <v>15500</v>
      </c>
      <c r="M9" s="164">
        <v>2.9838709677419355</v>
      </c>
      <c r="N9" s="163">
        <v>30750</v>
      </c>
      <c r="O9" s="162">
        <v>0.70564324324324323</v>
      </c>
      <c r="P9" s="161">
        <v>0.93032258064516127</v>
      </c>
      <c r="Q9" s="160">
        <v>-0.22467933740191803</v>
      </c>
      <c r="R9" s="139"/>
      <c r="S9" s="139"/>
    </row>
    <row r="10" spans="1:19" x14ac:dyDescent="0.4">
      <c r="A10" s="169"/>
      <c r="B10" s="169"/>
      <c r="C10" s="168" t="s">
        <v>96</v>
      </c>
      <c r="D10" s="167"/>
      <c r="E10" s="167"/>
      <c r="F10" s="173"/>
      <c r="G10" s="166"/>
      <c r="H10" s="165"/>
      <c r="I10" s="164" t="e">
        <v>#DIV/0!</v>
      </c>
      <c r="J10" s="163">
        <v>0</v>
      </c>
      <c r="K10" s="166"/>
      <c r="L10" s="165"/>
      <c r="M10" s="164" t="e">
        <v>#DIV/0!</v>
      </c>
      <c r="N10" s="163">
        <v>0</v>
      </c>
      <c r="O10" s="162" t="e">
        <v>#DIV/0!</v>
      </c>
      <c r="P10" s="161" t="e">
        <v>#DIV/0!</v>
      </c>
      <c r="Q10" s="160" t="e">
        <v>#DIV/0!</v>
      </c>
      <c r="R10" s="139"/>
      <c r="S10" s="139"/>
    </row>
    <row r="11" spans="1:19" x14ac:dyDescent="0.4">
      <c r="A11" s="169"/>
      <c r="B11" s="169"/>
      <c r="C11" s="168" t="s">
        <v>97</v>
      </c>
      <c r="D11" s="167"/>
      <c r="E11" s="167"/>
      <c r="F11" s="173"/>
      <c r="G11" s="166"/>
      <c r="H11" s="165"/>
      <c r="I11" s="164" t="e">
        <v>#DIV/0!</v>
      </c>
      <c r="J11" s="163">
        <v>0</v>
      </c>
      <c r="K11" s="166"/>
      <c r="L11" s="165"/>
      <c r="M11" s="164" t="e">
        <v>#DIV/0!</v>
      </c>
      <c r="N11" s="163">
        <v>0</v>
      </c>
      <c r="O11" s="162" t="e">
        <v>#DIV/0!</v>
      </c>
      <c r="P11" s="161" t="e">
        <v>#DIV/0!</v>
      </c>
      <c r="Q11" s="160" t="e">
        <v>#DIV/0!</v>
      </c>
      <c r="R11" s="139"/>
      <c r="S11" s="139"/>
    </row>
    <row r="12" spans="1:19" x14ac:dyDescent="0.4">
      <c r="A12" s="169"/>
      <c r="B12" s="169"/>
      <c r="C12" s="168" t="s">
        <v>93</v>
      </c>
      <c r="D12" s="167"/>
      <c r="E12" s="167"/>
      <c r="F12" s="173"/>
      <c r="G12" s="166"/>
      <c r="H12" s="165"/>
      <c r="I12" s="164" t="e">
        <v>#DIV/0!</v>
      </c>
      <c r="J12" s="163">
        <v>0</v>
      </c>
      <c r="K12" s="166"/>
      <c r="L12" s="165"/>
      <c r="M12" s="164" t="e">
        <v>#DIV/0!</v>
      </c>
      <c r="N12" s="163">
        <v>0</v>
      </c>
      <c r="O12" s="162" t="e">
        <v>#DIV/0!</v>
      </c>
      <c r="P12" s="161" t="e">
        <v>#DIV/0!</v>
      </c>
      <c r="Q12" s="160" t="e">
        <v>#DIV/0!</v>
      </c>
      <c r="R12" s="139"/>
      <c r="S12" s="139"/>
    </row>
    <row r="13" spans="1:19" x14ac:dyDescent="0.4">
      <c r="A13" s="169"/>
      <c r="B13" s="169"/>
      <c r="C13" s="168" t="s">
        <v>91</v>
      </c>
      <c r="D13" s="167"/>
      <c r="E13" s="167"/>
      <c r="F13" s="6" t="s">
        <v>84</v>
      </c>
      <c r="G13" s="166">
        <v>2415</v>
      </c>
      <c r="H13" s="165">
        <v>2341</v>
      </c>
      <c r="I13" s="164">
        <v>1.0316104228961982</v>
      </c>
      <c r="J13" s="163">
        <v>74</v>
      </c>
      <c r="K13" s="166">
        <v>8091</v>
      </c>
      <c r="L13" s="165">
        <v>4278</v>
      </c>
      <c r="M13" s="164">
        <v>1.8913043478260869</v>
      </c>
      <c r="N13" s="163">
        <v>3813</v>
      </c>
      <c r="O13" s="162">
        <v>0.2984797923618836</v>
      </c>
      <c r="P13" s="161">
        <v>0.54721832632071066</v>
      </c>
      <c r="Q13" s="160">
        <v>-0.24873853395882706</v>
      </c>
      <c r="R13" s="139"/>
      <c r="S13" s="139"/>
    </row>
    <row r="14" spans="1:19" x14ac:dyDescent="0.4">
      <c r="A14" s="169"/>
      <c r="B14" s="169"/>
      <c r="C14" s="168" t="s">
        <v>110</v>
      </c>
      <c r="D14" s="167"/>
      <c r="E14" s="167"/>
      <c r="F14" s="173"/>
      <c r="G14" s="166"/>
      <c r="H14" s="165"/>
      <c r="I14" s="164" t="e">
        <v>#DIV/0!</v>
      </c>
      <c r="J14" s="163">
        <v>0</v>
      </c>
      <c r="K14" s="166"/>
      <c r="L14" s="165"/>
      <c r="M14" s="164" t="e">
        <v>#DIV/0!</v>
      </c>
      <c r="N14" s="163">
        <v>0</v>
      </c>
      <c r="O14" s="162" t="e">
        <v>#DIV/0!</v>
      </c>
      <c r="P14" s="161" t="e">
        <v>#DIV/0!</v>
      </c>
      <c r="Q14" s="160" t="e">
        <v>#DIV/0!</v>
      </c>
      <c r="R14" s="139"/>
      <c r="S14" s="139"/>
    </row>
    <row r="15" spans="1:19" x14ac:dyDescent="0.4">
      <c r="A15" s="169"/>
      <c r="B15" s="169"/>
      <c r="C15" s="168" t="s">
        <v>90</v>
      </c>
      <c r="D15" s="167"/>
      <c r="E15" s="167"/>
      <c r="F15" s="173"/>
      <c r="G15" s="166"/>
      <c r="H15" s="165"/>
      <c r="I15" s="164" t="e">
        <v>#DIV/0!</v>
      </c>
      <c r="J15" s="163">
        <v>0</v>
      </c>
      <c r="K15" s="166"/>
      <c r="L15" s="165"/>
      <c r="M15" s="164" t="e">
        <v>#DIV/0!</v>
      </c>
      <c r="N15" s="163">
        <v>0</v>
      </c>
      <c r="O15" s="162" t="e">
        <v>#DIV/0!</v>
      </c>
      <c r="P15" s="161" t="e">
        <v>#DIV/0!</v>
      </c>
      <c r="Q15" s="160" t="e">
        <v>#DIV/0!</v>
      </c>
      <c r="R15" s="139"/>
      <c r="S15" s="139"/>
    </row>
    <row r="16" spans="1:19" x14ac:dyDescent="0.4">
      <c r="A16" s="169"/>
      <c r="B16" s="169"/>
      <c r="C16" s="149" t="s">
        <v>126</v>
      </c>
      <c r="D16" s="147"/>
      <c r="E16" s="147"/>
      <c r="F16" s="187"/>
      <c r="G16" s="146"/>
      <c r="H16" s="145"/>
      <c r="I16" s="144" t="e">
        <v>#DIV/0!</v>
      </c>
      <c r="J16" s="143">
        <v>0</v>
      </c>
      <c r="K16" s="146"/>
      <c r="L16" s="145"/>
      <c r="M16" s="144" t="e">
        <v>#DIV/0!</v>
      </c>
      <c r="N16" s="143">
        <v>0</v>
      </c>
      <c r="O16" s="142" t="e">
        <v>#DIV/0!</v>
      </c>
      <c r="P16" s="141" t="e">
        <v>#DIV/0!</v>
      </c>
      <c r="Q16" s="140" t="e">
        <v>#DIV/0!</v>
      </c>
      <c r="R16" s="139"/>
      <c r="S16" s="139"/>
    </row>
    <row r="17" spans="1:19" x14ac:dyDescent="0.4">
      <c r="A17" s="169"/>
      <c r="B17" s="159" t="s">
        <v>125</v>
      </c>
      <c r="C17" s="158"/>
      <c r="D17" s="158"/>
      <c r="E17" s="158"/>
      <c r="F17" s="174"/>
      <c r="G17" s="157">
        <v>62541</v>
      </c>
      <c r="H17" s="156">
        <v>65760</v>
      </c>
      <c r="I17" s="155">
        <v>0.95104927007299267</v>
      </c>
      <c r="J17" s="154">
        <v>-3219</v>
      </c>
      <c r="K17" s="157">
        <v>86200</v>
      </c>
      <c r="L17" s="156">
        <v>90380</v>
      </c>
      <c r="M17" s="155">
        <v>0.95375082982960835</v>
      </c>
      <c r="N17" s="154">
        <v>-4180</v>
      </c>
      <c r="O17" s="153">
        <v>0.72553364269141529</v>
      </c>
      <c r="P17" s="152">
        <v>0.72759460057534853</v>
      </c>
      <c r="Q17" s="151">
        <v>-2.0609578839332343E-3</v>
      </c>
      <c r="R17" s="139"/>
      <c r="S17" s="139"/>
    </row>
    <row r="18" spans="1:19" x14ac:dyDescent="0.4">
      <c r="A18" s="169"/>
      <c r="B18" s="169"/>
      <c r="C18" s="168" t="s">
        <v>98</v>
      </c>
      <c r="D18" s="167"/>
      <c r="E18" s="167"/>
      <c r="F18" s="173"/>
      <c r="G18" s="166"/>
      <c r="H18" s="165"/>
      <c r="I18" s="164" t="e">
        <v>#DIV/0!</v>
      </c>
      <c r="J18" s="163">
        <v>0</v>
      </c>
      <c r="K18" s="166"/>
      <c r="L18" s="165"/>
      <c r="M18" s="164" t="e">
        <v>#DIV/0!</v>
      </c>
      <c r="N18" s="163">
        <v>0</v>
      </c>
      <c r="O18" s="162" t="e">
        <v>#DIV/0!</v>
      </c>
      <c r="P18" s="161" t="e">
        <v>#DIV/0!</v>
      </c>
      <c r="Q18" s="160" t="e">
        <v>#DIV/0!</v>
      </c>
      <c r="R18" s="139"/>
      <c r="S18" s="139"/>
    </row>
    <row r="19" spans="1:19" x14ac:dyDescent="0.4">
      <c r="A19" s="169"/>
      <c r="B19" s="169"/>
      <c r="C19" s="168" t="s">
        <v>96</v>
      </c>
      <c r="D19" s="167"/>
      <c r="E19" s="167"/>
      <c r="F19" s="6" t="s">
        <v>84</v>
      </c>
      <c r="G19" s="166">
        <v>9709</v>
      </c>
      <c r="H19" s="165">
        <v>14372</v>
      </c>
      <c r="I19" s="164">
        <v>0.67554967993320347</v>
      </c>
      <c r="J19" s="163">
        <v>-4663</v>
      </c>
      <c r="K19" s="166">
        <v>13600</v>
      </c>
      <c r="L19" s="165">
        <v>18135</v>
      </c>
      <c r="M19" s="164">
        <v>0.74993107251171764</v>
      </c>
      <c r="N19" s="163">
        <v>-4535</v>
      </c>
      <c r="O19" s="162">
        <v>0.71389705882352938</v>
      </c>
      <c r="P19" s="161">
        <v>0.79250068927488282</v>
      </c>
      <c r="Q19" s="160">
        <v>-7.8603630451353435E-2</v>
      </c>
      <c r="R19" s="139"/>
      <c r="S19" s="139"/>
    </row>
    <row r="20" spans="1:19" x14ac:dyDescent="0.4">
      <c r="A20" s="169"/>
      <c r="B20" s="169"/>
      <c r="C20" s="168" t="s">
        <v>97</v>
      </c>
      <c r="D20" s="167"/>
      <c r="E20" s="167"/>
      <c r="F20" s="6" t="s">
        <v>84</v>
      </c>
      <c r="G20" s="166">
        <v>19717</v>
      </c>
      <c r="H20" s="165">
        <v>19271</v>
      </c>
      <c r="I20" s="164">
        <v>1.0231435836230605</v>
      </c>
      <c r="J20" s="163">
        <v>446</v>
      </c>
      <c r="K20" s="166">
        <v>27135</v>
      </c>
      <c r="L20" s="165">
        <v>27115</v>
      </c>
      <c r="M20" s="164">
        <v>1.000737599114881</v>
      </c>
      <c r="N20" s="163">
        <v>20</v>
      </c>
      <c r="O20" s="162">
        <v>0.72662612861617837</v>
      </c>
      <c r="P20" s="161">
        <v>0.71071362714364739</v>
      </c>
      <c r="Q20" s="160">
        <v>1.5912501472530982E-2</v>
      </c>
      <c r="R20" s="139"/>
      <c r="S20" s="139"/>
    </row>
    <row r="21" spans="1:19" x14ac:dyDescent="0.4">
      <c r="A21" s="169"/>
      <c r="B21" s="169"/>
      <c r="C21" s="168" t="s">
        <v>98</v>
      </c>
      <c r="D21" s="5" t="s">
        <v>0</v>
      </c>
      <c r="E21" s="167" t="s">
        <v>89</v>
      </c>
      <c r="F21" s="6" t="s">
        <v>84</v>
      </c>
      <c r="G21" s="166">
        <v>6171</v>
      </c>
      <c r="H21" s="165">
        <v>6500</v>
      </c>
      <c r="I21" s="164">
        <v>0.94938461538461538</v>
      </c>
      <c r="J21" s="163">
        <v>-329</v>
      </c>
      <c r="K21" s="166">
        <v>8990</v>
      </c>
      <c r="L21" s="165">
        <v>8855</v>
      </c>
      <c r="M21" s="164">
        <v>1.0152456239412762</v>
      </c>
      <c r="N21" s="163">
        <v>135</v>
      </c>
      <c r="O21" s="162">
        <v>0.68642936596218018</v>
      </c>
      <c r="P21" s="161">
        <v>0.73404856013551667</v>
      </c>
      <c r="Q21" s="160">
        <v>-4.7619194173336488E-2</v>
      </c>
      <c r="R21" s="139"/>
      <c r="S21" s="139"/>
    </row>
    <row r="22" spans="1:19" x14ac:dyDescent="0.4">
      <c r="A22" s="169"/>
      <c r="B22" s="169"/>
      <c r="C22" s="168" t="s">
        <v>98</v>
      </c>
      <c r="D22" s="5" t="s">
        <v>0</v>
      </c>
      <c r="E22" s="167" t="s">
        <v>123</v>
      </c>
      <c r="F22" s="6" t="s">
        <v>84</v>
      </c>
      <c r="G22" s="166">
        <v>3756</v>
      </c>
      <c r="H22" s="165">
        <v>3334</v>
      </c>
      <c r="I22" s="164">
        <v>1.1265746850629874</v>
      </c>
      <c r="J22" s="163">
        <v>422</v>
      </c>
      <c r="K22" s="166">
        <v>4500</v>
      </c>
      <c r="L22" s="165">
        <v>4495</v>
      </c>
      <c r="M22" s="164">
        <v>1.0011123470522802</v>
      </c>
      <c r="N22" s="163">
        <v>5</v>
      </c>
      <c r="O22" s="162">
        <v>0.83466666666666667</v>
      </c>
      <c r="P22" s="161">
        <v>0.74171301446051163</v>
      </c>
      <c r="Q22" s="160">
        <v>9.2953652206155035E-2</v>
      </c>
      <c r="R22" s="139"/>
      <c r="S22" s="139"/>
    </row>
    <row r="23" spans="1:19" x14ac:dyDescent="0.4">
      <c r="A23" s="169"/>
      <c r="B23" s="169"/>
      <c r="C23" s="168" t="s">
        <v>98</v>
      </c>
      <c r="D23" s="5" t="s">
        <v>0</v>
      </c>
      <c r="E23" s="167" t="s">
        <v>124</v>
      </c>
      <c r="F23" s="6" t="s">
        <v>88</v>
      </c>
      <c r="G23" s="166"/>
      <c r="H23" s="165"/>
      <c r="I23" s="164" t="e">
        <v>#DIV/0!</v>
      </c>
      <c r="J23" s="163">
        <v>0</v>
      </c>
      <c r="K23" s="166"/>
      <c r="L23" s="165"/>
      <c r="M23" s="164" t="e">
        <v>#DIV/0!</v>
      </c>
      <c r="N23" s="163">
        <v>0</v>
      </c>
      <c r="O23" s="162" t="e">
        <v>#DIV/0!</v>
      </c>
      <c r="P23" s="161" t="e">
        <v>#DIV/0!</v>
      </c>
      <c r="Q23" s="160" t="e">
        <v>#DIV/0!</v>
      </c>
      <c r="R23" s="139"/>
      <c r="S23" s="139"/>
    </row>
    <row r="24" spans="1:19" x14ac:dyDescent="0.4">
      <c r="A24" s="169"/>
      <c r="B24" s="169"/>
      <c r="C24" s="168" t="s">
        <v>96</v>
      </c>
      <c r="D24" s="5" t="s">
        <v>0</v>
      </c>
      <c r="E24" s="167" t="s">
        <v>89</v>
      </c>
      <c r="F24" s="6" t="s">
        <v>84</v>
      </c>
      <c r="G24" s="166">
        <v>2331</v>
      </c>
      <c r="H24" s="165">
        <v>2840</v>
      </c>
      <c r="I24" s="164">
        <v>0.8207746478873239</v>
      </c>
      <c r="J24" s="163">
        <v>-509</v>
      </c>
      <c r="K24" s="166">
        <v>4595</v>
      </c>
      <c r="L24" s="165">
        <v>4505</v>
      </c>
      <c r="M24" s="164">
        <v>1.0199778024417314</v>
      </c>
      <c r="N24" s="163">
        <v>90</v>
      </c>
      <c r="O24" s="162">
        <v>0.50729053318824813</v>
      </c>
      <c r="P24" s="161">
        <v>0.63041065482796887</v>
      </c>
      <c r="Q24" s="160">
        <v>-0.12312012163972075</v>
      </c>
      <c r="R24" s="139"/>
      <c r="S24" s="139"/>
    </row>
    <row r="25" spans="1:19" x14ac:dyDescent="0.4">
      <c r="A25" s="169"/>
      <c r="B25" s="169"/>
      <c r="C25" s="168" t="s">
        <v>96</v>
      </c>
      <c r="D25" s="5" t="s">
        <v>0</v>
      </c>
      <c r="E25" s="167" t="s">
        <v>123</v>
      </c>
      <c r="F25" s="173"/>
      <c r="G25" s="166"/>
      <c r="H25" s="165"/>
      <c r="I25" s="164" t="e">
        <v>#DIV/0!</v>
      </c>
      <c r="J25" s="163">
        <v>0</v>
      </c>
      <c r="K25" s="166"/>
      <c r="L25" s="165"/>
      <c r="M25" s="164" t="e">
        <v>#DIV/0!</v>
      </c>
      <c r="N25" s="163">
        <v>0</v>
      </c>
      <c r="O25" s="162" t="e">
        <v>#DIV/0!</v>
      </c>
      <c r="P25" s="161" t="e">
        <v>#DIV/0!</v>
      </c>
      <c r="Q25" s="160" t="e">
        <v>#DIV/0!</v>
      </c>
      <c r="R25" s="139"/>
      <c r="S25" s="139"/>
    </row>
    <row r="26" spans="1:19" x14ac:dyDescent="0.4">
      <c r="A26" s="169"/>
      <c r="B26" s="169"/>
      <c r="C26" s="168" t="s">
        <v>90</v>
      </c>
      <c r="D26" s="5" t="s">
        <v>0</v>
      </c>
      <c r="E26" s="167" t="s">
        <v>89</v>
      </c>
      <c r="F26" s="173"/>
      <c r="G26" s="166"/>
      <c r="H26" s="165"/>
      <c r="I26" s="164" t="e">
        <v>#DIV/0!</v>
      </c>
      <c r="J26" s="163">
        <v>0</v>
      </c>
      <c r="K26" s="166"/>
      <c r="L26" s="165"/>
      <c r="M26" s="164" t="e">
        <v>#DIV/0!</v>
      </c>
      <c r="N26" s="163">
        <v>0</v>
      </c>
      <c r="O26" s="162" t="e">
        <v>#DIV/0!</v>
      </c>
      <c r="P26" s="161" t="e">
        <v>#DIV/0!</v>
      </c>
      <c r="Q26" s="160" t="e">
        <v>#DIV/0!</v>
      </c>
      <c r="R26" s="139"/>
      <c r="S26" s="139"/>
    </row>
    <row r="27" spans="1:19" x14ac:dyDescent="0.4">
      <c r="A27" s="169"/>
      <c r="B27" s="169"/>
      <c r="C27" s="168" t="s">
        <v>93</v>
      </c>
      <c r="D27" s="5" t="s">
        <v>0</v>
      </c>
      <c r="E27" s="167" t="s">
        <v>89</v>
      </c>
      <c r="F27" s="173"/>
      <c r="G27" s="166"/>
      <c r="H27" s="165"/>
      <c r="I27" s="164" t="e">
        <v>#DIV/0!</v>
      </c>
      <c r="J27" s="163">
        <v>0</v>
      </c>
      <c r="K27" s="166"/>
      <c r="L27" s="165"/>
      <c r="M27" s="164" t="e">
        <v>#DIV/0!</v>
      </c>
      <c r="N27" s="163">
        <v>0</v>
      </c>
      <c r="O27" s="162" t="e">
        <v>#DIV/0!</v>
      </c>
      <c r="P27" s="161" t="e">
        <v>#DIV/0!</v>
      </c>
      <c r="Q27" s="160" t="e">
        <v>#DIV/0!</v>
      </c>
      <c r="R27" s="139"/>
      <c r="S27" s="139"/>
    </row>
    <row r="28" spans="1:19" x14ac:dyDescent="0.4">
      <c r="A28" s="169"/>
      <c r="B28" s="169"/>
      <c r="C28" s="168" t="s">
        <v>110</v>
      </c>
      <c r="D28" s="167"/>
      <c r="E28" s="167"/>
      <c r="F28" s="173"/>
      <c r="G28" s="166"/>
      <c r="H28" s="165"/>
      <c r="I28" s="164" t="e">
        <v>#DIV/0!</v>
      </c>
      <c r="J28" s="163">
        <v>0</v>
      </c>
      <c r="K28" s="166"/>
      <c r="L28" s="165"/>
      <c r="M28" s="164" t="e">
        <v>#DIV/0!</v>
      </c>
      <c r="N28" s="163">
        <v>0</v>
      </c>
      <c r="O28" s="162" t="e">
        <v>#DIV/0!</v>
      </c>
      <c r="P28" s="161" t="e">
        <v>#DIV/0!</v>
      </c>
      <c r="Q28" s="160" t="e">
        <v>#DIV/0!</v>
      </c>
      <c r="R28" s="139"/>
      <c r="S28" s="139"/>
    </row>
    <row r="29" spans="1:19" x14ac:dyDescent="0.4">
      <c r="A29" s="169"/>
      <c r="B29" s="169"/>
      <c r="C29" s="168" t="s">
        <v>105</v>
      </c>
      <c r="D29" s="167"/>
      <c r="E29" s="167"/>
      <c r="F29" s="173"/>
      <c r="G29" s="166"/>
      <c r="H29" s="165"/>
      <c r="I29" s="164" t="e">
        <v>#DIV/0!</v>
      </c>
      <c r="J29" s="163">
        <v>0</v>
      </c>
      <c r="K29" s="166"/>
      <c r="L29" s="165"/>
      <c r="M29" s="164" t="e">
        <v>#DIV/0!</v>
      </c>
      <c r="N29" s="163">
        <v>0</v>
      </c>
      <c r="O29" s="162" t="e">
        <v>#DIV/0!</v>
      </c>
      <c r="P29" s="161" t="e">
        <v>#DIV/0!</v>
      </c>
      <c r="Q29" s="160" t="e">
        <v>#DIV/0!</v>
      </c>
      <c r="R29" s="139"/>
      <c r="S29" s="139"/>
    </row>
    <row r="30" spans="1:19" x14ac:dyDescent="0.4">
      <c r="A30" s="169"/>
      <c r="B30" s="169"/>
      <c r="C30" s="168" t="s">
        <v>122</v>
      </c>
      <c r="D30" s="167"/>
      <c r="E30" s="167"/>
      <c r="F30" s="173"/>
      <c r="G30" s="166"/>
      <c r="H30" s="165"/>
      <c r="I30" s="164" t="e">
        <v>#DIV/0!</v>
      </c>
      <c r="J30" s="163">
        <v>0</v>
      </c>
      <c r="K30" s="166"/>
      <c r="L30" s="165"/>
      <c r="M30" s="164" t="e">
        <v>#DIV/0!</v>
      </c>
      <c r="N30" s="163">
        <v>0</v>
      </c>
      <c r="O30" s="162" t="e">
        <v>#DIV/0!</v>
      </c>
      <c r="P30" s="161" t="e">
        <v>#DIV/0!</v>
      </c>
      <c r="Q30" s="160" t="e">
        <v>#DIV/0!</v>
      </c>
      <c r="R30" s="139"/>
      <c r="S30" s="139"/>
    </row>
    <row r="31" spans="1:19" x14ac:dyDescent="0.4">
      <c r="A31" s="169"/>
      <c r="B31" s="169"/>
      <c r="C31" s="168" t="s">
        <v>121</v>
      </c>
      <c r="D31" s="167"/>
      <c r="E31" s="167"/>
      <c r="F31" s="6" t="s">
        <v>84</v>
      </c>
      <c r="G31" s="166">
        <v>4108</v>
      </c>
      <c r="H31" s="165">
        <v>3986</v>
      </c>
      <c r="I31" s="164">
        <v>1.0306071249372806</v>
      </c>
      <c r="J31" s="163">
        <v>122</v>
      </c>
      <c r="K31" s="166">
        <v>4505</v>
      </c>
      <c r="L31" s="165">
        <v>4640</v>
      </c>
      <c r="M31" s="164">
        <v>0.97090517241379315</v>
      </c>
      <c r="N31" s="163">
        <v>-135</v>
      </c>
      <c r="O31" s="162">
        <v>0.91187569367369592</v>
      </c>
      <c r="P31" s="161">
        <v>0.85905172413793107</v>
      </c>
      <c r="Q31" s="160">
        <v>5.2823969535764848E-2</v>
      </c>
      <c r="R31" s="139"/>
      <c r="S31" s="139"/>
    </row>
    <row r="32" spans="1:19" x14ac:dyDescent="0.4">
      <c r="A32" s="169"/>
      <c r="B32" s="169"/>
      <c r="C32" s="168" t="s">
        <v>120</v>
      </c>
      <c r="D32" s="167"/>
      <c r="E32" s="167"/>
      <c r="F32" s="173"/>
      <c r="G32" s="166"/>
      <c r="H32" s="165"/>
      <c r="I32" s="164" t="e">
        <v>#DIV/0!</v>
      </c>
      <c r="J32" s="163">
        <v>0</v>
      </c>
      <c r="K32" s="166"/>
      <c r="L32" s="165"/>
      <c r="M32" s="164" t="e">
        <v>#DIV/0!</v>
      </c>
      <c r="N32" s="163">
        <v>0</v>
      </c>
      <c r="O32" s="162" t="e">
        <v>#DIV/0!</v>
      </c>
      <c r="P32" s="161" t="e">
        <v>#DIV/0!</v>
      </c>
      <c r="Q32" s="160" t="e">
        <v>#DIV/0!</v>
      </c>
      <c r="R32" s="139"/>
      <c r="S32" s="139"/>
    </row>
    <row r="33" spans="1:19" x14ac:dyDescent="0.4">
      <c r="A33" s="169"/>
      <c r="B33" s="169"/>
      <c r="C33" s="168" t="s">
        <v>119</v>
      </c>
      <c r="D33" s="167"/>
      <c r="E33" s="167"/>
      <c r="F33" s="6" t="s">
        <v>84</v>
      </c>
      <c r="G33" s="166">
        <v>2338</v>
      </c>
      <c r="H33" s="165">
        <v>1989</v>
      </c>
      <c r="I33" s="164">
        <v>1.175465057817999</v>
      </c>
      <c r="J33" s="163">
        <v>349</v>
      </c>
      <c r="K33" s="166">
        <v>4500</v>
      </c>
      <c r="L33" s="165">
        <v>4495</v>
      </c>
      <c r="M33" s="164">
        <v>1.0011123470522802</v>
      </c>
      <c r="N33" s="163">
        <v>5</v>
      </c>
      <c r="O33" s="162">
        <v>0.51955555555555555</v>
      </c>
      <c r="P33" s="161">
        <v>0.44249165739710788</v>
      </c>
      <c r="Q33" s="160">
        <v>7.7063898158447663E-2</v>
      </c>
      <c r="R33" s="139"/>
      <c r="S33" s="139"/>
    </row>
    <row r="34" spans="1:19" x14ac:dyDescent="0.4">
      <c r="A34" s="169"/>
      <c r="B34" s="169"/>
      <c r="C34" s="168" t="s">
        <v>94</v>
      </c>
      <c r="D34" s="167"/>
      <c r="E34" s="167"/>
      <c r="F34" s="173"/>
      <c r="G34" s="166"/>
      <c r="H34" s="165"/>
      <c r="I34" s="164" t="e">
        <v>#DIV/0!</v>
      </c>
      <c r="J34" s="163">
        <v>0</v>
      </c>
      <c r="K34" s="166"/>
      <c r="L34" s="165"/>
      <c r="M34" s="164" t="e">
        <v>#DIV/0!</v>
      </c>
      <c r="N34" s="163">
        <v>0</v>
      </c>
      <c r="O34" s="162" t="e">
        <v>#DIV/0!</v>
      </c>
      <c r="P34" s="161" t="e">
        <v>#DIV/0!</v>
      </c>
      <c r="Q34" s="160" t="e">
        <v>#DIV/0!</v>
      </c>
      <c r="R34" s="139"/>
      <c r="S34" s="139"/>
    </row>
    <row r="35" spans="1:19" x14ac:dyDescent="0.4">
      <c r="A35" s="169"/>
      <c r="B35" s="169"/>
      <c r="C35" s="168" t="s">
        <v>90</v>
      </c>
      <c r="D35" s="167"/>
      <c r="E35" s="167"/>
      <c r="F35" s="173"/>
      <c r="G35" s="166"/>
      <c r="H35" s="165"/>
      <c r="I35" s="164" t="e">
        <v>#DIV/0!</v>
      </c>
      <c r="J35" s="163">
        <v>0</v>
      </c>
      <c r="K35" s="166"/>
      <c r="L35" s="165"/>
      <c r="M35" s="164" t="e">
        <v>#DIV/0!</v>
      </c>
      <c r="N35" s="163">
        <v>0</v>
      </c>
      <c r="O35" s="162" t="e">
        <v>#DIV/0!</v>
      </c>
      <c r="P35" s="161" t="e">
        <v>#DIV/0!</v>
      </c>
      <c r="Q35" s="160" t="e">
        <v>#DIV/0!</v>
      </c>
      <c r="R35" s="139"/>
      <c r="S35" s="139"/>
    </row>
    <row r="36" spans="1:19" x14ac:dyDescent="0.4">
      <c r="A36" s="169"/>
      <c r="B36" s="150"/>
      <c r="C36" s="149" t="s">
        <v>93</v>
      </c>
      <c r="D36" s="147"/>
      <c r="E36" s="147"/>
      <c r="F36" s="6" t="s">
        <v>84</v>
      </c>
      <c r="G36" s="146">
        <v>14411</v>
      </c>
      <c r="H36" s="145">
        <v>13468</v>
      </c>
      <c r="I36" s="144">
        <v>1.0700178200178201</v>
      </c>
      <c r="J36" s="143">
        <v>943</v>
      </c>
      <c r="K36" s="146">
        <v>18375</v>
      </c>
      <c r="L36" s="145">
        <v>18140</v>
      </c>
      <c r="M36" s="144">
        <v>1.0129547960308709</v>
      </c>
      <c r="N36" s="143">
        <v>235</v>
      </c>
      <c r="O36" s="142">
        <v>0.78427210884353737</v>
      </c>
      <c r="P36" s="141">
        <v>0.74244762954796029</v>
      </c>
      <c r="Q36" s="140">
        <v>4.1824479295577088E-2</v>
      </c>
      <c r="R36" s="139"/>
      <c r="S36" s="139"/>
    </row>
    <row r="37" spans="1:19" x14ac:dyDescent="0.4">
      <c r="A37" s="169"/>
      <c r="B37" s="159" t="s">
        <v>118</v>
      </c>
      <c r="C37" s="158"/>
      <c r="D37" s="158"/>
      <c r="E37" s="158"/>
      <c r="F37" s="174"/>
      <c r="G37" s="157">
        <v>1620</v>
      </c>
      <c r="H37" s="156">
        <v>1664</v>
      </c>
      <c r="I37" s="155">
        <v>0.97355769230769229</v>
      </c>
      <c r="J37" s="154">
        <v>-44</v>
      </c>
      <c r="K37" s="157">
        <v>2648</v>
      </c>
      <c r="L37" s="156">
        <v>2759</v>
      </c>
      <c r="M37" s="155">
        <v>0.95976803189561433</v>
      </c>
      <c r="N37" s="154">
        <v>-111</v>
      </c>
      <c r="O37" s="153">
        <v>0.61178247734138969</v>
      </c>
      <c r="P37" s="152">
        <v>0.60311707140268211</v>
      </c>
      <c r="Q37" s="151">
        <v>8.665405938707571E-3</v>
      </c>
      <c r="R37" s="139"/>
      <c r="S37" s="139"/>
    </row>
    <row r="38" spans="1:19" x14ac:dyDescent="0.4">
      <c r="A38" s="169"/>
      <c r="B38" s="169"/>
      <c r="C38" s="168" t="s">
        <v>117</v>
      </c>
      <c r="D38" s="167"/>
      <c r="E38" s="167"/>
      <c r="F38" s="6" t="s">
        <v>84</v>
      </c>
      <c r="G38" s="166">
        <v>961</v>
      </c>
      <c r="H38" s="165">
        <v>997</v>
      </c>
      <c r="I38" s="164">
        <v>0.96389167502507522</v>
      </c>
      <c r="J38" s="163">
        <v>-36</v>
      </c>
      <c r="K38" s="166">
        <v>1517</v>
      </c>
      <c r="L38" s="165">
        <v>1528</v>
      </c>
      <c r="M38" s="164">
        <v>0.99280104712041883</v>
      </c>
      <c r="N38" s="163">
        <v>-11</v>
      </c>
      <c r="O38" s="162">
        <v>0.63348714568226761</v>
      </c>
      <c r="P38" s="161">
        <v>0.65248691099476441</v>
      </c>
      <c r="Q38" s="160">
        <v>-1.8999765312496808E-2</v>
      </c>
      <c r="R38" s="139"/>
      <c r="S38" s="139"/>
    </row>
    <row r="39" spans="1:19" x14ac:dyDescent="0.4">
      <c r="A39" s="150"/>
      <c r="B39" s="150"/>
      <c r="C39" s="186" t="s">
        <v>116</v>
      </c>
      <c r="D39" s="185"/>
      <c r="E39" s="185"/>
      <c r="F39" s="6" t="s">
        <v>84</v>
      </c>
      <c r="G39" s="184">
        <v>659</v>
      </c>
      <c r="H39" s="183">
        <v>667</v>
      </c>
      <c r="I39" s="182">
        <v>0.98800599700149927</v>
      </c>
      <c r="J39" s="181">
        <v>-8</v>
      </c>
      <c r="K39" s="184">
        <v>1131</v>
      </c>
      <c r="L39" s="183">
        <v>1231</v>
      </c>
      <c r="M39" s="182">
        <v>0.91876523151909018</v>
      </c>
      <c r="N39" s="181">
        <v>-100</v>
      </c>
      <c r="O39" s="180">
        <v>0.58267020335985853</v>
      </c>
      <c r="P39" s="179">
        <v>0.5418359057676686</v>
      </c>
      <c r="Q39" s="178">
        <v>4.0834297592189928E-2</v>
      </c>
      <c r="R39" s="139"/>
      <c r="S39" s="139"/>
    </row>
    <row r="40" spans="1:19" x14ac:dyDescent="0.4">
      <c r="A40" s="159" t="s">
        <v>115</v>
      </c>
      <c r="B40" s="158" t="s">
        <v>114</v>
      </c>
      <c r="C40" s="158"/>
      <c r="D40" s="158"/>
      <c r="E40" s="158"/>
      <c r="F40" s="174"/>
      <c r="G40" s="157">
        <v>237773</v>
      </c>
      <c r="H40" s="156">
        <v>224130</v>
      </c>
      <c r="I40" s="155">
        <v>1.0608709231249722</v>
      </c>
      <c r="J40" s="154">
        <v>13643</v>
      </c>
      <c r="K40" s="177">
        <v>380842</v>
      </c>
      <c r="L40" s="156">
        <v>361917</v>
      </c>
      <c r="M40" s="155">
        <v>1.0522909948966199</v>
      </c>
      <c r="N40" s="154">
        <v>18925</v>
      </c>
      <c r="O40" s="153">
        <v>0.62433502607380487</v>
      </c>
      <c r="P40" s="152">
        <v>0.61928563731463293</v>
      </c>
      <c r="Q40" s="151">
        <v>5.0493887591719355E-3</v>
      </c>
      <c r="R40" s="139"/>
      <c r="S40" s="139"/>
    </row>
    <row r="41" spans="1:19" x14ac:dyDescent="0.4">
      <c r="A41" s="176"/>
      <c r="B41" s="159" t="s">
        <v>113</v>
      </c>
      <c r="C41" s="158"/>
      <c r="D41" s="158"/>
      <c r="E41" s="158"/>
      <c r="F41" s="174"/>
      <c r="G41" s="157">
        <v>231986</v>
      </c>
      <c r="H41" s="156">
        <v>222135</v>
      </c>
      <c r="I41" s="155">
        <v>1.0443469061606681</v>
      </c>
      <c r="J41" s="154">
        <v>9851</v>
      </c>
      <c r="K41" s="157">
        <v>370825</v>
      </c>
      <c r="L41" s="156">
        <v>358372</v>
      </c>
      <c r="M41" s="155">
        <v>1.0347488085006642</v>
      </c>
      <c r="N41" s="154">
        <v>12453</v>
      </c>
      <c r="O41" s="153">
        <v>0.6255942830175959</v>
      </c>
      <c r="P41" s="152">
        <v>0.6198447423347806</v>
      </c>
      <c r="Q41" s="151">
        <v>5.7495406828153017E-3</v>
      </c>
      <c r="R41" s="139"/>
      <c r="S41" s="139"/>
    </row>
    <row r="42" spans="1:19" x14ac:dyDescent="0.4">
      <c r="A42" s="169"/>
      <c r="B42" s="169"/>
      <c r="C42" s="168" t="s">
        <v>98</v>
      </c>
      <c r="D42" s="167"/>
      <c r="E42" s="167"/>
      <c r="F42" s="6" t="s">
        <v>84</v>
      </c>
      <c r="G42" s="166">
        <v>75492</v>
      </c>
      <c r="H42" s="165">
        <v>68580</v>
      </c>
      <c r="I42" s="164">
        <v>1.1007874015748031</v>
      </c>
      <c r="J42" s="163">
        <v>6912</v>
      </c>
      <c r="K42" s="166">
        <v>133369</v>
      </c>
      <c r="L42" s="165">
        <v>121260</v>
      </c>
      <c r="M42" s="164">
        <v>1.0998598053768762</v>
      </c>
      <c r="N42" s="163">
        <v>12109</v>
      </c>
      <c r="O42" s="162">
        <v>0.56603858467859847</v>
      </c>
      <c r="P42" s="161">
        <v>0.56556160316674908</v>
      </c>
      <c r="Q42" s="160">
        <v>4.7698151184938364E-4</v>
      </c>
      <c r="R42" s="139"/>
      <c r="S42" s="139"/>
    </row>
    <row r="43" spans="1:19" x14ac:dyDescent="0.4">
      <c r="A43" s="169"/>
      <c r="B43" s="169"/>
      <c r="C43" s="168" t="s">
        <v>112</v>
      </c>
      <c r="D43" s="167"/>
      <c r="E43" s="167"/>
      <c r="F43" s="6" t="s">
        <v>84</v>
      </c>
      <c r="G43" s="166">
        <v>19233</v>
      </c>
      <c r="H43" s="165">
        <v>14217</v>
      </c>
      <c r="I43" s="164">
        <v>1.3528170500105507</v>
      </c>
      <c r="J43" s="163">
        <v>5016</v>
      </c>
      <c r="K43" s="166">
        <v>23358</v>
      </c>
      <c r="L43" s="165">
        <v>15934</v>
      </c>
      <c r="M43" s="164">
        <v>1.4659219279528053</v>
      </c>
      <c r="N43" s="163">
        <v>7424</v>
      </c>
      <c r="O43" s="162">
        <v>0.82340097611096841</v>
      </c>
      <c r="P43" s="161">
        <v>0.89224300238483745</v>
      </c>
      <c r="Q43" s="160">
        <v>-6.8842026273869039E-2</v>
      </c>
      <c r="R43" s="139"/>
      <c r="S43" s="139"/>
    </row>
    <row r="44" spans="1:19" x14ac:dyDescent="0.4">
      <c r="A44" s="169"/>
      <c r="B44" s="169"/>
      <c r="C44" s="168" t="s">
        <v>96</v>
      </c>
      <c r="D44" s="167"/>
      <c r="E44" s="167"/>
      <c r="F44" s="6" t="s">
        <v>84</v>
      </c>
      <c r="G44" s="166">
        <v>21089</v>
      </c>
      <c r="H44" s="165">
        <v>24861</v>
      </c>
      <c r="I44" s="164">
        <v>0.84827641687784083</v>
      </c>
      <c r="J44" s="163">
        <v>-3772</v>
      </c>
      <c r="K44" s="166">
        <v>26848</v>
      </c>
      <c r="L44" s="165">
        <v>32411</v>
      </c>
      <c r="M44" s="164">
        <v>0.82836074172348895</v>
      </c>
      <c r="N44" s="163">
        <v>-5563</v>
      </c>
      <c r="O44" s="162">
        <v>0.78549612634088195</v>
      </c>
      <c r="P44" s="161">
        <v>0.7670543951127704</v>
      </c>
      <c r="Q44" s="160">
        <v>1.8441731228111546E-2</v>
      </c>
      <c r="R44" s="139"/>
      <c r="S44" s="139"/>
    </row>
    <row r="45" spans="1:19" x14ac:dyDescent="0.4">
      <c r="A45" s="169"/>
      <c r="B45" s="169"/>
      <c r="C45" s="168" t="s">
        <v>90</v>
      </c>
      <c r="D45" s="167"/>
      <c r="E45" s="167"/>
      <c r="F45" s="6" t="s">
        <v>84</v>
      </c>
      <c r="G45" s="166">
        <v>6787</v>
      </c>
      <c r="H45" s="165">
        <v>12934</v>
      </c>
      <c r="I45" s="164">
        <v>0.52474099273233343</v>
      </c>
      <c r="J45" s="163">
        <v>-6147</v>
      </c>
      <c r="K45" s="166">
        <v>11187</v>
      </c>
      <c r="L45" s="165">
        <v>24921</v>
      </c>
      <c r="M45" s="164">
        <v>0.44889851932105451</v>
      </c>
      <c r="N45" s="163">
        <v>-13734</v>
      </c>
      <c r="O45" s="162">
        <v>0.60668633235004921</v>
      </c>
      <c r="P45" s="161">
        <v>0.51900004012680068</v>
      </c>
      <c r="Q45" s="160">
        <v>8.768629222324853E-2</v>
      </c>
      <c r="R45" s="139"/>
      <c r="S45" s="139"/>
    </row>
    <row r="46" spans="1:19" x14ac:dyDescent="0.4">
      <c r="A46" s="169"/>
      <c r="B46" s="169"/>
      <c r="C46" s="168" t="s">
        <v>93</v>
      </c>
      <c r="D46" s="167"/>
      <c r="E46" s="167"/>
      <c r="F46" s="6" t="s">
        <v>84</v>
      </c>
      <c r="G46" s="166">
        <v>15884</v>
      </c>
      <c r="H46" s="165">
        <v>14171</v>
      </c>
      <c r="I46" s="164">
        <v>1.1208806717945099</v>
      </c>
      <c r="J46" s="163">
        <v>1713</v>
      </c>
      <c r="K46" s="166">
        <v>25360</v>
      </c>
      <c r="L46" s="165">
        <v>20505</v>
      </c>
      <c r="M46" s="164">
        <v>1.2367715191416728</v>
      </c>
      <c r="N46" s="163">
        <v>4855</v>
      </c>
      <c r="O46" s="162">
        <v>0.6263406940063091</v>
      </c>
      <c r="P46" s="161">
        <v>0.69109973177273831</v>
      </c>
      <c r="Q46" s="160">
        <v>-6.4759037766429217E-2</v>
      </c>
      <c r="R46" s="139"/>
      <c r="S46" s="139"/>
    </row>
    <row r="47" spans="1:19" x14ac:dyDescent="0.4">
      <c r="A47" s="169"/>
      <c r="B47" s="169"/>
      <c r="C47" s="168" t="s">
        <v>97</v>
      </c>
      <c r="D47" s="167"/>
      <c r="E47" s="167"/>
      <c r="F47" s="6" t="s">
        <v>84</v>
      </c>
      <c r="G47" s="166">
        <v>30931</v>
      </c>
      <c r="H47" s="165">
        <v>29484</v>
      </c>
      <c r="I47" s="164">
        <v>1.0490774657441324</v>
      </c>
      <c r="J47" s="163">
        <v>1447</v>
      </c>
      <c r="K47" s="166">
        <v>47194</v>
      </c>
      <c r="L47" s="165">
        <v>43395</v>
      </c>
      <c r="M47" s="164">
        <v>1.0875446480009217</v>
      </c>
      <c r="N47" s="163">
        <v>3799</v>
      </c>
      <c r="O47" s="162">
        <v>0.65540111031063275</v>
      </c>
      <c r="P47" s="161">
        <v>0.67943311441410303</v>
      </c>
      <c r="Q47" s="160">
        <v>-2.4032004103470284E-2</v>
      </c>
      <c r="R47" s="139"/>
      <c r="S47" s="139"/>
    </row>
    <row r="48" spans="1:19" x14ac:dyDescent="0.4">
      <c r="A48" s="169"/>
      <c r="B48" s="169"/>
      <c r="C48" s="168" t="s">
        <v>91</v>
      </c>
      <c r="D48" s="167"/>
      <c r="E48" s="167"/>
      <c r="F48" s="6" t="s">
        <v>84</v>
      </c>
      <c r="G48" s="166">
        <v>5063</v>
      </c>
      <c r="H48" s="165">
        <v>4799</v>
      </c>
      <c r="I48" s="164">
        <v>1.0550114607209835</v>
      </c>
      <c r="J48" s="163">
        <v>264</v>
      </c>
      <c r="K48" s="166">
        <v>8370</v>
      </c>
      <c r="L48" s="165">
        <v>8370</v>
      </c>
      <c r="M48" s="164">
        <v>1</v>
      </c>
      <c r="N48" s="163">
        <v>0</v>
      </c>
      <c r="O48" s="162">
        <v>0.60489844683393068</v>
      </c>
      <c r="P48" s="161">
        <v>0.57335722819593782</v>
      </c>
      <c r="Q48" s="160">
        <v>3.1541218637992863E-2</v>
      </c>
      <c r="R48" s="139"/>
      <c r="S48" s="139"/>
    </row>
    <row r="49" spans="1:19" x14ac:dyDescent="0.4">
      <c r="A49" s="169"/>
      <c r="B49" s="169"/>
      <c r="C49" s="168" t="s">
        <v>111</v>
      </c>
      <c r="D49" s="167"/>
      <c r="E49" s="167"/>
      <c r="F49" s="6" t="s">
        <v>84</v>
      </c>
      <c r="G49" s="166">
        <v>2960</v>
      </c>
      <c r="H49" s="165">
        <v>3115</v>
      </c>
      <c r="I49" s="164">
        <v>0.9502407704654896</v>
      </c>
      <c r="J49" s="163">
        <v>-155</v>
      </c>
      <c r="K49" s="166">
        <v>5456</v>
      </c>
      <c r="L49" s="165">
        <v>5381</v>
      </c>
      <c r="M49" s="164">
        <v>1.0139379297528341</v>
      </c>
      <c r="N49" s="163">
        <v>75</v>
      </c>
      <c r="O49" s="162">
        <v>0.54252199413489732</v>
      </c>
      <c r="P49" s="161">
        <v>0.57888868240104074</v>
      </c>
      <c r="Q49" s="160">
        <v>-3.6366688266143421E-2</v>
      </c>
      <c r="R49" s="139"/>
      <c r="S49" s="139"/>
    </row>
    <row r="50" spans="1:19" x14ac:dyDescent="0.4">
      <c r="A50" s="169"/>
      <c r="B50" s="169"/>
      <c r="C50" s="168" t="s">
        <v>110</v>
      </c>
      <c r="D50" s="167"/>
      <c r="E50" s="167"/>
      <c r="F50" s="6" t="s">
        <v>84</v>
      </c>
      <c r="G50" s="166">
        <v>5102</v>
      </c>
      <c r="H50" s="165">
        <v>4965</v>
      </c>
      <c r="I50" s="164">
        <v>1.0275931520644512</v>
      </c>
      <c r="J50" s="163">
        <v>137</v>
      </c>
      <c r="K50" s="166">
        <v>8505</v>
      </c>
      <c r="L50" s="165">
        <v>8503</v>
      </c>
      <c r="M50" s="164">
        <v>1.0002352111019641</v>
      </c>
      <c r="N50" s="163">
        <v>2</v>
      </c>
      <c r="O50" s="162">
        <v>0.59988242210464437</v>
      </c>
      <c r="P50" s="161">
        <v>0.58391156062566152</v>
      </c>
      <c r="Q50" s="160">
        <v>1.5970861478982856E-2</v>
      </c>
      <c r="R50" s="139"/>
      <c r="S50" s="139"/>
    </row>
    <row r="51" spans="1:19" x14ac:dyDescent="0.4">
      <c r="A51" s="169"/>
      <c r="B51" s="169"/>
      <c r="C51" s="168" t="s">
        <v>109</v>
      </c>
      <c r="D51" s="167"/>
      <c r="E51" s="167"/>
      <c r="F51" s="6" t="s">
        <v>88</v>
      </c>
      <c r="G51" s="166">
        <v>1977</v>
      </c>
      <c r="H51" s="165">
        <v>1869</v>
      </c>
      <c r="I51" s="164">
        <v>1.057784911717496</v>
      </c>
      <c r="J51" s="163">
        <v>108</v>
      </c>
      <c r="K51" s="166">
        <v>3906</v>
      </c>
      <c r="L51" s="165">
        <v>3946</v>
      </c>
      <c r="M51" s="164">
        <v>0.98986315255955393</v>
      </c>
      <c r="N51" s="163">
        <v>-40</v>
      </c>
      <c r="O51" s="162">
        <v>0.50614439324116745</v>
      </c>
      <c r="P51" s="161">
        <v>0.47364419665484037</v>
      </c>
      <c r="Q51" s="160">
        <v>3.2500196586327079E-2</v>
      </c>
      <c r="R51" s="139"/>
      <c r="S51" s="139"/>
    </row>
    <row r="52" spans="1:19" x14ac:dyDescent="0.4">
      <c r="A52" s="169"/>
      <c r="B52" s="169"/>
      <c r="C52" s="168" t="s">
        <v>108</v>
      </c>
      <c r="D52" s="167"/>
      <c r="E52" s="167"/>
      <c r="F52" s="6" t="s">
        <v>84</v>
      </c>
      <c r="G52" s="166">
        <v>2597</v>
      </c>
      <c r="H52" s="165">
        <v>2451</v>
      </c>
      <c r="I52" s="164">
        <v>1.0595675234598123</v>
      </c>
      <c r="J52" s="163">
        <v>146</v>
      </c>
      <c r="K52" s="166">
        <v>5456</v>
      </c>
      <c r="L52" s="165">
        <v>5400</v>
      </c>
      <c r="M52" s="164">
        <v>1.0103703703703704</v>
      </c>
      <c r="N52" s="163">
        <v>56</v>
      </c>
      <c r="O52" s="162">
        <v>0.47598973607038125</v>
      </c>
      <c r="P52" s="161">
        <v>0.4538888888888889</v>
      </c>
      <c r="Q52" s="160">
        <v>2.2100847181492356E-2</v>
      </c>
      <c r="R52" s="139"/>
      <c r="S52" s="139"/>
    </row>
    <row r="53" spans="1:19" x14ac:dyDescent="0.4">
      <c r="A53" s="169"/>
      <c r="B53" s="169"/>
      <c r="C53" s="168" t="s">
        <v>107</v>
      </c>
      <c r="D53" s="167"/>
      <c r="E53" s="167"/>
      <c r="F53" s="6" t="s">
        <v>84</v>
      </c>
      <c r="G53" s="166">
        <v>5611</v>
      </c>
      <c r="H53" s="165">
        <v>4883</v>
      </c>
      <c r="I53" s="164">
        <v>1.1490886749948801</v>
      </c>
      <c r="J53" s="163">
        <v>728</v>
      </c>
      <c r="K53" s="166">
        <v>8369</v>
      </c>
      <c r="L53" s="165">
        <v>8368</v>
      </c>
      <c r="M53" s="164">
        <v>1.0001195028680689</v>
      </c>
      <c r="N53" s="163">
        <v>1</v>
      </c>
      <c r="O53" s="162">
        <v>0.67045047197992591</v>
      </c>
      <c r="P53" s="161">
        <v>0.58353250478011476</v>
      </c>
      <c r="Q53" s="160">
        <v>8.6917967199811152E-2</v>
      </c>
      <c r="R53" s="139"/>
      <c r="S53" s="139"/>
    </row>
    <row r="54" spans="1:19" x14ac:dyDescent="0.4">
      <c r="A54" s="169"/>
      <c r="B54" s="169"/>
      <c r="C54" s="168" t="s">
        <v>106</v>
      </c>
      <c r="D54" s="167"/>
      <c r="E54" s="167"/>
      <c r="F54" s="6" t="s">
        <v>84</v>
      </c>
      <c r="G54" s="166">
        <v>7042</v>
      </c>
      <c r="H54" s="165">
        <v>7119</v>
      </c>
      <c r="I54" s="164">
        <v>0.98918387413962638</v>
      </c>
      <c r="J54" s="163">
        <v>-77</v>
      </c>
      <c r="K54" s="166">
        <v>8370</v>
      </c>
      <c r="L54" s="165">
        <v>8370</v>
      </c>
      <c r="M54" s="164">
        <v>1</v>
      </c>
      <c r="N54" s="163">
        <v>0</v>
      </c>
      <c r="O54" s="162">
        <v>0.8413381123058542</v>
      </c>
      <c r="P54" s="161">
        <v>0.85053763440860219</v>
      </c>
      <c r="Q54" s="160">
        <v>-9.1995221027479923E-3</v>
      </c>
      <c r="R54" s="139"/>
      <c r="S54" s="139"/>
    </row>
    <row r="55" spans="1:19" x14ac:dyDescent="0.4">
      <c r="A55" s="169"/>
      <c r="B55" s="169"/>
      <c r="C55" s="168" t="s">
        <v>105</v>
      </c>
      <c r="D55" s="167"/>
      <c r="E55" s="167"/>
      <c r="F55" s="6" t="s">
        <v>84</v>
      </c>
      <c r="G55" s="166">
        <v>2612</v>
      </c>
      <c r="H55" s="165">
        <v>2600</v>
      </c>
      <c r="I55" s="164">
        <v>1.0046153846153847</v>
      </c>
      <c r="J55" s="163">
        <v>12</v>
      </c>
      <c r="K55" s="166">
        <v>5397</v>
      </c>
      <c r="L55" s="165">
        <v>5447</v>
      </c>
      <c r="M55" s="164">
        <v>0.99082063521204333</v>
      </c>
      <c r="N55" s="163">
        <v>-50</v>
      </c>
      <c r="O55" s="162">
        <v>0.48397257735779137</v>
      </c>
      <c r="P55" s="161">
        <v>0.47732696897374699</v>
      </c>
      <c r="Q55" s="160">
        <v>6.6456083840443769E-3</v>
      </c>
      <c r="R55" s="139"/>
      <c r="S55" s="139"/>
    </row>
    <row r="56" spans="1:19" x14ac:dyDescent="0.4">
      <c r="A56" s="169"/>
      <c r="B56" s="169"/>
      <c r="C56" s="168" t="s">
        <v>103</v>
      </c>
      <c r="D56" s="167"/>
      <c r="E56" s="167"/>
      <c r="F56" s="6" t="s">
        <v>84</v>
      </c>
      <c r="G56" s="166">
        <v>3264</v>
      </c>
      <c r="H56" s="165">
        <v>2745</v>
      </c>
      <c r="I56" s="164">
        <v>1.1890710382513661</v>
      </c>
      <c r="J56" s="163">
        <v>519</v>
      </c>
      <c r="K56" s="166">
        <v>5406</v>
      </c>
      <c r="L56" s="165">
        <v>5145</v>
      </c>
      <c r="M56" s="164">
        <v>1.050728862973761</v>
      </c>
      <c r="N56" s="163">
        <v>261</v>
      </c>
      <c r="O56" s="162">
        <v>0.60377358490566035</v>
      </c>
      <c r="P56" s="161">
        <v>0.53352769679300294</v>
      </c>
      <c r="Q56" s="160">
        <v>7.0245888112657418E-2</v>
      </c>
      <c r="R56" s="139"/>
      <c r="S56" s="139"/>
    </row>
    <row r="57" spans="1:19" x14ac:dyDescent="0.4">
      <c r="A57" s="169"/>
      <c r="B57" s="169"/>
      <c r="C57" s="168" t="s">
        <v>102</v>
      </c>
      <c r="D57" s="167"/>
      <c r="E57" s="167"/>
      <c r="F57" s="6" t="s">
        <v>84</v>
      </c>
      <c r="G57" s="166">
        <v>2657</v>
      </c>
      <c r="H57" s="165">
        <v>1832</v>
      </c>
      <c r="I57" s="164">
        <v>1.4503275109170306</v>
      </c>
      <c r="J57" s="163">
        <v>825</v>
      </c>
      <c r="K57" s="166">
        <v>5146</v>
      </c>
      <c r="L57" s="165">
        <v>5280</v>
      </c>
      <c r="M57" s="164">
        <v>0.97462121212121211</v>
      </c>
      <c r="N57" s="163">
        <v>-134</v>
      </c>
      <c r="O57" s="162">
        <v>0.51632335794792072</v>
      </c>
      <c r="P57" s="161">
        <v>0.34696969696969698</v>
      </c>
      <c r="Q57" s="160">
        <v>0.16935366097822374</v>
      </c>
      <c r="R57" s="139"/>
      <c r="S57" s="139"/>
    </row>
    <row r="58" spans="1:19" x14ac:dyDescent="0.4">
      <c r="A58" s="169"/>
      <c r="B58" s="169"/>
      <c r="C58" s="168" t="s">
        <v>104</v>
      </c>
      <c r="D58" s="167"/>
      <c r="E58" s="167"/>
      <c r="F58" s="6" t="s">
        <v>84</v>
      </c>
      <c r="G58" s="166">
        <v>2070</v>
      </c>
      <c r="H58" s="165">
        <v>1771</v>
      </c>
      <c r="I58" s="164">
        <v>1.1688311688311688</v>
      </c>
      <c r="J58" s="163">
        <v>299</v>
      </c>
      <c r="K58" s="166">
        <v>3720</v>
      </c>
      <c r="L58" s="165">
        <v>3720</v>
      </c>
      <c r="M58" s="164">
        <v>1</v>
      </c>
      <c r="N58" s="163">
        <v>0</v>
      </c>
      <c r="O58" s="162">
        <v>0.55645161290322576</v>
      </c>
      <c r="P58" s="161">
        <v>0.4760752688172043</v>
      </c>
      <c r="Q58" s="160">
        <v>8.0376344086021456E-2</v>
      </c>
      <c r="R58" s="139"/>
      <c r="S58" s="139"/>
    </row>
    <row r="59" spans="1:19" x14ac:dyDescent="0.4">
      <c r="A59" s="169"/>
      <c r="B59" s="169"/>
      <c r="C59" s="168" t="s">
        <v>101</v>
      </c>
      <c r="D59" s="167"/>
      <c r="E59" s="167"/>
      <c r="F59" s="6" t="s">
        <v>84</v>
      </c>
      <c r="G59" s="166">
        <v>5819</v>
      </c>
      <c r="H59" s="165">
        <v>6552</v>
      </c>
      <c r="I59" s="164">
        <v>0.88812576312576308</v>
      </c>
      <c r="J59" s="163">
        <v>-733</v>
      </c>
      <c r="K59" s="166">
        <v>11446</v>
      </c>
      <c r="L59" s="165">
        <v>13054</v>
      </c>
      <c r="M59" s="164">
        <v>0.8768193657116593</v>
      </c>
      <c r="N59" s="163">
        <v>-1608</v>
      </c>
      <c r="O59" s="162">
        <v>0.50838720950550409</v>
      </c>
      <c r="P59" s="161">
        <v>0.50191512180174658</v>
      </c>
      <c r="Q59" s="160">
        <v>6.472087703757512E-3</v>
      </c>
      <c r="R59" s="139"/>
      <c r="S59" s="139"/>
    </row>
    <row r="60" spans="1:19" x14ac:dyDescent="0.4">
      <c r="A60" s="169"/>
      <c r="B60" s="169"/>
      <c r="C60" s="168" t="s">
        <v>98</v>
      </c>
      <c r="D60" s="5" t="s">
        <v>0</v>
      </c>
      <c r="E60" s="167" t="s">
        <v>89</v>
      </c>
      <c r="F60" s="6" t="s">
        <v>84</v>
      </c>
      <c r="G60" s="166">
        <v>7287</v>
      </c>
      <c r="H60" s="165">
        <v>6434</v>
      </c>
      <c r="I60" s="164">
        <v>1.1325769350326391</v>
      </c>
      <c r="J60" s="163">
        <v>853</v>
      </c>
      <c r="K60" s="166">
        <v>9146</v>
      </c>
      <c r="L60" s="165">
        <v>8370</v>
      </c>
      <c r="M60" s="164">
        <v>1.0927120669056154</v>
      </c>
      <c r="N60" s="163">
        <v>776</v>
      </c>
      <c r="O60" s="162">
        <v>0.79674174502514761</v>
      </c>
      <c r="P60" s="161">
        <v>0.76869772998805252</v>
      </c>
      <c r="Q60" s="160">
        <v>2.8044015037095082E-2</v>
      </c>
      <c r="R60" s="139"/>
      <c r="S60" s="139"/>
    </row>
    <row r="61" spans="1:19" x14ac:dyDescent="0.4">
      <c r="A61" s="169"/>
      <c r="B61" s="169"/>
      <c r="C61" s="168" t="s">
        <v>96</v>
      </c>
      <c r="D61" s="5" t="s">
        <v>0</v>
      </c>
      <c r="E61" s="167" t="s">
        <v>89</v>
      </c>
      <c r="F61" s="6" t="s">
        <v>84</v>
      </c>
      <c r="G61" s="166">
        <v>2987</v>
      </c>
      <c r="H61" s="165">
        <v>2945</v>
      </c>
      <c r="I61" s="164">
        <v>1.0142614601018676</v>
      </c>
      <c r="J61" s="163">
        <v>42</v>
      </c>
      <c r="K61" s="166">
        <v>5456</v>
      </c>
      <c r="L61" s="165">
        <v>5186</v>
      </c>
      <c r="M61" s="164">
        <v>1.0520632472040108</v>
      </c>
      <c r="N61" s="163">
        <v>270</v>
      </c>
      <c r="O61" s="162">
        <v>0.54747067448680353</v>
      </c>
      <c r="P61" s="161">
        <v>0.56787504820671042</v>
      </c>
      <c r="Q61" s="160">
        <v>-2.0404373719906888E-2</v>
      </c>
      <c r="R61" s="139"/>
      <c r="S61" s="139"/>
    </row>
    <row r="62" spans="1:19" x14ac:dyDescent="0.4">
      <c r="A62" s="169"/>
      <c r="B62" s="169"/>
      <c r="C62" s="168" t="s">
        <v>93</v>
      </c>
      <c r="D62" s="5" t="s">
        <v>0</v>
      </c>
      <c r="E62" s="167" t="s">
        <v>89</v>
      </c>
      <c r="F62" s="6" t="s">
        <v>84</v>
      </c>
      <c r="G62" s="166">
        <v>3587</v>
      </c>
      <c r="H62" s="165">
        <v>3808</v>
      </c>
      <c r="I62" s="164">
        <v>0.9419642857142857</v>
      </c>
      <c r="J62" s="163">
        <v>-221</v>
      </c>
      <c r="K62" s="166">
        <v>5456</v>
      </c>
      <c r="L62" s="165">
        <v>5406</v>
      </c>
      <c r="M62" s="164">
        <v>1.0092489826119126</v>
      </c>
      <c r="N62" s="163">
        <v>50</v>
      </c>
      <c r="O62" s="162">
        <v>0.65744134897360706</v>
      </c>
      <c r="P62" s="161">
        <v>0.70440251572327039</v>
      </c>
      <c r="Q62" s="160">
        <v>-4.696116674966333E-2</v>
      </c>
      <c r="R62" s="139"/>
      <c r="S62" s="139"/>
    </row>
    <row r="63" spans="1:19" x14ac:dyDescent="0.4">
      <c r="A63" s="169"/>
      <c r="B63" s="150"/>
      <c r="C63" s="149" t="s">
        <v>97</v>
      </c>
      <c r="D63" s="11" t="s">
        <v>0</v>
      </c>
      <c r="E63" s="147" t="s">
        <v>89</v>
      </c>
      <c r="F63" s="6" t="s">
        <v>88</v>
      </c>
      <c r="G63" s="146">
        <v>1935</v>
      </c>
      <c r="H63" s="145"/>
      <c r="I63" s="144" t="e">
        <v>#DIV/0!</v>
      </c>
      <c r="J63" s="143">
        <v>1935</v>
      </c>
      <c r="K63" s="146">
        <v>3904</v>
      </c>
      <c r="L63" s="145"/>
      <c r="M63" s="144" t="e">
        <v>#DIV/0!</v>
      </c>
      <c r="N63" s="143">
        <v>3904</v>
      </c>
      <c r="O63" s="142">
        <v>0.49564549180327871</v>
      </c>
      <c r="P63" s="141" t="e">
        <v>#DIV/0!</v>
      </c>
      <c r="Q63" s="140" t="e">
        <v>#DIV/0!</v>
      </c>
      <c r="R63" s="139"/>
      <c r="S63" s="139"/>
    </row>
    <row r="64" spans="1:19" x14ac:dyDescent="0.4">
      <c r="A64" s="169"/>
      <c r="B64" s="159" t="s">
        <v>1</v>
      </c>
      <c r="C64" s="158"/>
      <c r="D64" s="175"/>
      <c r="E64" s="158"/>
      <c r="F64" s="174"/>
      <c r="G64" s="157">
        <v>5787</v>
      </c>
      <c r="H64" s="156">
        <v>1995</v>
      </c>
      <c r="I64" s="155">
        <v>2.9007518796992482</v>
      </c>
      <c r="J64" s="154">
        <v>3792</v>
      </c>
      <c r="K64" s="157">
        <v>10017</v>
      </c>
      <c r="L64" s="156">
        <v>3545</v>
      </c>
      <c r="M64" s="155">
        <v>2.8256699576868831</v>
      </c>
      <c r="N64" s="154">
        <v>6472</v>
      </c>
      <c r="O64" s="153">
        <v>0.57771787960467202</v>
      </c>
      <c r="P64" s="152">
        <v>0.56276445698166433</v>
      </c>
      <c r="Q64" s="151">
        <v>1.4953422623007695E-2</v>
      </c>
      <c r="R64" s="139"/>
      <c r="S64" s="139"/>
    </row>
    <row r="65" spans="1:19" x14ac:dyDescent="0.4">
      <c r="A65" s="169"/>
      <c r="B65" s="169"/>
      <c r="C65" s="168" t="s">
        <v>104</v>
      </c>
      <c r="D65" s="167"/>
      <c r="E65" s="167"/>
      <c r="F65" s="6" t="s">
        <v>84</v>
      </c>
      <c r="G65" s="166">
        <v>953</v>
      </c>
      <c r="H65" s="165">
        <v>714</v>
      </c>
      <c r="I65" s="164">
        <v>1.3347338935574229</v>
      </c>
      <c r="J65" s="163">
        <v>239</v>
      </c>
      <c r="K65" s="166">
        <v>1674</v>
      </c>
      <c r="L65" s="165">
        <v>1674</v>
      </c>
      <c r="M65" s="164">
        <v>1</v>
      </c>
      <c r="N65" s="163">
        <v>0</v>
      </c>
      <c r="O65" s="162">
        <v>0.56929510155316609</v>
      </c>
      <c r="P65" s="161">
        <v>0.4265232974910394</v>
      </c>
      <c r="Q65" s="160">
        <v>0.14277180406212669</v>
      </c>
      <c r="R65" s="139"/>
      <c r="S65" s="139"/>
    </row>
    <row r="66" spans="1:19" x14ac:dyDescent="0.4">
      <c r="A66" s="169"/>
      <c r="B66" s="169"/>
      <c r="C66" s="168" t="s">
        <v>103</v>
      </c>
      <c r="D66" s="167"/>
      <c r="E66" s="167"/>
      <c r="F66" s="173"/>
      <c r="G66" s="166"/>
      <c r="H66" s="165"/>
      <c r="I66" s="164" t="e">
        <v>#DIV/0!</v>
      </c>
      <c r="J66" s="163">
        <v>0</v>
      </c>
      <c r="K66" s="166"/>
      <c r="L66" s="165">
        <v>0</v>
      </c>
      <c r="M66" s="164" t="e">
        <v>#DIV/0!</v>
      </c>
      <c r="N66" s="163">
        <v>0</v>
      </c>
      <c r="O66" s="162" t="e">
        <v>#DIV/0!</v>
      </c>
      <c r="P66" s="161" t="e">
        <v>#DIV/0!</v>
      </c>
      <c r="Q66" s="160" t="e">
        <v>#DIV/0!</v>
      </c>
      <c r="R66" s="139"/>
      <c r="S66" s="139"/>
    </row>
    <row r="67" spans="1:19" x14ac:dyDescent="0.4">
      <c r="A67" s="169"/>
      <c r="B67" s="169"/>
      <c r="C67" s="168" t="s">
        <v>102</v>
      </c>
      <c r="D67" s="167"/>
      <c r="E67" s="167"/>
      <c r="F67" s="173"/>
      <c r="G67" s="166"/>
      <c r="H67" s="165"/>
      <c r="I67" s="164" t="e">
        <v>#DIV/0!</v>
      </c>
      <c r="J67" s="163">
        <v>0</v>
      </c>
      <c r="K67" s="166"/>
      <c r="L67" s="165">
        <v>0</v>
      </c>
      <c r="M67" s="164" t="e">
        <v>#DIV/0!</v>
      </c>
      <c r="N67" s="163">
        <v>0</v>
      </c>
      <c r="O67" s="162" t="e">
        <v>#DIV/0!</v>
      </c>
      <c r="P67" s="161" t="e">
        <v>#DIV/0!</v>
      </c>
      <c r="Q67" s="160" t="e">
        <v>#DIV/0!</v>
      </c>
      <c r="R67" s="139"/>
      <c r="S67" s="139"/>
    </row>
    <row r="68" spans="1:19" x14ac:dyDescent="0.4">
      <c r="A68" s="169"/>
      <c r="B68" s="169"/>
      <c r="C68" s="168" t="s">
        <v>101</v>
      </c>
      <c r="D68" s="167"/>
      <c r="E68" s="167"/>
      <c r="F68" s="6" t="s">
        <v>84</v>
      </c>
      <c r="G68" s="166">
        <v>2118</v>
      </c>
      <c r="H68" s="165">
        <v>1281</v>
      </c>
      <c r="I68" s="164">
        <v>1.6533957845433256</v>
      </c>
      <c r="J68" s="163">
        <v>837</v>
      </c>
      <c r="K68" s="166">
        <v>3348</v>
      </c>
      <c r="L68" s="165">
        <v>1871</v>
      </c>
      <c r="M68" s="164">
        <v>1.78941742383752</v>
      </c>
      <c r="N68" s="163">
        <v>1477</v>
      </c>
      <c r="O68" s="162">
        <v>0.63261648745519716</v>
      </c>
      <c r="P68" s="161">
        <v>0.68466060929983963</v>
      </c>
      <c r="Q68" s="160">
        <v>-5.2044121844642466E-2</v>
      </c>
      <c r="R68" s="139"/>
      <c r="S68" s="139"/>
    </row>
    <row r="69" spans="1:19" x14ac:dyDescent="0.4">
      <c r="A69" s="150"/>
      <c r="B69" s="150"/>
      <c r="C69" s="149" t="s">
        <v>90</v>
      </c>
      <c r="D69" s="147"/>
      <c r="E69" s="147"/>
      <c r="F69" s="12" t="s">
        <v>84</v>
      </c>
      <c r="G69" s="146">
        <v>2716</v>
      </c>
      <c r="H69" s="145"/>
      <c r="I69" s="144" t="e">
        <v>#DIV/0!</v>
      </c>
      <c r="J69" s="143">
        <v>2716</v>
      </c>
      <c r="K69" s="146">
        <v>4995</v>
      </c>
      <c r="L69" s="145"/>
      <c r="M69" s="144" t="e">
        <v>#DIV/0!</v>
      </c>
      <c r="N69" s="143">
        <v>4995</v>
      </c>
      <c r="O69" s="142">
        <v>0.54374374374374379</v>
      </c>
      <c r="P69" s="141" t="e">
        <v>#DIV/0!</v>
      </c>
      <c r="Q69" s="140" t="e">
        <v>#DIV/0!</v>
      </c>
      <c r="R69" s="139"/>
      <c r="S69" s="139"/>
    </row>
    <row r="70" spans="1:19" x14ac:dyDescent="0.4">
      <c r="A70" s="159" t="s">
        <v>100</v>
      </c>
      <c r="B70" s="158" t="s">
        <v>99</v>
      </c>
      <c r="C70" s="158"/>
      <c r="D70" s="158"/>
      <c r="E70" s="158"/>
      <c r="F70" s="158"/>
      <c r="G70" s="157">
        <v>48675</v>
      </c>
      <c r="H70" s="156">
        <v>44962</v>
      </c>
      <c r="I70" s="155">
        <v>1.0825808460477737</v>
      </c>
      <c r="J70" s="154">
        <v>3713</v>
      </c>
      <c r="K70" s="157">
        <v>87261</v>
      </c>
      <c r="L70" s="156">
        <v>79473</v>
      </c>
      <c r="M70" s="155">
        <v>1.0979955456570156</v>
      </c>
      <c r="N70" s="154">
        <v>7788</v>
      </c>
      <c r="O70" s="153">
        <v>0.55780933062880322</v>
      </c>
      <c r="P70" s="152">
        <v>0.5657518905791904</v>
      </c>
      <c r="Q70" s="151">
        <v>-7.9425599503871736E-3</v>
      </c>
      <c r="R70" s="139"/>
      <c r="S70" s="139"/>
    </row>
    <row r="71" spans="1:19" x14ac:dyDescent="0.4">
      <c r="A71" s="169"/>
      <c r="B71" s="168"/>
      <c r="C71" s="167" t="s">
        <v>98</v>
      </c>
      <c r="D71" s="167"/>
      <c r="E71" s="167"/>
      <c r="F71" s="6" t="s">
        <v>84</v>
      </c>
      <c r="G71" s="166">
        <v>18567</v>
      </c>
      <c r="H71" s="165">
        <v>15590</v>
      </c>
      <c r="I71" s="164">
        <v>1.1909557408595253</v>
      </c>
      <c r="J71" s="163">
        <v>2977</v>
      </c>
      <c r="K71" s="166">
        <v>32745</v>
      </c>
      <c r="L71" s="165">
        <v>26373</v>
      </c>
      <c r="M71" s="164">
        <v>1.2416107382550337</v>
      </c>
      <c r="N71" s="163">
        <v>6372</v>
      </c>
      <c r="O71" s="162">
        <v>0.56701786532295007</v>
      </c>
      <c r="P71" s="161">
        <v>0.59113487278656196</v>
      </c>
      <c r="Q71" s="160">
        <v>-2.4117007463611895E-2</v>
      </c>
      <c r="R71" s="139"/>
      <c r="S71" s="139"/>
    </row>
    <row r="72" spans="1:19" x14ac:dyDescent="0.4">
      <c r="A72" s="169"/>
      <c r="B72" s="168"/>
      <c r="C72" s="167" t="s">
        <v>91</v>
      </c>
      <c r="D72" s="167"/>
      <c r="E72" s="167"/>
      <c r="F72" s="6" t="s">
        <v>84</v>
      </c>
      <c r="G72" s="166">
        <v>4830</v>
      </c>
      <c r="H72" s="165">
        <v>5034</v>
      </c>
      <c r="I72" s="164">
        <v>0.95947556615017882</v>
      </c>
      <c r="J72" s="163">
        <v>-204</v>
      </c>
      <c r="K72" s="166">
        <v>10797</v>
      </c>
      <c r="L72" s="165">
        <v>10620</v>
      </c>
      <c r="M72" s="164">
        <v>1.0166666666666666</v>
      </c>
      <c r="N72" s="163">
        <v>177</v>
      </c>
      <c r="O72" s="162">
        <v>0.44734648513475966</v>
      </c>
      <c r="P72" s="161">
        <v>0.47401129943502823</v>
      </c>
      <c r="Q72" s="160">
        <v>-2.6664814300268569E-2</v>
      </c>
      <c r="R72" s="139"/>
      <c r="S72" s="139"/>
    </row>
    <row r="73" spans="1:19" x14ac:dyDescent="0.4">
      <c r="A73" s="169"/>
      <c r="B73" s="168"/>
      <c r="C73" s="167" t="s">
        <v>97</v>
      </c>
      <c r="D73" s="167"/>
      <c r="E73" s="167"/>
      <c r="F73" s="6" t="s">
        <v>84</v>
      </c>
      <c r="G73" s="166">
        <v>10383</v>
      </c>
      <c r="H73" s="165">
        <v>9074</v>
      </c>
      <c r="I73" s="164">
        <v>1.1442583204760854</v>
      </c>
      <c r="J73" s="163">
        <v>1309</v>
      </c>
      <c r="K73" s="166">
        <v>16461</v>
      </c>
      <c r="L73" s="165">
        <v>15930</v>
      </c>
      <c r="M73" s="164">
        <v>1.0333333333333334</v>
      </c>
      <c r="N73" s="163">
        <v>531</v>
      </c>
      <c r="O73" s="162">
        <v>0.63076362310916712</v>
      </c>
      <c r="P73" s="161">
        <v>0.56961707470182044</v>
      </c>
      <c r="Q73" s="160">
        <v>6.1146548407346679E-2</v>
      </c>
      <c r="R73" s="139"/>
      <c r="S73" s="139"/>
    </row>
    <row r="74" spans="1:19" x14ac:dyDescent="0.4">
      <c r="A74" s="169"/>
      <c r="B74" s="168"/>
      <c r="C74" s="167" t="s">
        <v>96</v>
      </c>
      <c r="D74" s="167"/>
      <c r="E74" s="167"/>
      <c r="F74" s="6"/>
      <c r="G74" s="166"/>
      <c r="H74" s="165"/>
      <c r="I74" s="164" t="e">
        <v>#DIV/0!</v>
      </c>
      <c r="J74" s="163">
        <v>0</v>
      </c>
      <c r="K74" s="166"/>
      <c r="L74" s="165"/>
      <c r="M74" s="164" t="e">
        <v>#DIV/0!</v>
      </c>
      <c r="N74" s="163">
        <v>0</v>
      </c>
      <c r="O74" s="162" t="e">
        <v>#DIV/0!</v>
      </c>
      <c r="P74" s="161" t="e">
        <v>#DIV/0!</v>
      </c>
      <c r="Q74" s="160" t="e">
        <v>#DIV/0!</v>
      </c>
      <c r="R74" s="139"/>
      <c r="S74" s="139"/>
    </row>
    <row r="75" spans="1:19" x14ac:dyDescent="0.4">
      <c r="A75" s="169"/>
      <c r="B75" s="168"/>
      <c r="C75" s="167" t="s">
        <v>90</v>
      </c>
      <c r="D75" s="167"/>
      <c r="E75" s="167"/>
      <c r="F75" s="6" t="s">
        <v>84</v>
      </c>
      <c r="G75" s="166">
        <v>6503</v>
      </c>
      <c r="H75" s="165">
        <v>9451</v>
      </c>
      <c r="I75" s="164">
        <v>0.6880753359432864</v>
      </c>
      <c r="J75" s="163">
        <v>-2948</v>
      </c>
      <c r="K75" s="166">
        <v>10974</v>
      </c>
      <c r="L75" s="165">
        <v>15930</v>
      </c>
      <c r="M75" s="164">
        <v>0.68888888888888888</v>
      </c>
      <c r="N75" s="163">
        <v>-4956</v>
      </c>
      <c r="O75" s="162">
        <v>0.59258246765081102</v>
      </c>
      <c r="P75" s="161">
        <v>0.59328311362209663</v>
      </c>
      <c r="Q75" s="160">
        <v>-7.0064597128560724E-4</v>
      </c>
      <c r="R75" s="139"/>
      <c r="S75" s="139"/>
    </row>
    <row r="76" spans="1:19" x14ac:dyDescent="0.4">
      <c r="A76" s="169"/>
      <c r="B76" s="168"/>
      <c r="C76" s="167" t="s">
        <v>95</v>
      </c>
      <c r="D76" s="167"/>
      <c r="E76" s="167"/>
      <c r="F76" s="6" t="s">
        <v>88</v>
      </c>
      <c r="G76" s="166"/>
      <c r="H76" s="165"/>
      <c r="I76" s="164" t="e">
        <v>#DIV/0!</v>
      </c>
      <c r="J76" s="163">
        <v>0</v>
      </c>
      <c r="K76" s="166"/>
      <c r="L76" s="165"/>
      <c r="M76" s="164" t="e">
        <v>#DIV/0!</v>
      </c>
      <c r="N76" s="163">
        <v>0</v>
      </c>
      <c r="O76" s="162" t="e">
        <v>#DIV/0!</v>
      </c>
      <c r="P76" s="161" t="e">
        <v>#DIV/0!</v>
      </c>
      <c r="Q76" s="160" t="e">
        <v>#DIV/0!</v>
      </c>
      <c r="R76" s="139"/>
      <c r="S76" s="139"/>
    </row>
    <row r="77" spans="1:19" x14ac:dyDescent="0.4">
      <c r="A77" s="169"/>
      <c r="B77" s="168"/>
      <c r="C77" s="167" t="s">
        <v>94</v>
      </c>
      <c r="D77" s="167"/>
      <c r="E77" s="167"/>
      <c r="F77" s="6"/>
      <c r="G77" s="166"/>
      <c r="H77" s="165"/>
      <c r="I77" s="164" t="e">
        <v>#DIV/0!</v>
      </c>
      <c r="J77" s="163">
        <v>0</v>
      </c>
      <c r="K77" s="166"/>
      <c r="L77" s="165"/>
      <c r="M77" s="164" t="e">
        <v>#DIV/0!</v>
      </c>
      <c r="N77" s="163">
        <v>0</v>
      </c>
      <c r="O77" s="162" t="e">
        <v>#DIV/0!</v>
      </c>
      <c r="P77" s="161" t="e">
        <v>#DIV/0!</v>
      </c>
      <c r="Q77" s="160" t="e">
        <v>#DIV/0!</v>
      </c>
      <c r="R77" s="139"/>
      <c r="S77" s="139"/>
    </row>
    <row r="78" spans="1:19" x14ac:dyDescent="0.4">
      <c r="A78" s="169"/>
      <c r="B78" s="168"/>
      <c r="C78" s="167" t="s">
        <v>93</v>
      </c>
      <c r="D78" s="167"/>
      <c r="E78" s="167"/>
      <c r="F78" s="6" t="s">
        <v>84</v>
      </c>
      <c r="G78" s="166">
        <v>6094</v>
      </c>
      <c r="H78" s="165">
        <v>5813</v>
      </c>
      <c r="I78" s="164">
        <v>1.0483399277481507</v>
      </c>
      <c r="J78" s="163">
        <v>281</v>
      </c>
      <c r="K78" s="166">
        <v>10797</v>
      </c>
      <c r="L78" s="165">
        <v>10620</v>
      </c>
      <c r="M78" s="164">
        <v>1.0166666666666666</v>
      </c>
      <c r="N78" s="163">
        <v>177</v>
      </c>
      <c r="O78" s="162">
        <v>0.56441604149300728</v>
      </c>
      <c r="P78" s="161">
        <v>0.54736346516007528</v>
      </c>
      <c r="Q78" s="160">
        <v>1.7052576332932001E-2</v>
      </c>
      <c r="R78" s="139"/>
      <c r="S78" s="139"/>
    </row>
    <row r="79" spans="1:19" x14ac:dyDescent="0.4">
      <c r="A79" s="223"/>
      <c r="B79" s="222"/>
      <c r="C79" s="221" t="s">
        <v>92</v>
      </c>
      <c r="D79" s="221"/>
      <c r="E79" s="221"/>
      <c r="F79" s="220" t="s">
        <v>84</v>
      </c>
      <c r="G79" s="219">
        <v>2298</v>
      </c>
      <c r="H79" s="165" t="s">
        <v>0</v>
      </c>
      <c r="I79" s="164" t="e">
        <v>#VALUE!</v>
      </c>
      <c r="J79" s="163" t="e">
        <v>#VALUE!</v>
      </c>
      <c r="K79" s="166">
        <v>5487</v>
      </c>
      <c r="L79" s="165" t="s">
        <v>0</v>
      </c>
      <c r="M79" s="164" t="e">
        <v>#VALUE!</v>
      </c>
      <c r="N79" s="163" t="e">
        <v>#VALUE!</v>
      </c>
      <c r="O79" s="162">
        <v>0.41880809185347184</v>
      </c>
      <c r="P79" s="161" t="e">
        <v>#VALUE!</v>
      </c>
      <c r="Q79" s="160" t="e">
        <v>#VALUE!</v>
      </c>
      <c r="R79" s="139"/>
      <c r="S79" s="139"/>
    </row>
    <row r="80" spans="1:19" x14ac:dyDescent="0.4">
      <c r="A80" s="169"/>
      <c r="B80" s="168"/>
      <c r="C80" s="167" t="s">
        <v>91</v>
      </c>
      <c r="D80" s="5" t="s">
        <v>0</v>
      </c>
      <c r="E80" s="167" t="s">
        <v>89</v>
      </c>
      <c r="F80" s="6" t="s">
        <v>88</v>
      </c>
      <c r="G80" s="166"/>
      <c r="H80" s="165"/>
      <c r="I80" s="164" t="e">
        <v>#DIV/0!</v>
      </c>
      <c r="J80" s="163">
        <v>0</v>
      </c>
      <c r="K80" s="166"/>
      <c r="L80" s="165"/>
      <c r="M80" s="164" t="e">
        <v>#DIV/0!</v>
      </c>
      <c r="N80" s="163">
        <v>0</v>
      </c>
      <c r="O80" s="162" t="e">
        <v>#DIV/0!</v>
      </c>
      <c r="P80" s="161" t="e">
        <v>#DIV/0!</v>
      </c>
      <c r="Q80" s="160" t="e">
        <v>#DIV/0!</v>
      </c>
      <c r="R80" s="139"/>
      <c r="S80" s="139"/>
    </row>
    <row r="81" spans="1:19" x14ac:dyDescent="0.4">
      <c r="A81" s="150"/>
      <c r="B81" s="149"/>
      <c r="C81" s="147" t="s">
        <v>90</v>
      </c>
      <c r="D81" s="11" t="s">
        <v>0</v>
      </c>
      <c r="E81" s="147" t="s">
        <v>89</v>
      </c>
      <c r="F81" s="6" t="s">
        <v>88</v>
      </c>
      <c r="G81" s="146"/>
      <c r="H81" s="145"/>
      <c r="I81" s="144" t="e">
        <v>#DIV/0!</v>
      </c>
      <c r="J81" s="143">
        <v>0</v>
      </c>
      <c r="K81" s="146"/>
      <c r="L81" s="145"/>
      <c r="M81" s="144" t="e">
        <v>#DIV/0!</v>
      </c>
      <c r="N81" s="143">
        <v>0</v>
      </c>
      <c r="O81" s="142" t="e">
        <v>#DIV/0!</v>
      </c>
      <c r="P81" s="141" t="e">
        <v>#DIV/0!</v>
      </c>
      <c r="Q81" s="140" t="e">
        <v>#DIV/0!</v>
      </c>
      <c r="R81" s="139"/>
      <c r="S81" s="139"/>
    </row>
    <row r="82" spans="1:19" x14ac:dyDescent="0.4">
      <c r="A82" s="159" t="s">
        <v>87</v>
      </c>
      <c r="B82" s="158" t="s">
        <v>86</v>
      </c>
      <c r="C82" s="158"/>
      <c r="D82" s="158"/>
      <c r="E82" s="158"/>
      <c r="F82" s="158"/>
      <c r="G82" s="157">
        <v>56</v>
      </c>
      <c r="H82" s="156">
        <v>54</v>
      </c>
      <c r="I82" s="155">
        <v>1.037037037037037</v>
      </c>
      <c r="J82" s="154">
        <v>2</v>
      </c>
      <c r="K82" s="157">
        <v>117</v>
      </c>
      <c r="L82" s="156">
        <v>135</v>
      </c>
      <c r="M82" s="155">
        <v>0.8666666666666667</v>
      </c>
      <c r="N82" s="154">
        <v>-18</v>
      </c>
      <c r="O82" s="153">
        <v>0.47863247863247865</v>
      </c>
      <c r="P82" s="152">
        <v>0.4</v>
      </c>
      <c r="Q82" s="151">
        <v>7.8632478632478631E-2</v>
      </c>
      <c r="R82" s="139"/>
      <c r="S82" s="139"/>
    </row>
    <row r="83" spans="1:19" ht="18.75" x14ac:dyDescent="0.4">
      <c r="A83" s="150"/>
      <c r="B83" s="149"/>
      <c r="C83" s="148" t="s">
        <v>85</v>
      </c>
      <c r="D83" s="147"/>
      <c r="E83" s="147"/>
      <c r="F83" s="12" t="s">
        <v>84</v>
      </c>
      <c r="G83" s="146">
        <v>56</v>
      </c>
      <c r="H83" s="145">
        <v>54</v>
      </c>
      <c r="I83" s="144">
        <v>1.037037037037037</v>
      </c>
      <c r="J83" s="143">
        <v>2</v>
      </c>
      <c r="K83" s="146">
        <v>117</v>
      </c>
      <c r="L83" s="145">
        <v>135</v>
      </c>
      <c r="M83" s="144">
        <v>0.8666666666666667</v>
      </c>
      <c r="N83" s="143">
        <v>-18</v>
      </c>
      <c r="O83" s="142">
        <v>0.47863247863247865</v>
      </c>
      <c r="P83" s="141">
        <v>0.4</v>
      </c>
      <c r="Q83" s="140">
        <v>7.8632478632478631E-2</v>
      </c>
      <c r="R83" s="139"/>
      <c r="S83" s="139"/>
    </row>
    <row r="84" spans="1:19" x14ac:dyDescent="0.4">
      <c r="G84" s="138"/>
      <c r="H84" s="138"/>
      <c r="I84" s="138"/>
      <c r="J84" s="138"/>
      <c r="K84" s="138"/>
      <c r="L84" s="138"/>
      <c r="M84" s="138"/>
      <c r="N84" s="138"/>
      <c r="O84" s="137"/>
      <c r="P84" s="137"/>
      <c r="Q84" s="137"/>
    </row>
    <row r="85" spans="1:19" x14ac:dyDescent="0.4">
      <c r="C85" s="8" t="s">
        <v>83</v>
      </c>
    </row>
    <row r="86" spans="1:19" x14ac:dyDescent="0.4">
      <c r="C86" s="9" t="s">
        <v>82</v>
      </c>
    </row>
    <row r="87" spans="1:19" x14ac:dyDescent="0.4">
      <c r="C87" s="8" t="s">
        <v>81</v>
      </c>
    </row>
    <row r="88" spans="1:19" x14ac:dyDescent="0.4">
      <c r="C88" s="8" t="s">
        <v>80</v>
      </c>
    </row>
    <row r="89" spans="1:19" x14ac:dyDescent="0.4">
      <c r="C89" s="8" t="s">
        <v>79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h26'!A1" display="'h26'!A1"/>
  </hyperlinks>
  <pageMargins left="0.39370078740157483" right="0.39370078740157483" top="0.39370078740157483" bottom="0.39370078740157483" header="0.39370078740157483" footer="0.3937007874015748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showGridLines="0" zoomScale="90" zoomScaleNormal="90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36" customWidth="1"/>
    <col min="2" max="2" width="1.125" style="136" customWidth="1"/>
    <col min="3" max="3" width="6.75" style="136" customWidth="1"/>
    <col min="4" max="4" width="2.625" style="136" bestFit="1" customWidth="1"/>
    <col min="5" max="5" width="7.125" style="136" bestFit="1" customWidth="1"/>
    <col min="6" max="6" width="6.375" style="136" customWidth="1"/>
    <col min="7" max="8" width="12.75" style="136" bestFit="1" customWidth="1"/>
    <col min="9" max="9" width="7.625" style="136" customWidth="1"/>
    <col min="10" max="10" width="9.625" style="136" customWidth="1"/>
    <col min="11" max="12" width="12.75" style="136" bestFit="1" customWidth="1"/>
    <col min="13" max="13" width="7.625" style="136" customWidth="1"/>
    <col min="14" max="16" width="9.625" style="136" customWidth="1"/>
    <col min="17" max="17" width="8.625" style="136" customWidth="1"/>
    <col min="18" max="16384" width="9" style="136"/>
  </cols>
  <sheetData>
    <row r="1" spans="1:19" ht="17.25" customHeight="1" thickBot="1" x14ac:dyDescent="0.45">
      <c r="A1" s="281" t="str">
        <f>'h26'!A1</f>
        <v>平成26年度</v>
      </c>
      <c r="B1" s="281"/>
      <c r="C1" s="281"/>
      <c r="D1" s="281"/>
      <c r="E1" s="89"/>
      <c r="F1" s="89"/>
      <c r="G1" s="89"/>
      <c r="H1" s="89"/>
      <c r="I1" s="89"/>
      <c r="J1" s="92" t="str">
        <f ca="1">RIGHT(CELL("filename",$A$1),LEN(CELL("filename",$A$1))-FIND("]",CELL("filename",$A$1)))</f>
        <v>５月（上旬）</v>
      </c>
      <c r="K1" s="93" t="s">
        <v>72</v>
      </c>
      <c r="L1" s="89"/>
      <c r="M1" s="89"/>
      <c r="N1" s="89"/>
      <c r="O1" s="89"/>
      <c r="P1" s="89"/>
      <c r="Q1" s="89"/>
    </row>
    <row r="2" spans="1:19" x14ac:dyDescent="0.4">
      <c r="A2" s="299">
        <v>26</v>
      </c>
      <c r="B2" s="284"/>
      <c r="C2" s="1">
        <f>1988+A2</f>
        <v>2014</v>
      </c>
      <c r="D2" s="2" t="s">
        <v>141</v>
      </c>
      <c r="E2" s="2">
        <v>5</v>
      </c>
      <c r="F2" s="2" t="s">
        <v>140</v>
      </c>
      <c r="G2" s="291" t="s">
        <v>139</v>
      </c>
      <c r="H2" s="284"/>
      <c r="I2" s="284"/>
      <c r="J2" s="292"/>
      <c r="K2" s="284" t="s">
        <v>138</v>
      </c>
      <c r="L2" s="284"/>
      <c r="M2" s="284"/>
      <c r="N2" s="284"/>
      <c r="O2" s="291" t="s">
        <v>137</v>
      </c>
      <c r="P2" s="284"/>
      <c r="Q2" s="302"/>
    </row>
    <row r="3" spans="1:19" x14ac:dyDescent="0.4">
      <c r="A3" s="295" t="s">
        <v>136</v>
      </c>
      <c r="B3" s="296"/>
      <c r="C3" s="296"/>
      <c r="D3" s="296"/>
      <c r="E3" s="296"/>
      <c r="F3" s="296"/>
      <c r="G3" s="293" t="s">
        <v>185</v>
      </c>
      <c r="H3" s="287" t="s">
        <v>184</v>
      </c>
      <c r="I3" s="289" t="s">
        <v>133</v>
      </c>
      <c r="J3" s="290"/>
      <c r="K3" s="285" t="str">
        <f>G3</f>
        <v>14'5/1-5/10</v>
      </c>
      <c r="L3" s="287" t="str">
        <f>H3</f>
        <v>13'5/1-5/10</v>
      </c>
      <c r="M3" s="289" t="s">
        <v>133</v>
      </c>
      <c r="N3" s="290"/>
      <c r="O3" s="303" t="str">
        <f>G3</f>
        <v>14'5/1-5/10</v>
      </c>
      <c r="P3" s="282" t="str">
        <f>H3</f>
        <v>13'5/1-5/10</v>
      </c>
      <c r="Q3" s="300" t="s">
        <v>131</v>
      </c>
    </row>
    <row r="4" spans="1:19" ht="14.25" thickBot="1" x14ac:dyDescent="0.45">
      <c r="A4" s="297"/>
      <c r="B4" s="298"/>
      <c r="C4" s="298"/>
      <c r="D4" s="298"/>
      <c r="E4" s="298"/>
      <c r="F4" s="298"/>
      <c r="G4" s="294"/>
      <c r="H4" s="288"/>
      <c r="I4" s="3" t="s">
        <v>132</v>
      </c>
      <c r="J4" s="4" t="s">
        <v>131</v>
      </c>
      <c r="K4" s="286"/>
      <c r="L4" s="288"/>
      <c r="M4" s="3" t="s">
        <v>132</v>
      </c>
      <c r="N4" s="4" t="s">
        <v>131</v>
      </c>
      <c r="O4" s="304"/>
      <c r="P4" s="283"/>
      <c r="Q4" s="301"/>
    </row>
    <row r="5" spans="1:19" x14ac:dyDescent="0.4">
      <c r="A5" s="176" t="s">
        <v>130</v>
      </c>
      <c r="B5" s="195"/>
      <c r="C5" s="195"/>
      <c r="D5" s="195"/>
      <c r="E5" s="195"/>
      <c r="F5" s="195"/>
      <c r="G5" s="194">
        <v>145055</v>
      </c>
      <c r="H5" s="193">
        <v>135053</v>
      </c>
      <c r="I5" s="192">
        <v>1.0740598135546786</v>
      </c>
      <c r="J5" s="191">
        <v>10002</v>
      </c>
      <c r="K5" s="194">
        <v>222116</v>
      </c>
      <c r="L5" s="193">
        <v>210046</v>
      </c>
      <c r="M5" s="192">
        <v>1.0574636032107252</v>
      </c>
      <c r="N5" s="191">
        <v>12070</v>
      </c>
      <c r="O5" s="190">
        <v>0.65305966251868397</v>
      </c>
      <c r="P5" s="189">
        <v>0.64296868305037946</v>
      </c>
      <c r="Q5" s="188">
        <v>1.0090979468304506E-2</v>
      </c>
      <c r="R5" s="139"/>
      <c r="S5" s="139"/>
    </row>
    <row r="6" spans="1:19" x14ac:dyDescent="0.4">
      <c r="A6" s="159" t="s">
        <v>129</v>
      </c>
      <c r="B6" s="158" t="s">
        <v>128</v>
      </c>
      <c r="C6" s="158"/>
      <c r="D6" s="158"/>
      <c r="E6" s="158"/>
      <c r="F6" s="158"/>
      <c r="G6" s="157">
        <v>63415</v>
      </c>
      <c r="H6" s="156">
        <v>57727</v>
      </c>
      <c r="I6" s="155">
        <v>1.0985327489736172</v>
      </c>
      <c r="J6" s="154">
        <v>5688</v>
      </c>
      <c r="K6" s="177">
        <v>96277</v>
      </c>
      <c r="L6" s="156">
        <v>89049</v>
      </c>
      <c r="M6" s="155">
        <v>1.0811687947085313</v>
      </c>
      <c r="N6" s="154">
        <v>7228</v>
      </c>
      <c r="O6" s="153">
        <v>0.65867237242539756</v>
      </c>
      <c r="P6" s="152">
        <v>0.64826106974811626</v>
      </c>
      <c r="Q6" s="151">
        <v>1.0411302677281298E-2</v>
      </c>
      <c r="R6" s="139"/>
      <c r="S6" s="139"/>
    </row>
    <row r="7" spans="1:19" x14ac:dyDescent="0.4">
      <c r="A7" s="169"/>
      <c r="B7" s="159" t="s">
        <v>127</v>
      </c>
      <c r="C7" s="158"/>
      <c r="D7" s="158"/>
      <c r="E7" s="158"/>
      <c r="F7" s="158"/>
      <c r="G7" s="157">
        <v>41807</v>
      </c>
      <c r="H7" s="156">
        <v>35428</v>
      </c>
      <c r="I7" s="155">
        <v>1.1800553234729592</v>
      </c>
      <c r="J7" s="154">
        <v>6379</v>
      </c>
      <c r="K7" s="157">
        <v>67233</v>
      </c>
      <c r="L7" s="156">
        <v>58964</v>
      </c>
      <c r="M7" s="155">
        <v>1.1402381113900006</v>
      </c>
      <c r="N7" s="154">
        <v>8269</v>
      </c>
      <c r="O7" s="153">
        <v>0.62182261686969198</v>
      </c>
      <c r="P7" s="152">
        <v>0.60084119123533009</v>
      </c>
      <c r="Q7" s="151">
        <v>2.0981425634361894E-2</v>
      </c>
      <c r="R7" s="139"/>
      <c r="S7" s="139"/>
    </row>
    <row r="8" spans="1:19" x14ac:dyDescent="0.4">
      <c r="A8" s="169"/>
      <c r="B8" s="169"/>
      <c r="C8" s="168" t="s">
        <v>98</v>
      </c>
      <c r="D8" s="5"/>
      <c r="E8" s="167"/>
      <c r="F8" s="6" t="s">
        <v>84</v>
      </c>
      <c r="G8" s="200">
        <v>31404</v>
      </c>
      <c r="H8" s="199">
        <v>30614</v>
      </c>
      <c r="I8" s="164">
        <v>1.0258051871692691</v>
      </c>
      <c r="J8" s="163">
        <v>790</v>
      </c>
      <c r="K8" s="200">
        <v>49748</v>
      </c>
      <c r="L8" s="199">
        <v>52584</v>
      </c>
      <c r="M8" s="164">
        <v>0.9460672447892895</v>
      </c>
      <c r="N8" s="163">
        <v>-2836</v>
      </c>
      <c r="O8" s="162">
        <v>0.63126155825359809</v>
      </c>
      <c r="P8" s="161">
        <v>0.58219230184086412</v>
      </c>
      <c r="Q8" s="160">
        <v>4.9069256412733964E-2</v>
      </c>
      <c r="R8" s="139"/>
      <c r="S8" s="139"/>
    </row>
    <row r="9" spans="1:19" x14ac:dyDescent="0.4">
      <c r="A9" s="169"/>
      <c r="B9" s="169"/>
      <c r="C9" s="168" t="s">
        <v>112</v>
      </c>
      <c r="D9" s="167"/>
      <c r="E9" s="167"/>
      <c r="F9" s="6" t="s">
        <v>84</v>
      </c>
      <c r="G9" s="200">
        <v>9504</v>
      </c>
      <c r="H9" s="199">
        <v>4102</v>
      </c>
      <c r="I9" s="164">
        <v>2.3169185763042419</v>
      </c>
      <c r="J9" s="163">
        <v>5402</v>
      </c>
      <c r="K9" s="200">
        <v>14875</v>
      </c>
      <c r="L9" s="199">
        <v>5000</v>
      </c>
      <c r="M9" s="164">
        <v>2.9750000000000001</v>
      </c>
      <c r="N9" s="163">
        <v>9875</v>
      </c>
      <c r="O9" s="162">
        <v>0.63892436974789912</v>
      </c>
      <c r="P9" s="161">
        <v>0.82040000000000002</v>
      </c>
      <c r="Q9" s="160">
        <v>-0.18147563025210089</v>
      </c>
      <c r="R9" s="139"/>
      <c r="S9" s="139"/>
    </row>
    <row r="10" spans="1:19" x14ac:dyDescent="0.4">
      <c r="A10" s="169"/>
      <c r="B10" s="169"/>
      <c r="C10" s="168" t="s">
        <v>96</v>
      </c>
      <c r="D10" s="167"/>
      <c r="E10" s="167"/>
      <c r="F10" s="173"/>
      <c r="G10" s="200"/>
      <c r="H10" s="199"/>
      <c r="I10" s="164" t="e">
        <v>#DIV/0!</v>
      </c>
      <c r="J10" s="163">
        <v>0</v>
      </c>
      <c r="K10" s="200"/>
      <c r="L10" s="199"/>
      <c r="M10" s="164" t="e">
        <v>#DIV/0!</v>
      </c>
      <c r="N10" s="163">
        <v>0</v>
      </c>
      <c r="O10" s="162" t="e">
        <v>#DIV/0!</v>
      </c>
      <c r="P10" s="161" t="e">
        <v>#DIV/0!</v>
      </c>
      <c r="Q10" s="160" t="e">
        <v>#DIV/0!</v>
      </c>
      <c r="R10" s="139"/>
      <c r="S10" s="139"/>
    </row>
    <row r="11" spans="1:19" x14ac:dyDescent="0.4">
      <c r="A11" s="169"/>
      <c r="B11" s="169"/>
      <c r="C11" s="168" t="s">
        <v>97</v>
      </c>
      <c r="D11" s="167"/>
      <c r="E11" s="167"/>
      <c r="F11" s="173"/>
      <c r="G11" s="200"/>
      <c r="H11" s="199"/>
      <c r="I11" s="164" t="e">
        <v>#DIV/0!</v>
      </c>
      <c r="J11" s="163">
        <v>0</v>
      </c>
      <c r="K11" s="200"/>
      <c r="L11" s="199"/>
      <c r="M11" s="164" t="e">
        <v>#DIV/0!</v>
      </c>
      <c r="N11" s="163">
        <v>0</v>
      </c>
      <c r="O11" s="162" t="e">
        <v>#DIV/0!</v>
      </c>
      <c r="P11" s="161" t="e">
        <v>#DIV/0!</v>
      </c>
      <c r="Q11" s="160" t="e">
        <v>#DIV/0!</v>
      </c>
      <c r="R11" s="139"/>
      <c r="S11" s="139"/>
    </row>
    <row r="12" spans="1:19" x14ac:dyDescent="0.4">
      <c r="A12" s="169"/>
      <c r="B12" s="169"/>
      <c r="C12" s="168" t="s">
        <v>93</v>
      </c>
      <c r="D12" s="167"/>
      <c r="E12" s="167"/>
      <c r="F12" s="173"/>
      <c r="G12" s="200"/>
      <c r="H12" s="199"/>
      <c r="I12" s="164" t="e">
        <v>#DIV/0!</v>
      </c>
      <c r="J12" s="163">
        <v>0</v>
      </c>
      <c r="K12" s="200"/>
      <c r="L12" s="199"/>
      <c r="M12" s="164" t="e">
        <v>#DIV/0!</v>
      </c>
      <c r="N12" s="163">
        <v>0</v>
      </c>
      <c r="O12" s="162" t="e">
        <v>#DIV/0!</v>
      </c>
      <c r="P12" s="161" t="e">
        <v>#DIV/0!</v>
      </c>
      <c r="Q12" s="160" t="e">
        <v>#DIV/0!</v>
      </c>
      <c r="R12" s="139"/>
      <c r="S12" s="139"/>
    </row>
    <row r="13" spans="1:19" x14ac:dyDescent="0.4">
      <c r="A13" s="169"/>
      <c r="B13" s="169"/>
      <c r="C13" s="168" t="s">
        <v>91</v>
      </c>
      <c r="D13" s="167"/>
      <c r="E13" s="167"/>
      <c r="F13" s="6" t="s">
        <v>84</v>
      </c>
      <c r="G13" s="200">
        <v>899</v>
      </c>
      <c r="H13" s="199">
        <v>712</v>
      </c>
      <c r="I13" s="164">
        <v>1.2626404494382022</v>
      </c>
      <c r="J13" s="163">
        <v>187</v>
      </c>
      <c r="K13" s="200">
        <v>2610</v>
      </c>
      <c r="L13" s="199">
        <v>1380</v>
      </c>
      <c r="M13" s="164">
        <v>1.8913043478260869</v>
      </c>
      <c r="N13" s="163">
        <v>1230</v>
      </c>
      <c r="O13" s="162">
        <v>0.34444444444444444</v>
      </c>
      <c r="P13" s="161">
        <v>0.51594202898550723</v>
      </c>
      <c r="Q13" s="160">
        <v>-0.17149758454106279</v>
      </c>
      <c r="R13" s="139"/>
      <c r="S13" s="139"/>
    </row>
    <row r="14" spans="1:19" x14ac:dyDescent="0.4">
      <c r="A14" s="169"/>
      <c r="B14" s="169"/>
      <c r="C14" s="168" t="s">
        <v>110</v>
      </c>
      <c r="D14" s="167"/>
      <c r="E14" s="167"/>
      <c r="F14" s="173"/>
      <c r="G14" s="200"/>
      <c r="H14" s="199"/>
      <c r="I14" s="164" t="e">
        <v>#DIV/0!</v>
      </c>
      <c r="J14" s="163">
        <v>0</v>
      </c>
      <c r="K14" s="200"/>
      <c r="L14" s="199"/>
      <c r="M14" s="164" t="e">
        <v>#DIV/0!</v>
      </c>
      <c r="N14" s="163">
        <v>0</v>
      </c>
      <c r="O14" s="162" t="e">
        <v>#DIV/0!</v>
      </c>
      <c r="P14" s="161" t="e">
        <v>#DIV/0!</v>
      </c>
      <c r="Q14" s="160" t="e">
        <v>#DIV/0!</v>
      </c>
      <c r="R14" s="139"/>
      <c r="S14" s="139"/>
    </row>
    <row r="15" spans="1:19" x14ac:dyDescent="0.4">
      <c r="A15" s="169"/>
      <c r="B15" s="169"/>
      <c r="C15" s="168" t="s">
        <v>90</v>
      </c>
      <c r="D15" s="167"/>
      <c r="E15" s="167"/>
      <c r="F15" s="173"/>
      <c r="G15" s="200"/>
      <c r="H15" s="199"/>
      <c r="I15" s="164" t="e">
        <v>#DIV/0!</v>
      </c>
      <c r="J15" s="163">
        <v>0</v>
      </c>
      <c r="K15" s="200"/>
      <c r="L15" s="199"/>
      <c r="M15" s="164" t="e">
        <v>#DIV/0!</v>
      </c>
      <c r="N15" s="163">
        <v>0</v>
      </c>
      <c r="O15" s="162" t="e">
        <v>#DIV/0!</v>
      </c>
      <c r="P15" s="161" t="e">
        <v>#DIV/0!</v>
      </c>
      <c r="Q15" s="160" t="e">
        <v>#DIV/0!</v>
      </c>
      <c r="R15" s="139"/>
      <c r="S15" s="139"/>
    </row>
    <row r="16" spans="1:19" x14ac:dyDescent="0.4">
      <c r="A16" s="169"/>
      <c r="B16" s="169"/>
      <c r="C16" s="149" t="s">
        <v>126</v>
      </c>
      <c r="D16" s="147"/>
      <c r="E16" s="147"/>
      <c r="F16" s="187"/>
      <c r="G16" s="198"/>
      <c r="H16" s="197"/>
      <c r="I16" s="144" t="e">
        <v>#DIV/0!</v>
      </c>
      <c r="J16" s="143">
        <v>0</v>
      </c>
      <c r="K16" s="198"/>
      <c r="L16" s="197"/>
      <c r="M16" s="144" t="e">
        <v>#DIV/0!</v>
      </c>
      <c r="N16" s="143">
        <v>0</v>
      </c>
      <c r="O16" s="142" t="e">
        <v>#DIV/0!</v>
      </c>
      <c r="P16" s="141" t="e">
        <v>#DIV/0!</v>
      </c>
      <c r="Q16" s="140" t="e">
        <v>#DIV/0!</v>
      </c>
      <c r="R16" s="139"/>
      <c r="S16" s="139"/>
    </row>
    <row r="17" spans="1:19" x14ac:dyDescent="0.4">
      <c r="A17" s="169"/>
      <c r="B17" s="159" t="s">
        <v>125</v>
      </c>
      <c r="C17" s="158"/>
      <c r="D17" s="158"/>
      <c r="E17" s="158"/>
      <c r="F17" s="174"/>
      <c r="G17" s="157">
        <v>20924</v>
      </c>
      <c r="H17" s="156">
        <v>21643</v>
      </c>
      <c r="I17" s="155">
        <v>0.96677909716767552</v>
      </c>
      <c r="J17" s="154">
        <v>-719</v>
      </c>
      <c r="K17" s="157">
        <v>28165</v>
      </c>
      <c r="L17" s="156">
        <v>29195</v>
      </c>
      <c r="M17" s="155">
        <v>0.96471998629902378</v>
      </c>
      <c r="N17" s="154">
        <v>-1030</v>
      </c>
      <c r="O17" s="153">
        <v>0.7429078643706728</v>
      </c>
      <c r="P17" s="152">
        <v>0.74132556944682304</v>
      </c>
      <c r="Q17" s="151">
        <v>1.5822949238497586E-3</v>
      </c>
      <c r="R17" s="139"/>
      <c r="S17" s="139"/>
    </row>
    <row r="18" spans="1:19" x14ac:dyDescent="0.4">
      <c r="A18" s="169"/>
      <c r="B18" s="169"/>
      <c r="C18" s="168" t="s">
        <v>98</v>
      </c>
      <c r="D18" s="167"/>
      <c r="E18" s="167"/>
      <c r="F18" s="173"/>
      <c r="G18" s="166"/>
      <c r="H18" s="165"/>
      <c r="I18" s="164" t="e">
        <v>#DIV/0!</v>
      </c>
      <c r="J18" s="163">
        <v>0</v>
      </c>
      <c r="K18" s="166"/>
      <c r="L18" s="165"/>
      <c r="M18" s="164" t="e">
        <v>#DIV/0!</v>
      </c>
      <c r="N18" s="163">
        <v>0</v>
      </c>
      <c r="O18" s="162" t="e">
        <v>#DIV/0!</v>
      </c>
      <c r="P18" s="161" t="e">
        <v>#DIV/0!</v>
      </c>
      <c r="Q18" s="160" t="e">
        <v>#DIV/0!</v>
      </c>
      <c r="R18" s="139"/>
      <c r="S18" s="139"/>
    </row>
    <row r="19" spans="1:19" x14ac:dyDescent="0.4">
      <c r="A19" s="169"/>
      <c r="B19" s="169"/>
      <c r="C19" s="168" t="s">
        <v>96</v>
      </c>
      <c r="D19" s="167"/>
      <c r="E19" s="167"/>
      <c r="F19" s="6" t="s">
        <v>84</v>
      </c>
      <c r="G19" s="166">
        <v>3197</v>
      </c>
      <c r="H19" s="165">
        <v>4446</v>
      </c>
      <c r="I19" s="164">
        <v>0.71907332433648219</v>
      </c>
      <c r="J19" s="163">
        <v>-1249</v>
      </c>
      <c r="K19" s="166">
        <v>4405</v>
      </c>
      <c r="L19" s="165">
        <v>5850</v>
      </c>
      <c r="M19" s="164">
        <v>0.75299145299145298</v>
      </c>
      <c r="N19" s="163">
        <v>-1445</v>
      </c>
      <c r="O19" s="162">
        <v>0.72576617480136207</v>
      </c>
      <c r="P19" s="161">
        <v>0.76</v>
      </c>
      <c r="Q19" s="160">
        <v>-3.4233825198637935E-2</v>
      </c>
      <c r="R19" s="139"/>
      <c r="S19" s="139"/>
    </row>
    <row r="20" spans="1:19" x14ac:dyDescent="0.4">
      <c r="A20" s="169"/>
      <c r="B20" s="169"/>
      <c r="C20" s="168" t="s">
        <v>97</v>
      </c>
      <c r="D20" s="167"/>
      <c r="E20" s="167"/>
      <c r="F20" s="6" t="s">
        <v>84</v>
      </c>
      <c r="G20" s="166">
        <v>6444</v>
      </c>
      <c r="H20" s="165">
        <v>6335</v>
      </c>
      <c r="I20" s="164">
        <v>1.0172059984214681</v>
      </c>
      <c r="J20" s="163">
        <v>109</v>
      </c>
      <c r="K20" s="166">
        <v>8860</v>
      </c>
      <c r="L20" s="165">
        <v>8745</v>
      </c>
      <c r="M20" s="164">
        <v>1.0131503716409376</v>
      </c>
      <c r="N20" s="163">
        <v>115</v>
      </c>
      <c r="O20" s="162">
        <v>0.72731376975169304</v>
      </c>
      <c r="P20" s="161">
        <v>0.72441395082904514</v>
      </c>
      <c r="Q20" s="160">
        <v>2.899818922647901E-3</v>
      </c>
      <c r="R20" s="139"/>
      <c r="S20" s="139"/>
    </row>
    <row r="21" spans="1:19" x14ac:dyDescent="0.4">
      <c r="A21" s="169"/>
      <c r="B21" s="169"/>
      <c r="C21" s="168" t="s">
        <v>98</v>
      </c>
      <c r="D21" s="5" t="s">
        <v>0</v>
      </c>
      <c r="E21" s="167" t="s">
        <v>89</v>
      </c>
      <c r="F21" s="6" t="s">
        <v>84</v>
      </c>
      <c r="G21" s="166">
        <v>2223</v>
      </c>
      <c r="H21" s="165">
        <v>2343</v>
      </c>
      <c r="I21" s="164">
        <v>0.94878361075544171</v>
      </c>
      <c r="J21" s="163">
        <v>-120</v>
      </c>
      <c r="K21" s="166">
        <v>2900</v>
      </c>
      <c r="L21" s="165">
        <v>2900</v>
      </c>
      <c r="M21" s="164">
        <v>1</v>
      </c>
      <c r="N21" s="163">
        <v>0</v>
      </c>
      <c r="O21" s="162">
        <v>0.76655172413793105</v>
      </c>
      <c r="P21" s="161">
        <v>0.8079310344827586</v>
      </c>
      <c r="Q21" s="160">
        <v>-4.1379310344827558E-2</v>
      </c>
      <c r="R21" s="139"/>
      <c r="S21" s="139"/>
    </row>
    <row r="22" spans="1:19" x14ac:dyDescent="0.4">
      <c r="A22" s="169"/>
      <c r="B22" s="169"/>
      <c r="C22" s="168" t="s">
        <v>98</v>
      </c>
      <c r="D22" s="5" t="s">
        <v>0</v>
      </c>
      <c r="E22" s="167" t="s">
        <v>123</v>
      </c>
      <c r="F22" s="6" t="s">
        <v>84</v>
      </c>
      <c r="G22" s="166">
        <v>1336</v>
      </c>
      <c r="H22" s="165">
        <v>1181</v>
      </c>
      <c r="I22" s="164">
        <v>1.1312447078746826</v>
      </c>
      <c r="J22" s="163">
        <v>155</v>
      </c>
      <c r="K22" s="166">
        <v>1455</v>
      </c>
      <c r="L22" s="165">
        <v>1495</v>
      </c>
      <c r="M22" s="164">
        <v>0.97324414715719065</v>
      </c>
      <c r="N22" s="163">
        <v>-40</v>
      </c>
      <c r="O22" s="162">
        <v>0.91821305841924394</v>
      </c>
      <c r="P22" s="161">
        <v>0.78996655518394654</v>
      </c>
      <c r="Q22" s="160">
        <v>0.1282465032352974</v>
      </c>
      <c r="R22" s="139"/>
      <c r="S22" s="139"/>
    </row>
    <row r="23" spans="1:19" x14ac:dyDescent="0.4">
      <c r="A23" s="169"/>
      <c r="B23" s="169"/>
      <c r="C23" s="168" t="s">
        <v>98</v>
      </c>
      <c r="D23" s="5" t="s">
        <v>0</v>
      </c>
      <c r="E23" s="167" t="s">
        <v>124</v>
      </c>
      <c r="F23" s="6" t="s">
        <v>88</v>
      </c>
      <c r="G23" s="166"/>
      <c r="H23" s="165"/>
      <c r="I23" s="164" t="e">
        <v>#DIV/0!</v>
      </c>
      <c r="J23" s="163">
        <v>0</v>
      </c>
      <c r="K23" s="166"/>
      <c r="L23" s="165"/>
      <c r="M23" s="164" t="e">
        <v>#DIV/0!</v>
      </c>
      <c r="N23" s="163">
        <v>0</v>
      </c>
      <c r="O23" s="162" t="e">
        <v>#DIV/0!</v>
      </c>
      <c r="P23" s="161" t="e">
        <v>#DIV/0!</v>
      </c>
      <c r="Q23" s="160" t="e">
        <v>#DIV/0!</v>
      </c>
      <c r="R23" s="139"/>
      <c r="S23" s="139"/>
    </row>
    <row r="24" spans="1:19" x14ac:dyDescent="0.4">
      <c r="A24" s="169"/>
      <c r="B24" s="169"/>
      <c r="C24" s="168" t="s">
        <v>96</v>
      </c>
      <c r="D24" s="5" t="s">
        <v>0</v>
      </c>
      <c r="E24" s="167" t="s">
        <v>89</v>
      </c>
      <c r="F24" s="6" t="s">
        <v>84</v>
      </c>
      <c r="G24" s="166">
        <v>953</v>
      </c>
      <c r="H24" s="165">
        <v>1110</v>
      </c>
      <c r="I24" s="164">
        <v>0.85855855855855856</v>
      </c>
      <c r="J24" s="163">
        <v>-157</v>
      </c>
      <c r="K24" s="166">
        <v>1490</v>
      </c>
      <c r="L24" s="165">
        <v>1455</v>
      </c>
      <c r="M24" s="164">
        <v>1.0240549828178693</v>
      </c>
      <c r="N24" s="163">
        <v>35</v>
      </c>
      <c r="O24" s="162">
        <v>0.63959731543624165</v>
      </c>
      <c r="P24" s="161">
        <v>0.76288659793814428</v>
      </c>
      <c r="Q24" s="160">
        <v>-0.12328928250190263</v>
      </c>
      <c r="R24" s="139"/>
      <c r="S24" s="139"/>
    </row>
    <row r="25" spans="1:19" x14ac:dyDescent="0.4">
      <c r="A25" s="169"/>
      <c r="B25" s="169"/>
      <c r="C25" s="168" t="s">
        <v>96</v>
      </c>
      <c r="D25" s="5" t="s">
        <v>0</v>
      </c>
      <c r="E25" s="167" t="s">
        <v>123</v>
      </c>
      <c r="F25" s="173"/>
      <c r="G25" s="166"/>
      <c r="H25" s="165"/>
      <c r="I25" s="164" t="e">
        <v>#DIV/0!</v>
      </c>
      <c r="J25" s="163">
        <v>0</v>
      </c>
      <c r="K25" s="166"/>
      <c r="L25" s="165"/>
      <c r="M25" s="164" t="e">
        <v>#DIV/0!</v>
      </c>
      <c r="N25" s="163">
        <v>0</v>
      </c>
      <c r="O25" s="162" t="e">
        <v>#DIV/0!</v>
      </c>
      <c r="P25" s="161" t="e">
        <v>#DIV/0!</v>
      </c>
      <c r="Q25" s="160" t="e">
        <v>#DIV/0!</v>
      </c>
      <c r="R25" s="139"/>
      <c r="S25" s="139"/>
    </row>
    <row r="26" spans="1:19" x14ac:dyDescent="0.4">
      <c r="A26" s="169"/>
      <c r="B26" s="169"/>
      <c r="C26" s="168" t="s">
        <v>90</v>
      </c>
      <c r="D26" s="5" t="s">
        <v>0</v>
      </c>
      <c r="E26" s="167" t="s">
        <v>89</v>
      </c>
      <c r="F26" s="173"/>
      <c r="G26" s="166"/>
      <c r="H26" s="165"/>
      <c r="I26" s="164" t="e">
        <v>#DIV/0!</v>
      </c>
      <c r="J26" s="163">
        <v>0</v>
      </c>
      <c r="K26" s="166"/>
      <c r="L26" s="165"/>
      <c r="M26" s="164" t="e">
        <v>#DIV/0!</v>
      </c>
      <c r="N26" s="163">
        <v>0</v>
      </c>
      <c r="O26" s="162" t="e">
        <v>#DIV/0!</v>
      </c>
      <c r="P26" s="161" t="e">
        <v>#DIV/0!</v>
      </c>
      <c r="Q26" s="160" t="e">
        <v>#DIV/0!</v>
      </c>
      <c r="R26" s="139"/>
      <c r="S26" s="139"/>
    </row>
    <row r="27" spans="1:19" x14ac:dyDescent="0.4">
      <c r="A27" s="169"/>
      <c r="B27" s="169"/>
      <c r="C27" s="168" t="s">
        <v>93</v>
      </c>
      <c r="D27" s="5" t="s">
        <v>0</v>
      </c>
      <c r="E27" s="167" t="s">
        <v>89</v>
      </c>
      <c r="F27" s="173"/>
      <c r="G27" s="166"/>
      <c r="H27" s="165"/>
      <c r="I27" s="164" t="e">
        <v>#DIV/0!</v>
      </c>
      <c r="J27" s="163">
        <v>0</v>
      </c>
      <c r="K27" s="166"/>
      <c r="L27" s="165"/>
      <c r="M27" s="164" t="e">
        <v>#DIV/0!</v>
      </c>
      <c r="N27" s="163">
        <v>0</v>
      </c>
      <c r="O27" s="162" t="e">
        <v>#DIV/0!</v>
      </c>
      <c r="P27" s="161" t="e">
        <v>#DIV/0!</v>
      </c>
      <c r="Q27" s="160" t="e">
        <v>#DIV/0!</v>
      </c>
      <c r="R27" s="139"/>
      <c r="S27" s="139"/>
    </row>
    <row r="28" spans="1:19" x14ac:dyDescent="0.4">
      <c r="A28" s="169"/>
      <c r="B28" s="169"/>
      <c r="C28" s="168" t="s">
        <v>110</v>
      </c>
      <c r="D28" s="167"/>
      <c r="E28" s="167"/>
      <c r="F28" s="173"/>
      <c r="G28" s="166"/>
      <c r="H28" s="165"/>
      <c r="I28" s="164" t="e">
        <v>#DIV/0!</v>
      </c>
      <c r="J28" s="163">
        <v>0</v>
      </c>
      <c r="K28" s="166"/>
      <c r="L28" s="165"/>
      <c r="M28" s="164" t="e">
        <v>#DIV/0!</v>
      </c>
      <c r="N28" s="163">
        <v>0</v>
      </c>
      <c r="O28" s="162" t="e">
        <v>#DIV/0!</v>
      </c>
      <c r="P28" s="161" t="e">
        <v>#DIV/0!</v>
      </c>
      <c r="Q28" s="160" t="e">
        <v>#DIV/0!</v>
      </c>
      <c r="R28" s="139"/>
      <c r="S28" s="139"/>
    </row>
    <row r="29" spans="1:19" x14ac:dyDescent="0.4">
      <c r="A29" s="169"/>
      <c r="B29" s="169"/>
      <c r="C29" s="168" t="s">
        <v>105</v>
      </c>
      <c r="D29" s="167"/>
      <c r="E29" s="167"/>
      <c r="F29" s="173"/>
      <c r="G29" s="166"/>
      <c r="H29" s="165"/>
      <c r="I29" s="164" t="e">
        <v>#DIV/0!</v>
      </c>
      <c r="J29" s="163">
        <v>0</v>
      </c>
      <c r="K29" s="166"/>
      <c r="L29" s="165"/>
      <c r="M29" s="164" t="e">
        <v>#DIV/0!</v>
      </c>
      <c r="N29" s="163">
        <v>0</v>
      </c>
      <c r="O29" s="162" t="e">
        <v>#DIV/0!</v>
      </c>
      <c r="P29" s="161" t="e">
        <v>#DIV/0!</v>
      </c>
      <c r="Q29" s="160" t="e">
        <v>#DIV/0!</v>
      </c>
      <c r="R29" s="139"/>
      <c r="S29" s="139"/>
    </row>
    <row r="30" spans="1:19" x14ac:dyDescent="0.4">
      <c r="A30" s="169"/>
      <c r="B30" s="169"/>
      <c r="C30" s="168" t="s">
        <v>122</v>
      </c>
      <c r="D30" s="167"/>
      <c r="E30" s="167"/>
      <c r="F30" s="173"/>
      <c r="G30" s="166"/>
      <c r="H30" s="165"/>
      <c r="I30" s="164" t="e">
        <v>#DIV/0!</v>
      </c>
      <c r="J30" s="163">
        <v>0</v>
      </c>
      <c r="K30" s="166"/>
      <c r="L30" s="165"/>
      <c r="M30" s="164" t="e">
        <v>#DIV/0!</v>
      </c>
      <c r="N30" s="163">
        <v>0</v>
      </c>
      <c r="O30" s="162" t="e">
        <v>#DIV/0!</v>
      </c>
      <c r="P30" s="161" t="e">
        <v>#DIV/0!</v>
      </c>
      <c r="Q30" s="160" t="e">
        <v>#DIV/0!</v>
      </c>
      <c r="R30" s="139"/>
      <c r="S30" s="139"/>
    </row>
    <row r="31" spans="1:19" x14ac:dyDescent="0.4">
      <c r="A31" s="169"/>
      <c r="B31" s="169"/>
      <c r="C31" s="168" t="s">
        <v>121</v>
      </c>
      <c r="D31" s="167"/>
      <c r="E31" s="167"/>
      <c r="F31" s="6" t="s">
        <v>84</v>
      </c>
      <c r="G31" s="166">
        <v>1289</v>
      </c>
      <c r="H31" s="165">
        <v>1254</v>
      </c>
      <c r="I31" s="164">
        <v>1.0279106858054226</v>
      </c>
      <c r="J31" s="163">
        <v>35</v>
      </c>
      <c r="K31" s="166">
        <v>1450</v>
      </c>
      <c r="L31" s="165">
        <v>1450</v>
      </c>
      <c r="M31" s="164">
        <v>1</v>
      </c>
      <c r="N31" s="163">
        <v>0</v>
      </c>
      <c r="O31" s="162">
        <v>0.88896551724137929</v>
      </c>
      <c r="P31" s="161">
        <v>0.86482758620689659</v>
      </c>
      <c r="Q31" s="160">
        <v>2.4137931034482696E-2</v>
      </c>
      <c r="R31" s="139"/>
      <c r="S31" s="139"/>
    </row>
    <row r="32" spans="1:19" x14ac:dyDescent="0.4">
      <c r="A32" s="169"/>
      <c r="B32" s="169"/>
      <c r="C32" s="168" t="s">
        <v>120</v>
      </c>
      <c r="D32" s="167"/>
      <c r="E32" s="167"/>
      <c r="F32" s="173"/>
      <c r="G32" s="166"/>
      <c r="H32" s="165"/>
      <c r="I32" s="164" t="e">
        <v>#DIV/0!</v>
      </c>
      <c r="J32" s="163">
        <v>0</v>
      </c>
      <c r="K32" s="166"/>
      <c r="L32" s="165"/>
      <c r="M32" s="164" t="e">
        <v>#DIV/0!</v>
      </c>
      <c r="N32" s="163">
        <v>0</v>
      </c>
      <c r="O32" s="162" t="e">
        <v>#DIV/0!</v>
      </c>
      <c r="P32" s="161" t="e">
        <v>#DIV/0!</v>
      </c>
      <c r="Q32" s="160" t="e">
        <v>#DIV/0!</v>
      </c>
      <c r="R32" s="139"/>
      <c r="S32" s="139"/>
    </row>
    <row r="33" spans="1:19" x14ac:dyDescent="0.4">
      <c r="A33" s="169"/>
      <c r="B33" s="169"/>
      <c r="C33" s="168" t="s">
        <v>119</v>
      </c>
      <c r="D33" s="167"/>
      <c r="E33" s="167"/>
      <c r="F33" s="6" t="s">
        <v>84</v>
      </c>
      <c r="G33" s="166">
        <v>897</v>
      </c>
      <c r="H33" s="165">
        <v>817</v>
      </c>
      <c r="I33" s="164">
        <v>1.0979192166462668</v>
      </c>
      <c r="J33" s="163">
        <v>80</v>
      </c>
      <c r="K33" s="166">
        <v>1455</v>
      </c>
      <c r="L33" s="165">
        <v>1450</v>
      </c>
      <c r="M33" s="164">
        <v>1.0034482758620689</v>
      </c>
      <c r="N33" s="163">
        <v>5</v>
      </c>
      <c r="O33" s="162">
        <v>0.61649484536082477</v>
      </c>
      <c r="P33" s="161">
        <v>0.56344827586206891</v>
      </c>
      <c r="Q33" s="160">
        <v>5.3046569498755858E-2</v>
      </c>
      <c r="R33" s="139"/>
      <c r="S33" s="139"/>
    </row>
    <row r="34" spans="1:19" x14ac:dyDescent="0.4">
      <c r="A34" s="169"/>
      <c r="B34" s="169"/>
      <c r="C34" s="168" t="s">
        <v>94</v>
      </c>
      <c r="D34" s="167"/>
      <c r="E34" s="167"/>
      <c r="F34" s="173"/>
      <c r="G34" s="166"/>
      <c r="H34" s="165"/>
      <c r="I34" s="164" t="e">
        <v>#DIV/0!</v>
      </c>
      <c r="J34" s="163">
        <v>0</v>
      </c>
      <c r="K34" s="166"/>
      <c r="L34" s="165"/>
      <c r="M34" s="164" t="e">
        <v>#DIV/0!</v>
      </c>
      <c r="N34" s="163">
        <v>0</v>
      </c>
      <c r="O34" s="162" t="e">
        <v>#DIV/0!</v>
      </c>
      <c r="P34" s="161" t="e">
        <v>#DIV/0!</v>
      </c>
      <c r="Q34" s="160" t="e">
        <v>#DIV/0!</v>
      </c>
      <c r="R34" s="139"/>
      <c r="S34" s="139"/>
    </row>
    <row r="35" spans="1:19" x14ac:dyDescent="0.4">
      <c r="A35" s="169"/>
      <c r="B35" s="169"/>
      <c r="C35" s="168" t="s">
        <v>90</v>
      </c>
      <c r="D35" s="167"/>
      <c r="E35" s="167"/>
      <c r="F35" s="173"/>
      <c r="G35" s="166"/>
      <c r="H35" s="165"/>
      <c r="I35" s="164" t="e">
        <v>#DIV/0!</v>
      </c>
      <c r="J35" s="163">
        <v>0</v>
      </c>
      <c r="K35" s="166"/>
      <c r="L35" s="165"/>
      <c r="M35" s="164" t="e">
        <v>#DIV/0!</v>
      </c>
      <c r="N35" s="163">
        <v>0</v>
      </c>
      <c r="O35" s="162" t="e">
        <v>#DIV/0!</v>
      </c>
      <c r="P35" s="161" t="e">
        <v>#DIV/0!</v>
      </c>
      <c r="Q35" s="160" t="e">
        <v>#DIV/0!</v>
      </c>
      <c r="R35" s="139"/>
      <c r="S35" s="139"/>
    </row>
    <row r="36" spans="1:19" x14ac:dyDescent="0.4">
      <c r="A36" s="169"/>
      <c r="B36" s="150"/>
      <c r="C36" s="149" t="s">
        <v>93</v>
      </c>
      <c r="D36" s="147"/>
      <c r="E36" s="147"/>
      <c r="F36" s="6" t="s">
        <v>84</v>
      </c>
      <c r="G36" s="146">
        <v>4585</v>
      </c>
      <c r="H36" s="145">
        <v>4157</v>
      </c>
      <c r="I36" s="144">
        <v>1.1029588645657926</v>
      </c>
      <c r="J36" s="143">
        <v>428</v>
      </c>
      <c r="K36" s="146">
        <v>6150</v>
      </c>
      <c r="L36" s="145">
        <v>5850</v>
      </c>
      <c r="M36" s="144">
        <v>1.0512820512820513</v>
      </c>
      <c r="N36" s="143">
        <v>300</v>
      </c>
      <c r="O36" s="142">
        <v>0.7455284552845528</v>
      </c>
      <c r="P36" s="141">
        <v>0.71059829059829061</v>
      </c>
      <c r="Q36" s="140">
        <v>3.49301646862622E-2</v>
      </c>
      <c r="R36" s="139"/>
      <c r="S36" s="139"/>
    </row>
    <row r="37" spans="1:19" x14ac:dyDescent="0.4">
      <c r="A37" s="169"/>
      <c r="B37" s="159" t="s">
        <v>118</v>
      </c>
      <c r="C37" s="158"/>
      <c r="D37" s="158"/>
      <c r="E37" s="158"/>
      <c r="F37" s="174"/>
      <c r="G37" s="157">
        <v>684</v>
      </c>
      <c r="H37" s="156">
        <v>656</v>
      </c>
      <c r="I37" s="155">
        <v>1.0426829268292683</v>
      </c>
      <c r="J37" s="154">
        <v>28</v>
      </c>
      <c r="K37" s="157">
        <v>879</v>
      </c>
      <c r="L37" s="156">
        <v>890</v>
      </c>
      <c r="M37" s="155">
        <v>0.98764044943820228</v>
      </c>
      <c r="N37" s="154">
        <v>-11</v>
      </c>
      <c r="O37" s="153">
        <v>0.77815699658703075</v>
      </c>
      <c r="P37" s="152">
        <v>0.73707865168539322</v>
      </c>
      <c r="Q37" s="151">
        <v>4.1078344901637531E-2</v>
      </c>
      <c r="R37" s="139"/>
      <c r="S37" s="139"/>
    </row>
    <row r="38" spans="1:19" x14ac:dyDescent="0.4">
      <c r="A38" s="169"/>
      <c r="B38" s="169"/>
      <c r="C38" s="168" t="s">
        <v>117</v>
      </c>
      <c r="D38" s="167"/>
      <c r="E38" s="167"/>
      <c r="F38" s="6" t="s">
        <v>84</v>
      </c>
      <c r="G38" s="166">
        <v>413</v>
      </c>
      <c r="H38" s="165">
        <v>408</v>
      </c>
      <c r="I38" s="164">
        <v>1.0122549019607843</v>
      </c>
      <c r="J38" s="163">
        <v>5</v>
      </c>
      <c r="K38" s="166">
        <v>489</v>
      </c>
      <c r="L38" s="165">
        <v>500</v>
      </c>
      <c r="M38" s="164">
        <v>0.97799999999999998</v>
      </c>
      <c r="N38" s="163">
        <v>-11</v>
      </c>
      <c r="O38" s="162">
        <v>0.84458077709611457</v>
      </c>
      <c r="P38" s="161">
        <v>0.81599999999999995</v>
      </c>
      <c r="Q38" s="160">
        <v>2.8580777096114618E-2</v>
      </c>
      <c r="R38" s="139"/>
      <c r="S38" s="139"/>
    </row>
    <row r="39" spans="1:19" x14ac:dyDescent="0.4">
      <c r="A39" s="150"/>
      <c r="B39" s="150"/>
      <c r="C39" s="186" t="s">
        <v>116</v>
      </c>
      <c r="D39" s="185"/>
      <c r="E39" s="185"/>
      <c r="F39" s="6" t="s">
        <v>84</v>
      </c>
      <c r="G39" s="184">
        <v>271</v>
      </c>
      <c r="H39" s="183">
        <v>248</v>
      </c>
      <c r="I39" s="182">
        <v>1.092741935483871</v>
      </c>
      <c r="J39" s="181">
        <v>23</v>
      </c>
      <c r="K39" s="184">
        <v>390</v>
      </c>
      <c r="L39" s="183">
        <v>390</v>
      </c>
      <c r="M39" s="182">
        <v>1</v>
      </c>
      <c r="N39" s="181">
        <v>0</v>
      </c>
      <c r="O39" s="180">
        <v>0.69487179487179485</v>
      </c>
      <c r="P39" s="179">
        <v>0.63589743589743586</v>
      </c>
      <c r="Q39" s="178">
        <v>5.8974358974358987E-2</v>
      </c>
      <c r="R39" s="139"/>
      <c r="S39" s="139"/>
    </row>
    <row r="40" spans="1:19" x14ac:dyDescent="0.4">
      <c r="A40" s="159" t="s">
        <v>115</v>
      </c>
      <c r="B40" s="158" t="s">
        <v>114</v>
      </c>
      <c r="C40" s="158"/>
      <c r="D40" s="158"/>
      <c r="E40" s="158"/>
      <c r="F40" s="174"/>
      <c r="G40" s="157">
        <v>81640</v>
      </c>
      <c r="H40" s="156">
        <v>77326</v>
      </c>
      <c r="I40" s="155">
        <v>1.0557897731681452</v>
      </c>
      <c r="J40" s="154">
        <v>4314</v>
      </c>
      <c r="K40" s="177">
        <v>125839</v>
      </c>
      <c r="L40" s="156">
        <v>120997</v>
      </c>
      <c r="M40" s="155">
        <v>1.0400175210955644</v>
      </c>
      <c r="N40" s="154">
        <v>4842</v>
      </c>
      <c r="O40" s="153">
        <v>0.64876548605758155</v>
      </c>
      <c r="P40" s="152">
        <v>0.63907369604205067</v>
      </c>
      <c r="Q40" s="151">
        <v>9.6917900155308878E-3</v>
      </c>
      <c r="R40" s="139"/>
      <c r="S40" s="139"/>
    </row>
    <row r="41" spans="1:19" x14ac:dyDescent="0.4">
      <c r="A41" s="176"/>
      <c r="B41" s="159" t="s">
        <v>144</v>
      </c>
      <c r="C41" s="158"/>
      <c r="D41" s="158"/>
      <c r="E41" s="158"/>
      <c r="F41" s="174"/>
      <c r="G41" s="157">
        <v>79570</v>
      </c>
      <c r="H41" s="156">
        <v>76525</v>
      </c>
      <c r="I41" s="155">
        <v>1.0397909180006535</v>
      </c>
      <c r="J41" s="154">
        <v>3045</v>
      </c>
      <c r="K41" s="157">
        <v>122600</v>
      </c>
      <c r="L41" s="156">
        <v>119846</v>
      </c>
      <c r="M41" s="155">
        <v>1.0229794903459439</v>
      </c>
      <c r="N41" s="154">
        <v>2754</v>
      </c>
      <c r="O41" s="153">
        <v>0.64902120717781397</v>
      </c>
      <c r="P41" s="152">
        <v>0.63852777731421995</v>
      </c>
      <c r="Q41" s="151">
        <v>1.0493429863594028E-2</v>
      </c>
      <c r="R41" s="139"/>
      <c r="S41" s="139"/>
    </row>
    <row r="42" spans="1:19" x14ac:dyDescent="0.4">
      <c r="A42" s="169"/>
      <c r="B42" s="169"/>
      <c r="C42" s="168" t="s">
        <v>143</v>
      </c>
      <c r="D42" s="167"/>
      <c r="E42" s="167"/>
      <c r="F42" s="6" t="s">
        <v>84</v>
      </c>
      <c r="G42" s="166">
        <v>27420</v>
      </c>
      <c r="H42" s="165">
        <v>25098</v>
      </c>
      <c r="I42" s="164">
        <v>1.0925173320583312</v>
      </c>
      <c r="J42" s="163">
        <v>2322</v>
      </c>
      <c r="K42" s="166">
        <v>44852</v>
      </c>
      <c r="L42" s="165">
        <v>41898</v>
      </c>
      <c r="M42" s="164">
        <v>1.0705045586901523</v>
      </c>
      <c r="N42" s="163">
        <v>2954</v>
      </c>
      <c r="O42" s="162">
        <v>0.61134397574244181</v>
      </c>
      <c r="P42" s="161">
        <v>0.59902620650150362</v>
      </c>
      <c r="Q42" s="160">
        <v>1.2317769240938192E-2</v>
      </c>
      <c r="R42" s="139"/>
      <c r="S42" s="139"/>
    </row>
    <row r="43" spans="1:19" x14ac:dyDescent="0.4">
      <c r="A43" s="169"/>
      <c r="B43" s="169"/>
      <c r="C43" s="168" t="s">
        <v>112</v>
      </c>
      <c r="D43" s="167"/>
      <c r="E43" s="167"/>
      <c r="F43" s="6" t="s">
        <v>84</v>
      </c>
      <c r="G43" s="166">
        <v>5853</v>
      </c>
      <c r="H43" s="165">
        <v>3804</v>
      </c>
      <c r="I43" s="164">
        <v>1.5386435331230284</v>
      </c>
      <c r="J43" s="163">
        <v>2049</v>
      </c>
      <c r="K43" s="166">
        <v>8636</v>
      </c>
      <c r="L43" s="165">
        <v>5140</v>
      </c>
      <c r="M43" s="164">
        <v>1.6801556420233463</v>
      </c>
      <c r="N43" s="163">
        <v>3496</v>
      </c>
      <c r="O43" s="162">
        <v>0.67774432607688739</v>
      </c>
      <c r="P43" s="161">
        <v>0.74007782101167319</v>
      </c>
      <c r="Q43" s="160">
        <v>-6.2333494934785794E-2</v>
      </c>
      <c r="R43" s="139"/>
      <c r="S43" s="139"/>
    </row>
    <row r="44" spans="1:19" x14ac:dyDescent="0.4">
      <c r="A44" s="169"/>
      <c r="B44" s="169"/>
      <c r="C44" s="168" t="s">
        <v>96</v>
      </c>
      <c r="D44" s="167"/>
      <c r="E44" s="167"/>
      <c r="F44" s="6" t="s">
        <v>84</v>
      </c>
      <c r="G44" s="166">
        <v>5965</v>
      </c>
      <c r="H44" s="165">
        <v>6604</v>
      </c>
      <c r="I44" s="164">
        <v>0.9032404603270745</v>
      </c>
      <c r="J44" s="163">
        <v>-639</v>
      </c>
      <c r="K44" s="166">
        <v>8196</v>
      </c>
      <c r="L44" s="165">
        <v>8594</v>
      </c>
      <c r="M44" s="164">
        <v>0.95368861996741916</v>
      </c>
      <c r="N44" s="163">
        <v>-398</v>
      </c>
      <c r="O44" s="162">
        <v>0.72779404587603713</v>
      </c>
      <c r="P44" s="161">
        <v>0.76844309983709569</v>
      </c>
      <c r="Q44" s="160">
        <v>-4.0649053961058557E-2</v>
      </c>
      <c r="R44" s="139"/>
      <c r="S44" s="139"/>
    </row>
    <row r="45" spans="1:19" x14ac:dyDescent="0.4">
      <c r="A45" s="169"/>
      <c r="B45" s="169"/>
      <c r="C45" s="168" t="s">
        <v>90</v>
      </c>
      <c r="D45" s="167"/>
      <c r="E45" s="167"/>
      <c r="F45" s="6" t="s">
        <v>84</v>
      </c>
      <c r="G45" s="166">
        <v>2312</v>
      </c>
      <c r="H45" s="165">
        <v>4201</v>
      </c>
      <c r="I45" s="164">
        <v>0.55034515591525823</v>
      </c>
      <c r="J45" s="163">
        <v>-1889</v>
      </c>
      <c r="K45" s="166">
        <v>3601</v>
      </c>
      <c r="L45" s="165">
        <v>8099</v>
      </c>
      <c r="M45" s="164">
        <v>0.4446227929373997</v>
      </c>
      <c r="N45" s="163">
        <v>-4498</v>
      </c>
      <c r="O45" s="162">
        <v>0.64204387670091645</v>
      </c>
      <c r="P45" s="161">
        <v>0.51870601308803554</v>
      </c>
      <c r="Q45" s="160">
        <v>0.1233378636128809</v>
      </c>
      <c r="R45" s="139"/>
      <c r="S45" s="139"/>
    </row>
    <row r="46" spans="1:19" x14ac:dyDescent="0.4">
      <c r="A46" s="169"/>
      <c r="B46" s="169"/>
      <c r="C46" s="168" t="s">
        <v>93</v>
      </c>
      <c r="D46" s="167"/>
      <c r="E46" s="167"/>
      <c r="F46" s="6" t="s">
        <v>84</v>
      </c>
      <c r="G46" s="166">
        <v>5082</v>
      </c>
      <c r="H46" s="165">
        <v>4480</v>
      </c>
      <c r="I46" s="164">
        <v>1.1343749999999999</v>
      </c>
      <c r="J46" s="163">
        <v>602</v>
      </c>
      <c r="K46" s="166">
        <v>8220</v>
      </c>
      <c r="L46" s="165">
        <v>6707</v>
      </c>
      <c r="M46" s="164">
        <v>1.2255852094826301</v>
      </c>
      <c r="N46" s="163">
        <v>1513</v>
      </c>
      <c r="O46" s="162">
        <v>0.61824817518248176</v>
      </c>
      <c r="P46" s="161">
        <v>0.66795884896376923</v>
      </c>
      <c r="Q46" s="160">
        <v>-4.9710673781287462E-2</v>
      </c>
      <c r="R46" s="139"/>
      <c r="S46" s="139"/>
    </row>
    <row r="47" spans="1:19" x14ac:dyDescent="0.4">
      <c r="A47" s="169"/>
      <c r="B47" s="169"/>
      <c r="C47" s="168" t="s">
        <v>97</v>
      </c>
      <c r="D47" s="167"/>
      <c r="E47" s="167"/>
      <c r="F47" s="6" t="s">
        <v>84</v>
      </c>
      <c r="G47" s="166">
        <v>10143</v>
      </c>
      <c r="H47" s="165">
        <v>11354</v>
      </c>
      <c r="I47" s="164">
        <v>0.89334155363748458</v>
      </c>
      <c r="J47" s="163">
        <v>-1211</v>
      </c>
      <c r="K47" s="166">
        <v>15220</v>
      </c>
      <c r="L47" s="165">
        <v>17348</v>
      </c>
      <c r="M47" s="164">
        <v>0.8773345630620244</v>
      </c>
      <c r="N47" s="163">
        <v>-2128</v>
      </c>
      <c r="O47" s="162">
        <v>0.66642575558475692</v>
      </c>
      <c r="P47" s="161">
        <v>0.65448466682038275</v>
      </c>
      <c r="Q47" s="160">
        <v>1.1941088764374164E-2</v>
      </c>
      <c r="R47" s="139"/>
      <c r="S47" s="139"/>
    </row>
    <row r="48" spans="1:19" x14ac:dyDescent="0.4">
      <c r="A48" s="169"/>
      <c r="B48" s="169"/>
      <c r="C48" s="168" t="s">
        <v>91</v>
      </c>
      <c r="D48" s="167"/>
      <c r="E48" s="167"/>
      <c r="F48" s="6" t="s">
        <v>84</v>
      </c>
      <c r="G48" s="166">
        <v>1571</v>
      </c>
      <c r="H48" s="165">
        <v>1493</v>
      </c>
      <c r="I48" s="164">
        <v>1.0522438044206297</v>
      </c>
      <c r="J48" s="163">
        <v>78</v>
      </c>
      <c r="K48" s="166">
        <v>2700</v>
      </c>
      <c r="L48" s="165">
        <v>2700</v>
      </c>
      <c r="M48" s="164">
        <v>1</v>
      </c>
      <c r="N48" s="163">
        <v>0</v>
      </c>
      <c r="O48" s="162">
        <v>0.58185185185185184</v>
      </c>
      <c r="P48" s="161">
        <v>0.55296296296296299</v>
      </c>
      <c r="Q48" s="160">
        <v>2.8888888888888853E-2</v>
      </c>
      <c r="R48" s="139"/>
      <c r="S48" s="139"/>
    </row>
    <row r="49" spans="1:19" x14ac:dyDescent="0.4">
      <c r="A49" s="169"/>
      <c r="B49" s="169"/>
      <c r="C49" s="168" t="s">
        <v>111</v>
      </c>
      <c r="D49" s="167"/>
      <c r="E49" s="167"/>
      <c r="F49" s="6" t="s">
        <v>84</v>
      </c>
      <c r="G49" s="166">
        <v>1227</v>
      </c>
      <c r="H49" s="165">
        <v>1201</v>
      </c>
      <c r="I49" s="164">
        <v>1.0216486261448792</v>
      </c>
      <c r="J49" s="163">
        <v>26</v>
      </c>
      <c r="K49" s="166">
        <v>1760</v>
      </c>
      <c r="L49" s="165">
        <v>1760</v>
      </c>
      <c r="M49" s="164">
        <v>1</v>
      </c>
      <c r="N49" s="163">
        <v>0</v>
      </c>
      <c r="O49" s="162">
        <v>0.69715909090909089</v>
      </c>
      <c r="P49" s="161">
        <v>0.68238636363636362</v>
      </c>
      <c r="Q49" s="160">
        <v>1.4772727272727271E-2</v>
      </c>
      <c r="R49" s="139"/>
      <c r="S49" s="139"/>
    </row>
    <row r="50" spans="1:19" x14ac:dyDescent="0.4">
      <c r="A50" s="169"/>
      <c r="B50" s="169"/>
      <c r="C50" s="168" t="s">
        <v>110</v>
      </c>
      <c r="D50" s="167"/>
      <c r="E50" s="167"/>
      <c r="F50" s="6" t="s">
        <v>84</v>
      </c>
      <c r="G50" s="166">
        <v>1765</v>
      </c>
      <c r="H50" s="165">
        <v>1859</v>
      </c>
      <c r="I50" s="164">
        <v>0.94943518020441098</v>
      </c>
      <c r="J50" s="163">
        <v>-94</v>
      </c>
      <c r="K50" s="166">
        <v>2700</v>
      </c>
      <c r="L50" s="165">
        <v>2698</v>
      </c>
      <c r="M50" s="164">
        <v>1.0007412898443291</v>
      </c>
      <c r="N50" s="163">
        <v>2</v>
      </c>
      <c r="O50" s="162">
        <v>0.65370370370370368</v>
      </c>
      <c r="P50" s="161">
        <v>0.68902891030392888</v>
      </c>
      <c r="Q50" s="160">
        <v>-3.5325206600225201E-2</v>
      </c>
      <c r="R50" s="139"/>
      <c r="S50" s="139"/>
    </row>
    <row r="51" spans="1:19" x14ac:dyDescent="0.4">
      <c r="A51" s="169"/>
      <c r="B51" s="169"/>
      <c r="C51" s="168" t="s">
        <v>109</v>
      </c>
      <c r="D51" s="167"/>
      <c r="E51" s="167"/>
      <c r="F51" s="6" t="s">
        <v>88</v>
      </c>
      <c r="G51" s="166">
        <v>687</v>
      </c>
      <c r="H51" s="165">
        <v>739</v>
      </c>
      <c r="I51" s="164">
        <v>0.92963464140730723</v>
      </c>
      <c r="J51" s="163">
        <v>-52</v>
      </c>
      <c r="K51" s="166">
        <v>1260</v>
      </c>
      <c r="L51" s="165">
        <v>1260</v>
      </c>
      <c r="M51" s="164">
        <v>1</v>
      </c>
      <c r="N51" s="163">
        <v>0</v>
      </c>
      <c r="O51" s="162">
        <v>0.54523809523809519</v>
      </c>
      <c r="P51" s="161">
        <v>0.58650793650793653</v>
      </c>
      <c r="Q51" s="160">
        <v>-4.1269841269841345E-2</v>
      </c>
      <c r="R51" s="139"/>
      <c r="S51" s="139"/>
    </row>
    <row r="52" spans="1:19" x14ac:dyDescent="0.4">
      <c r="A52" s="169"/>
      <c r="B52" s="169"/>
      <c r="C52" s="168" t="s">
        <v>108</v>
      </c>
      <c r="D52" s="167"/>
      <c r="E52" s="167"/>
      <c r="F52" s="6" t="s">
        <v>84</v>
      </c>
      <c r="G52" s="166">
        <v>928</v>
      </c>
      <c r="H52" s="165">
        <v>975</v>
      </c>
      <c r="I52" s="164">
        <v>0.95179487179487177</v>
      </c>
      <c r="J52" s="163">
        <v>-47</v>
      </c>
      <c r="K52" s="166">
        <v>1760</v>
      </c>
      <c r="L52" s="165">
        <v>1760</v>
      </c>
      <c r="M52" s="164">
        <v>1</v>
      </c>
      <c r="N52" s="163">
        <v>0</v>
      </c>
      <c r="O52" s="162">
        <v>0.52727272727272723</v>
      </c>
      <c r="P52" s="161">
        <v>0.55397727272727271</v>
      </c>
      <c r="Q52" s="160">
        <v>-2.6704545454545481E-2</v>
      </c>
      <c r="R52" s="139"/>
      <c r="S52" s="139"/>
    </row>
    <row r="53" spans="1:19" x14ac:dyDescent="0.4">
      <c r="A53" s="169"/>
      <c r="B53" s="169"/>
      <c r="C53" s="168" t="s">
        <v>107</v>
      </c>
      <c r="D53" s="167"/>
      <c r="E53" s="167"/>
      <c r="F53" s="6" t="s">
        <v>84</v>
      </c>
      <c r="G53" s="166">
        <v>1993</v>
      </c>
      <c r="H53" s="165">
        <v>2035</v>
      </c>
      <c r="I53" s="164">
        <v>0.97936117936117939</v>
      </c>
      <c r="J53" s="163">
        <v>-42</v>
      </c>
      <c r="K53" s="166">
        <v>2699</v>
      </c>
      <c r="L53" s="165">
        <v>2700</v>
      </c>
      <c r="M53" s="164">
        <v>0.99962962962962965</v>
      </c>
      <c r="N53" s="163">
        <v>-1</v>
      </c>
      <c r="O53" s="162">
        <v>0.73842163764357172</v>
      </c>
      <c r="P53" s="161">
        <v>0.75370370370370365</v>
      </c>
      <c r="Q53" s="160">
        <v>-1.5282066060131938E-2</v>
      </c>
      <c r="R53" s="139"/>
      <c r="S53" s="139"/>
    </row>
    <row r="54" spans="1:19" x14ac:dyDescent="0.4">
      <c r="A54" s="169"/>
      <c r="B54" s="169"/>
      <c r="C54" s="168" t="s">
        <v>106</v>
      </c>
      <c r="D54" s="167"/>
      <c r="E54" s="167"/>
      <c r="F54" s="6" t="s">
        <v>84</v>
      </c>
      <c r="G54" s="166">
        <v>2092</v>
      </c>
      <c r="H54" s="165">
        <v>2018</v>
      </c>
      <c r="I54" s="164">
        <v>1.0366699702675917</v>
      </c>
      <c r="J54" s="163">
        <v>74</v>
      </c>
      <c r="K54" s="166">
        <v>2700</v>
      </c>
      <c r="L54" s="165">
        <v>2700</v>
      </c>
      <c r="M54" s="164">
        <v>1</v>
      </c>
      <c r="N54" s="163">
        <v>0</v>
      </c>
      <c r="O54" s="162">
        <v>0.77481481481481485</v>
      </c>
      <c r="P54" s="161">
        <v>0.74740740740740741</v>
      </c>
      <c r="Q54" s="160">
        <v>2.7407407407407436E-2</v>
      </c>
      <c r="R54" s="139"/>
      <c r="S54" s="139"/>
    </row>
    <row r="55" spans="1:19" x14ac:dyDescent="0.4">
      <c r="A55" s="169"/>
      <c r="B55" s="169"/>
      <c r="C55" s="168" t="s">
        <v>105</v>
      </c>
      <c r="D55" s="167"/>
      <c r="E55" s="167"/>
      <c r="F55" s="6" t="s">
        <v>84</v>
      </c>
      <c r="G55" s="166">
        <v>1080</v>
      </c>
      <c r="H55" s="165">
        <v>991</v>
      </c>
      <c r="I55" s="164">
        <v>1.089808274470232</v>
      </c>
      <c r="J55" s="163">
        <v>89</v>
      </c>
      <c r="K55" s="166">
        <v>1760</v>
      </c>
      <c r="L55" s="165">
        <v>1760</v>
      </c>
      <c r="M55" s="164">
        <v>1</v>
      </c>
      <c r="N55" s="163">
        <v>0</v>
      </c>
      <c r="O55" s="162">
        <v>0.61363636363636365</v>
      </c>
      <c r="P55" s="161">
        <v>0.56306818181818186</v>
      </c>
      <c r="Q55" s="160">
        <v>5.056818181818179E-2</v>
      </c>
      <c r="R55" s="139"/>
      <c r="S55" s="139"/>
    </row>
    <row r="56" spans="1:19" x14ac:dyDescent="0.4">
      <c r="A56" s="169"/>
      <c r="B56" s="169"/>
      <c r="C56" s="168" t="s">
        <v>103</v>
      </c>
      <c r="D56" s="167"/>
      <c r="E56" s="167"/>
      <c r="F56" s="6" t="s">
        <v>84</v>
      </c>
      <c r="G56" s="166">
        <v>1175</v>
      </c>
      <c r="H56" s="165">
        <v>1151</v>
      </c>
      <c r="I56" s="164">
        <v>1.0208514335360557</v>
      </c>
      <c r="J56" s="163">
        <v>24</v>
      </c>
      <c r="K56" s="166">
        <v>1760</v>
      </c>
      <c r="L56" s="165">
        <v>1659</v>
      </c>
      <c r="M56" s="164">
        <v>1.0608800482218204</v>
      </c>
      <c r="N56" s="163">
        <v>101</v>
      </c>
      <c r="O56" s="162">
        <v>0.66761363636363635</v>
      </c>
      <c r="P56" s="161">
        <v>0.69379144062688369</v>
      </c>
      <c r="Q56" s="160">
        <v>-2.617780426324734E-2</v>
      </c>
      <c r="R56" s="139"/>
      <c r="S56" s="139"/>
    </row>
    <row r="57" spans="1:19" x14ac:dyDescent="0.4">
      <c r="A57" s="169"/>
      <c r="B57" s="169"/>
      <c r="C57" s="168" t="s">
        <v>102</v>
      </c>
      <c r="D57" s="167"/>
      <c r="E57" s="167"/>
      <c r="F57" s="6" t="s">
        <v>84</v>
      </c>
      <c r="G57" s="166">
        <v>1005</v>
      </c>
      <c r="H57" s="165">
        <v>858</v>
      </c>
      <c r="I57" s="164">
        <v>1.1713286713286712</v>
      </c>
      <c r="J57" s="163">
        <v>147</v>
      </c>
      <c r="K57" s="166">
        <v>1660</v>
      </c>
      <c r="L57" s="165">
        <v>1584</v>
      </c>
      <c r="M57" s="164">
        <v>1.047979797979798</v>
      </c>
      <c r="N57" s="163">
        <v>76</v>
      </c>
      <c r="O57" s="162">
        <v>0.60542168674698793</v>
      </c>
      <c r="P57" s="161">
        <v>0.54166666666666663</v>
      </c>
      <c r="Q57" s="160">
        <v>6.3755020080321301E-2</v>
      </c>
      <c r="R57" s="139"/>
      <c r="S57" s="139"/>
    </row>
    <row r="58" spans="1:19" x14ac:dyDescent="0.4">
      <c r="A58" s="169"/>
      <c r="B58" s="169"/>
      <c r="C58" s="168" t="s">
        <v>104</v>
      </c>
      <c r="D58" s="167"/>
      <c r="E58" s="167"/>
      <c r="F58" s="6" t="s">
        <v>84</v>
      </c>
      <c r="G58" s="166">
        <v>843</v>
      </c>
      <c r="H58" s="165">
        <v>792</v>
      </c>
      <c r="I58" s="164">
        <v>1.0643939393939394</v>
      </c>
      <c r="J58" s="163">
        <v>51</v>
      </c>
      <c r="K58" s="166">
        <v>1200</v>
      </c>
      <c r="L58" s="165">
        <v>1200</v>
      </c>
      <c r="M58" s="164">
        <v>1</v>
      </c>
      <c r="N58" s="163">
        <v>0</v>
      </c>
      <c r="O58" s="162">
        <v>0.70250000000000001</v>
      </c>
      <c r="P58" s="161">
        <v>0.66</v>
      </c>
      <c r="Q58" s="160">
        <v>4.2499999999999982E-2</v>
      </c>
      <c r="R58" s="139"/>
      <c r="S58" s="139"/>
    </row>
    <row r="59" spans="1:19" x14ac:dyDescent="0.4">
      <c r="A59" s="169"/>
      <c r="B59" s="169"/>
      <c r="C59" s="168" t="s">
        <v>101</v>
      </c>
      <c r="D59" s="167"/>
      <c r="E59" s="167"/>
      <c r="F59" s="6" t="s">
        <v>84</v>
      </c>
      <c r="G59" s="166">
        <v>2285</v>
      </c>
      <c r="H59" s="165">
        <v>2445</v>
      </c>
      <c r="I59" s="164">
        <v>0.93456032719836402</v>
      </c>
      <c r="J59" s="163">
        <v>-160</v>
      </c>
      <c r="K59" s="166">
        <v>3660</v>
      </c>
      <c r="L59" s="165">
        <v>4149</v>
      </c>
      <c r="M59" s="164">
        <v>0.88214027476500356</v>
      </c>
      <c r="N59" s="163">
        <v>-489</v>
      </c>
      <c r="O59" s="162">
        <v>0.62431693989071035</v>
      </c>
      <c r="P59" s="161">
        <v>0.58929862617498197</v>
      </c>
      <c r="Q59" s="160">
        <v>3.5018313715728389E-2</v>
      </c>
      <c r="R59" s="139"/>
      <c r="S59" s="139"/>
    </row>
    <row r="60" spans="1:19" x14ac:dyDescent="0.4">
      <c r="A60" s="169"/>
      <c r="B60" s="169"/>
      <c r="C60" s="168" t="s">
        <v>98</v>
      </c>
      <c r="D60" s="5" t="s">
        <v>0</v>
      </c>
      <c r="E60" s="167" t="s">
        <v>89</v>
      </c>
      <c r="F60" s="6" t="s">
        <v>84</v>
      </c>
      <c r="G60" s="166">
        <v>3041</v>
      </c>
      <c r="H60" s="165">
        <v>2077</v>
      </c>
      <c r="I60" s="164">
        <v>1.4641309581126625</v>
      </c>
      <c r="J60" s="163">
        <v>964</v>
      </c>
      <c r="K60" s="166">
        <v>3476</v>
      </c>
      <c r="L60" s="165">
        <v>2700</v>
      </c>
      <c r="M60" s="164">
        <v>1.2874074074074073</v>
      </c>
      <c r="N60" s="163">
        <v>776</v>
      </c>
      <c r="O60" s="162">
        <v>0.8748561565017261</v>
      </c>
      <c r="P60" s="161">
        <v>0.76925925925925931</v>
      </c>
      <c r="Q60" s="160">
        <v>0.10559689724246679</v>
      </c>
      <c r="R60" s="139"/>
      <c r="S60" s="139"/>
    </row>
    <row r="61" spans="1:19" x14ac:dyDescent="0.4">
      <c r="A61" s="169"/>
      <c r="B61" s="169"/>
      <c r="C61" s="168" t="s">
        <v>96</v>
      </c>
      <c r="D61" s="5" t="s">
        <v>0</v>
      </c>
      <c r="E61" s="167" t="s">
        <v>89</v>
      </c>
      <c r="F61" s="6" t="s">
        <v>84</v>
      </c>
      <c r="G61" s="166">
        <v>1194</v>
      </c>
      <c r="H61" s="165">
        <v>1048</v>
      </c>
      <c r="I61" s="164">
        <v>1.1393129770992367</v>
      </c>
      <c r="J61" s="163">
        <v>146</v>
      </c>
      <c r="K61" s="166">
        <v>1760</v>
      </c>
      <c r="L61" s="165">
        <v>1670</v>
      </c>
      <c r="M61" s="164">
        <v>1.0538922155688624</v>
      </c>
      <c r="N61" s="163">
        <v>90</v>
      </c>
      <c r="O61" s="162">
        <v>0.67840909090909096</v>
      </c>
      <c r="P61" s="161">
        <v>0.62754491017964076</v>
      </c>
      <c r="Q61" s="160">
        <v>5.0864180729450204E-2</v>
      </c>
      <c r="R61" s="139"/>
      <c r="S61" s="139"/>
    </row>
    <row r="62" spans="1:19" x14ac:dyDescent="0.4">
      <c r="A62" s="169"/>
      <c r="B62" s="169"/>
      <c r="C62" s="168" t="s">
        <v>93</v>
      </c>
      <c r="D62" s="5" t="s">
        <v>0</v>
      </c>
      <c r="E62" s="167" t="s">
        <v>89</v>
      </c>
      <c r="F62" s="6" t="s">
        <v>84</v>
      </c>
      <c r="G62" s="166">
        <v>1184</v>
      </c>
      <c r="H62" s="165">
        <v>1302</v>
      </c>
      <c r="I62" s="164">
        <v>0.90937019969278032</v>
      </c>
      <c r="J62" s="163">
        <v>-118</v>
      </c>
      <c r="K62" s="166">
        <v>1760</v>
      </c>
      <c r="L62" s="165">
        <v>1760</v>
      </c>
      <c r="M62" s="164">
        <v>1</v>
      </c>
      <c r="N62" s="163">
        <v>0</v>
      </c>
      <c r="O62" s="162">
        <v>0.67272727272727273</v>
      </c>
      <c r="P62" s="161">
        <v>0.73977272727272725</v>
      </c>
      <c r="Q62" s="160">
        <v>-6.7045454545454519E-2</v>
      </c>
      <c r="R62" s="139"/>
      <c r="S62" s="139"/>
    </row>
    <row r="63" spans="1:19" x14ac:dyDescent="0.4">
      <c r="A63" s="169"/>
      <c r="B63" s="150"/>
      <c r="C63" s="149" t="s">
        <v>97</v>
      </c>
      <c r="D63" s="11" t="s">
        <v>0</v>
      </c>
      <c r="E63" s="147" t="s">
        <v>89</v>
      </c>
      <c r="F63" s="6" t="s">
        <v>88</v>
      </c>
      <c r="G63" s="146">
        <v>725</v>
      </c>
      <c r="H63" s="145"/>
      <c r="I63" s="144" t="e">
        <v>#DIV/0!</v>
      </c>
      <c r="J63" s="143">
        <v>725</v>
      </c>
      <c r="K63" s="146">
        <v>1260</v>
      </c>
      <c r="L63" s="145"/>
      <c r="M63" s="144" t="e">
        <v>#DIV/0!</v>
      </c>
      <c r="N63" s="143">
        <v>1260</v>
      </c>
      <c r="O63" s="142">
        <v>0.57539682539682535</v>
      </c>
      <c r="P63" s="141" t="e">
        <v>#DIV/0!</v>
      </c>
      <c r="Q63" s="140" t="e">
        <v>#DIV/0!</v>
      </c>
      <c r="R63" s="139"/>
      <c r="S63" s="139"/>
    </row>
    <row r="64" spans="1:19" x14ac:dyDescent="0.4">
      <c r="A64" s="169"/>
      <c r="B64" s="159" t="s">
        <v>142</v>
      </c>
      <c r="C64" s="158"/>
      <c r="D64" s="175"/>
      <c r="E64" s="158"/>
      <c r="F64" s="174"/>
      <c r="G64" s="157">
        <v>2070</v>
      </c>
      <c r="H64" s="156">
        <v>801</v>
      </c>
      <c r="I64" s="155">
        <v>2.5842696629213484</v>
      </c>
      <c r="J64" s="154">
        <v>1269</v>
      </c>
      <c r="K64" s="157">
        <v>3239</v>
      </c>
      <c r="L64" s="156">
        <v>1151</v>
      </c>
      <c r="M64" s="155">
        <v>2.8140747176368377</v>
      </c>
      <c r="N64" s="154">
        <v>2088</v>
      </c>
      <c r="O64" s="153">
        <v>0.63908613769681999</v>
      </c>
      <c r="P64" s="152">
        <v>0.69591659426585573</v>
      </c>
      <c r="Q64" s="151">
        <v>-5.6830456569035737E-2</v>
      </c>
      <c r="R64" s="139"/>
      <c r="S64" s="139"/>
    </row>
    <row r="65" spans="1:19" x14ac:dyDescent="0.4">
      <c r="A65" s="169"/>
      <c r="B65" s="169"/>
      <c r="C65" s="168" t="s">
        <v>104</v>
      </c>
      <c r="D65" s="167"/>
      <c r="E65" s="167"/>
      <c r="F65" s="6" t="s">
        <v>84</v>
      </c>
      <c r="G65" s="166">
        <v>354</v>
      </c>
      <c r="H65" s="165">
        <v>317</v>
      </c>
      <c r="I65" s="164">
        <v>1.1167192429022081</v>
      </c>
      <c r="J65" s="163">
        <v>37</v>
      </c>
      <c r="K65" s="166">
        <v>540</v>
      </c>
      <c r="L65" s="165">
        <v>540</v>
      </c>
      <c r="M65" s="164">
        <v>1</v>
      </c>
      <c r="N65" s="163">
        <v>0</v>
      </c>
      <c r="O65" s="162">
        <v>0.65555555555555556</v>
      </c>
      <c r="P65" s="161">
        <v>0.58703703703703702</v>
      </c>
      <c r="Q65" s="160">
        <v>6.8518518518518534E-2</v>
      </c>
      <c r="R65" s="139"/>
      <c r="S65" s="139"/>
    </row>
    <row r="66" spans="1:19" x14ac:dyDescent="0.4">
      <c r="A66" s="169"/>
      <c r="B66" s="169"/>
      <c r="C66" s="168" t="s">
        <v>103</v>
      </c>
      <c r="D66" s="167"/>
      <c r="E66" s="167"/>
      <c r="F66" s="173"/>
      <c r="G66" s="166"/>
      <c r="H66" s="165"/>
      <c r="I66" s="164" t="e">
        <v>#DIV/0!</v>
      </c>
      <c r="J66" s="163">
        <v>0</v>
      </c>
      <c r="K66" s="166"/>
      <c r="L66" s="165"/>
      <c r="M66" s="164" t="e">
        <v>#DIV/0!</v>
      </c>
      <c r="N66" s="163">
        <v>0</v>
      </c>
      <c r="O66" s="162" t="e">
        <v>#DIV/0!</v>
      </c>
      <c r="P66" s="161" t="e">
        <v>#DIV/0!</v>
      </c>
      <c r="Q66" s="160" t="e">
        <v>#DIV/0!</v>
      </c>
      <c r="R66" s="139"/>
      <c r="S66" s="139"/>
    </row>
    <row r="67" spans="1:19" x14ac:dyDescent="0.4">
      <c r="A67" s="169"/>
      <c r="B67" s="169"/>
      <c r="C67" s="168" t="s">
        <v>102</v>
      </c>
      <c r="D67" s="167"/>
      <c r="E67" s="167"/>
      <c r="F67" s="173"/>
      <c r="G67" s="166"/>
      <c r="H67" s="165"/>
      <c r="I67" s="164" t="e">
        <v>#DIV/0!</v>
      </c>
      <c r="J67" s="163">
        <v>0</v>
      </c>
      <c r="K67" s="166"/>
      <c r="L67" s="165"/>
      <c r="M67" s="164" t="e">
        <v>#DIV/0!</v>
      </c>
      <c r="N67" s="163">
        <v>0</v>
      </c>
      <c r="O67" s="162" t="e">
        <v>#DIV/0!</v>
      </c>
      <c r="P67" s="161" t="e">
        <v>#DIV/0!</v>
      </c>
      <c r="Q67" s="160" t="e">
        <v>#DIV/0!</v>
      </c>
      <c r="R67" s="139"/>
      <c r="S67" s="139"/>
    </row>
    <row r="68" spans="1:19" x14ac:dyDescent="0.4">
      <c r="A68" s="169"/>
      <c r="B68" s="169"/>
      <c r="C68" s="168" t="s">
        <v>101</v>
      </c>
      <c r="D68" s="167"/>
      <c r="E68" s="167"/>
      <c r="F68" s="6" t="s">
        <v>84</v>
      </c>
      <c r="G68" s="166">
        <v>812</v>
      </c>
      <c r="H68" s="165">
        <v>484</v>
      </c>
      <c r="I68" s="164">
        <v>1.6776859504132231</v>
      </c>
      <c r="J68" s="163">
        <v>328</v>
      </c>
      <c r="K68" s="166">
        <v>1080</v>
      </c>
      <c r="L68" s="165">
        <v>611</v>
      </c>
      <c r="M68" s="164">
        <v>1.76759410801964</v>
      </c>
      <c r="N68" s="163">
        <v>469</v>
      </c>
      <c r="O68" s="162">
        <v>0.75185185185185188</v>
      </c>
      <c r="P68" s="161">
        <v>0.79214402618657942</v>
      </c>
      <c r="Q68" s="160">
        <v>-4.0292174334727537E-2</v>
      </c>
      <c r="R68" s="139"/>
      <c r="S68" s="139"/>
    </row>
    <row r="69" spans="1:19" x14ac:dyDescent="0.4">
      <c r="A69" s="150"/>
      <c r="B69" s="150"/>
      <c r="C69" s="149" t="s">
        <v>90</v>
      </c>
      <c r="D69" s="147"/>
      <c r="E69" s="147"/>
      <c r="F69" s="12" t="s">
        <v>84</v>
      </c>
      <c r="G69" s="146">
        <v>904</v>
      </c>
      <c r="H69" s="145"/>
      <c r="I69" s="144" t="e">
        <v>#DIV/0!</v>
      </c>
      <c r="J69" s="143">
        <v>904</v>
      </c>
      <c r="K69" s="146">
        <v>1619</v>
      </c>
      <c r="L69" s="145"/>
      <c r="M69" s="144" t="e">
        <v>#DIV/0!</v>
      </c>
      <c r="N69" s="143">
        <v>1619</v>
      </c>
      <c r="O69" s="142">
        <v>0.55836936380481783</v>
      </c>
      <c r="P69" s="141" t="e">
        <v>#DIV/0!</v>
      </c>
      <c r="Q69" s="140" t="e">
        <v>#DIV/0!</v>
      </c>
      <c r="R69" s="139"/>
      <c r="S69" s="139"/>
    </row>
    <row r="70" spans="1:19" x14ac:dyDescent="0.4">
      <c r="C70" s="196"/>
      <c r="G70" s="138"/>
      <c r="H70" s="138"/>
      <c r="I70" s="138"/>
      <c r="J70" s="138"/>
      <c r="K70" s="138"/>
      <c r="L70" s="138"/>
      <c r="M70" s="138"/>
      <c r="N70" s="138"/>
      <c r="O70" s="137"/>
      <c r="P70" s="137"/>
      <c r="Q70" s="137"/>
    </row>
    <row r="71" spans="1:19" x14ac:dyDescent="0.4">
      <c r="C71" s="8" t="s">
        <v>83</v>
      </c>
    </row>
    <row r="72" spans="1:19" x14ac:dyDescent="0.4">
      <c r="C72" s="9" t="s">
        <v>82</v>
      </c>
    </row>
    <row r="73" spans="1:19" x14ac:dyDescent="0.4">
      <c r="C73" s="8" t="s">
        <v>81</v>
      </c>
    </row>
    <row r="74" spans="1:19" x14ac:dyDescent="0.4">
      <c r="C74" s="8" t="s">
        <v>80</v>
      </c>
    </row>
    <row r="75" spans="1:19" x14ac:dyDescent="0.4">
      <c r="C75" s="8" t="s">
        <v>79</v>
      </c>
    </row>
  </sheetData>
  <mergeCells count="15">
    <mergeCell ref="Q3:Q4"/>
    <mergeCell ref="O2:Q2"/>
    <mergeCell ref="O3:O4"/>
    <mergeCell ref="A1:D1"/>
    <mergeCell ref="G2:J2"/>
    <mergeCell ref="I3:J3"/>
    <mergeCell ref="G3:G4"/>
    <mergeCell ref="H3:H4"/>
    <mergeCell ref="A3:F4"/>
    <mergeCell ref="A2:B2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h26'!A1" display="'h26'!A1"/>
  </hyperlinks>
  <pageMargins left="0.39370078740157483" right="0.39370078740157483" top="0.39370078740157483" bottom="0.39370078740157483" header="0.39370078740157483" footer="0.3937007874015748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showGridLines="0" zoomScale="90" zoomScaleNormal="90" workbookViewId="0">
      <selection sqref="A1:D1"/>
    </sheetView>
  </sheetViews>
  <sheetFormatPr defaultRowHeight="13.5" x14ac:dyDescent="0.4"/>
  <cols>
    <col min="1" max="1" width="2.125" style="136" customWidth="1"/>
    <col min="2" max="2" width="1.125" style="136" customWidth="1"/>
    <col min="3" max="3" width="6.75" style="136" customWidth="1"/>
    <col min="4" max="4" width="2.625" style="136" bestFit="1" customWidth="1"/>
    <col min="5" max="5" width="7.125" style="136" bestFit="1" customWidth="1"/>
    <col min="6" max="6" width="6.375" style="136" customWidth="1"/>
    <col min="7" max="8" width="12.75" style="136" bestFit="1" customWidth="1"/>
    <col min="9" max="9" width="7.625" style="136" customWidth="1"/>
    <col min="10" max="10" width="9.625" style="136" customWidth="1"/>
    <col min="11" max="12" width="12.75" style="136" bestFit="1" customWidth="1"/>
    <col min="13" max="13" width="7.625" style="136" customWidth="1"/>
    <col min="14" max="16" width="9.625" style="136" customWidth="1"/>
    <col min="17" max="17" width="8.625" style="136" customWidth="1"/>
    <col min="18" max="16384" width="9" style="136"/>
  </cols>
  <sheetData>
    <row r="1" spans="1:19" ht="17.25" customHeight="1" thickBot="1" x14ac:dyDescent="0.45">
      <c r="A1" s="281" t="str">
        <f>'h26'!A1</f>
        <v>平成26年度</v>
      </c>
      <c r="B1" s="281"/>
      <c r="C1" s="281"/>
      <c r="D1" s="281"/>
      <c r="E1" s="89"/>
      <c r="F1" s="89"/>
      <c r="G1" s="89"/>
      <c r="H1" s="89"/>
      <c r="I1" s="89"/>
      <c r="J1" s="92" t="str">
        <f ca="1">RIGHT(CELL("filename",$A$1),LEN(CELL("filename",$A$1))-FIND("]",CELL("filename",$A$1)))</f>
        <v>５月（中旬）</v>
      </c>
      <c r="K1" s="93" t="s">
        <v>72</v>
      </c>
      <c r="L1" s="89"/>
      <c r="M1" s="89"/>
      <c r="N1" s="89"/>
      <c r="O1" s="89"/>
      <c r="P1" s="89"/>
      <c r="Q1" s="89"/>
    </row>
    <row r="2" spans="1:19" x14ac:dyDescent="0.4">
      <c r="A2" s="299">
        <f>'５月（上旬）'!A2:B2</f>
        <v>26</v>
      </c>
      <c r="B2" s="284"/>
      <c r="C2" s="1">
        <f>'５月（上旬）'!C2</f>
        <v>2014</v>
      </c>
      <c r="D2" s="2" t="s">
        <v>141</v>
      </c>
      <c r="E2" s="2">
        <f>'５月（上旬）'!E2</f>
        <v>5</v>
      </c>
      <c r="F2" s="2" t="s">
        <v>140</v>
      </c>
      <c r="G2" s="291" t="s">
        <v>139</v>
      </c>
      <c r="H2" s="284"/>
      <c r="I2" s="284"/>
      <c r="J2" s="292"/>
      <c r="K2" s="284" t="s">
        <v>138</v>
      </c>
      <c r="L2" s="284"/>
      <c r="M2" s="284"/>
      <c r="N2" s="284"/>
      <c r="O2" s="291" t="s">
        <v>137</v>
      </c>
      <c r="P2" s="284"/>
      <c r="Q2" s="302"/>
    </row>
    <row r="3" spans="1:19" x14ac:dyDescent="0.4">
      <c r="A3" s="295" t="s">
        <v>136</v>
      </c>
      <c r="B3" s="296"/>
      <c r="C3" s="296"/>
      <c r="D3" s="296"/>
      <c r="E3" s="296"/>
      <c r="F3" s="296"/>
      <c r="G3" s="293" t="s">
        <v>187</v>
      </c>
      <c r="H3" s="287" t="s">
        <v>186</v>
      </c>
      <c r="I3" s="289" t="s">
        <v>133</v>
      </c>
      <c r="J3" s="290"/>
      <c r="K3" s="285" t="str">
        <f>G3</f>
        <v>14'5/11-5/20</v>
      </c>
      <c r="L3" s="287" t="str">
        <f>H3</f>
        <v>13'5/11-5/20</v>
      </c>
      <c r="M3" s="289" t="s">
        <v>133</v>
      </c>
      <c r="N3" s="290"/>
      <c r="O3" s="303" t="str">
        <f>G3</f>
        <v>14'5/11-5/20</v>
      </c>
      <c r="P3" s="282" t="str">
        <f>H3</f>
        <v>13'5/11-5/20</v>
      </c>
      <c r="Q3" s="300" t="s">
        <v>131</v>
      </c>
    </row>
    <row r="4" spans="1:19" ht="14.25" thickBot="1" x14ac:dyDescent="0.45">
      <c r="A4" s="297"/>
      <c r="B4" s="298"/>
      <c r="C4" s="298"/>
      <c r="D4" s="298"/>
      <c r="E4" s="298"/>
      <c r="F4" s="298"/>
      <c r="G4" s="294"/>
      <c r="H4" s="288"/>
      <c r="I4" s="3" t="s">
        <v>132</v>
      </c>
      <c r="J4" s="4" t="s">
        <v>131</v>
      </c>
      <c r="K4" s="286"/>
      <c r="L4" s="288"/>
      <c r="M4" s="3" t="s">
        <v>132</v>
      </c>
      <c r="N4" s="4" t="s">
        <v>131</v>
      </c>
      <c r="O4" s="304"/>
      <c r="P4" s="283"/>
      <c r="Q4" s="301"/>
    </row>
    <row r="5" spans="1:19" x14ac:dyDescent="0.4">
      <c r="A5" s="176" t="s">
        <v>130</v>
      </c>
      <c r="B5" s="195"/>
      <c r="C5" s="195"/>
      <c r="D5" s="195"/>
      <c r="E5" s="195"/>
      <c r="F5" s="195"/>
      <c r="G5" s="194">
        <v>139319</v>
      </c>
      <c r="H5" s="193">
        <v>128774</v>
      </c>
      <c r="I5" s="192">
        <v>1.0818876481277278</v>
      </c>
      <c r="J5" s="191">
        <v>10545</v>
      </c>
      <c r="K5" s="194">
        <v>215334</v>
      </c>
      <c r="L5" s="193">
        <v>199973</v>
      </c>
      <c r="M5" s="192">
        <v>1.0768153700749601</v>
      </c>
      <c r="N5" s="191">
        <v>15361</v>
      </c>
      <c r="O5" s="190">
        <v>0.64699025699610835</v>
      </c>
      <c r="P5" s="189">
        <v>0.6439569341861151</v>
      </c>
      <c r="Q5" s="188">
        <v>3.0333228099932441E-3</v>
      </c>
      <c r="R5" s="139"/>
      <c r="S5" s="139"/>
    </row>
    <row r="6" spans="1:19" x14ac:dyDescent="0.4">
      <c r="A6" s="159" t="s">
        <v>129</v>
      </c>
      <c r="B6" s="158" t="s">
        <v>128</v>
      </c>
      <c r="C6" s="158"/>
      <c r="D6" s="158"/>
      <c r="E6" s="158"/>
      <c r="F6" s="158"/>
      <c r="G6" s="157">
        <v>62299</v>
      </c>
      <c r="H6" s="156">
        <v>54819</v>
      </c>
      <c r="I6" s="155">
        <v>1.1364490413907586</v>
      </c>
      <c r="J6" s="154">
        <v>7480</v>
      </c>
      <c r="K6" s="177">
        <v>93983</v>
      </c>
      <c r="L6" s="156">
        <v>84406</v>
      </c>
      <c r="M6" s="155">
        <v>1.1134634978556026</v>
      </c>
      <c r="N6" s="154">
        <v>9577</v>
      </c>
      <c r="O6" s="153">
        <v>0.66287520083419338</v>
      </c>
      <c r="P6" s="152">
        <v>0.64946804729521601</v>
      </c>
      <c r="Q6" s="151">
        <v>1.3407153538977368E-2</v>
      </c>
      <c r="R6" s="139"/>
      <c r="S6" s="139"/>
    </row>
    <row r="7" spans="1:19" x14ac:dyDescent="0.4">
      <c r="A7" s="169"/>
      <c r="B7" s="159" t="s">
        <v>127</v>
      </c>
      <c r="C7" s="158"/>
      <c r="D7" s="158"/>
      <c r="E7" s="158"/>
      <c r="F7" s="158"/>
      <c r="G7" s="157">
        <v>41646</v>
      </c>
      <c r="H7" s="156">
        <v>32557</v>
      </c>
      <c r="I7" s="155">
        <v>1.2791719138741284</v>
      </c>
      <c r="J7" s="154">
        <v>9089</v>
      </c>
      <c r="K7" s="157">
        <v>65482</v>
      </c>
      <c r="L7" s="156">
        <v>54356</v>
      </c>
      <c r="M7" s="155">
        <v>1.2046876149827066</v>
      </c>
      <c r="N7" s="154">
        <v>11126</v>
      </c>
      <c r="O7" s="153">
        <v>0.63599157020249841</v>
      </c>
      <c r="P7" s="152">
        <v>0.598958716609022</v>
      </c>
      <c r="Q7" s="151">
        <v>3.7032853593476411E-2</v>
      </c>
      <c r="R7" s="139"/>
      <c r="S7" s="139"/>
    </row>
    <row r="8" spans="1:19" x14ac:dyDescent="0.4">
      <c r="A8" s="169"/>
      <c r="B8" s="169"/>
      <c r="C8" s="168" t="s">
        <v>98</v>
      </c>
      <c r="D8" s="5"/>
      <c r="E8" s="167"/>
      <c r="F8" s="6" t="s">
        <v>84</v>
      </c>
      <c r="G8" s="166">
        <v>29668</v>
      </c>
      <c r="H8" s="165">
        <v>26859</v>
      </c>
      <c r="I8" s="164">
        <v>1.1045831937153281</v>
      </c>
      <c r="J8" s="163">
        <v>2809</v>
      </c>
      <c r="K8" s="166">
        <v>47872</v>
      </c>
      <c r="L8" s="165">
        <v>47976</v>
      </c>
      <c r="M8" s="164">
        <v>0.99783224945806237</v>
      </c>
      <c r="N8" s="163">
        <v>-104</v>
      </c>
      <c r="O8" s="162">
        <v>0.61973596256684493</v>
      </c>
      <c r="P8" s="161">
        <v>0.55984242121060535</v>
      </c>
      <c r="Q8" s="160">
        <v>5.9893541356239588E-2</v>
      </c>
      <c r="R8" s="139"/>
      <c r="S8" s="139"/>
    </row>
    <row r="9" spans="1:19" x14ac:dyDescent="0.4">
      <c r="A9" s="169"/>
      <c r="B9" s="169"/>
      <c r="C9" s="168" t="s">
        <v>112</v>
      </c>
      <c r="D9" s="167"/>
      <c r="E9" s="167"/>
      <c r="F9" s="6" t="s">
        <v>84</v>
      </c>
      <c r="G9" s="166">
        <v>11305</v>
      </c>
      <c r="H9" s="165">
        <v>4915</v>
      </c>
      <c r="I9" s="164">
        <v>2.3001017293997967</v>
      </c>
      <c r="J9" s="163">
        <v>6390</v>
      </c>
      <c r="K9" s="166">
        <v>15000</v>
      </c>
      <c r="L9" s="165">
        <v>5000</v>
      </c>
      <c r="M9" s="164">
        <v>3</v>
      </c>
      <c r="N9" s="163">
        <v>10000</v>
      </c>
      <c r="O9" s="162">
        <v>0.75366666666666671</v>
      </c>
      <c r="P9" s="161">
        <v>0.98299999999999998</v>
      </c>
      <c r="Q9" s="160">
        <v>-0.22933333333333328</v>
      </c>
      <c r="R9" s="139"/>
      <c r="S9" s="139"/>
    </row>
    <row r="10" spans="1:19" x14ac:dyDescent="0.4">
      <c r="A10" s="169"/>
      <c r="B10" s="169"/>
      <c r="C10" s="168" t="s">
        <v>96</v>
      </c>
      <c r="D10" s="167"/>
      <c r="E10" s="167"/>
      <c r="F10" s="173"/>
      <c r="G10" s="166"/>
      <c r="H10" s="165"/>
      <c r="I10" s="164" t="e">
        <v>#DIV/0!</v>
      </c>
      <c r="J10" s="163">
        <v>0</v>
      </c>
      <c r="K10" s="166"/>
      <c r="L10" s="165"/>
      <c r="M10" s="164" t="e">
        <v>#DIV/0!</v>
      </c>
      <c r="N10" s="163">
        <v>0</v>
      </c>
      <c r="O10" s="162" t="e">
        <v>#DIV/0!</v>
      </c>
      <c r="P10" s="161" t="e">
        <v>#DIV/0!</v>
      </c>
      <c r="Q10" s="160" t="e">
        <v>#DIV/0!</v>
      </c>
      <c r="R10" s="139"/>
      <c r="S10" s="139"/>
    </row>
    <row r="11" spans="1:19" x14ac:dyDescent="0.4">
      <c r="A11" s="169"/>
      <c r="B11" s="169"/>
      <c r="C11" s="168" t="s">
        <v>97</v>
      </c>
      <c r="D11" s="167"/>
      <c r="E11" s="167"/>
      <c r="F11" s="173"/>
      <c r="G11" s="166"/>
      <c r="H11" s="165"/>
      <c r="I11" s="164" t="e">
        <v>#DIV/0!</v>
      </c>
      <c r="J11" s="163">
        <v>0</v>
      </c>
      <c r="K11" s="166"/>
      <c r="L11" s="165"/>
      <c r="M11" s="164" t="e">
        <v>#DIV/0!</v>
      </c>
      <c r="N11" s="163">
        <v>0</v>
      </c>
      <c r="O11" s="162" t="e">
        <v>#DIV/0!</v>
      </c>
      <c r="P11" s="161" t="e">
        <v>#DIV/0!</v>
      </c>
      <c r="Q11" s="160" t="e">
        <v>#DIV/0!</v>
      </c>
      <c r="R11" s="139"/>
      <c r="S11" s="139"/>
    </row>
    <row r="12" spans="1:19" x14ac:dyDescent="0.4">
      <c r="A12" s="169"/>
      <c r="B12" s="169"/>
      <c r="C12" s="168" t="s">
        <v>93</v>
      </c>
      <c r="D12" s="167"/>
      <c r="E12" s="167"/>
      <c r="F12" s="173"/>
      <c r="G12" s="166"/>
      <c r="H12" s="165"/>
      <c r="I12" s="164" t="e">
        <v>#DIV/0!</v>
      </c>
      <c r="J12" s="163">
        <v>0</v>
      </c>
      <c r="K12" s="166"/>
      <c r="L12" s="165"/>
      <c r="M12" s="164" t="e">
        <v>#DIV/0!</v>
      </c>
      <c r="N12" s="163">
        <v>0</v>
      </c>
      <c r="O12" s="162" t="e">
        <v>#DIV/0!</v>
      </c>
      <c r="P12" s="161" t="e">
        <v>#DIV/0!</v>
      </c>
      <c r="Q12" s="160" t="e">
        <v>#DIV/0!</v>
      </c>
      <c r="R12" s="139"/>
      <c r="S12" s="139"/>
    </row>
    <row r="13" spans="1:19" x14ac:dyDescent="0.4">
      <c r="A13" s="169"/>
      <c r="B13" s="169"/>
      <c r="C13" s="168" t="s">
        <v>91</v>
      </c>
      <c r="D13" s="167"/>
      <c r="E13" s="167"/>
      <c r="F13" s="6" t="s">
        <v>84</v>
      </c>
      <c r="G13" s="166">
        <v>673</v>
      </c>
      <c r="H13" s="165">
        <v>783</v>
      </c>
      <c r="I13" s="164">
        <v>0.85951468710089396</v>
      </c>
      <c r="J13" s="163">
        <v>-110</v>
      </c>
      <c r="K13" s="166">
        <v>2610</v>
      </c>
      <c r="L13" s="165">
        <v>1380</v>
      </c>
      <c r="M13" s="164">
        <v>1.8913043478260869</v>
      </c>
      <c r="N13" s="163">
        <v>1230</v>
      </c>
      <c r="O13" s="162">
        <v>0.25785440613026822</v>
      </c>
      <c r="P13" s="161">
        <v>0.56739130434782614</v>
      </c>
      <c r="Q13" s="160">
        <v>-0.30953689821755792</v>
      </c>
      <c r="R13" s="139"/>
      <c r="S13" s="139"/>
    </row>
    <row r="14" spans="1:19" x14ac:dyDescent="0.4">
      <c r="A14" s="169"/>
      <c r="B14" s="169"/>
      <c r="C14" s="168" t="s">
        <v>110</v>
      </c>
      <c r="D14" s="167"/>
      <c r="E14" s="167"/>
      <c r="F14" s="173"/>
      <c r="G14" s="166"/>
      <c r="H14" s="165"/>
      <c r="I14" s="164" t="e">
        <v>#DIV/0!</v>
      </c>
      <c r="J14" s="163">
        <v>0</v>
      </c>
      <c r="K14" s="166"/>
      <c r="L14" s="165"/>
      <c r="M14" s="164" t="e">
        <v>#DIV/0!</v>
      </c>
      <c r="N14" s="163">
        <v>0</v>
      </c>
      <c r="O14" s="162" t="e">
        <v>#DIV/0!</v>
      </c>
      <c r="P14" s="161" t="e">
        <v>#DIV/0!</v>
      </c>
      <c r="Q14" s="160" t="e">
        <v>#DIV/0!</v>
      </c>
      <c r="R14" s="139"/>
      <c r="S14" s="139"/>
    </row>
    <row r="15" spans="1:19" x14ac:dyDescent="0.4">
      <c r="A15" s="169"/>
      <c r="B15" s="169"/>
      <c r="C15" s="168" t="s">
        <v>90</v>
      </c>
      <c r="D15" s="167"/>
      <c r="E15" s="167"/>
      <c r="F15" s="173"/>
      <c r="G15" s="166"/>
      <c r="H15" s="165"/>
      <c r="I15" s="164" t="e">
        <v>#DIV/0!</v>
      </c>
      <c r="J15" s="163">
        <v>0</v>
      </c>
      <c r="K15" s="166"/>
      <c r="L15" s="165"/>
      <c r="M15" s="164" t="e">
        <v>#DIV/0!</v>
      </c>
      <c r="N15" s="163">
        <v>0</v>
      </c>
      <c r="O15" s="162" t="e">
        <v>#DIV/0!</v>
      </c>
      <c r="P15" s="161" t="e">
        <v>#DIV/0!</v>
      </c>
      <c r="Q15" s="160" t="e">
        <v>#DIV/0!</v>
      </c>
      <c r="R15" s="139"/>
      <c r="S15" s="139"/>
    </row>
    <row r="16" spans="1:19" x14ac:dyDescent="0.4">
      <c r="A16" s="169"/>
      <c r="B16" s="169"/>
      <c r="C16" s="149" t="s">
        <v>126</v>
      </c>
      <c r="D16" s="147"/>
      <c r="E16" s="147"/>
      <c r="F16" s="187"/>
      <c r="G16" s="146"/>
      <c r="H16" s="145"/>
      <c r="I16" s="144" t="e">
        <v>#DIV/0!</v>
      </c>
      <c r="J16" s="143">
        <v>0</v>
      </c>
      <c r="K16" s="146"/>
      <c r="L16" s="145"/>
      <c r="M16" s="144" t="e">
        <v>#DIV/0!</v>
      </c>
      <c r="N16" s="143">
        <v>0</v>
      </c>
      <c r="O16" s="142" t="e">
        <v>#DIV/0!</v>
      </c>
      <c r="P16" s="141" t="e">
        <v>#DIV/0!</v>
      </c>
      <c r="Q16" s="140" t="e">
        <v>#DIV/0!</v>
      </c>
      <c r="R16" s="139"/>
      <c r="S16" s="139"/>
    </row>
    <row r="17" spans="1:19" x14ac:dyDescent="0.4">
      <c r="A17" s="169"/>
      <c r="B17" s="159" t="s">
        <v>125</v>
      </c>
      <c r="C17" s="158"/>
      <c r="D17" s="158"/>
      <c r="E17" s="158"/>
      <c r="F17" s="174"/>
      <c r="G17" s="157">
        <v>20181</v>
      </c>
      <c r="H17" s="156">
        <v>21796</v>
      </c>
      <c r="I17" s="155">
        <v>0.92590383556615896</v>
      </c>
      <c r="J17" s="154">
        <v>-1615</v>
      </c>
      <c r="K17" s="157">
        <v>27650</v>
      </c>
      <c r="L17" s="156">
        <v>29210</v>
      </c>
      <c r="M17" s="155">
        <v>0.94659363231769944</v>
      </c>
      <c r="N17" s="154">
        <v>-1560</v>
      </c>
      <c r="O17" s="153">
        <v>0.72987341772151904</v>
      </c>
      <c r="P17" s="152">
        <v>0.74618281410475862</v>
      </c>
      <c r="Q17" s="151">
        <v>-1.6309396383239583E-2</v>
      </c>
      <c r="R17" s="139"/>
      <c r="S17" s="139"/>
    </row>
    <row r="18" spans="1:19" x14ac:dyDescent="0.4">
      <c r="A18" s="169"/>
      <c r="B18" s="169"/>
      <c r="C18" s="168" t="s">
        <v>98</v>
      </c>
      <c r="D18" s="167"/>
      <c r="E18" s="167"/>
      <c r="F18" s="173"/>
      <c r="G18" s="166"/>
      <c r="H18" s="165"/>
      <c r="I18" s="164" t="e">
        <v>#DIV/0!</v>
      </c>
      <c r="J18" s="163">
        <v>0</v>
      </c>
      <c r="K18" s="166"/>
      <c r="L18" s="165"/>
      <c r="M18" s="164" t="e">
        <v>#DIV/0!</v>
      </c>
      <c r="N18" s="163">
        <v>0</v>
      </c>
      <c r="O18" s="162" t="e">
        <v>#DIV/0!</v>
      </c>
      <c r="P18" s="161" t="e">
        <v>#DIV/0!</v>
      </c>
      <c r="Q18" s="160" t="e">
        <v>#DIV/0!</v>
      </c>
      <c r="R18" s="139"/>
      <c r="S18" s="139"/>
    </row>
    <row r="19" spans="1:19" x14ac:dyDescent="0.4">
      <c r="A19" s="169"/>
      <c r="B19" s="169"/>
      <c r="C19" s="168" t="s">
        <v>96</v>
      </c>
      <c r="D19" s="167"/>
      <c r="E19" s="167"/>
      <c r="F19" s="6" t="s">
        <v>84</v>
      </c>
      <c r="G19" s="166">
        <v>3122</v>
      </c>
      <c r="H19" s="165">
        <v>4843</v>
      </c>
      <c r="I19" s="164">
        <v>0.64464175098079701</v>
      </c>
      <c r="J19" s="163">
        <v>-1721</v>
      </c>
      <c r="K19" s="166">
        <v>4385</v>
      </c>
      <c r="L19" s="165">
        <v>5850</v>
      </c>
      <c r="M19" s="164">
        <v>0.74957264957264957</v>
      </c>
      <c r="N19" s="163">
        <v>-1465</v>
      </c>
      <c r="O19" s="162">
        <v>0.71197263397947552</v>
      </c>
      <c r="P19" s="161">
        <v>0.82786324786324783</v>
      </c>
      <c r="Q19" s="160">
        <v>-0.11589061388377231</v>
      </c>
      <c r="R19" s="139"/>
      <c r="S19" s="139"/>
    </row>
    <row r="20" spans="1:19" x14ac:dyDescent="0.4">
      <c r="A20" s="169"/>
      <c r="B20" s="169"/>
      <c r="C20" s="168" t="s">
        <v>97</v>
      </c>
      <c r="D20" s="167"/>
      <c r="E20" s="167"/>
      <c r="F20" s="6" t="s">
        <v>84</v>
      </c>
      <c r="G20" s="166">
        <v>6418</v>
      </c>
      <c r="H20" s="165">
        <v>6316</v>
      </c>
      <c r="I20" s="164">
        <v>1.0161494616846105</v>
      </c>
      <c r="J20" s="163">
        <v>102</v>
      </c>
      <c r="K20" s="166">
        <v>8705</v>
      </c>
      <c r="L20" s="165">
        <v>8745</v>
      </c>
      <c r="M20" s="164">
        <v>0.99542595769010866</v>
      </c>
      <c r="N20" s="163">
        <v>-40</v>
      </c>
      <c r="O20" s="162">
        <v>0.73727742676622632</v>
      </c>
      <c r="P20" s="161">
        <v>0.72224128073184679</v>
      </c>
      <c r="Q20" s="160">
        <v>1.5036146034379527E-2</v>
      </c>
      <c r="R20" s="139"/>
      <c r="S20" s="139"/>
    </row>
    <row r="21" spans="1:19" x14ac:dyDescent="0.4">
      <c r="A21" s="169"/>
      <c r="B21" s="169"/>
      <c r="C21" s="168" t="s">
        <v>98</v>
      </c>
      <c r="D21" s="5" t="s">
        <v>0</v>
      </c>
      <c r="E21" s="167" t="s">
        <v>89</v>
      </c>
      <c r="F21" s="6" t="s">
        <v>84</v>
      </c>
      <c r="G21" s="166">
        <v>1994</v>
      </c>
      <c r="H21" s="165">
        <v>2190</v>
      </c>
      <c r="I21" s="164">
        <v>0.91050228310502279</v>
      </c>
      <c r="J21" s="163">
        <v>-196</v>
      </c>
      <c r="K21" s="166">
        <v>2900</v>
      </c>
      <c r="L21" s="165">
        <v>2910</v>
      </c>
      <c r="M21" s="164">
        <v>0.99656357388316152</v>
      </c>
      <c r="N21" s="163">
        <v>-10</v>
      </c>
      <c r="O21" s="162">
        <v>0.6875862068965517</v>
      </c>
      <c r="P21" s="161">
        <v>0.75257731958762886</v>
      </c>
      <c r="Q21" s="160">
        <v>-6.4991112691077157E-2</v>
      </c>
      <c r="R21" s="139"/>
      <c r="S21" s="139"/>
    </row>
    <row r="22" spans="1:19" x14ac:dyDescent="0.4">
      <c r="A22" s="169"/>
      <c r="B22" s="169"/>
      <c r="C22" s="168" t="s">
        <v>98</v>
      </c>
      <c r="D22" s="5" t="s">
        <v>0</v>
      </c>
      <c r="E22" s="167" t="s">
        <v>123</v>
      </c>
      <c r="F22" s="6" t="s">
        <v>84</v>
      </c>
      <c r="G22" s="166">
        <v>1169</v>
      </c>
      <c r="H22" s="165">
        <v>1007</v>
      </c>
      <c r="I22" s="164">
        <v>1.1608738828202583</v>
      </c>
      <c r="J22" s="163">
        <v>162</v>
      </c>
      <c r="K22" s="166">
        <v>1450</v>
      </c>
      <c r="L22" s="165">
        <v>1350</v>
      </c>
      <c r="M22" s="164">
        <v>1.0740740740740742</v>
      </c>
      <c r="N22" s="163">
        <v>100</v>
      </c>
      <c r="O22" s="162">
        <v>0.80620689655172417</v>
      </c>
      <c r="P22" s="161">
        <v>0.74592592592592588</v>
      </c>
      <c r="Q22" s="160">
        <v>6.0280970625798291E-2</v>
      </c>
      <c r="R22" s="139"/>
      <c r="S22" s="139"/>
    </row>
    <row r="23" spans="1:19" x14ac:dyDescent="0.4">
      <c r="A23" s="169"/>
      <c r="B23" s="169"/>
      <c r="C23" s="168" t="s">
        <v>98</v>
      </c>
      <c r="D23" s="5" t="s">
        <v>0</v>
      </c>
      <c r="E23" s="167" t="s">
        <v>124</v>
      </c>
      <c r="F23" s="6" t="s">
        <v>88</v>
      </c>
      <c r="G23" s="166"/>
      <c r="H23" s="165"/>
      <c r="I23" s="164" t="e">
        <v>#DIV/0!</v>
      </c>
      <c r="J23" s="163">
        <v>0</v>
      </c>
      <c r="K23" s="166"/>
      <c r="L23" s="165"/>
      <c r="M23" s="164" t="e">
        <v>#DIV/0!</v>
      </c>
      <c r="N23" s="163">
        <v>0</v>
      </c>
      <c r="O23" s="162" t="e">
        <v>#DIV/0!</v>
      </c>
      <c r="P23" s="161" t="e">
        <v>#DIV/0!</v>
      </c>
      <c r="Q23" s="160" t="e">
        <v>#DIV/0!</v>
      </c>
      <c r="R23" s="139"/>
      <c r="S23" s="139"/>
    </row>
    <row r="24" spans="1:19" x14ac:dyDescent="0.4">
      <c r="A24" s="169"/>
      <c r="B24" s="169"/>
      <c r="C24" s="168" t="s">
        <v>96</v>
      </c>
      <c r="D24" s="5" t="s">
        <v>0</v>
      </c>
      <c r="E24" s="167" t="s">
        <v>89</v>
      </c>
      <c r="F24" s="6" t="s">
        <v>84</v>
      </c>
      <c r="G24" s="166">
        <v>726</v>
      </c>
      <c r="H24" s="165">
        <v>944</v>
      </c>
      <c r="I24" s="164">
        <v>0.76906779661016944</v>
      </c>
      <c r="J24" s="163">
        <v>-218</v>
      </c>
      <c r="K24" s="166">
        <v>1480</v>
      </c>
      <c r="L24" s="165">
        <v>1455</v>
      </c>
      <c r="M24" s="164">
        <v>1.0171821305841924</v>
      </c>
      <c r="N24" s="163">
        <v>25</v>
      </c>
      <c r="O24" s="162">
        <v>0.49054054054054053</v>
      </c>
      <c r="P24" s="161">
        <v>0.64879725085910656</v>
      </c>
      <c r="Q24" s="160">
        <v>-0.15825671031856603</v>
      </c>
      <c r="R24" s="139"/>
      <c r="S24" s="139"/>
    </row>
    <row r="25" spans="1:19" x14ac:dyDescent="0.4">
      <c r="A25" s="169"/>
      <c r="B25" s="169"/>
      <c r="C25" s="168" t="s">
        <v>96</v>
      </c>
      <c r="D25" s="5" t="s">
        <v>0</v>
      </c>
      <c r="E25" s="167" t="s">
        <v>123</v>
      </c>
      <c r="F25" s="173"/>
      <c r="G25" s="166"/>
      <c r="H25" s="165"/>
      <c r="I25" s="164" t="e">
        <v>#DIV/0!</v>
      </c>
      <c r="J25" s="163">
        <v>0</v>
      </c>
      <c r="K25" s="166"/>
      <c r="L25" s="165"/>
      <c r="M25" s="164" t="e">
        <v>#DIV/0!</v>
      </c>
      <c r="N25" s="163">
        <v>0</v>
      </c>
      <c r="O25" s="162" t="e">
        <v>#DIV/0!</v>
      </c>
      <c r="P25" s="161" t="e">
        <v>#DIV/0!</v>
      </c>
      <c r="Q25" s="160" t="e">
        <v>#DIV/0!</v>
      </c>
      <c r="R25" s="139"/>
      <c r="S25" s="139"/>
    </row>
    <row r="26" spans="1:19" x14ac:dyDescent="0.4">
      <c r="A26" s="169"/>
      <c r="B26" s="169"/>
      <c r="C26" s="168" t="s">
        <v>90</v>
      </c>
      <c r="D26" s="5" t="s">
        <v>0</v>
      </c>
      <c r="E26" s="167" t="s">
        <v>89</v>
      </c>
      <c r="F26" s="173"/>
      <c r="G26" s="166"/>
      <c r="H26" s="165"/>
      <c r="I26" s="164" t="e">
        <v>#DIV/0!</v>
      </c>
      <c r="J26" s="163">
        <v>0</v>
      </c>
      <c r="K26" s="166"/>
      <c r="L26" s="165"/>
      <c r="M26" s="164" t="e">
        <v>#DIV/0!</v>
      </c>
      <c r="N26" s="163">
        <v>0</v>
      </c>
      <c r="O26" s="162" t="e">
        <v>#DIV/0!</v>
      </c>
      <c r="P26" s="161" t="e">
        <v>#DIV/0!</v>
      </c>
      <c r="Q26" s="160" t="e">
        <v>#DIV/0!</v>
      </c>
      <c r="R26" s="139"/>
      <c r="S26" s="139"/>
    </row>
    <row r="27" spans="1:19" x14ac:dyDescent="0.4">
      <c r="A27" s="169"/>
      <c r="B27" s="169"/>
      <c r="C27" s="168" t="s">
        <v>93</v>
      </c>
      <c r="D27" s="5" t="s">
        <v>0</v>
      </c>
      <c r="E27" s="167" t="s">
        <v>89</v>
      </c>
      <c r="F27" s="173"/>
      <c r="G27" s="166"/>
      <c r="H27" s="165"/>
      <c r="I27" s="164" t="e">
        <v>#DIV/0!</v>
      </c>
      <c r="J27" s="163">
        <v>0</v>
      </c>
      <c r="K27" s="166"/>
      <c r="L27" s="165"/>
      <c r="M27" s="164" t="e">
        <v>#DIV/0!</v>
      </c>
      <c r="N27" s="163">
        <v>0</v>
      </c>
      <c r="O27" s="162" t="e">
        <v>#DIV/0!</v>
      </c>
      <c r="P27" s="161" t="e">
        <v>#DIV/0!</v>
      </c>
      <c r="Q27" s="160" t="e">
        <v>#DIV/0!</v>
      </c>
      <c r="R27" s="139"/>
      <c r="S27" s="139"/>
    </row>
    <row r="28" spans="1:19" x14ac:dyDescent="0.4">
      <c r="A28" s="169"/>
      <c r="B28" s="169"/>
      <c r="C28" s="168" t="s">
        <v>110</v>
      </c>
      <c r="D28" s="167"/>
      <c r="E28" s="167"/>
      <c r="F28" s="173"/>
      <c r="G28" s="166"/>
      <c r="H28" s="165"/>
      <c r="I28" s="164" t="e">
        <v>#DIV/0!</v>
      </c>
      <c r="J28" s="163">
        <v>0</v>
      </c>
      <c r="K28" s="166"/>
      <c r="L28" s="165"/>
      <c r="M28" s="164" t="e">
        <v>#DIV/0!</v>
      </c>
      <c r="N28" s="163">
        <v>0</v>
      </c>
      <c r="O28" s="162" t="e">
        <v>#DIV/0!</v>
      </c>
      <c r="P28" s="161" t="e">
        <v>#DIV/0!</v>
      </c>
      <c r="Q28" s="160" t="e">
        <v>#DIV/0!</v>
      </c>
      <c r="R28" s="139"/>
      <c r="S28" s="139"/>
    </row>
    <row r="29" spans="1:19" x14ac:dyDescent="0.4">
      <c r="A29" s="169"/>
      <c r="B29" s="169"/>
      <c r="C29" s="168" t="s">
        <v>105</v>
      </c>
      <c r="D29" s="167"/>
      <c r="E29" s="167"/>
      <c r="F29" s="173"/>
      <c r="G29" s="166"/>
      <c r="H29" s="165"/>
      <c r="I29" s="164" t="e">
        <v>#DIV/0!</v>
      </c>
      <c r="J29" s="163">
        <v>0</v>
      </c>
      <c r="K29" s="166"/>
      <c r="L29" s="165"/>
      <c r="M29" s="164" t="e">
        <v>#DIV/0!</v>
      </c>
      <c r="N29" s="163">
        <v>0</v>
      </c>
      <c r="O29" s="162" t="e">
        <v>#DIV/0!</v>
      </c>
      <c r="P29" s="161" t="e">
        <v>#DIV/0!</v>
      </c>
      <c r="Q29" s="160" t="e">
        <v>#DIV/0!</v>
      </c>
      <c r="R29" s="139"/>
      <c r="S29" s="139"/>
    </row>
    <row r="30" spans="1:19" x14ac:dyDescent="0.4">
      <c r="A30" s="169"/>
      <c r="B30" s="169"/>
      <c r="C30" s="168" t="s">
        <v>122</v>
      </c>
      <c r="D30" s="167"/>
      <c r="E30" s="167"/>
      <c r="F30" s="173"/>
      <c r="G30" s="166"/>
      <c r="H30" s="165"/>
      <c r="I30" s="164" t="e">
        <v>#DIV/0!</v>
      </c>
      <c r="J30" s="163">
        <v>0</v>
      </c>
      <c r="K30" s="166"/>
      <c r="L30" s="165"/>
      <c r="M30" s="164" t="e">
        <v>#DIV/0!</v>
      </c>
      <c r="N30" s="163">
        <v>0</v>
      </c>
      <c r="O30" s="162" t="e">
        <v>#DIV/0!</v>
      </c>
      <c r="P30" s="161" t="e">
        <v>#DIV/0!</v>
      </c>
      <c r="Q30" s="160" t="e">
        <v>#DIV/0!</v>
      </c>
      <c r="R30" s="139"/>
      <c r="S30" s="139"/>
    </row>
    <row r="31" spans="1:19" x14ac:dyDescent="0.4">
      <c r="A31" s="169"/>
      <c r="B31" s="169"/>
      <c r="C31" s="168" t="s">
        <v>121</v>
      </c>
      <c r="D31" s="167"/>
      <c r="E31" s="167"/>
      <c r="F31" s="6" t="s">
        <v>84</v>
      </c>
      <c r="G31" s="166">
        <v>1429</v>
      </c>
      <c r="H31" s="165">
        <v>1445</v>
      </c>
      <c r="I31" s="164">
        <v>0.98892733564013846</v>
      </c>
      <c r="J31" s="163">
        <v>-16</v>
      </c>
      <c r="K31" s="166">
        <v>1460</v>
      </c>
      <c r="L31" s="165">
        <v>1595</v>
      </c>
      <c r="M31" s="164">
        <v>0.91536050156739812</v>
      </c>
      <c r="N31" s="163">
        <v>-135</v>
      </c>
      <c r="O31" s="162">
        <v>0.97876712328767124</v>
      </c>
      <c r="P31" s="161">
        <v>0.90595611285266453</v>
      </c>
      <c r="Q31" s="160">
        <v>7.2811010435006707E-2</v>
      </c>
      <c r="R31" s="139"/>
      <c r="S31" s="139"/>
    </row>
    <row r="32" spans="1:19" x14ac:dyDescent="0.4">
      <c r="A32" s="169"/>
      <c r="B32" s="169"/>
      <c r="C32" s="168" t="s">
        <v>120</v>
      </c>
      <c r="D32" s="167"/>
      <c r="E32" s="167"/>
      <c r="F32" s="173"/>
      <c r="G32" s="166"/>
      <c r="H32" s="165"/>
      <c r="I32" s="164" t="e">
        <v>#DIV/0!</v>
      </c>
      <c r="J32" s="163">
        <v>0</v>
      </c>
      <c r="K32" s="166"/>
      <c r="L32" s="165"/>
      <c r="M32" s="164" t="e">
        <v>#DIV/0!</v>
      </c>
      <c r="N32" s="163">
        <v>0</v>
      </c>
      <c r="O32" s="162" t="e">
        <v>#DIV/0!</v>
      </c>
      <c r="P32" s="161" t="e">
        <v>#DIV/0!</v>
      </c>
      <c r="Q32" s="160" t="e">
        <v>#DIV/0!</v>
      </c>
      <c r="R32" s="139"/>
      <c r="S32" s="139"/>
    </row>
    <row r="33" spans="1:19" x14ac:dyDescent="0.4">
      <c r="A33" s="169"/>
      <c r="B33" s="169"/>
      <c r="C33" s="168" t="s">
        <v>119</v>
      </c>
      <c r="D33" s="167"/>
      <c r="E33" s="167"/>
      <c r="F33" s="6" t="s">
        <v>84</v>
      </c>
      <c r="G33" s="166">
        <v>739</v>
      </c>
      <c r="H33" s="165">
        <v>566</v>
      </c>
      <c r="I33" s="164">
        <v>1.3056537102473498</v>
      </c>
      <c r="J33" s="163">
        <v>173</v>
      </c>
      <c r="K33" s="166">
        <v>1450</v>
      </c>
      <c r="L33" s="165">
        <v>1450</v>
      </c>
      <c r="M33" s="164">
        <v>1</v>
      </c>
      <c r="N33" s="163">
        <v>0</v>
      </c>
      <c r="O33" s="162">
        <v>0.5096551724137931</v>
      </c>
      <c r="P33" s="161">
        <v>0.39034482758620692</v>
      </c>
      <c r="Q33" s="160">
        <v>0.11931034482758618</v>
      </c>
      <c r="R33" s="139"/>
      <c r="S33" s="139"/>
    </row>
    <row r="34" spans="1:19" x14ac:dyDescent="0.4">
      <c r="A34" s="169"/>
      <c r="B34" s="169"/>
      <c r="C34" s="168" t="s">
        <v>94</v>
      </c>
      <c r="D34" s="167"/>
      <c r="E34" s="167"/>
      <c r="F34" s="173"/>
      <c r="G34" s="166"/>
      <c r="H34" s="165"/>
      <c r="I34" s="164" t="e">
        <v>#DIV/0!</v>
      </c>
      <c r="J34" s="163">
        <v>0</v>
      </c>
      <c r="K34" s="166"/>
      <c r="L34" s="165"/>
      <c r="M34" s="164" t="e">
        <v>#DIV/0!</v>
      </c>
      <c r="N34" s="163">
        <v>0</v>
      </c>
      <c r="O34" s="162" t="e">
        <v>#DIV/0!</v>
      </c>
      <c r="P34" s="161" t="e">
        <v>#DIV/0!</v>
      </c>
      <c r="Q34" s="160" t="e">
        <v>#DIV/0!</v>
      </c>
      <c r="R34" s="139"/>
      <c r="S34" s="139"/>
    </row>
    <row r="35" spans="1:19" x14ac:dyDescent="0.4">
      <c r="A35" s="169"/>
      <c r="B35" s="169"/>
      <c r="C35" s="168" t="s">
        <v>90</v>
      </c>
      <c r="D35" s="167"/>
      <c r="E35" s="167"/>
      <c r="F35" s="173"/>
      <c r="G35" s="166"/>
      <c r="H35" s="165"/>
      <c r="I35" s="164" t="e">
        <v>#DIV/0!</v>
      </c>
      <c r="J35" s="163">
        <v>0</v>
      </c>
      <c r="K35" s="166"/>
      <c r="L35" s="165"/>
      <c r="M35" s="164" t="e">
        <v>#DIV/0!</v>
      </c>
      <c r="N35" s="163">
        <v>0</v>
      </c>
      <c r="O35" s="162" t="e">
        <v>#DIV/0!</v>
      </c>
      <c r="P35" s="161" t="e">
        <v>#DIV/0!</v>
      </c>
      <c r="Q35" s="160" t="e">
        <v>#DIV/0!</v>
      </c>
      <c r="R35" s="139"/>
      <c r="S35" s="139"/>
    </row>
    <row r="36" spans="1:19" x14ac:dyDescent="0.4">
      <c r="A36" s="169"/>
      <c r="B36" s="150"/>
      <c r="C36" s="149" t="s">
        <v>93</v>
      </c>
      <c r="D36" s="147"/>
      <c r="E36" s="147"/>
      <c r="F36" s="6" t="s">
        <v>84</v>
      </c>
      <c r="G36" s="146">
        <v>4584</v>
      </c>
      <c r="H36" s="145">
        <v>4485</v>
      </c>
      <c r="I36" s="144">
        <v>1.0220735785953177</v>
      </c>
      <c r="J36" s="143">
        <v>99</v>
      </c>
      <c r="K36" s="146">
        <v>5820</v>
      </c>
      <c r="L36" s="145">
        <v>5855</v>
      </c>
      <c r="M36" s="144">
        <v>0.99402220324508972</v>
      </c>
      <c r="N36" s="143">
        <v>-35</v>
      </c>
      <c r="O36" s="142">
        <v>0.78762886597938142</v>
      </c>
      <c r="P36" s="141">
        <v>0.76601195559350987</v>
      </c>
      <c r="Q36" s="140">
        <v>2.1616910385871546E-2</v>
      </c>
      <c r="R36" s="139"/>
      <c r="S36" s="139"/>
    </row>
    <row r="37" spans="1:19" x14ac:dyDescent="0.4">
      <c r="A37" s="169"/>
      <c r="B37" s="159" t="s">
        <v>118</v>
      </c>
      <c r="C37" s="158"/>
      <c r="D37" s="158"/>
      <c r="E37" s="158"/>
      <c r="F37" s="174"/>
      <c r="G37" s="157">
        <v>472</v>
      </c>
      <c r="H37" s="156">
        <v>466</v>
      </c>
      <c r="I37" s="155">
        <v>1.0128755364806867</v>
      </c>
      <c r="J37" s="154">
        <v>6</v>
      </c>
      <c r="K37" s="157">
        <v>851</v>
      </c>
      <c r="L37" s="156">
        <v>840</v>
      </c>
      <c r="M37" s="155">
        <v>1.013095238095238</v>
      </c>
      <c r="N37" s="154">
        <v>11</v>
      </c>
      <c r="O37" s="153">
        <v>0.55464159811985903</v>
      </c>
      <c r="P37" s="152">
        <v>0.55476190476190479</v>
      </c>
      <c r="Q37" s="151">
        <v>-1.2030664204576436E-4</v>
      </c>
      <c r="R37" s="139"/>
      <c r="S37" s="139"/>
    </row>
    <row r="38" spans="1:19" x14ac:dyDescent="0.4">
      <c r="A38" s="169"/>
      <c r="B38" s="169"/>
      <c r="C38" s="168" t="s">
        <v>117</v>
      </c>
      <c r="D38" s="167"/>
      <c r="E38" s="167"/>
      <c r="F38" s="6" t="s">
        <v>84</v>
      </c>
      <c r="G38" s="166">
        <v>271</v>
      </c>
      <c r="H38" s="165">
        <v>268</v>
      </c>
      <c r="I38" s="164">
        <v>1.0111940298507462</v>
      </c>
      <c r="J38" s="163">
        <v>3</v>
      </c>
      <c r="K38" s="166">
        <v>500</v>
      </c>
      <c r="L38" s="165">
        <v>478</v>
      </c>
      <c r="M38" s="164">
        <v>1.0460251046025104</v>
      </c>
      <c r="N38" s="163">
        <v>22</v>
      </c>
      <c r="O38" s="162">
        <v>0.54200000000000004</v>
      </c>
      <c r="P38" s="161">
        <v>0.56066945606694563</v>
      </c>
      <c r="Q38" s="160">
        <v>-1.8669456066945589E-2</v>
      </c>
      <c r="R38" s="139"/>
      <c r="S38" s="139"/>
    </row>
    <row r="39" spans="1:19" x14ac:dyDescent="0.4">
      <c r="A39" s="150"/>
      <c r="B39" s="150"/>
      <c r="C39" s="186" t="s">
        <v>116</v>
      </c>
      <c r="D39" s="185"/>
      <c r="E39" s="185"/>
      <c r="F39" s="6" t="s">
        <v>84</v>
      </c>
      <c r="G39" s="184">
        <v>201</v>
      </c>
      <c r="H39" s="183">
        <v>198</v>
      </c>
      <c r="I39" s="182">
        <v>1.0151515151515151</v>
      </c>
      <c r="J39" s="181">
        <v>3</v>
      </c>
      <c r="K39" s="184">
        <v>351</v>
      </c>
      <c r="L39" s="183">
        <v>362</v>
      </c>
      <c r="M39" s="182">
        <v>0.96961325966850831</v>
      </c>
      <c r="N39" s="181">
        <v>-11</v>
      </c>
      <c r="O39" s="180">
        <v>0.57264957264957261</v>
      </c>
      <c r="P39" s="179">
        <v>0.54696132596685088</v>
      </c>
      <c r="Q39" s="178">
        <v>2.5688246682721738E-2</v>
      </c>
      <c r="R39" s="139"/>
      <c r="S39" s="139"/>
    </row>
    <row r="40" spans="1:19" x14ac:dyDescent="0.4">
      <c r="A40" s="159" t="s">
        <v>115</v>
      </c>
      <c r="B40" s="158" t="s">
        <v>114</v>
      </c>
      <c r="C40" s="158"/>
      <c r="D40" s="158"/>
      <c r="E40" s="158"/>
      <c r="F40" s="174"/>
      <c r="G40" s="157">
        <v>77020</v>
      </c>
      <c r="H40" s="156">
        <v>73955</v>
      </c>
      <c r="I40" s="155">
        <v>1.041444121425191</v>
      </c>
      <c r="J40" s="154">
        <v>3065</v>
      </c>
      <c r="K40" s="177">
        <v>121351</v>
      </c>
      <c r="L40" s="156">
        <v>115567</v>
      </c>
      <c r="M40" s="155">
        <v>1.0500488893888393</v>
      </c>
      <c r="N40" s="154">
        <v>5784</v>
      </c>
      <c r="O40" s="153">
        <v>0.63468780644576472</v>
      </c>
      <c r="P40" s="152">
        <v>0.63993181444530012</v>
      </c>
      <c r="Q40" s="151">
        <v>-5.2440079995353939E-3</v>
      </c>
      <c r="R40" s="139"/>
      <c r="S40" s="139"/>
    </row>
    <row r="41" spans="1:19" x14ac:dyDescent="0.4">
      <c r="A41" s="176"/>
      <c r="B41" s="159" t="s">
        <v>113</v>
      </c>
      <c r="C41" s="158"/>
      <c r="D41" s="158"/>
      <c r="E41" s="158"/>
      <c r="F41" s="174"/>
      <c r="G41" s="157">
        <v>75316</v>
      </c>
      <c r="H41" s="156">
        <v>73314</v>
      </c>
      <c r="I41" s="155">
        <v>1.0273071991706904</v>
      </c>
      <c r="J41" s="154">
        <v>2002</v>
      </c>
      <c r="K41" s="157">
        <v>118123</v>
      </c>
      <c r="L41" s="156">
        <v>114427</v>
      </c>
      <c r="M41" s="155">
        <v>1.0323000690396498</v>
      </c>
      <c r="N41" s="154">
        <v>3696</v>
      </c>
      <c r="O41" s="153">
        <v>0.63760656265079618</v>
      </c>
      <c r="P41" s="152">
        <v>0.64070542791474039</v>
      </c>
      <c r="Q41" s="151">
        <v>-3.098865263944206E-3</v>
      </c>
      <c r="R41" s="139"/>
      <c r="S41" s="139"/>
    </row>
    <row r="42" spans="1:19" x14ac:dyDescent="0.4">
      <c r="A42" s="169"/>
      <c r="B42" s="169"/>
      <c r="C42" s="168" t="s">
        <v>98</v>
      </c>
      <c r="D42" s="167"/>
      <c r="E42" s="167"/>
      <c r="F42" s="6" t="s">
        <v>84</v>
      </c>
      <c r="G42" s="166">
        <v>23101</v>
      </c>
      <c r="H42" s="165">
        <v>21572</v>
      </c>
      <c r="I42" s="164">
        <v>1.0708789171147783</v>
      </c>
      <c r="J42" s="163">
        <v>1529</v>
      </c>
      <c r="K42" s="166">
        <v>42162</v>
      </c>
      <c r="L42" s="165">
        <v>37746</v>
      </c>
      <c r="M42" s="164">
        <v>1.1169925290096965</v>
      </c>
      <c r="N42" s="163">
        <v>4416</v>
      </c>
      <c r="O42" s="162">
        <v>0.54791044068118211</v>
      </c>
      <c r="P42" s="161">
        <v>0.57150426535262011</v>
      </c>
      <c r="Q42" s="160">
        <v>-2.3593824671438002E-2</v>
      </c>
      <c r="R42" s="139"/>
      <c r="S42" s="139"/>
    </row>
    <row r="43" spans="1:19" x14ac:dyDescent="0.4">
      <c r="A43" s="169"/>
      <c r="B43" s="169"/>
      <c r="C43" s="168" t="s">
        <v>112</v>
      </c>
      <c r="D43" s="167"/>
      <c r="E43" s="167"/>
      <c r="F43" s="6" t="s">
        <v>84</v>
      </c>
      <c r="G43" s="166">
        <v>6462</v>
      </c>
      <c r="H43" s="165">
        <v>4988</v>
      </c>
      <c r="I43" s="164">
        <v>1.2955092221331195</v>
      </c>
      <c r="J43" s="163">
        <v>1474</v>
      </c>
      <c r="K43" s="200">
        <v>6922</v>
      </c>
      <c r="L43" s="165">
        <v>5140</v>
      </c>
      <c r="M43" s="164">
        <v>1.3466926070038912</v>
      </c>
      <c r="N43" s="163">
        <v>1782</v>
      </c>
      <c r="O43" s="162">
        <v>0.93354521814504476</v>
      </c>
      <c r="P43" s="161">
        <v>0.97042801556420233</v>
      </c>
      <c r="Q43" s="160">
        <v>-3.6882797419157565E-2</v>
      </c>
      <c r="R43" s="139"/>
      <c r="S43" s="139"/>
    </row>
    <row r="44" spans="1:19" x14ac:dyDescent="0.4">
      <c r="A44" s="169"/>
      <c r="B44" s="169"/>
      <c r="C44" s="168" t="s">
        <v>96</v>
      </c>
      <c r="D44" s="167"/>
      <c r="E44" s="167"/>
      <c r="F44" s="6" t="s">
        <v>84</v>
      </c>
      <c r="G44" s="166">
        <v>7290</v>
      </c>
      <c r="H44" s="165">
        <v>9006</v>
      </c>
      <c r="I44" s="164">
        <v>0.80946035976015984</v>
      </c>
      <c r="J44" s="163">
        <v>-1716</v>
      </c>
      <c r="K44" s="200">
        <v>8939</v>
      </c>
      <c r="L44" s="165">
        <v>11532</v>
      </c>
      <c r="M44" s="164">
        <v>0.7751474158862296</v>
      </c>
      <c r="N44" s="163">
        <v>-2593</v>
      </c>
      <c r="O44" s="162">
        <v>0.81552746392213893</v>
      </c>
      <c r="P44" s="161">
        <v>0.7809573361082206</v>
      </c>
      <c r="Q44" s="160">
        <v>3.4570127813918328E-2</v>
      </c>
      <c r="R44" s="139"/>
      <c r="S44" s="139"/>
    </row>
    <row r="45" spans="1:19" x14ac:dyDescent="0.4">
      <c r="A45" s="169"/>
      <c r="B45" s="169"/>
      <c r="C45" s="168" t="s">
        <v>90</v>
      </c>
      <c r="D45" s="167"/>
      <c r="E45" s="167"/>
      <c r="F45" s="6" t="s">
        <v>84</v>
      </c>
      <c r="G45" s="166">
        <v>2184</v>
      </c>
      <c r="H45" s="165">
        <v>4350</v>
      </c>
      <c r="I45" s="164">
        <v>0.50206896551724134</v>
      </c>
      <c r="J45" s="163">
        <v>-2166</v>
      </c>
      <c r="K45" s="200">
        <v>3612</v>
      </c>
      <c r="L45" s="165">
        <v>8006</v>
      </c>
      <c r="M45" s="164">
        <v>0.4511616287784162</v>
      </c>
      <c r="N45" s="163">
        <v>-4394</v>
      </c>
      <c r="O45" s="162">
        <v>0.60465116279069764</v>
      </c>
      <c r="P45" s="161">
        <v>0.54334249313015237</v>
      </c>
      <c r="Q45" s="160">
        <v>6.1308669660545267E-2</v>
      </c>
      <c r="R45" s="139"/>
      <c r="S45" s="139"/>
    </row>
    <row r="46" spans="1:19" x14ac:dyDescent="0.4">
      <c r="A46" s="169"/>
      <c r="B46" s="169"/>
      <c r="C46" s="168" t="s">
        <v>93</v>
      </c>
      <c r="D46" s="167"/>
      <c r="E46" s="167"/>
      <c r="F46" s="6" t="s">
        <v>84</v>
      </c>
      <c r="G46" s="166">
        <v>5197</v>
      </c>
      <c r="H46" s="165">
        <v>4666</v>
      </c>
      <c r="I46" s="164">
        <v>1.1138019717102443</v>
      </c>
      <c r="J46" s="163">
        <v>531</v>
      </c>
      <c r="K46" s="200">
        <v>8100</v>
      </c>
      <c r="L46" s="165">
        <v>6566</v>
      </c>
      <c r="M46" s="164">
        <v>1.233627779469997</v>
      </c>
      <c r="N46" s="163">
        <v>1534</v>
      </c>
      <c r="O46" s="162">
        <v>0.64160493827160492</v>
      </c>
      <c r="P46" s="161">
        <v>0.7106305208650624</v>
      </c>
      <c r="Q46" s="160">
        <v>-6.902558259345748E-2</v>
      </c>
      <c r="R46" s="139"/>
      <c r="S46" s="139"/>
    </row>
    <row r="47" spans="1:19" x14ac:dyDescent="0.4">
      <c r="A47" s="169"/>
      <c r="B47" s="169"/>
      <c r="C47" s="168" t="s">
        <v>97</v>
      </c>
      <c r="D47" s="167"/>
      <c r="E47" s="167"/>
      <c r="F47" s="6" t="s">
        <v>84</v>
      </c>
      <c r="G47" s="166">
        <v>10507</v>
      </c>
      <c r="H47" s="165">
        <v>9410</v>
      </c>
      <c r="I47" s="164">
        <v>1.1165781083953241</v>
      </c>
      <c r="J47" s="163">
        <v>1097</v>
      </c>
      <c r="K47" s="200">
        <v>15238</v>
      </c>
      <c r="L47" s="165">
        <v>13151</v>
      </c>
      <c r="M47" s="164">
        <v>1.1586951562618812</v>
      </c>
      <c r="N47" s="163">
        <v>2087</v>
      </c>
      <c r="O47" s="162">
        <v>0.68952618453865333</v>
      </c>
      <c r="P47" s="161">
        <v>0.71553494030872178</v>
      </c>
      <c r="Q47" s="160">
        <v>-2.6008755770068448E-2</v>
      </c>
      <c r="R47" s="139"/>
      <c r="S47" s="139"/>
    </row>
    <row r="48" spans="1:19" x14ac:dyDescent="0.4">
      <c r="A48" s="169"/>
      <c r="B48" s="169"/>
      <c r="C48" s="168" t="s">
        <v>91</v>
      </c>
      <c r="D48" s="167"/>
      <c r="E48" s="167"/>
      <c r="F48" s="6" t="s">
        <v>84</v>
      </c>
      <c r="G48" s="166">
        <v>1619</v>
      </c>
      <c r="H48" s="165">
        <v>1562</v>
      </c>
      <c r="I48" s="164">
        <v>1.0364916773367479</v>
      </c>
      <c r="J48" s="163">
        <v>57</v>
      </c>
      <c r="K48" s="200">
        <v>2700</v>
      </c>
      <c r="L48" s="165">
        <v>2700</v>
      </c>
      <c r="M48" s="164">
        <v>1</v>
      </c>
      <c r="N48" s="163">
        <v>0</v>
      </c>
      <c r="O48" s="162">
        <v>0.59962962962962962</v>
      </c>
      <c r="P48" s="161">
        <v>0.57851851851851854</v>
      </c>
      <c r="Q48" s="160">
        <v>2.1111111111111081E-2</v>
      </c>
      <c r="R48" s="139"/>
      <c r="S48" s="139"/>
    </row>
    <row r="49" spans="1:19" x14ac:dyDescent="0.4">
      <c r="A49" s="169"/>
      <c r="B49" s="169"/>
      <c r="C49" s="168" t="s">
        <v>111</v>
      </c>
      <c r="D49" s="167"/>
      <c r="E49" s="167"/>
      <c r="F49" s="6" t="s">
        <v>84</v>
      </c>
      <c r="G49" s="166">
        <v>1027</v>
      </c>
      <c r="H49" s="165">
        <v>1048</v>
      </c>
      <c r="I49" s="164">
        <v>0.97996183206106868</v>
      </c>
      <c r="J49" s="163">
        <v>-21</v>
      </c>
      <c r="K49" s="200">
        <v>1760</v>
      </c>
      <c r="L49" s="165">
        <v>1760</v>
      </c>
      <c r="M49" s="164">
        <v>1</v>
      </c>
      <c r="N49" s="163">
        <v>0</v>
      </c>
      <c r="O49" s="162">
        <v>0.58352272727272725</v>
      </c>
      <c r="P49" s="161">
        <v>0.59545454545454546</v>
      </c>
      <c r="Q49" s="160">
        <v>-1.193181818181821E-2</v>
      </c>
      <c r="R49" s="139"/>
      <c r="S49" s="139"/>
    </row>
    <row r="50" spans="1:19" x14ac:dyDescent="0.4">
      <c r="A50" s="169"/>
      <c r="B50" s="169"/>
      <c r="C50" s="168" t="s">
        <v>110</v>
      </c>
      <c r="D50" s="167"/>
      <c r="E50" s="167"/>
      <c r="F50" s="6" t="s">
        <v>84</v>
      </c>
      <c r="G50" s="166">
        <v>1658</v>
      </c>
      <c r="H50" s="165">
        <v>1450</v>
      </c>
      <c r="I50" s="164">
        <v>1.143448275862069</v>
      </c>
      <c r="J50" s="163">
        <v>208</v>
      </c>
      <c r="K50" s="200">
        <v>2700</v>
      </c>
      <c r="L50" s="165">
        <v>2700</v>
      </c>
      <c r="M50" s="164">
        <v>1</v>
      </c>
      <c r="N50" s="163">
        <v>0</v>
      </c>
      <c r="O50" s="162">
        <v>0.61407407407407411</v>
      </c>
      <c r="P50" s="161">
        <v>0.53703703703703709</v>
      </c>
      <c r="Q50" s="160">
        <v>7.7037037037037015E-2</v>
      </c>
      <c r="R50" s="139"/>
      <c r="S50" s="139"/>
    </row>
    <row r="51" spans="1:19" x14ac:dyDescent="0.4">
      <c r="A51" s="169"/>
      <c r="B51" s="169"/>
      <c r="C51" s="168" t="s">
        <v>109</v>
      </c>
      <c r="D51" s="167"/>
      <c r="E51" s="167"/>
      <c r="F51" s="6" t="s">
        <v>88</v>
      </c>
      <c r="G51" s="166">
        <v>648</v>
      </c>
      <c r="H51" s="165">
        <v>661</v>
      </c>
      <c r="I51" s="164">
        <v>0.98033282904689867</v>
      </c>
      <c r="J51" s="163">
        <v>-13</v>
      </c>
      <c r="K51" s="200">
        <v>1260</v>
      </c>
      <c r="L51" s="165">
        <v>1260</v>
      </c>
      <c r="M51" s="164">
        <v>1</v>
      </c>
      <c r="N51" s="163">
        <v>0</v>
      </c>
      <c r="O51" s="162">
        <v>0.51428571428571423</v>
      </c>
      <c r="P51" s="161">
        <v>0.52460317460317463</v>
      </c>
      <c r="Q51" s="160">
        <v>-1.0317460317460392E-2</v>
      </c>
      <c r="R51" s="139"/>
      <c r="S51" s="139"/>
    </row>
    <row r="52" spans="1:19" x14ac:dyDescent="0.4">
      <c r="A52" s="169"/>
      <c r="B52" s="169"/>
      <c r="C52" s="168" t="s">
        <v>108</v>
      </c>
      <c r="D52" s="167"/>
      <c r="E52" s="167"/>
      <c r="F52" s="6" t="s">
        <v>84</v>
      </c>
      <c r="G52" s="166">
        <v>862</v>
      </c>
      <c r="H52" s="165">
        <v>744</v>
      </c>
      <c r="I52" s="164">
        <v>1.1586021505376345</v>
      </c>
      <c r="J52" s="163">
        <v>118</v>
      </c>
      <c r="K52" s="200">
        <v>1760</v>
      </c>
      <c r="L52" s="165">
        <v>1704</v>
      </c>
      <c r="M52" s="164">
        <v>1.0328638497652582</v>
      </c>
      <c r="N52" s="163">
        <v>56</v>
      </c>
      <c r="O52" s="162">
        <v>0.48977272727272725</v>
      </c>
      <c r="P52" s="161">
        <v>0.43661971830985913</v>
      </c>
      <c r="Q52" s="160">
        <v>5.315300896286812E-2</v>
      </c>
      <c r="R52" s="139"/>
      <c r="S52" s="139"/>
    </row>
    <row r="53" spans="1:19" x14ac:dyDescent="0.4">
      <c r="A53" s="169"/>
      <c r="B53" s="169"/>
      <c r="C53" s="168" t="s">
        <v>107</v>
      </c>
      <c r="D53" s="167"/>
      <c r="E53" s="167"/>
      <c r="F53" s="6" t="s">
        <v>84</v>
      </c>
      <c r="G53" s="166">
        <v>2056</v>
      </c>
      <c r="H53" s="165">
        <v>1505</v>
      </c>
      <c r="I53" s="164">
        <v>1.3661129568106312</v>
      </c>
      <c r="J53" s="163">
        <v>551</v>
      </c>
      <c r="K53" s="200">
        <v>2700</v>
      </c>
      <c r="L53" s="165">
        <v>2698</v>
      </c>
      <c r="M53" s="164">
        <v>1.0007412898443291</v>
      </c>
      <c r="N53" s="163">
        <v>2</v>
      </c>
      <c r="O53" s="162">
        <v>0.76148148148148154</v>
      </c>
      <c r="P53" s="161">
        <v>0.5578206078576724</v>
      </c>
      <c r="Q53" s="160">
        <v>0.20366087362380914</v>
      </c>
      <c r="R53" s="139"/>
      <c r="S53" s="139"/>
    </row>
    <row r="54" spans="1:19" x14ac:dyDescent="0.4">
      <c r="A54" s="169"/>
      <c r="B54" s="169"/>
      <c r="C54" s="168" t="s">
        <v>106</v>
      </c>
      <c r="D54" s="167"/>
      <c r="E54" s="167"/>
      <c r="F54" s="6" t="s">
        <v>84</v>
      </c>
      <c r="G54" s="166">
        <v>2375</v>
      </c>
      <c r="H54" s="165">
        <v>2464</v>
      </c>
      <c r="I54" s="164">
        <v>0.96387987012987009</v>
      </c>
      <c r="J54" s="163">
        <v>-89</v>
      </c>
      <c r="K54" s="200">
        <v>2700</v>
      </c>
      <c r="L54" s="165">
        <v>2700</v>
      </c>
      <c r="M54" s="164">
        <v>1</v>
      </c>
      <c r="N54" s="163">
        <v>0</v>
      </c>
      <c r="O54" s="162">
        <v>0.87962962962962965</v>
      </c>
      <c r="P54" s="161">
        <v>0.91259259259259262</v>
      </c>
      <c r="Q54" s="160">
        <v>-3.2962962962962972E-2</v>
      </c>
      <c r="R54" s="139"/>
      <c r="S54" s="139"/>
    </row>
    <row r="55" spans="1:19" x14ac:dyDescent="0.4">
      <c r="A55" s="169"/>
      <c r="B55" s="169"/>
      <c r="C55" s="168" t="s">
        <v>105</v>
      </c>
      <c r="D55" s="167"/>
      <c r="E55" s="167"/>
      <c r="F55" s="6" t="s">
        <v>84</v>
      </c>
      <c r="G55" s="166">
        <v>932</v>
      </c>
      <c r="H55" s="165">
        <v>1060</v>
      </c>
      <c r="I55" s="164">
        <v>0.87924528301886795</v>
      </c>
      <c r="J55" s="163">
        <v>-128</v>
      </c>
      <c r="K55" s="200">
        <v>1760</v>
      </c>
      <c r="L55" s="165">
        <v>1760</v>
      </c>
      <c r="M55" s="164">
        <v>1</v>
      </c>
      <c r="N55" s="163">
        <v>0</v>
      </c>
      <c r="O55" s="162">
        <v>0.52954545454545454</v>
      </c>
      <c r="P55" s="161">
        <v>0.60227272727272729</v>
      </c>
      <c r="Q55" s="160">
        <v>-7.2727272727272751E-2</v>
      </c>
      <c r="R55" s="139"/>
      <c r="S55" s="139"/>
    </row>
    <row r="56" spans="1:19" x14ac:dyDescent="0.4">
      <c r="A56" s="169"/>
      <c r="B56" s="169"/>
      <c r="C56" s="168" t="s">
        <v>103</v>
      </c>
      <c r="D56" s="167"/>
      <c r="E56" s="167"/>
      <c r="F56" s="6" t="s">
        <v>84</v>
      </c>
      <c r="G56" s="166">
        <v>1069</v>
      </c>
      <c r="H56" s="165">
        <v>926</v>
      </c>
      <c r="I56" s="164">
        <v>1.1544276457883369</v>
      </c>
      <c r="J56" s="163">
        <v>143</v>
      </c>
      <c r="K56" s="200">
        <v>1710</v>
      </c>
      <c r="L56" s="165">
        <v>1660</v>
      </c>
      <c r="M56" s="164">
        <v>1.0301204819277108</v>
      </c>
      <c r="N56" s="163">
        <v>50</v>
      </c>
      <c r="O56" s="162">
        <v>0.62514619883040934</v>
      </c>
      <c r="P56" s="161">
        <v>0.55783132530120483</v>
      </c>
      <c r="Q56" s="160">
        <v>6.7314873529204511E-2</v>
      </c>
      <c r="R56" s="139"/>
      <c r="S56" s="139"/>
    </row>
    <row r="57" spans="1:19" x14ac:dyDescent="0.4">
      <c r="A57" s="169"/>
      <c r="B57" s="169"/>
      <c r="C57" s="168" t="s">
        <v>102</v>
      </c>
      <c r="D57" s="167"/>
      <c r="E57" s="167"/>
      <c r="F57" s="6" t="s">
        <v>84</v>
      </c>
      <c r="G57" s="166">
        <v>774</v>
      </c>
      <c r="H57" s="165">
        <v>513</v>
      </c>
      <c r="I57" s="164">
        <v>1.5087719298245614</v>
      </c>
      <c r="J57" s="163">
        <v>261</v>
      </c>
      <c r="K57" s="200">
        <v>1660</v>
      </c>
      <c r="L57" s="165">
        <v>1760</v>
      </c>
      <c r="M57" s="164">
        <v>0.94318181818181823</v>
      </c>
      <c r="N57" s="163">
        <v>-100</v>
      </c>
      <c r="O57" s="162">
        <v>0.46626506024096387</v>
      </c>
      <c r="P57" s="161">
        <v>0.29147727272727275</v>
      </c>
      <c r="Q57" s="160">
        <v>0.17478778751369112</v>
      </c>
      <c r="R57" s="139"/>
      <c r="S57" s="139"/>
    </row>
    <row r="58" spans="1:19" x14ac:dyDescent="0.4">
      <c r="A58" s="169"/>
      <c r="B58" s="169"/>
      <c r="C58" s="168" t="s">
        <v>104</v>
      </c>
      <c r="D58" s="167"/>
      <c r="E58" s="167"/>
      <c r="F58" s="6" t="s">
        <v>84</v>
      </c>
      <c r="G58" s="166">
        <v>598</v>
      </c>
      <c r="H58" s="165">
        <v>597</v>
      </c>
      <c r="I58" s="164">
        <v>1.0016750418760469</v>
      </c>
      <c r="J58" s="163">
        <v>1</v>
      </c>
      <c r="K58" s="200">
        <v>1200</v>
      </c>
      <c r="L58" s="165">
        <v>1200</v>
      </c>
      <c r="M58" s="164">
        <v>1</v>
      </c>
      <c r="N58" s="163">
        <v>0</v>
      </c>
      <c r="O58" s="162">
        <v>0.49833333333333335</v>
      </c>
      <c r="P58" s="161">
        <v>0.4975</v>
      </c>
      <c r="Q58" s="160">
        <v>8.3333333333335258E-4</v>
      </c>
      <c r="R58" s="139"/>
      <c r="S58" s="139"/>
    </row>
    <row r="59" spans="1:19" x14ac:dyDescent="0.4">
      <c r="A59" s="169"/>
      <c r="B59" s="169"/>
      <c r="C59" s="168" t="s">
        <v>101</v>
      </c>
      <c r="D59" s="167"/>
      <c r="E59" s="167"/>
      <c r="F59" s="6" t="s">
        <v>84</v>
      </c>
      <c r="G59" s="166">
        <v>1847</v>
      </c>
      <c r="H59" s="165">
        <v>2259</v>
      </c>
      <c r="I59" s="164">
        <v>0.81761841522797696</v>
      </c>
      <c r="J59" s="163">
        <v>-412</v>
      </c>
      <c r="K59" s="200">
        <v>3760</v>
      </c>
      <c r="L59" s="165">
        <v>4245</v>
      </c>
      <c r="M59" s="164">
        <v>0.88574793875147229</v>
      </c>
      <c r="N59" s="163">
        <v>-485</v>
      </c>
      <c r="O59" s="162">
        <v>0.49122340425531913</v>
      </c>
      <c r="P59" s="161">
        <v>0.5321554770318021</v>
      </c>
      <c r="Q59" s="160">
        <v>-4.0932072776482975E-2</v>
      </c>
      <c r="R59" s="139"/>
      <c r="S59" s="139"/>
    </row>
    <row r="60" spans="1:19" x14ac:dyDescent="0.4">
      <c r="A60" s="169"/>
      <c r="B60" s="169"/>
      <c r="C60" s="168" t="s">
        <v>98</v>
      </c>
      <c r="D60" s="5" t="s">
        <v>0</v>
      </c>
      <c r="E60" s="167" t="s">
        <v>89</v>
      </c>
      <c r="F60" s="6" t="s">
        <v>84</v>
      </c>
      <c r="G60" s="166">
        <v>2179</v>
      </c>
      <c r="H60" s="165">
        <v>2231</v>
      </c>
      <c r="I60" s="164">
        <v>0.97669206633796501</v>
      </c>
      <c r="J60" s="163">
        <v>-52</v>
      </c>
      <c r="K60" s="200">
        <v>2700</v>
      </c>
      <c r="L60" s="165">
        <v>2700</v>
      </c>
      <c r="M60" s="164">
        <v>1</v>
      </c>
      <c r="N60" s="163">
        <v>0</v>
      </c>
      <c r="O60" s="162">
        <v>0.807037037037037</v>
      </c>
      <c r="P60" s="161">
        <v>0.82629629629629631</v>
      </c>
      <c r="Q60" s="160">
        <v>-1.9259259259259309E-2</v>
      </c>
      <c r="R60" s="139"/>
      <c r="S60" s="139"/>
    </row>
    <row r="61" spans="1:19" x14ac:dyDescent="0.4">
      <c r="A61" s="169"/>
      <c r="B61" s="169"/>
      <c r="C61" s="168" t="s">
        <v>96</v>
      </c>
      <c r="D61" s="5" t="s">
        <v>0</v>
      </c>
      <c r="E61" s="167" t="s">
        <v>89</v>
      </c>
      <c r="F61" s="6" t="s">
        <v>84</v>
      </c>
      <c r="G61" s="166">
        <v>1014</v>
      </c>
      <c r="H61" s="165">
        <v>988</v>
      </c>
      <c r="I61" s="164">
        <v>1.0263157894736843</v>
      </c>
      <c r="J61" s="163">
        <v>26</v>
      </c>
      <c r="K61" s="200">
        <v>1760</v>
      </c>
      <c r="L61" s="165">
        <v>1679</v>
      </c>
      <c r="M61" s="164">
        <v>1.0482430017867779</v>
      </c>
      <c r="N61" s="163">
        <v>81</v>
      </c>
      <c r="O61" s="162">
        <v>0.57613636363636367</v>
      </c>
      <c r="P61" s="161">
        <v>0.5884455032757594</v>
      </c>
      <c r="Q61" s="160">
        <v>-1.2309139639395728E-2</v>
      </c>
      <c r="R61" s="139"/>
      <c r="S61" s="139"/>
    </row>
    <row r="62" spans="1:19" x14ac:dyDescent="0.4">
      <c r="A62" s="169"/>
      <c r="B62" s="169"/>
      <c r="C62" s="168" t="s">
        <v>93</v>
      </c>
      <c r="D62" s="5" t="s">
        <v>0</v>
      </c>
      <c r="E62" s="167" t="s">
        <v>89</v>
      </c>
      <c r="F62" s="6" t="s">
        <v>84</v>
      </c>
      <c r="G62" s="166">
        <v>1310</v>
      </c>
      <c r="H62" s="165">
        <v>1314</v>
      </c>
      <c r="I62" s="164">
        <v>0.9969558599695586</v>
      </c>
      <c r="J62" s="163">
        <v>-4</v>
      </c>
      <c r="K62" s="200">
        <v>1760</v>
      </c>
      <c r="L62" s="165">
        <v>1760</v>
      </c>
      <c r="M62" s="164">
        <v>1</v>
      </c>
      <c r="N62" s="163">
        <v>0</v>
      </c>
      <c r="O62" s="162">
        <v>0.74431818181818177</v>
      </c>
      <c r="P62" s="161">
        <v>0.74659090909090908</v>
      </c>
      <c r="Q62" s="160">
        <v>-2.2727272727273151E-3</v>
      </c>
      <c r="R62" s="139"/>
      <c r="S62" s="139"/>
    </row>
    <row r="63" spans="1:19" x14ac:dyDescent="0.4">
      <c r="A63" s="169"/>
      <c r="B63" s="150"/>
      <c r="C63" s="149" t="s">
        <v>97</v>
      </c>
      <c r="D63" s="11" t="s">
        <v>0</v>
      </c>
      <c r="E63" s="147" t="s">
        <v>89</v>
      </c>
      <c r="F63" s="6" t="s">
        <v>88</v>
      </c>
      <c r="G63" s="146">
        <v>607</v>
      </c>
      <c r="H63" s="145">
        <v>0</v>
      </c>
      <c r="I63" s="144" t="e">
        <v>#DIV/0!</v>
      </c>
      <c r="J63" s="143">
        <v>607</v>
      </c>
      <c r="K63" s="198">
        <v>1260</v>
      </c>
      <c r="L63" s="145">
        <v>0</v>
      </c>
      <c r="M63" s="144" t="e">
        <v>#DIV/0!</v>
      </c>
      <c r="N63" s="143">
        <v>1260</v>
      </c>
      <c r="O63" s="142">
        <v>0.48174603174603176</v>
      </c>
      <c r="P63" s="141" t="e">
        <v>#DIV/0!</v>
      </c>
      <c r="Q63" s="140" t="e">
        <v>#DIV/0!</v>
      </c>
      <c r="R63" s="139"/>
      <c r="S63" s="139"/>
    </row>
    <row r="64" spans="1:19" x14ac:dyDescent="0.4">
      <c r="A64" s="169"/>
      <c r="B64" s="159" t="s">
        <v>1</v>
      </c>
      <c r="C64" s="158"/>
      <c r="D64" s="175"/>
      <c r="E64" s="158"/>
      <c r="F64" s="174"/>
      <c r="G64" s="157">
        <v>1704</v>
      </c>
      <c r="H64" s="156">
        <v>641</v>
      </c>
      <c r="I64" s="155">
        <v>2.6583463338533542</v>
      </c>
      <c r="J64" s="154">
        <v>1063</v>
      </c>
      <c r="K64" s="157">
        <v>3228</v>
      </c>
      <c r="L64" s="156">
        <v>1140</v>
      </c>
      <c r="M64" s="155">
        <v>2.831578947368421</v>
      </c>
      <c r="N64" s="154">
        <v>2088</v>
      </c>
      <c r="O64" s="153">
        <v>0.52788104089219334</v>
      </c>
      <c r="P64" s="152">
        <v>0.56228070175438594</v>
      </c>
      <c r="Q64" s="151">
        <v>-3.4399660862192594E-2</v>
      </c>
      <c r="R64" s="139"/>
      <c r="S64" s="139"/>
    </row>
    <row r="65" spans="1:19" x14ac:dyDescent="0.4">
      <c r="A65" s="169"/>
      <c r="B65" s="169"/>
      <c r="C65" s="168" t="s">
        <v>104</v>
      </c>
      <c r="D65" s="167"/>
      <c r="E65" s="167"/>
      <c r="F65" s="6" t="s">
        <v>84</v>
      </c>
      <c r="G65" s="166">
        <v>260</v>
      </c>
      <c r="H65" s="165">
        <v>208</v>
      </c>
      <c r="I65" s="164">
        <v>1.25</v>
      </c>
      <c r="J65" s="163">
        <v>52</v>
      </c>
      <c r="K65" s="166">
        <v>540</v>
      </c>
      <c r="L65" s="165">
        <v>540</v>
      </c>
      <c r="M65" s="164">
        <v>1</v>
      </c>
      <c r="N65" s="163">
        <v>0</v>
      </c>
      <c r="O65" s="162">
        <v>0.48148148148148145</v>
      </c>
      <c r="P65" s="161">
        <v>0.38518518518518519</v>
      </c>
      <c r="Q65" s="160">
        <v>9.6296296296296269E-2</v>
      </c>
      <c r="R65" s="139"/>
      <c r="S65" s="139"/>
    </row>
    <row r="66" spans="1:19" x14ac:dyDescent="0.4">
      <c r="A66" s="169"/>
      <c r="B66" s="169"/>
      <c r="C66" s="168" t="s">
        <v>103</v>
      </c>
      <c r="D66" s="167"/>
      <c r="E66" s="167"/>
      <c r="F66" s="173"/>
      <c r="G66" s="166"/>
      <c r="H66" s="165"/>
      <c r="I66" s="164" t="e">
        <v>#DIV/0!</v>
      </c>
      <c r="J66" s="163">
        <v>0</v>
      </c>
      <c r="K66" s="166"/>
      <c r="L66" s="165"/>
      <c r="M66" s="164" t="e">
        <v>#DIV/0!</v>
      </c>
      <c r="N66" s="163">
        <v>0</v>
      </c>
      <c r="O66" s="162" t="e">
        <v>#DIV/0!</v>
      </c>
      <c r="P66" s="161" t="e">
        <v>#DIV/0!</v>
      </c>
      <c r="Q66" s="160" t="e">
        <v>#DIV/0!</v>
      </c>
      <c r="R66" s="139"/>
      <c r="S66" s="139"/>
    </row>
    <row r="67" spans="1:19" x14ac:dyDescent="0.4">
      <c r="A67" s="169"/>
      <c r="B67" s="169"/>
      <c r="C67" s="168" t="s">
        <v>102</v>
      </c>
      <c r="D67" s="167"/>
      <c r="E67" s="167"/>
      <c r="F67" s="173"/>
      <c r="G67" s="166"/>
      <c r="H67" s="165"/>
      <c r="I67" s="164" t="e">
        <v>#DIV/0!</v>
      </c>
      <c r="J67" s="163">
        <v>0</v>
      </c>
      <c r="K67" s="166"/>
      <c r="L67" s="165"/>
      <c r="M67" s="164" t="e">
        <v>#DIV/0!</v>
      </c>
      <c r="N67" s="163">
        <v>0</v>
      </c>
      <c r="O67" s="162" t="e">
        <v>#DIV/0!</v>
      </c>
      <c r="P67" s="161" t="e">
        <v>#DIV/0!</v>
      </c>
      <c r="Q67" s="160" t="e">
        <v>#DIV/0!</v>
      </c>
      <c r="R67" s="139"/>
      <c r="S67" s="139"/>
    </row>
    <row r="68" spans="1:19" x14ac:dyDescent="0.4">
      <c r="A68" s="169"/>
      <c r="B68" s="169"/>
      <c r="C68" s="168" t="s">
        <v>101</v>
      </c>
      <c r="D68" s="167"/>
      <c r="E68" s="167"/>
      <c r="F68" s="6" t="s">
        <v>84</v>
      </c>
      <c r="G68" s="166">
        <v>629</v>
      </c>
      <c r="H68" s="165">
        <v>433</v>
      </c>
      <c r="I68" s="164">
        <v>1.4526558891454966</v>
      </c>
      <c r="J68" s="163">
        <v>196</v>
      </c>
      <c r="K68" s="166">
        <v>1080</v>
      </c>
      <c r="L68" s="165">
        <v>600</v>
      </c>
      <c r="M68" s="164">
        <v>1.8</v>
      </c>
      <c r="N68" s="163">
        <v>480</v>
      </c>
      <c r="O68" s="162">
        <v>0.58240740740740737</v>
      </c>
      <c r="P68" s="161">
        <v>0.72166666666666668</v>
      </c>
      <c r="Q68" s="160">
        <v>-0.1392592592592593</v>
      </c>
      <c r="R68" s="139"/>
      <c r="S68" s="139"/>
    </row>
    <row r="69" spans="1:19" x14ac:dyDescent="0.4">
      <c r="A69" s="150"/>
      <c r="B69" s="150"/>
      <c r="C69" s="149" t="s">
        <v>90</v>
      </c>
      <c r="D69" s="147"/>
      <c r="E69" s="147"/>
      <c r="F69" s="12" t="s">
        <v>84</v>
      </c>
      <c r="G69" s="146">
        <v>815</v>
      </c>
      <c r="H69" s="145"/>
      <c r="I69" s="144" t="e">
        <v>#DIV/0!</v>
      </c>
      <c r="J69" s="143">
        <v>815</v>
      </c>
      <c r="K69" s="146">
        <v>1608</v>
      </c>
      <c r="L69" s="145"/>
      <c r="M69" s="144" t="e">
        <v>#DIV/0!</v>
      </c>
      <c r="N69" s="143">
        <v>1608</v>
      </c>
      <c r="O69" s="142">
        <v>0.50684079601990051</v>
      </c>
      <c r="P69" s="141" t="e">
        <v>#DIV/0!</v>
      </c>
      <c r="Q69" s="140" t="e">
        <v>#DIV/0!</v>
      </c>
      <c r="R69" s="139"/>
      <c r="S69" s="139"/>
    </row>
    <row r="70" spans="1:19" x14ac:dyDescent="0.4">
      <c r="G70" s="138"/>
      <c r="H70" s="138"/>
      <c r="I70" s="138"/>
      <c r="J70" s="138"/>
      <c r="K70" s="138"/>
      <c r="L70" s="138"/>
      <c r="M70" s="138"/>
      <c r="N70" s="138"/>
      <c r="O70" s="137"/>
      <c r="P70" s="137"/>
      <c r="Q70" s="137"/>
    </row>
    <row r="71" spans="1:19" x14ac:dyDescent="0.4">
      <c r="C71" s="8" t="s">
        <v>83</v>
      </c>
    </row>
    <row r="72" spans="1:19" x14ac:dyDescent="0.4">
      <c r="C72" s="9" t="s">
        <v>82</v>
      </c>
    </row>
    <row r="73" spans="1:19" x14ac:dyDescent="0.4">
      <c r="C73" s="8" t="s">
        <v>81</v>
      </c>
    </row>
    <row r="74" spans="1:19" x14ac:dyDescent="0.4">
      <c r="C74" s="8" t="s">
        <v>80</v>
      </c>
    </row>
    <row r="75" spans="1:19" x14ac:dyDescent="0.4">
      <c r="C75" s="8" t="s">
        <v>79</v>
      </c>
    </row>
  </sheetData>
  <mergeCells count="15">
    <mergeCell ref="Q3:Q4"/>
    <mergeCell ref="O2:Q2"/>
    <mergeCell ref="O3:O4"/>
    <mergeCell ref="A1:D1"/>
    <mergeCell ref="G2:J2"/>
    <mergeCell ref="I3:J3"/>
    <mergeCell ref="G3:G4"/>
    <mergeCell ref="H3:H4"/>
    <mergeCell ref="A3:F4"/>
    <mergeCell ref="A2:B2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h26'!A1" display="'h26'!A1"/>
  </hyperlinks>
  <pageMargins left="0.39370078740157483" right="0.39370078740157483" top="0.39370078740157483" bottom="0.39370078740157483" header="0.39370078740157483" footer="0.3937007874015748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showGridLines="0" zoomScale="90" zoomScaleNormal="90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36" customWidth="1"/>
    <col min="2" max="2" width="1.125" style="136" customWidth="1"/>
    <col min="3" max="3" width="6.75" style="136" customWidth="1"/>
    <col min="4" max="4" width="2.625" style="136" bestFit="1" customWidth="1"/>
    <col min="5" max="5" width="7.125" style="136" bestFit="1" customWidth="1"/>
    <col min="6" max="6" width="6.375" style="136" customWidth="1"/>
    <col min="7" max="8" width="12.75" style="136" bestFit="1" customWidth="1"/>
    <col min="9" max="9" width="7.625" style="136" customWidth="1"/>
    <col min="10" max="10" width="9.625" style="136" customWidth="1"/>
    <col min="11" max="12" width="12.75" style="136" bestFit="1" customWidth="1"/>
    <col min="13" max="13" width="7.625" style="136" customWidth="1"/>
    <col min="14" max="16" width="9.625" style="136" customWidth="1"/>
    <col min="17" max="17" width="8.625" style="136" customWidth="1"/>
    <col min="18" max="16384" width="9" style="136"/>
  </cols>
  <sheetData>
    <row r="1" spans="1:19" ht="17.25" customHeight="1" thickBot="1" x14ac:dyDescent="0.45">
      <c r="A1" s="281" t="str">
        <f>'h26'!A1</f>
        <v>平成26年度</v>
      </c>
      <c r="B1" s="281"/>
      <c r="C1" s="281"/>
      <c r="D1" s="281"/>
      <c r="E1" s="89"/>
      <c r="F1" s="89"/>
      <c r="G1" s="89"/>
      <c r="H1" s="89"/>
      <c r="I1" s="89"/>
      <c r="J1" s="92" t="str">
        <f ca="1">RIGHT(CELL("filename",$A$1),LEN(CELL("filename",$A$1))-FIND("]",CELL("filename",$A$1)))</f>
        <v>５月（下旬）</v>
      </c>
      <c r="K1" s="93" t="s">
        <v>72</v>
      </c>
      <c r="L1" s="89"/>
      <c r="M1" s="89"/>
      <c r="N1" s="89"/>
      <c r="O1" s="89"/>
      <c r="P1" s="89"/>
      <c r="Q1" s="89"/>
    </row>
    <row r="2" spans="1:19" x14ac:dyDescent="0.4">
      <c r="A2" s="299">
        <f>'５月（上旬）'!A2:B2</f>
        <v>26</v>
      </c>
      <c r="B2" s="284"/>
      <c r="C2" s="1">
        <f>'５月（上旬）'!C2</f>
        <v>2014</v>
      </c>
      <c r="D2" s="2" t="s">
        <v>141</v>
      </c>
      <c r="E2" s="2">
        <f>'５月（上旬）'!E2</f>
        <v>5</v>
      </c>
      <c r="F2" s="2" t="s">
        <v>140</v>
      </c>
      <c r="G2" s="291" t="s">
        <v>139</v>
      </c>
      <c r="H2" s="284"/>
      <c r="I2" s="284"/>
      <c r="J2" s="292"/>
      <c r="K2" s="284" t="s">
        <v>138</v>
      </c>
      <c r="L2" s="284"/>
      <c r="M2" s="284"/>
      <c r="N2" s="284"/>
      <c r="O2" s="291" t="s">
        <v>137</v>
      </c>
      <c r="P2" s="284"/>
      <c r="Q2" s="302"/>
    </row>
    <row r="3" spans="1:19" x14ac:dyDescent="0.4">
      <c r="A3" s="295" t="s">
        <v>136</v>
      </c>
      <c r="B3" s="296"/>
      <c r="C3" s="296"/>
      <c r="D3" s="296"/>
      <c r="E3" s="296"/>
      <c r="F3" s="296"/>
      <c r="G3" s="293" t="s">
        <v>189</v>
      </c>
      <c r="H3" s="287" t="s">
        <v>188</v>
      </c>
      <c r="I3" s="289" t="s">
        <v>133</v>
      </c>
      <c r="J3" s="290"/>
      <c r="K3" s="285" t="str">
        <f>G3</f>
        <v>14'5/21-5/30</v>
      </c>
      <c r="L3" s="287" t="str">
        <f>H3</f>
        <v>13'5/21-5/31</v>
      </c>
      <c r="M3" s="289" t="s">
        <v>133</v>
      </c>
      <c r="N3" s="290"/>
      <c r="O3" s="303" t="str">
        <f>G3</f>
        <v>14'5/21-5/30</v>
      </c>
      <c r="P3" s="282" t="str">
        <f>H3</f>
        <v>13'5/21-5/31</v>
      </c>
      <c r="Q3" s="300" t="s">
        <v>131</v>
      </c>
    </row>
    <row r="4" spans="1:19" ht="14.25" thickBot="1" x14ac:dyDescent="0.45">
      <c r="A4" s="297"/>
      <c r="B4" s="298"/>
      <c r="C4" s="298"/>
      <c r="D4" s="298"/>
      <c r="E4" s="298"/>
      <c r="F4" s="298"/>
      <c r="G4" s="294"/>
      <c r="H4" s="288"/>
      <c r="I4" s="3" t="s">
        <v>132</v>
      </c>
      <c r="J4" s="4" t="s">
        <v>131</v>
      </c>
      <c r="K4" s="286"/>
      <c r="L4" s="288"/>
      <c r="M4" s="3" t="s">
        <v>132</v>
      </c>
      <c r="N4" s="4" t="s">
        <v>131</v>
      </c>
      <c r="O4" s="304"/>
      <c r="P4" s="283"/>
      <c r="Q4" s="301"/>
    </row>
    <row r="5" spans="1:19" x14ac:dyDescent="0.4">
      <c r="A5" s="176" t="s">
        <v>149</v>
      </c>
      <c r="B5" s="195"/>
      <c r="C5" s="195"/>
      <c r="D5" s="195"/>
      <c r="E5" s="195"/>
      <c r="F5" s="195"/>
      <c r="G5" s="194">
        <v>143062</v>
      </c>
      <c r="H5" s="193">
        <v>128117</v>
      </c>
      <c r="I5" s="192">
        <v>1.1166511860252737</v>
      </c>
      <c r="J5" s="191">
        <v>14945</v>
      </c>
      <c r="K5" s="194">
        <v>238039</v>
      </c>
      <c r="L5" s="193">
        <v>218862</v>
      </c>
      <c r="M5" s="192">
        <v>1.0876214235454305</v>
      </c>
      <c r="N5" s="191">
        <v>19177</v>
      </c>
      <c r="O5" s="190">
        <v>0.60100235675666591</v>
      </c>
      <c r="P5" s="189">
        <v>0.58537800074933066</v>
      </c>
      <c r="Q5" s="188">
        <v>1.5624356007335249E-2</v>
      </c>
      <c r="R5" s="139"/>
      <c r="S5" s="139"/>
    </row>
    <row r="6" spans="1:19" x14ac:dyDescent="0.4">
      <c r="A6" s="159" t="s">
        <v>129</v>
      </c>
      <c r="B6" s="158" t="s">
        <v>128</v>
      </c>
      <c r="C6" s="158"/>
      <c r="D6" s="158"/>
      <c r="E6" s="158"/>
      <c r="F6" s="158"/>
      <c r="G6" s="157">
        <v>63949</v>
      </c>
      <c r="H6" s="156">
        <v>55268</v>
      </c>
      <c r="I6" s="155">
        <v>1.1570709994933777</v>
      </c>
      <c r="J6" s="154">
        <v>8681</v>
      </c>
      <c r="K6" s="177">
        <v>104387</v>
      </c>
      <c r="L6" s="156">
        <v>93509</v>
      </c>
      <c r="M6" s="155">
        <v>1.1163310483482873</v>
      </c>
      <c r="N6" s="154">
        <v>10878</v>
      </c>
      <c r="O6" s="153">
        <v>0.61261459760314985</v>
      </c>
      <c r="P6" s="152">
        <v>0.59104471227368494</v>
      </c>
      <c r="Q6" s="151">
        <v>2.1569885329464911E-2</v>
      </c>
      <c r="R6" s="139"/>
      <c r="S6" s="139"/>
    </row>
    <row r="7" spans="1:19" x14ac:dyDescent="0.4">
      <c r="A7" s="169"/>
      <c r="B7" s="159" t="s">
        <v>127</v>
      </c>
      <c r="C7" s="158"/>
      <c r="D7" s="158"/>
      <c r="E7" s="158"/>
      <c r="F7" s="158"/>
      <c r="G7" s="157">
        <v>42049</v>
      </c>
      <c r="H7" s="156">
        <v>32405</v>
      </c>
      <c r="I7" s="155">
        <v>1.297608393766394</v>
      </c>
      <c r="J7" s="154">
        <v>9644</v>
      </c>
      <c r="K7" s="157">
        <v>73084</v>
      </c>
      <c r="L7" s="156">
        <v>60505</v>
      </c>
      <c r="M7" s="155">
        <v>1.2079001735393768</v>
      </c>
      <c r="N7" s="154">
        <v>12579</v>
      </c>
      <c r="O7" s="153">
        <v>0.57535165015598488</v>
      </c>
      <c r="P7" s="152">
        <v>0.53557557226675478</v>
      </c>
      <c r="Q7" s="151">
        <v>3.9776077889230099E-2</v>
      </c>
      <c r="R7" s="139"/>
      <c r="S7" s="139"/>
    </row>
    <row r="8" spans="1:19" x14ac:dyDescent="0.4">
      <c r="A8" s="169"/>
      <c r="B8" s="169"/>
      <c r="C8" s="168" t="s">
        <v>98</v>
      </c>
      <c r="D8" s="5"/>
      <c r="E8" s="167"/>
      <c r="F8" s="6" t="s">
        <v>84</v>
      </c>
      <c r="G8" s="166">
        <v>29379</v>
      </c>
      <c r="H8" s="165">
        <v>26156</v>
      </c>
      <c r="I8" s="164">
        <v>1.1232222052301575</v>
      </c>
      <c r="J8" s="163">
        <v>3223</v>
      </c>
      <c r="K8" s="166">
        <v>53838</v>
      </c>
      <c r="L8" s="165">
        <v>53487</v>
      </c>
      <c r="M8" s="164">
        <v>1.0065623422513883</v>
      </c>
      <c r="N8" s="163">
        <v>351</v>
      </c>
      <c r="O8" s="162">
        <v>0.54569263345592334</v>
      </c>
      <c r="P8" s="161">
        <v>0.48901602258492716</v>
      </c>
      <c r="Q8" s="160">
        <v>5.667661087099618E-2</v>
      </c>
      <c r="R8" s="139"/>
      <c r="S8" s="139"/>
    </row>
    <row r="9" spans="1:19" x14ac:dyDescent="0.4">
      <c r="A9" s="169"/>
      <c r="B9" s="169"/>
      <c r="C9" s="168" t="s">
        <v>112</v>
      </c>
      <c r="D9" s="167"/>
      <c r="E9" s="167"/>
      <c r="F9" s="6" t="s">
        <v>84</v>
      </c>
      <c r="G9" s="166">
        <v>11827</v>
      </c>
      <c r="H9" s="165">
        <v>5403</v>
      </c>
      <c r="I9" s="164">
        <v>2.1889690912456041</v>
      </c>
      <c r="J9" s="163">
        <v>6424</v>
      </c>
      <c r="K9" s="166">
        <v>16375</v>
      </c>
      <c r="L9" s="165">
        <v>5500</v>
      </c>
      <c r="M9" s="164">
        <v>2.9772727272727271</v>
      </c>
      <c r="N9" s="163">
        <v>10875</v>
      </c>
      <c r="O9" s="162">
        <v>0.72225954198473286</v>
      </c>
      <c r="P9" s="161">
        <v>0.98236363636363633</v>
      </c>
      <c r="Q9" s="160">
        <v>-0.26010409437890347</v>
      </c>
      <c r="R9" s="139"/>
      <c r="S9" s="139"/>
    </row>
    <row r="10" spans="1:19" x14ac:dyDescent="0.4">
      <c r="A10" s="169"/>
      <c r="B10" s="169"/>
      <c r="C10" s="168" t="s">
        <v>96</v>
      </c>
      <c r="D10" s="167"/>
      <c r="E10" s="167"/>
      <c r="F10" s="173"/>
      <c r="G10" s="166">
        <v>0</v>
      </c>
      <c r="H10" s="165">
        <v>0</v>
      </c>
      <c r="I10" s="164" t="e">
        <v>#DIV/0!</v>
      </c>
      <c r="J10" s="163">
        <v>0</v>
      </c>
      <c r="K10" s="166">
        <v>0</v>
      </c>
      <c r="L10" s="165">
        <v>0</v>
      </c>
      <c r="M10" s="164" t="e">
        <v>#DIV/0!</v>
      </c>
      <c r="N10" s="163">
        <v>0</v>
      </c>
      <c r="O10" s="162" t="e">
        <v>#DIV/0!</v>
      </c>
      <c r="P10" s="161" t="e">
        <v>#DIV/0!</v>
      </c>
      <c r="Q10" s="160" t="e">
        <v>#DIV/0!</v>
      </c>
      <c r="R10" s="139"/>
      <c r="S10" s="139"/>
    </row>
    <row r="11" spans="1:19" x14ac:dyDescent="0.4">
      <c r="A11" s="169"/>
      <c r="B11" s="169"/>
      <c r="C11" s="168" t="s">
        <v>97</v>
      </c>
      <c r="D11" s="167"/>
      <c r="E11" s="167"/>
      <c r="F11" s="173"/>
      <c r="G11" s="166">
        <v>0</v>
      </c>
      <c r="H11" s="165">
        <v>0</v>
      </c>
      <c r="I11" s="164" t="e">
        <v>#DIV/0!</v>
      </c>
      <c r="J11" s="163">
        <v>0</v>
      </c>
      <c r="K11" s="166">
        <v>0</v>
      </c>
      <c r="L11" s="165">
        <v>0</v>
      </c>
      <c r="M11" s="164" t="e">
        <v>#DIV/0!</v>
      </c>
      <c r="N11" s="163">
        <v>0</v>
      </c>
      <c r="O11" s="162" t="e">
        <v>#DIV/0!</v>
      </c>
      <c r="P11" s="161" t="e">
        <v>#DIV/0!</v>
      </c>
      <c r="Q11" s="160" t="e">
        <v>#DIV/0!</v>
      </c>
      <c r="R11" s="139"/>
      <c r="S11" s="139"/>
    </row>
    <row r="12" spans="1:19" x14ac:dyDescent="0.4">
      <c r="A12" s="169"/>
      <c r="B12" s="169"/>
      <c r="C12" s="168" t="s">
        <v>93</v>
      </c>
      <c r="D12" s="167"/>
      <c r="E12" s="167"/>
      <c r="F12" s="173"/>
      <c r="G12" s="166">
        <v>0</v>
      </c>
      <c r="H12" s="165">
        <v>0</v>
      </c>
      <c r="I12" s="164" t="e">
        <v>#DIV/0!</v>
      </c>
      <c r="J12" s="163">
        <v>0</v>
      </c>
      <c r="K12" s="166">
        <v>0</v>
      </c>
      <c r="L12" s="165">
        <v>0</v>
      </c>
      <c r="M12" s="164" t="e">
        <v>#DIV/0!</v>
      </c>
      <c r="N12" s="163">
        <v>0</v>
      </c>
      <c r="O12" s="162" t="e">
        <v>#DIV/0!</v>
      </c>
      <c r="P12" s="161" t="e">
        <v>#DIV/0!</v>
      </c>
      <c r="Q12" s="160" t="e">
        <v>#DIV/0!</v>
      </c>
      <c r="R12" s="139"/>
      <c r="S12" s="139"/>
    </row>
    <row r="13" spans="1:19" x14ac:dyDescent="0.4">
      <c r="A13" s="169"/>
      <c r="B13" s="169"/>
      <c r="C13" s="168" t="s">
        <v>91</v>
      </c>
      <c r="D13" s="167"/>
      <c r="E13" s="167"/>
      <c r="F13" s="6" t="s">
        <v>84</v>
      </c>
      <c r="G13" s="166">
        <v>843</v>
      </c>
      <c r="H13" s="165">
        <v>846</v>
      </c>
      <c r="I13" s="164">
        <v>0.99645390070921991</v>
      </c>
      <c r="J13" s="163">
        <v>-3</v>
      </c>
      <c r="K13" s="166">
        <v>2871</v>
      </c>
      <c r="L13" s="165">
        <v>1518</v>
      </c>
      <c r="M13" s="164">
        <v>1.8913043478260869</v>
      </c>
      <c r="N13" s="163">
        <v>1353</v>
      </c>
      <c r="O13" s="162">
        <v>0.2936259143155695</v>
      </c>
      <c r="P13" s="161">
        <v>0.55731225296442688</v>
      </c>
      <c r="Q13" s="160">
        <v>-0.26368633864885738</v>
      </c>
      <c r="R13" s="139"/>
      <c r="S13" s="139"/>
    </row>
    <row r="14" spans="1:19" x14ac:dyDescent="0.4">
      <c r="A14" s="169"/>
      <c r="B14" s="169"/>
      <c r="C14" s="168" t="s">
        <v>110</v>
      </c>
      <c r="D14" s="167"/>
      <c r="E14" s="167"/>
      <c r="F14" s="173"/>
      <c r="G14" s="166">
        <v>0</v>
      </c>
      <c r="H14" s="165">
        <v>0</v>
      </c>
      <c r="I14" s="164" t="e">
        <v>#DIV/0!</v>
      </c>
      <c r="J14" s="163">
        <v>0</v>
      </c>
      <c r="K14" s="166">
        <v>0</v>
      </c>
      <c r="L14" s="165">
        <v>0</v>
      </c>
      <c r="M14" s="164" t="e">
        <v>#DIV/0!</v>
      </c>
      <c r="N14" s="163">
        <v>0</v>
      </c>
      <c r="O14" s="162" t="e">
        <v>#DIV/0!</v>
      </c>
      <c r="P14" s="161" t="e">
        <v>#DIV/0!</v>
      </c>
      <c r="Q14" s="160" t="e">
        <v>#DIV/0!</v>
      </c>
      <c r="R14" s="139"/>
      <c r="S14" s="139"/>
    </row>
    <row r="15" spans="1:19" x14ac:dyDescent="0.4">
      <c r="A15" s="169"/>
      <c r="B15" s="169"/>
      <c r="C15" s="168" t="s">
        <v>90</v>
      </c>
      <c r="D15" s="167"/>
      <c r="E15" s="167"/>
      <c r="F15" s="173"/>
      <c r="G15" s="166">
        <v>0</v>
      </c>
      <c r="H15" s="165">
        <v>0</v>
      </c>
      <c r="I15" s="164" t="e">
        <v>#DIV/0!</v>
      </c>
      <c r="J15" s="163">
        <v>0</v>
      </c>
      <c r="K15" s="166">
        <v>0</v>
      </c>
      <c r="L15" s="165">
        <v>0</v>
      </c>
      <c r="M15" s="164" t="e">
        <v>#DIV/0!</v>
      </c>
      <c r="N15" s="163">
        <v>0</v>
      </c>
      <c r="O15" s="162" t="e">
        <v>#DIV/0!</v>
      </c>
      <c r="P15" s="161" t="e">
        <v>#DIV/0!</v>
      </c>
      <c r="Q15" s="160" t="e">
        <v>#DIV/0!</v>
      </c>
      <c r="R15" s="139"/>
      <c r="S15" s="139"/>
    </row>
    <row r="16" spans="1:19" x14ac:dyDescent="0.4">
      <c r="A16" s="169"/>
      <c r="B16" s="169"/>
      <c r="C16" s="149" t="s">
        <v>126</v>
      </c>
      <c r="D16" s="147"/>
      <c r="E16" s="147"/>
      <c r="F16" s="187"/>
      <c r="G16" s="146">
        <v>0</v>
      </c>
      <c r="H16" s="145">
        <v>0</v>
      </c>
      <c r="I16" s="144" t="e">
        <v>#DIV/0!</v>
      </c>
      <c r="J16" s="143">
        <v>0</v>
      </c>
      <c r="K16" s="146">
        <v>0</v>
      </c>
      <c r="L16" s="145">
        <v>0</v>
      </c>
      <c r="M16" s="144" t="e">
        <v>#DIV/0!</v>
      </c>
      <c r="N16" s="143">
        <v>0</v>
      </c>
      <c r="O16" s="142" t="e">
        <v>#DIV/0!</v>
      </c>
      <c r="P16" s="141" t="e">
        <v>#DIV/0!</v>
      </c>
      <c r="Q16" s="140" t="e">
        <v>#DIV/0!</v>
      </c>
      <c r="R16" s="139"/>
      <c r="S16" s="139"/>
    </row>
    <row r="17" spans="1:19" x14ac:dyDescent="0.4">
      <c r="A17" s="169"/>
      <c r="B17" s="159" t="s">
        <v>125</v>
      </c>
      <c r="C17" s="158"/>
      <c r="D17" s="158"/>
      <c r="E17" s="158"/>
      <c r="F17" s="174"/>
      <c r="G17" s="157">
        <v>21436</v>
      </c>
      <c r="H17" s="156">
        <v>22321</v>
      </c>
      <c r="I17" s="155">
        <v>0.96035123874378392</v>
      </c>
      <c r="J17" s="154">
        <v>-885</v>
      </c>
      <c r="K17" s="157">
        <v>30385</v>
      </c>
      <c r="L17" s="156">
        <v>31975</v>
      </c>
      <c r="M17" s="155">
        <v>0.95027365129007035</v>
      </c>
      <c r="N17" s="154">
        <v>-1590</v>
      </c>
      <c r="O17" s="153">
        <v>0.70547967747243701</v>
      </c>
      <c r="P17" s="152">
        <v>0.6980766223612197</v>
      </c>
      <c r="Q17" s="151">
        <v>7.4030551112173049E-3</v>
      </c>
      <c r="R17" s="139"/>
      <c r="S17" s="139"/>
    </row>
    <row r="18" spans="1:19" x14ac:dyDescent="0.4">
      <c r="A18" s="169"/>
      <c r="B18" s="169"/>
      <c r="C18" s="168" t="s">
        <v>98</v>
      </c>
      <c r="D18" s="167"/>
      <c r="E18" s="167"/>
      <c r="F18" s="173"/>
      <c r="G18" s="166">
        <v>0</v>
      </c>
      <c r="H18" s="165">
        <v>0</v>
      </c>
      <c r="I18" s="164" t="e">
        <v>#DIV/0!</v>
      </c>
      <c r="J18" s="163">
        <v>0</v>
      </c>
      <c r="K18" s="200">
        <v>0</v>
      </c>
      <c r="L18" s="165">
        <v>0</v>
      </c>
      <c r="M18" s="164" t="e">
        <v>#DIV/0!</v>
      </c>
      <c r="N18" s="163">
        <v>0</v>
      </c>
      <c r="O18" s="162" t="e">
        <v>#DIV/0!</v>
      </c>
      <c r="P18" s="161" t="e">
        <v>#DIV/0!</v>
      </c>
      <c r="Q18" s="160" t="e">
        <v>#DIV/0!</v>
      </c>
      <c r="R18" s="139"/>
      <c r="S18" s="139"/>
    </row>
    <row r="19" spans="1:19" x14ac:dyDescent="0.4">
      <c r="A19" s="169"/>
      <c r="B19" s="169"/>
      <c r="C19" s="168" t="s">
        <v>96</v>
      </c>
      <c r="D19" s="167"/>
      <c r="E19" s="167"/>
      <c r="F19" s="6" t="s">
        <v>84</v>
      </c>
      <c r="G19" s="166">
        <v>3390</v>
      </c>
      <c r="H19" s="165">
        <v>5083</v>
      </c>
      <c r="I19" s="164">
        <v>0.66692897894943926</v>
      </c>
      <c r="J19" s="163">
        <v>-1693</v>
      </c>
      <c r="K19" s="200">
        <v>4810</v>
      </c>
      <c r="L19" s="165">
        <v>6435</v>
      </c>
      <c r="M19" s="164">
        <v>0.74747474747474751</v>
      </c>
      <c r="N19" s="163">
        <v>-1625</v>
      </c>
      <c r="O19" s="162">
        <v>0.70478170478170477</v>
      </c>
      <c r="P19" s="161">
        <v>0.78989898989898988</v>
      </c>
      <c r="Q19" s="160">
        <v>-8.5117285117285113E-2</v>
      </c>
      <c r="R19" s="139"/>
      <c r="S19" s="139"/>
    </row>
    <row r="20" spans="1:19" x14ac:dyDescent="0.4">
      <c r="A20" s="169"/>
      <c r="B20" s="169"/>
      <c r="C20" s="168" t="s">
        <v>97</v>
      </c>
      <c r="D20" s="167"/>
      <c r="E20" s="167"/>
      <c r="F20" s="6" t="s">
        <v>84</v>
      </c>
      <c r="G20" s="166">
        <v>6855</v>
      </c>
      <c r="H20" s="165">
        <v>6620</v>
      </c>
      <c r="I20" s="164">
        <v>1.0354984894259818</v>
      </c>
      <c r="J20" s="163">
        <v>235</v>
      </c>
      <c r="K20" s="200">
        <v>9570</v>
      </c>
      <c r="L20" s="165">
        <v>9625</v>
      </c>
      <c r="M20" s="164">
        <v>0.99428571428571433</v>
      </c>
      <c r="N20" s="163">
        <v>-55</v>
      </c>
      <c r="O20" s="162">
        <v>0.71630094043887149</v>
      </c>
      <c r="P20" s="161">
        <v>0.68779220779220784</v>
      </c>
      <c r="Q20" s="160">
        <v>2.8508732646663648E-2</v>
      </c>
      <c r="R20" s="139"/>
      <c r="S20" s="139"/>
    </row>
    <row r="21" spans="1:19" x14ac:dyDescent="0.4">
      <c r="A21" s="169"/>
      <c r="B21" s="169"/>
      <c r="C21" s="168" t="s">
        <v>98</v>
      </c>
      <c r="D21" s="5" t="s">
        <v>0</v>
      </c>
      <c r="E21" s="167" t="s">
        <v>89</v>
      </c>
      <c r="F21" s="6" t="s">
        <v>84</v>
      </c>
      <c r="G21" s="166">
        <v>1954</v>
      </c>
      <c r="H21" s="165">
        <v>1967</v>
      </c>
      <c r="I21" s="164">
        <v>0.99339095068632433</v>
      </c>
      <c r="J21" s="163">
        <v>-13</v>
      </c>
      <c r="K21" s="200">
        <v>3190</v>
      </c>
      <c r="L21" s="165">
        <v>3045</v>
      </c>
      <c r="M21" s="164">
        <v>1.0476190476190477</v>
      </c>
      <c r="N21" s="163">
        <v>145</v>
      </c>
      <c r="O21" s="162">
        <v>0.6125391849529781</v>
      </c>
      <c r="P21" s="161">
        <v>0.64597701149425291</v>
      </c>
      <c r="Q21" s="160">
        <v>-3.3437826541274807E-2</v>
      </c>
      <c r="R21" s="139"/>
      <c r="S21" s="139"/>
    </row>
    <row r="22" spans="1:19" x14ac:dyDescent="0.4">
      <c r="A22" s="169"/>
      <c r="B22" s="169"/>
      <c r="C22" s="168" t="s">
        <v>98</v>
      </c>
      <c r="D22" s="5" t="s">
        <v>0</v>
      </c>
      <c r="E22" s="167" t="s">
        <v>123</v>
      </c>
      <c r="F22" s="6" t="s">
        <v>84</v>
      </c>
      <c r="G22" s="166">
        <v>1251</v>
      </c>
      <c r="H22" s="165">
        <v>1146</v>
      </c>
      <c r="I22" s="164">
        <v>1.0916230366492146</v>
      </c>
      <c r="J22" s="163">
        <v>105</v>
      </c>
      <c r="K22" s="200">
        <v>1595</v>
      </c>
      <c r="L22" s="165">
        <v>1650</v>
      </c>
      <c r="M22" s="164">
        <v>0.96666666666666667</v>
      </c>
      <c r="N22" s="163">
        <v>-55</v>
      </c>
      <c r="O22" s="162">
        <v>0.78432601880877739</v>
      </c>
      <c r="P22" s="161">
        <v>0.69454545454545458</v>
      </c>
      <c r="Q22" s="160">
        <v>8.9780564263322815E-2</v>
      </c>
      <c r="R22" s="139"/>
      <c r="S22" s="139"/>
    </row>
    <row r="23" spans="1:19" x14ac:dyDescent="0.4">
      <c r="A23" s="169"/>
      <c r="B23" s="169"/>
      <c r="C23" s="168" t="s">
        <v>98</v>
      </c>
      <c r="D23" s="5" t="s">
        <v>0</v>
      </c>
      <c r="E23" s="167" t="s">
        <v>124</v>
      </c>
      <c r="F23" s="6" t="s">
        <v>88</v>
      </c>
      <c r="G23" s="166">
        <v>0</v>
      </c>
      <c r="H23" s="165">
        <v>0</v>
      </c>
      <c r="I23" s="164" t="e">
        <v>#DIV/0!</v>
      </c>
      <c r="J23" s="163">
        <v>0</v>
      </c>
      <c r="K23" s="200">
        <v>0</v>
      </c>
      <c r="L23" s="165">
        <v>0</v>
      </c>
      <c r="M23" s="164" t="e">
        <v>#DIV/0!</v>
      </c>
      <c r="N23" s="163">
        <v>0</v>
      </c>
      <c r="O23" s="162" t="e">
        <v>#DIV/0!</v>
      </c>
      <c r="P23" s="161" t="e">
        <v>#DIV/0!</v>
      </c>
      <c r="Q23" s="160" t="e">
        <v>#DIV/0!</v>
      </c>
      <c r="R23" s="139"/>
      <c r="S23" s="139"/>
    </row>
    <row r="24" spans="1:19" x14ac:dyDescent="0.4">
      <c r="A24" s="169"/>
      <c r="B24" s="169"/>
      <c r="C24" s="168" t="s">
        <v>96</v>
      </c>
      <c r="D24" s="5" t="s">
        <v>0</v>
      </c>
      <c r="E24" s="167" t="s">
        <v>89</v>
      </c>
      <c r="F24" s="6" t="s">
        <v>84</v>
      </c>
      <c r="G24" s="166">
        <v>652</v>
      </c>
      <c r="H24" s="165">
        <v>786</v>
      </c>
      <c r="I24" s="164">
        <v>0.82951653944020354</v>
      </c>
      <c r="J24" s="163">
        <v>-134</v>
      </c>
      <c r="K24" s="200">
        <v>1625</v>
      </c>
      <c r="L24" s="165">
        <v>1595</v>
      </c>
      <c r="M24" s="164">
        <v>1.0188087774294672</v>
      </c>
      <c r="N24" s="163">
        <v>30</v>
      </c>
      <c r="O24" s="162">
        <v>0.40123076923076922</v>
      </c>
      <c r="P24" s="161">
        <v>0.49278996865203761</v>
      </c>
      <c r="Q24" s="160">
        <v>-9.1559199421268389E-2</v>
      </c>
      <c r="R24" s="139"/>
      <c r="S24" s="139"/>
    </row>
    <row r="25" spans="1:19" x14ac:dyDescent="0.4">
      <c r="A25" s="169"/>
      <c r="B25" s="169"/>
      <c r="C25" s="168" t="s">
        <v>96</v>
      </c>
      <c r="D25" s="5" t="s">
        <v>0</v>
      </c>
      <c r="E25" s="167" t="s">
        <v>123</v>
      </c>
      <c r="F25" s="173"/>
      <c r="G25" s="166">
        <v>0</v>
      </c>
      <c r="H25" s="165">
        <v>0</v>
      </c>
      <c r="I25" s="164" t="e">
        <v>#DIV/0!</v>
      </c>
      <c r="J25" s="163">
        <v>0</v>
      </c>
      <c r="K25" s="200">
        <v>0</v>
      </c>
      <c r="L25" s="165">
        <v>0</v>
      </c>
      <c r="M25" s="164" t="e">
        <v>#DIV/0!</v>
      </c>
      <c r="N25" s="163">
        <v>0</v>
      </c>
      <c r="O25" s="162" t="e">
        <v>#DIV/0!</v>
      </c>
      <c r="P25" s="161" t="e">
        <v>#DIV/0!</v>
      </c>
      <c r="Q25" s="160" t="e">
        <v>#DIV/0!</v>
      </c>
      <c r="R25" s="139"/>
      <c r="S25" s="139"/>
    </row>
    <row r="26" spans="1:19" x14ac:dyDescent="0.4">
      <c r="A26" s="169"/>
      <c r="B26" s="169"/>
      <c r="C26" s="168" t="s">
        <v>90</v>
      </c>
      <c r="D26" s="5" t="s">
        <v>0</v>
      </c>
      <c r="E26" s="167" t="s">
        <v>89</v>
      </c>
      <c r="F26" s="173"/>
      <c r="G26" s="166">
        <v>0</v>
      </c>
      <c r="H26" s="165">
        <v>0</v>
      </c>
      <c r="I26" s="164" t="e">
        <v>#DIV/0!</v>
      </c>
      <c r="J26" s="163">
        <v>0</v>
      </c>
      <c r="K26" s="200">
        <v>0</v>
      </c>
      <c r="L26" s="165">
        <v>0</v>
      </c>
      <c r="M26" s="164" t="e">
        <v>#DIV/0!</v>
      </c>
      <c r="N26" s="163">
        <v>0</v>
      </c>
      <c r="O26" s="162" t="e">
        <v>#DIV/0!</v>
      </c>
      <c r="P26" s="161" t="e">
        <v>#DIV/0!</v>
      </c>
      <c r="Q26" s="160" t="e">
        <v>#DIV/0!</v>
      </c>
      <c r="R26" s="139"/>
      <c r="S26" s="139"/>
    </row>
    <row r="27" spans="1:19" x14ac:dyDescent="0.4">
      <c r="A27" s="169"/>
      <c r="B27" s="169"/>
      <c r="C27" s="168" t="s">
        <v>93</v>
      </c>
      <c r="D27" s="5" t="s">
        <v>0</v>
      </c>
      <c r="E27" s="167" t="s">
        <v>89</v>
      </c>
      <c r="F27" s="173"/>
      <c r="G27" s="166">
        <v>0</v>
      </c>
      <c r="H27" s="165">
        <v>0</v>
      </c>
      <c r="I27" s="164" t="e">
        <v>#DIV/0!</v>
      </c>
      <c r="J27" s="163">
        <v>0</v>
      </c>
      <c r="K27" s="200">
        <v>0</v>
      </c>
      <c r="L27" s="165">
        <v>0</v>
      </c>
      <c r="M27" s="164" t="e">
        <v>#DIV/0!</v>
      </c>
      <c r="N27" s="163">
        <v>0</v>
      </c>
      <c r="O27" s="162" t="e">
        <v>#DIV/0!</v>
      </c>
      <c r="P27" s="161" t="e">
        <v>#DIV/0!</v>
      </c>
      <c r="Q27" s="160" t="e">
        <v>#DIV/0!</v>
      </c>
      <c r="R27" s="139"/>
      <c r="S27" s="139"/>
    </row>
    <row r="28" spans="1:19" x14ac:dyDescent="0.4">
      <c r="A28" s="169"/>
      <c r="B28" s="169"/>
      <c r="C28" s="168" t="s">
        <v>110</v>
      </c>
      <c r="D28" s="167"/>
      <c r="E28" s="167"/>
      <c r="F28" s="173"/>
      <c r="G28" s="166">
        <v>0</v>
      </c>
      <c r="H28" s="165">
        <v>0</v>
      </c>
      <c r="I28" s="164" t="e">
        <v>#DIV/0!</v>
      </c>
      <c r="J28" s="163">
        <v>0</v>
      </c>
      <c r="K28" s="200">
        <v>0</v>
      </c>
      <c r="L28" s="165">
        <v>0</v>
      </c>
      <c r="M28" s="164" t="e">
        <v>#DIV/0!</v>
      </c>
      <c r="N28" s="163">
        <v>0</v>
      </c>
      <c r="O28" s="162" t="e">
        <v>#DIV/0!</v>
      </c>
      <c r="P28" s="161" t="e">
        <v>#DIV/0!</v>
      </c>
      <c r="Q28" s="160" t="e">
        <v>#DIV/0!</v>
      </c>
      <c r="R28" s="139"/>
      <c r="S28" s="139"/>
    </row>
    <row r="29" spans="1:19" x14ac:dyDescent="0.4">
      <c r="A29" s="169"/>
      <c r="B29" s="169"/>
      <c r="C29" s="168" t="s">
        <v>105</v>
      </c>
      <c r="D29" s="167"/>
      <c r="E29" s="167"/>
      <c r="F29" s="173"/>
      <c r="G29" s="166">
        <v>0</v>
      </c>
      <c r="H29" s="165">
        <v>0</v>
      </c>
      <c r="I29" s="164" t="e">
        <v>#DIV/0!</v>
      </c>
      <c r="J29" s="163">
        <v>0</v>
      </c>
      <c r="K29" s="200">
        <v>0</v>
      </c>
      <c r="L29" s="165">
        <v>0</v>
      </c>
      <c r="M29" s="164" t="e">
        <v>#DIV/0!</v>
      </c>
      <c r="N29" s="163">
        <v>0</v>
      </c>
      <c r="O29" s="162" t="e">
        <v>#DIV/0!</v>
      </c>
      <c r="P29" s="161" t="e">
        <v>#DIV/0!</v>
      </c>
      <c r="Q29" s="160" t="e">
        <v>#DIV/0!</v>
      </c>
      <c r="R29" s="139"/>
      <c r="S29" s="139"/>
    </row>
    <row r="30" spans="1:19" x14ac:dyDescent="0.4">
      <c r="A30" s="169"/>
      <c r="B30" s="169"/>
      <c r="C30" s="168" t="s">
        <v>122</v>
      </c>
      <c r="D30" s="167"/>
      <c r="E30" s="167"/>
      <c r="F30" s="173"/>
      <c r="G30" s="166">
        <v>0</v>
      </c>
      <c r="H30" s="165">
        <v>0</v>
      </c>
      <c r="I30" s="164" t="e">
        <v>#DIV/0!</v>
      </c>
      <c r="J30" s="163">
        <v>0</v>
      </c>
      <c r="K30" s="200">
        <v>0</v>
      </c>
      <c r="L30" s="165">
        <v>0</v>
      </c>
      <c r="M30" s="164" t="e">
        <v>#DIV/0!</v>
      </c>
      <c r="N30" s="163">
        <v>0</v>
      </c>
      <c r="O30" s="162" t="e">
        <v>#DIV/0!</v>
      </c>
      <c r="P30" s="161" t="e">
        <v>#DIV/0!</v>
      </c>
      <c r="Q30" s="160" t="e">
        <v>#DIV/0!</v>
      </c>
      <c r="R30" s="139"/>
      <c r="S30" s="139"/>
    </row>
    <row r="31" spans="1:19" x14ac:dyDescent="0.4">
      <c r="A31" s="169"/>
      <c r="B31" s="169"/>
      <c r="C31" s="168" t="s">
        <v>121</v>
      </c>
      <c r="D31" s="167"/>
      <c r="E31" s="167"/>
      <c r="F31" s="6" t="s">
        <v>84</v>
      </c>
      <c r="G31" s="166">
        <v>1390</v>
      </c>
      <c r="H31" s="165">
        <v>1287</v>
      </c>
      <c r="I31" s="164">
        <v>1.0800310800310799</v>
      </c>
      <c r="J31" s="163">
        <v>103</v>
      </c>
      <c r="K31" s="200">
        <v>1595</v>
      </c>
      <c r="L31" s="165">
        <v>1595</v>
      </c>
      <c r="M31" s="164">
        <v>1</v>
      </c>
      <c r="N31" s="163">
        <v>0</v>
      </c>
      <c r="O31" s="162">
        <v>0.87147335423197492</v>
      </c>
      <c r="P31" s="161">
        <v>0.80689655172413788</v>
      </c>
      <c r="Q31" s="160">
        <v>6.4576802507837039E-2</v>
      </c>
      <c r="R31" s="139"/>
      <c r="S31" s="139"/>
    </row>
    <row r="32" spans="1:19" x14ac:dyDescent="0.4">
      <c r="A32" s="169"/>
      <c r="B32" s="169"/>
      <c r="C32" s="168" t="s">
        <v>120</v>
      </c>
      <c r="D32" s="167"/>
      <c r="E32" s="167"/>
      <c r="F32" s="173"/>
      <c r="G32" s="166">
        <v>0</v>
      </c>
      <c r="H32" s="165">
        <v>0</v>
      </c>
      <c r="I32" s="164" t="e">
        <v>#DIV/0!</v>
      </c>
      <c r="J32" s="163">
        <v>0</v>
      </c>
      <c r="K32" s="200">
        <v>0</v>
      </c>
      <c r="L32" s="165">
        <v>0</v>
      </c>
      <c r="M32" s="164" t="e">
        <v>#DIV/0!</v>
      </c>
      <c r="N32" s="163">
        <v>0</v>
      </c>
      <c r="O32" s="162" t="e">
        <v>#DIV/0!</v>
      </c>
      <c r="P32" s="161" t="e">
        <v>#DIV/0!</v>
      </c>
      <c r="Q32" s="160" t="e">
        <v>#DIV/0!</v>
      </c>
      <c r="R32" s="139"/>
      <c r="S32" s="139"/>
    </row>
    <row r="33" spans="1:19" x14ac:dyDescent="0.4">
      <c r="A33" s="169"/>
      <c r="B33" s="169"/>
      <c r="C33" s="168" t="s">
        <v>119</v>
      </c>
      <c r="D33" s="167"/>
      <c r="E33" s="167"/>
      <c r="F33" s="6" t="s">
        <v>84</v>
      </c>
      <c r="G33" s="166">
        <v>702</v>
      </c>
      <c r="H33" s="165">
        <v>606</v>
      </c>
      <c r="I33" s="164">
        <v>1.1584158415841583</v>
      </c>
      <c r="J33" s="163">
        <v>96</v>
      </c>
      <c r="K33" s="200">
        <v>1595</v>
      </c>
      <c r="L33" s="165">
        <v>1595</v>
      </c>
      <c r="M33" s="164">
        <v>1</v>
      </c>
      <c r="N33" s="163">
        <v>0</v>
      </c>
      <c r="O33" s="162">
        <v>0.44012539184952976</v>
      </c>
      <c r="P33" s="161">
        <v>0.37993730407523513</v>
      </c>
      <c r="Q33" s="160">
        <v>6.018808777429463E-2</v>
      </c>
      <c r="R33" s="139"/>
      <c r="S33" s="139"/>
    </row>
    <row r="34" spans="1:19" x14ac:dyDescent="0.4">
      <c r="A34" s="169"/>
      <c r="B34" s="169"/>
      <c r="C34" s="168" t="s">
        <v>94</v>
      </c>
      <c r="D34" s="167"/>
      <c r="E34" s="167"/>
      <c r="F34" s="173"/>
      <c r="G34" s="166">
        <v>0</v>
      </c>
      <c r="H34" s="165">
        <v>0</v>
      </c>
      <c r="I34" s="164" t="e">
        <v>#DIV/0!</v>
      </c>
      <c r="J34" s="163">
        <v>0</v>
      </c>
      <c r="K34" s="200">
        <v>0</v>
      </c>
      <c r="L34" s="165">
        <v>0</v>
      </c>
      <c r="M34" s="164" t="e">
        <v>#DIV/0!</v>
      </c>
      <c r="N34" s="163">
        <v>0</v>
      </c>
      <c r="O34" s="162" t="e">
        <v>#DIV/0!</v>
      </c>
      <c r="P34" s="161" t="e">
        <v>#DIV/0!</v>
      </c>
      <c r="Q34" s="160" t="e">
        <v>#DIV/0!</v>
      </c>
      <c r="R34" s="139"/>
      <c r="S34" s="139"/>
    </row>
    <row r="35" spans="1:19" x14ac:dyDescent="0.4">
      <c r="A35" s="169"/>
      <c r="B35" s="169"/>
      <c r="C35" s="168" t="s">
        <v>90</v>
      </c>
      <c r="D35" s="167"/>
      <c r="E35" s="167"/>
      <c r="F35" s="173"/>
      <c r="G35" s="166">
        <v>0</v>
      </c>
      <c r="H35" s="165">
        <v>0</v>
      </c>
      <c r="I35" s="164" t="e">
        <v>#DIV/0!</v>
      </c>
      <c r="J35" s="163">
        <v>0</v>
      </c>
      <c r="K35" s="200">
        <v>0</v>
      </c>
      <c r="L35" s="165">
        <v>0</v>
      </c>
      <c r="M35" s="164" t="e">
        <v>#DIV/0!</v>
      </c>
      <c r="N35" s="163">
        <v>0</v>
      </c>
      <c r="O35" s="162" t="e">
        <v>#DIV/0!</v>
      </c>
      <c r="P35" s="161" t="e">
        <v>#DIV/0!</v>
      </c>
      <c r="Q35" s="160" t="e">
        <v>#DIV/0!</v>
      </c>
      <c r="R35" s="139"/>
      <c r="S35" s="139"/>
    </row>
    <row r="36" spans="1:19" x14ac:dyDescent="0.4">
      <c r="A36" s="169"/>
      <c r="B36" s="150"/>
      <c r="C36" s="149" t="s">
        <v>93</v>
      </c>
      <c r="D36" s="147"/>
      <c r="E36" s="147"/>
      <c r="F36" s="6" t="s">
        <v>84</v>
      </c>
      <c r="G36" s="146">
        <v>5242</v>
      </c>
      <c r="H36" s="145">
        <v>4826</v>
      </c>
      <c r="I36" s="144">
        <v>1.0861997513468711</v>
      </c>
      <c r="J36" s="143">
        <v>416</v>
      </c>
      <c r="K36" s="198">
        <v>6405</v>
      </c>
      <c r="L36" s="145">
        <v>6435</v>
      </c>
      <c r="M36" s="144">
        <v>0.99533799533799538</v>
      </c>
      <c r="N36" s="143">
        <v>-30</v>
      </c>
      <c r="O36" s="142">
        <v>0.81842310694769715</v>
      </c>
      <c r="P36" s="141">
        <v>0.74996114996114993</v>
      </c>
      <c r="Q36" s="140">
        <v>6.8461956986547223E-2</v>
      </c>
      <c r="R36" s="139"/>
      <c r="S36" s="139"/>
    </row>
    <row r="37" spans="1:19" x14ac:dyDescent="0.4">
      <c r="A37" s="169"/>
      <c r="B37" s="159" t="s">
        <v>118</v>
      </c>
      <c r="C37" s="158"/>
      <c r="D37" s="158"/>
      <c r="E37" s="158"/>
      <c r="F37" s="174"/>
      <c r="G37" s="157">
        <v>464</v>
      </c>
      <c r="H37" s="156">
        <v>542</v>
      </c>
      <c r="I37" s="155">
        <v>0.85608856088560881</v>
      </c>
      <c r="J37" s="154">
        <v>-78</v>
      </c>
      <c r="K37" s="157">
        <v>918</v>
      </c>
      <c r="L37" s="156">
        <v>1029</v>
      </c>
      <c r="M37" s="155">
        <v>0.89212827988338195</v>
      </c>
      <c r="N37" s="154">
        <v>-111</v>
      </c>
      <c r="O37" s="153">
        <v>0.50544662309368193</v>
      </c>
      <c r="P37" s="152">
        <v>0.52672497570456756</v>
      </c>
      <c r="Q37" s="151">
        <v>-2.127835261088562E-2</v>
      </c>
      <c r="R37" s="139"/>
      <c r="S37" s="139"/>
    </row>
    <row r="38" spans="1:19" x14ac:dyDescent="0.4">
      <c r="A38" s="169"/>
      <c r="B38" s="169"/>
      <c r="C38" s="168" t="s">
        <v>117</v>
      </c>
      <c r="D38" s="167"/>
      <c r="E38" s="167"/>
      <c r="F38" s="6" t="s">
        <v>84</v>
      </c>
      <c r="G38" s="166">
        <v>277</v>
      </c>
      <c r="H38" s="165">
        <v>321</v>
      </c>
      <c r="I38" s="164">
        <v>0.86292834890965731</v>
      </c>
      <c r="J38" s="163">
        <v>-44</v>
      </c>
      <c r="K38" s="166">
        <v>528</v>
      </c>
      <c r="L38" s="165">
        <v>550</v>
      </c>
      <c r="M38" s="164">
        <v>0.96</v>
      </c>
      <c r="N38" s="163">
        <v>-22</v>
      </c>
      <c r="O38" s="162">
        <v>0.52462121212121215</v>
      </c>
      <c r="P38" s="161">
        <v>0.58363636363636362</v>
      </c>
      <c r="Q38" s="160">
        <v>-5.9015151515151465E-2</v>
      </c>
      <c r="R38" s="139"/>
      <c r="S38" s="139"/>
    </row>
    <row r="39" spans="1:19" x14ac:dyDescent="0.4">
      <c r="A39" s="150"/>
      <c r="B39" s="150"/>
      <c r="C39" s="186" t="s">
        <v>116</v>
      </c>
      <c r="D39" s="185"/>
      <c r="E39" s="185"/>
      <c r="F39" s="6" t="s">
        <v>84</v>
      </c>
      <c r="G39" s="184">
        <v>187</v>
      </c>
      <c r="H39" s="183">
        <v>221</v>
      </c>
      <c r="I39" s="182">
        <v>0.84615384615384615</v>
      </c>
      <c r="J39" s="181">
        <v>-34</v>
      </c>
      <c r="K39" s="184">
        <v>390</v>
      </c>
      <c r="L39" s="183">
        <v>479</v>
      </c>
      <c r="M39" s="182">
        <v>0.81419624217119002</v>
      </c>
      <c r="N39" s="181">
        <v>-89</v>
      </c>
      <c r="O39" s="180">
        <v>0.4794871794871795</v>
      </c>
      <c r="P39" s="179">
        <v>0.4613778705636743</v>
      </c>
      <c r="Q39" s="178">
        <v>1.8109308923505207E-2</v>
      </c>
      <c r="R39" s="139"/>
      <c r="S39" s="139"/>
    </row>
    <row r="40" spans="1:19" x14ac:dyDescent="0.4">
      <c r="A40" s="159" t="s">
        <v>115</v>
      </c>
      <c r="B40" s="158" t="s">
        <v>114</v>
      </c>
      <c r="C40" s="158"/>
      <c r="D40" s="158"/>
      <c r="E40" s="158"/>
      <c r="F40" s="174"/>
      <c r="G40" s="157">
        <v>79113</v>
      </c>
      <c r="H40" s="156">
        <v>72849</v>
      </c>
      <c r="I40" s="155">
        <v>1.0859860807972657</v>
      </c>
      <c r="J40" s="154">
        <v>6264</v>
      </c>
      <c r="K40" s="177">
        <v>133652</v>
      </c>
      <c r="L40" s="156">
        <v>125353</v>
      </c>
      <c r="M40" s="155">
        <v>1.0662050369755809</v>
      </c>
      <c r="N40" s="154">
        <v>8299</v>
      </c>
      <c r="O40" s="153">
        <v>0.59193278065423638</v>
      </c>
      <c r="P40" s="152">
        <v>0.58115083005592205</v>
      </c>
      <c r="Q40" s="151">
        <v>1.0781950598314327E-2</v>
      </c>
      <c r="R40" s="139"/>
      <c r="S40" s="139"/>
    </row>
    <row r="41" spans="1:19" x14ac:dyDescent="0.4">
      <c r="A41" s="176"/>
      <c r="B41" s="159" t="s">
        <v>113</v>
      </c>
      <c r="C41" s="158"/>
      <c r="D41" s="158"/>
      <c r="E41" s="158"/>
      <c r="F41" s="174"/>
      <c r="G41" s="157">
        <v>77100</v>
      </c>
      <c r="H41" s="156">
        <v>72296</v>
      </c>
      <c r="I41" s="155">
        <v>1.0664490428239459</v>
      </c>
      <c r="J41" s="154">
        <v>4804</v>
      </c>
      <c r="K41" s="157">
        <v>130102</v>
      </c>
      <c r="L41" s="156">
        <v>124099</v>
      </c>
      <c r="M41" s="155">
        <v>1.048372670206851</v>
      </c>
      <c r="N41" s="154">
        <v>6003</v>
      </c>
      <c r="O41" s="153">
        <v>0.59261195062335703</v>
      </c>
      <c r="P41" s="152">
        <v>0.58256714397376286</v>
      </c>
      <c r="Q41" s="151">
        <v>1.0044806649594173E-2</v>
      </c>
      <c r="R41" s="139"/>
      <c r="S41" s="139"/>
    </row>
    <row r="42" spans="1:19" x14ac:dyDescent="0.4">
      <c r="A42" s="169"/>
      <c r="B42" s="169"/>
      <c r="C42" s="168" t="s">
        <v>98</v>
      </c>
      <c r="D42" s="167"/>
      <c r="E42" s="167"/>
      <c r="F42" s="6" t="s">
        <v>84</v>
      </c>
      <c r="G42" s="166">
        <v>24971</v>
      </c>
      <c r="H42" s="165">
        <v>21910</v>
      </c>
      <c r="I42" s="164">
        <v>1.1397078959379279</v>
      </c>
      <c r="J42" s="163">
        <v>3061</v>
      </c>
      <c r="K42" s="166">
        <v>46355</v>
      </c>
      <c r="L42" s="165">
        <v>41616</v>
      </c>
      <c r="M42" s="164">
        <v>1.1138744713571702</v>
      </c>
      <c r="N42" s="163">
        <v>4739</v>
      </c>
      <c r="O42" s="162">
        <v>0.53869054039477937</v>
      </c>
      <c r="P42" s="161">
        <v>0.52648019992310646</v>
      </c>
      <c r="Q42" s="160">
        <v>1.2210340471672909E-2</v>
      </c>
      <c r="R42" s="139"/>
      <c r="S42" s="139"/>
    </row>
    <row r="43" spans="1:19" x14ac:dyDescent="0.4">
      <c r="A43" s="169"/>
      <c r="B43" s="169"/>
      <c r="C43" s="168" t="s">
        <v>112</v>
      </c>
      <c r="D43" s="167"/>
      <c r="E43" s="167"/>
      <c r="F43" s="6" t="s">
        <v>84</v>
      </c>
      <c r="G43" s="166">
        <v>6918</v>
      </c>
      <c r="H43" s="165">
        <v>5425</v>
      </c>
      <c r="I43" s="164">
        <v>1.2752073732718894</v>
      </c>
      <c r="J43" s="163">
        <v>1493</v>
      </c>
      <c r="K43" s="166">
        <v>7800</v>
      </c>
      <c r="L43" s="165">
        <v>5654</v>
      </c>
      <c r="M43" s="164">
        <v>1.3795542978422355</v>
      </c>
      <c r="N43" s="163">
        <v>2146</v>
      </c>
      <c r="O43" s="162">
        <v>0.88692307692307693</v>
      </c>
      <c r="P43" s="161">
        <v>0.95949770074283691</v>
      </c>
      <c r="Q43" s="160">
        <v>-7.2574623819759987E-2</v>
      </c>
      <c r="R43" s="139"/>
      <c r="S43" s="139"/>
    </row>
    <row r="44" spans="1:19" x14ac:dyDescent="0.4">
      <c r="A44" s="169"/>
      <c r="B44" s="169"/>
      <c r="C44" s="168" t="s">
        <v>96</v>
      </c>
      <c r="D44" s="167"/>
      <c r="E44" s="167"/>
      <c r="F44" s="6" t="s">
        <v>84</v>
      </c>
      <c r="G44" s="166">
        <v>7834</v>
      </c>
      <c r="H44" s="165">
        <v>9251</v>
      </c>
      <c r="I44" s="164">
        <v>0.84682737001405251</v>
      </c>
      <c r="J44" s="163">
        <v>-1417</v>
      </c>
      <c r="K44" s="166">
        <v>9713</v>
      </c>
      <c r="L44" s="165">
        <v>12285</v>
      </c>
      <c r="M44" s="164">
        <v>0.79063899063899068</v>
      </c>
      <c r="N44" s="163">
        <v>-2572</v>
      </c>
      <c r="O44" s="162">
        <v>0.80654792546072274</v>
      </c>
      <c r="P44" s="161">
        <v>0.75303215303215298</v>
      </c>
      <c r="Q44" s="160">
        <v>5.3515772428569752E-2</v>
      </c>
      <c r="R44" s="139"/>
      <c r="S44" s="139"/>
    </row>
    <row r="45" spans="1:19" x14ac:dyDescent="0.4">
      <c r="A45" s="169"/>
      <c r="B45" s="169"/>
      <c r="C45" s="168" t="s">
        <v>90</v>
      </c>
      <c r="D45" s="167"/>
      <c r="E45" s="167"/>
      <c r="F45" s="6" t="s">
        <v>84</v>
      </c>
      <c r="G45" s="166">
        <v>2291</v>
      </c>
      <c r="H45" s="165">
        <v>4383</v>
      </c>
      <c r="I45" s="164">
        <v>0.52270134610997032</v>
      </c>
      <c r="J45" s="163">
        <v>-2092</v>
      </c>
      <c r="K45" s="166">
        <v>3974</v>
      </c>
      <c r="L45" s="165">
        <v>8816</v>
      </c>
      <c r="M45" s="164">
        <v>0.45077132486388383</v>
      </c>
      <c r="N45" s="163">
        <v>-4842</v>
      </c>
      <c r="O45" s="162">
        <v>0.57649723200805236</v>
      </c>
      <c r="P45" s="161">
        <v>0.49716424682395643</v>
      </c>
      <c r="Q45" s="160">
        <v>7.9332985184095928E-2</v>
      </c>
      <c r="R45" s="139"/>
      <c r="S45" s="139"/>
    </row>
    <row r="46" spans="1:19" x14ac:dyDescent="0.4">
      <c r="A46" s="169"/>
      <c r="B46" s="169"/>
      <c r="C46" s="168" t="s">
        <v>93</v>
      </c>
      <c r="D46" s="167"/>
      <c r="E46" s="167"/>
      <c r="F46" s="6" t="s">
        <v>84</v>
      </c>
      <c r="G46" s="166">
        <v>5605</v>
      </c>
      <c r="H46" s="165">
        <v>5025</v>
      </c>
      <c r="I46" s="164">
        <v>1.1154228855721393</v>
      </c>
      <c r="J46" s="163">
        <v>580</v>
      </c>
      <c r="K46" s="166">
        <v>9040</v>
      </c>
      <c r="L46" s="165">
        <v>7232</v>
      </c>
      <c r="M46" s="164">
        <v>1.25</v>
      </c>
      <c r="N46" s="163">
        <v>1808</v>
      </c>
      <c r="O46" s="162">
        <v>0.62002212389380529</v>
      </c>
      <c r="P46" s="161">
        <v>0.69482853982300885</v>
      </c>
      <c r="Q46" s="160">
        <v>-7.4806415929203562E-2</v>
      </c>
      <c r="R46" s="139"/>
      <c r="S46" s="139"/>
    </row>
    <row r="47" spans="1:19" x14ac:dyDescent="0.4">
      <c r="A47" s="169"/>
      <c r="B47" s="169"/>
      <c r="C47" s="168" t="s">
        <v>97</v>
      </c>
      <c r="D47" s="167"/>
      <c r="E47" s="167"/>
      <c r="F47" s="6" t="s">
        <v>84</v>
      </c>
      <c r="G47" s="166">
        <v>10281</v>
      </c>
      <c r="H47" s="165">
        <v>8720</v>
      </c>
      <c r="I47" s="164">
        <v>1.1790137614678899</v>
      </c>
      <c r="J47" s="163">
        <v>1561</v>
      </c>
      <c r="K47" s="166">
        <v>16736</v>
      </c>
      <c r="L47" s="165">
        <v>12896</v>
      </c>
      <c r="M47" s="164">
        <v>1.2977667493796525</v>
      </c>
      <c r="N47" s="163">
        <v>3840</v>
      </c>
      <c r="O47" s="162">
        <v>0.61430449330783943</v>
      </c>
      <c r="P47" s="161">
        <v>0.67617866004962779</v>
      </c>
      <c r="Q47" s="160">
        <v>-6.1874166741788361E-2</v>
      </c>
      <c r="R47" s="139"/>
      <c r="S47" s="139"/>
    </row>
    <row r="48" spans="1:19" x14ac:dyDescent="0.4">
      <c r="A48" s="169"/>
      <c r="B48" s="169"/>
      <c r="C48" s="168" t="s">
        <v>91</v>
      </c>
      <c r="D48" s="167"/>
      <c r="E48" s="167"/>
      <c r="F48" s="6" t="s">
        <v>84</v>
      </c>
      <c r="G48" s="166">
        <v>1873</v>
      </c>
      <c r="H48" s="165">
        <v>1744</v>
      </c>
      <c r="I48" s="164">
        <v>1.073967889908257</v>
      </c>
      <c r="J48" s="163">
        <v>129</v>
      </c>
      <c r="K48" s="166">
        <v>2970</v>
      </c>
      <c r="L48" s="165">
        <v>2970</v>
      </c>
      <c r="M48" s="164">
        <v>1</v>
      </c>
      <c r="N48" s="163">
        <v>0</v>
      </c>
      <c r="O48" s="162">
        <v>0.63063973063973067</v>
      </c>
      <c r="P48" s="161">
        <v>0.58720538720538717</v>
      </c>
      <c r="Q48" s="160">
        <v>4.3434343434343492E-2</v>
      </c>
      <c r="R48" s="139"/>
      <c r="S48" s="139"/>
    </row>
    <row r="49" spans="1:19" x14ac:dyDescent="0.4">
      <c r="A49" s="169"/>
      <c r="B49" s="169"/>
      <c r="C49" s="168" t="s">
        <v>111</v>
      </c>
      <c r="D49" s="167"/>
      <c r="E49" s="167"/>
      <c r="F49" s="6" t="s">
        <v>84</v>
      </c>
      <c r="G49" s="166">
        <v>706</v>
      </c>
      <c r="H49" s="165">
        <v>866</v>
      </c>
      <c r="I49" s="164">
        <v>0.815242494226328</v>
      </c>
      <c r="J49" s="163">
        <v>-160</v>
      </c>
      <c r="K49" s="166">
        <v>1936</v>
      </c>
      <c r="L49" s="165">
        <v>1861</v>
      </c>
      <c r="M49" s="164">
        <v>1.0403009134873724</v>
      </c>
      <c r="N49" s="163">
        <v>75</v>
      </c>
      <c r="O49" s="162">
        <v>0.36466942148760328</v>
      </c>
      <c r="P49" s="161">
        <v>0.46534121440085974</v>
      </c>
      <c r="Q49" s="160">
        <v>-0.10067179291325645</v>
      </c>
      <c r="R49" s="139"/>
      <c r="S49" s="139"/>
    </row>
    <row r="50" spans="1:19" x14ac:dyDescent="0.4">
      <c r="A50" s="169"/>
      <c r="B50" s="169"/>
      <c r="C50" s="168" t="s">
        <v>110</v>
      </c>
      <c r="D50" s="167"/>
      <c r="E50" s="167"/>
      <c r="F50" s="6" t="s">
        <v>84</v>
      </c>
      <c r="G50" s="166">
        <v>1679</v>
      </c>
      <c r="H50" s="165">
        <v>1656</v>
      </c>
      <c r="I50" s="164">
        <v>1.0138888888888888</v>
      </c>
      <c r="J50" s="163">
        <v>23</v>
      </c>
      <c r="K50" s="166">
        <v>3105</v>
      </c>
      <c r="L50" s="165">
        <v>3105</v>
      </c>
      <c r="M50" s="164">
        <v>1</v>
      </c>
      <c r="N50" s="163">
        <v>0</v>
      </c>
      <c r="O50" s="162">
        <v>0.54074074074074074</v>
      </c>
      <c r="P50" s="161">
        <v>0.53333333333333333</v>
      </c>
      <c r="Q50" s="160">
        <v>7.4074074074074181E-3</v>
      </c>
      <c r="R50" s="139"/>
      <c r="S50" s="139"/>
    </row>
    <row r="51" spans="1:19" x14ac:dyDescent="0.4">
      <c r="A51" s="169"/>
      <c r="B51" s="169"/>
      <c r="C51" s="168" t="s">
        <v>109</v>
      </c>
      <c r="D51" s="167"/>
      <c r="E51" s="167"/>
      <c r="F51" s="6" t="s">
        <v>88</v>
      </c>
      <c r="G51" s="166">
        <v>642</v>
      </c>
      <c r="H51" s="165">
        <v>469</v>
      </c>
      <c r="I51" s="164">
        <v>1.3688699360341152</v>
      </c>
      <c r="J51" s="163">
        <v>173</v>
      </c>
      <c r="K51" s="166">
        <v>1386</v>
      </c>
      <c r="L51" s="165">
        <v>1426</v>
      </c>
      <c r="M51" s="164">
        <v>0.97194950911640954</v>
      </c>
      <c r="N51" s="163">
        <v>-40</v>
      </c>
      <c r="O51" s="162">
        <v>0.46320346320346323</v>
      </c>
      <c r="P51" s="161">
        <v>0.32889200561009818</v>
      </c>
      <c r="Q51" s="160">
        <v>0.13431145759336505</v>
      </c>
      <c r="R51" s="139"/>
      <c r="S51" s="139"/>
    </row>
    <row r="52" spans="1:19" x14ac:dyDescent="0.4">
      <c r="A52" s="169"/>
      <c r="B52" s="169"/>
      <c r="C52" s="168" t="s">
        <v>108</v>
      </c>
      <c r="D52" s="167"/>
      <c r="E52" s="167"/>
      <c r="F52" s="6" t="s">
        <v>84</v>
      </c>
      <c r="G52" s="166">
        <v>807</v>
      </c>
      <c r="H52" s="165">
        <v>732</v>
      </c>
      <c r="I52" s="164">
        <v>1.1024590163934427</v>
      </c>
      <c r="J52" s="163">
        <v>75</v>
      </c>
      <c r="K52" s="166">
        <v>1936</v>
      </c>
      <c r="L52" s="165">
        <v>1936</v>
      </c>
      <c r="M52" s="164">
        <v>1</v>
      </c>
      <c r="N52" s="163">
        <v>0</v>
      </c>
      <c r="O52" s="162">
        <v>0.41683884297520662</v>
      </c>
      <c r="P52" s="161">
        <v>0.37809917355371903</v>
      </c>
      <c r="Q52" s="160">
        <v>3.8739669421487599E-2</v>
      </c>
      <c r="R52" s="139"/>
      <c r="S52" s="139"/>
    </row>
    <row r="53" spans="1:19" x14ac:dyDescent="0.4">
      <c r="A53" s="169"/>
      <c r="B53" s="169"/>
      <c r="C53" s="168" t="s">
        <v>107</v>
      </c>
      <c r="D53" s="167"/>
      <c r="E53" s="167"/>
      <c r="F53" s="6" t="s">
        <v>84</v>
      </c>
      <c r="G53" s="166">
        <v>1562</v>
      </c>
      <c r="H53" s="165">
        <v>1343</v>
      </c>
      <c r="I53" s="164">
        <v>1.1630677587490692</v>
      </c>
      <c r="J53" s="163">
        <v>219</v>
      </c>
      <c r="K53" s="166">
        <v>2970</v>
      </c>
      <c r="L53" s="165">
        <v>2970</v>
      </c>
      <c r="M53" s="164">
        <v>1</v>
      </c>
      <c r="N53" s="163">
        <v>0</v>
      </c>
      <c r="O53" s="162">
        <v>0.52592592592592591</v>
      </c>
      <c r="P53" s="161">
        <v>0.4521885521885522</v>
      </c>
      <c r="Q53" s="160">
        <v>7.3737373737373713E-2</v>
      </c>
      <c r="R53" s="139"/>
      <c r="S53" s="139"/>
    </row>
    <row r="54" spans="1:19" x14ac:dyDescent="0.4">
      <c r="A54" s="169"/>
      <c r="B54" s="169"/>
      <c r="C54" s="168" t="s">
        <v>106</v>
      </c>
      <c r="D54" s="167"/>
      <c r="E54" s="167"/>
      <c r="F54" s="6" t="s">
        <v>84</v>
      </c>
      <c r="G54" s="166">
        <v>2575</v>
      </c>
      <c r="H54" s="165">
        <v>2637</v>
      </c>
      <c r="I54" s="164">
        <v>0.97648843382631778</v>
      </c>
      <c r="J54" s="163">
        <v>-62</v>
      </c>
      <c r="K54" s="166">
        <v>2970</v>
      </c>
      <c r="L54" s="165">
        <v>2970</v>
      </c>
      <c r="M54" s="164">
        <v>1</v>
      </c>
      <c r="N54" s="163">
        <v>0</v>
      </c>
      <c r="O54" s="162">
        <v>0.867003367003367</v>
      </c>
      <c r="P54" s="161">
        <v>0.88787878787878793</v>
      </c>
      <c r="Q54" s="160">
        <v>-2.0875420875420936E-2</v>
      </c>
      <c r="R54" s="139"/>
      <c r="S54" s="139"/>
    </row>
    <row r="55" spans="1:19" x14ac:dyDescent="0.4">
      <c r="A55" s="169"/>
      <c r="B55" s="169"/>
      <c r="C55" s="168" t="s">
        <v>105</v>
      </c>
      <c r="D55" s="167"/>
      <c r="E55" s="167"/>
      <c r="F55" s="6" t="s">
        <v>84</v>
      </c>
      <c r="G55" s="166">
        <v>600</v>
      </c>
      <c r="H55" s="165">
        <v>549</v>
      </c>
      <c r="I55" s="164">
        <v>1.0928961748633881</v>
      </c>
      <c r="J55" s="163">
        <v>51</v>
      </c>
      <c r="K55" s="166">
        <v>1877</v>
      </c>
      <c r="L55" s="165">
        <v>1927</v>
      </c>
      <c r="M55" s="164">
        <v>0.97405293201868193</v>
      </c>
      <c r="N55" s="163">
        <v>-50</v>
      </c>
      <c r="O55" s="162">
        <v>0.3196590303676079</v>
      </c>
      <c r="P55" s="161">
        <v>0.28489880643487286</v>
      </c>
      <c r="Q55" s="160">
        <v>3.4760223932735035E-2</v>
      </c>
      <c r="R55" s="139"/>
      <c r="S55" s="139"/>
    </row>
    <row r="56" spans="1:19" x14ac:dyDescent="0.4">
      <c r="A56" s="169"/>
      <c r="B56" s="169"/>
      <c r="C56" s="168" t="s">
        <v>103</v>
      </c>
      <c r="D56" s="167"/>
      <c r="E56" s="167"/>
      <c r="F56" s="6" t="s">
        <v>84</v>
      </c>
      <c r="G56" s="166">
        <v>1020</v>
      </c>
      <c r="H56" s="165">
        <v>668</v>
      </c>
      <c r="I56" s="164">
        <v>1.5269461077844311</v>
      </c>
      <c r="J56" s="163">
        <v>352</v>
      </c>
      <c r="K56" s="166">
        <v>1936</v>
      </c>
      <c r="L56" s="165">
        <v>1826</v>
      </c>
      <c r="M56" s="164">
        <v>1.0602409638554218</v>
      </c>
      <c r="N56" s="163">
        <v>110</v>
      </c>
      <c r="O56" s="162">
        <v>0.52685950413223137</v>
      </c>
      <c r="P56" s="161">
        <v>0.36582694414019717</v>
      </c>
      <c r="Q56" s="160">
        <v>0.1610325599920342</v>
      </c>
      <c r="R56" s="139"/>
      <c r="S56" s="139"/>
    </row>
    <row r="57" spans="1:19" x14ac:dyDescent="0.4">
      <c r="A57" s="169"/>
      <c r="B57" s="169"/>
      <c r="C57" s="168" t="s">
        <v>102</v>
      </c>
      <c r="D57" s="167"/>
      <c r="E57" s="167"/>
      <c r="F57" s="6" t="s">
        <v>84</v>
      </c>
      <c r="G57" s="166">
        <v>878</v>
      </c>
      <c r="H57" s="165">
        <v>461</v>
      </c>
      <c r="I57" s="164">
        <v>1.9045553145336225</v>
      </c>
      <c r="J57" s="163">
        <v>417</v>
      </c>
      <c r="K57" s="166">
        <v>1826</v>
      </c>
      <c r="L57" s="165">
        <v>1936</v>
      </c>
      <c r="M57" s="164">
        <v>0.94318181818181823</v>
      </c>
      <c r="N57" s="163">
        <v>-110</v>
      </c>
      <c r="O57" s="162">
        <v>0.48083242059145676</v>
      </c>
      <c r="P57" s="161">
        <v>0.2381198347107438</v>
      </c>
      <c r="Q57" s="160">
        <v>0.24271258588071296</v>
      </c>
      <c r="R57" s="139"/>
      <c r="S57" s="139"/>
    </row>
    <row r="58" spans="1:19" x14ac:dyDescent="0.4">
      <c r="A58" s="169"/>
      <c r="B58" s="169"/>
      <c r="C58" s="168" t="s">
        <v>104</v>
      </c>
      <c r="D58" s="167"/>
      <c r="E58" s="167"/>
      <c r="F58" s="6" t="s">
        <v>84</v>
      </c>
      <c r="G58" s="166">
        <v>629</v>
      </c>
      <c r="H58" s="165">
        <v>382</v>
      </c>
      <c r="I58" s="164">
        <v>1.6465968586387434</v>
      </c>
      <c r="J58" s="163">
        <v>247</v>
      </c>
      <c r="K58" s="166">
        <v>1320</v>
      </c>
      <c r="L58" s="165">
        <v>1320</v>
      </c>
      <c r="M58" s="164">
        <v>1</v>
      </c>
      <c r="N58" s="163">
        <v>0</v>
      </c>
      <c r="O58" s="162">
        <v>0.4765151515151515</v>
      </c>
      <c r="P58" s="161">
        <v>0.28939393939393937</v>
      </c>
      <c r="Q58" s="160">
        <v>0.18712121212121213</v>
      </c>
      <c r="R58" s="139"/>
      <c r="S58" s="139"/>
    </row>
    <row r="59" spans="1:19" x14ac:dyDescent="0.4">
      <c r="A59" s="169"/>
      <c r="B59" s="169"/>
      <c r="C59" s="168" t="s">
        <v>101</v>
      </c>
      <c r="D59" s="167"/>
      <c r="E59" s="167"/>
      <c r="F59" s="6" t="s">
        <v>84</v>
      </c>
      <c r="G59" s="166">
        <v>1687</v>
      </c>
      <c r="H59" s="165">
        <v>1848</v>
      </c>
      <c r="I59" s="164">
        <v>0.91287878787878785</v>
      </c>
      <c r="J59" s="163">
        <v>-161</v>
      </c>
      <c r="K59" s="166">
        <v>4026</v>
      </c>
      <c r="L59" s="165">
        <v>4660</v>
      </c>
      <c r="M59" s="164">
        <v>0.86394849785407724</v>
      </c>
      <c r="N59" s="163">
        <v>-634</v>
      </c>
      <c r="O59" s="162">
        <v>0.41902632886239444</v>
      </c>
      <c r="P59" s="161">
        <v>0.39656652360515021</v>
      </c>
      <c r="Q59" s="160">
        <v>2.2459805257244225E-2</v>
      </c>
      <c r="R59" s="139"/>
      <c r="S59" s="139"/>
    </row>
    <row r="60" spans="1:19" x14ac:dyDescent="0.4">
      <c r="A60" s="169"/>
      <c r="B60" s="169"/>
      <c r="C60" s="168" t="s">
        <v>98</v>
      </c>
      <c r="D60" s="5" t="s">
        <v>0</v>
      </c>
      <c r="E60" s="167" t="s">
        <v>89</v>
      </c>
      <c r="F60" s="6" t="s">
        <v>84</v>
      </c>
      <c r="G60" s="166">
        <v>2067</v>
      </c>
      <c r="H60" s="165">
        <v>2126</v>
      </c>
      <c r="I60" s="164">
        <v>0.97224835371589835</v>
      </c>
      <c r="J60" s="163">
        <v>-59</v>
      </c>
      <c r="K60" s="166">
        <v>2970</v>
      </c>
      <c r="L60" s="165">
        <v>2970</v>
      </c>
      <c r="M60" s="164">
        <v>1</v>
      </c>
      <c r="N60" s="163">
        <v>0</v>
      </c>
      <c r="O60" s="162">
        <v>0.695959595959596</v>
      </c>
      <c r="P60" s="161">
        <v>0.71582491582491581</v>
      </c>
      <c r="Q60" s="160">
        <v>-1.9865319865319808E-2</v>
      </c>
      <c r="R60" s="139"/>
      <c r="S60" s="139"/>
    </row>
    <row r="61" spans="1:19" x14ac:dyDescent="0.4">
      <c r="A61" s="169"/>
      <c r="B61" s="169"/>
      <c r="C61" s="168" t="s">
        <v>96</v>
      </c>
      <c r="D61" s="5" t="s">
        <v>0</v>
      </c>
      <c r="E61" s="167" t="s">
        <v>89</v>
      </c>
      <c r="F61" s="6" t="s">
        <v>84</v>
      </c>
      <c r="G61" s="166">
        <v>779</v>
      </c>
      <c r="H61" s="165">
        <v>909</v>
      </c>
      <c r="I61" s="164">
        <v>0.85698569856985696</v>
      </c>
      <c r="J61" s="163">
        <v>-130</v>
      </c>
      <c r="K61" s="166">
        <v>1936</v>
      </c>
      <c r="L61" s="165">
        <v>1837</v>
      </c>
      <c r="M61" s="164">
        <v>1.0538922155688624</v>
      </c>
      <c r="N61" s="163">
        <v>99</v>
      </c>
      <c r="O61" s="162">
        <v>0.40237603305785125</v>
      </c>
      <c r="P61" s="161">
        <v>0.49482852476864453</v>
      </c>
      <c r="Q61" s="160">
        <v>-9.2452491710793283E-2</v>
      </c>
      <c r="R61" s="139"/>
      <c r="S61" s="139"/>
    </row>
    <row r="62" spans="1:19" x14ac:dyDescent="0.4">
      <c r="A62" s="169"/>
      <c r="B62" s="169"/>
      <c r="C62" s="168" t="s">
        <v>93</v>
      </c>
      <c r="D62" s="5" t="s">
        <v>0</v>
      </c>
      <c r="E62" s="167" t="s">
        <v>89</v>
      </c>
      <c r="F62" s="6" t="s">
        <v>84</v>
      </c>
      <c r="G62" s="166">
        <v>1093</v>
      </c>
      <c r="H62" s="165">
        <v>1192</v>
      </c>
      <c r="I62" s="164">
        <v>0.91694630872483218</v>
      </c>
      <c r="J62" s="163">
        <v>-99</v>
      </c>
      <c r="K62" s="166">
        <v>1936</v>
      </c>
      <c r="L62" s="165">
        <v>1886</v>
      </c>
      <c r="M62" s="164">
        <v>1.0265111346765641</v>
      </c>
      <c r="N62" s="163">
        <v>50</v>
      </c>
      <c r="O62" s="162">
        <v>0.56456611570247939</v>
      </c>
      <c r="P62" s="161">
        <v>0.6320254506892895</v>
      </c>
      <c r="Q62" s="160">
        <v>-6.7459334986810116E-2</v>
      </c>
      <c r="R62" s="139"/>
      <c r="S62" s="139"/>
    </row>
    <row r="63" spans="1:19" x14ac:dyDescent="0.4">
      <c r="A63" s="169"/>
      <c r="B63" s="150"/>
      <c r="C63" s="149" t="s">
        <v>97</v>
      </c>
      <c r="D63" s="11" t="s">
        <v>0</v>
      </c>
      <c r="E63" s="147" t="s">
        <v>89</v>
      </c>
      <c r="F63" s="6" t="s">
        <v>88</v>
      </c>
      <c r="G63" s="146">
        <v>603</v>
      </c>
      <c r="H63" s="145">
        <v>0</v>
      </c>
      <c r="I63" s="144" t="e">
        <v>#DIV/0!</v>
      </c>
      <c r="J63" s="143">
        <v>603</v>
      </c>
      <c r="K63" s="146">
        <v>1384</v>
      </c>
      <c r="L63" s="145">
        <v>0</v>
      </c>
      <c r="M63" s="144" t="e">
        <v>#DIV/0!</v>
      </c>
      <c r="N63" s="143">
        <v>1384</v>
      </c>
      <c r="O63" s="142">
        <v>0.43569364161849711</v>
      </c>
      <c r="P63" s="141" t="e">
        <v>#DIV/0!</v>
      </c>
      <c r="Q63" s="140" t="e">
        <v>#DIV/0!</v>
      </c>
      <c r="R63" s="139"/>
      <c r="S63" s="139"/>
    </row>
    <row r="64" spans="1:19" x14ac:dyDescent="0.4">
      <c r="A64" s="169"/>
      <c r="B64" s="159" t="s">
        <v>1</v>
      </c>
      <c r="C64" s="158"/>
      <c r="D64" s="175"/>
      <c r="E64" s="158"/>
      <c r="F64" s="174"/>
      <c r="G64" s="157">
        <v>2013</v>
      </c>
      <c r="H64" s="156">
        <v>553</v>
      </c>
      <c r="I64" s="155">
        <v>3.6401446654611211</v>
      </c>
      <c r="J64" s="154">
        <v>1460</v>
      </c>
      <c r="K64" s="157">
        <v>3550</v>
      </c>
      <c r="L64" s="156">
        <v>1254</v>
      </c>
      <c r="M64" s="155">
        <v>2.8309409888357258</v>
      </c>
      <c r="N64" s="154">
        <v>2296</v>
      </c>
      <c r="O64" s="153">
        <v>0.5670422535211268</v>
      </c>
      <c r="P64" s="152">
        <v>0.44098883572567782</v>
      </c>
      <c r="Q64" s="151">
        <v>0.12605341779544899</v>
      </c>
      <c r="R64" s="139"/>
      <c r="S64" s="139"/>
    </row>
    <row r="65" spans="1:19" x14ac:dyDescent="0.4">
      <c r="A65" s="169"/>
      <c r="B65" s="169"/>
      <c r="C65" s="168" t="s">
        <v>104</v>
      </c>
      <c r="D65" s="167"/>
      <c r="E65" s="167"/>
      <c r="F65" s="6" t="s">
        <v>84</v>
      </c>
      <c r="G65" s="166">
        <v>339</v>
      </c>
      <c r="H65" s="165">
        <v>189</v>
      </c>
      <c r="I65" s="164">
        <v>1.7936507936507937</v>
      </c>
      <c r="J65" s="163">
        <v>150</v>
      </c>
      <c r="K65" s="166">
        <v>594</v>
      </c>
      <c r="L65" s="165">
        <v>594</v>
      </c>
      <c r="M65" s="164">
        <v>1</v>
      </c>
      <c r="N65" s="163">
        <v>0</v>
      </c>
      <c r="O65" s="162">
        <v>0.57070707070707072</v>
      </c>
      <c r="P65" s="161">
        <v>0.31818181818181818</v>
      </c>
      <c r="Q65" s="160">
        <v>0.25252525252525254</v>
      </c>
      <c r="R65" s="139"/>
      <c r="S65" s="139"/>
    </row>
    <row r="66" spans="1:19" x14ac:dyDescent="0.4">
      <c r="A66" s="169"/>
      <c r="B66" s="169"/>
      <c r="C66" s="168" t="s">
        <v>103</v>
      </c>
      <c r="D66" s="167"/>
      <c r="E66" s="167"/>
      <c r="F66" s="173"/>
      <c r="G66" s="166"/>
      <c r="H66" s="165"/>
      <c r="I66" s="164" t="e">
        <v>#DIV/0!</v>
      </c>
      <c r="J66" s="163">
        <v>0</v>
      </c>
      <c r="K66" s="166"/>
      <c r="L66" s="165"/>
      <c r="M66" s="164" t="e">
        <v>#DIV/0!</v>
      </c>
      <c r="N66" s="163">
        <v>0</v>
      </c>
      <c r="O66" s="162" t="e">
        <v>#DIV/0!</v>
      </c>
      <c r="P66" s="161" t="e">
        <v>#DIV/0!</v>
      </c>
      <c r="Q66" s="160" t="e">
        <v>#DIV/0!</v>
      </c>
      <c r="R66" s="139"/>
      <c r="S66" s="139"/>
    </row>
    <row r="67" spans="1:19" x14ac:dyDescent="0.4">
      <c r="A67" s="169"/>
      <c r="B67" s="169"/>
      <c r="C67" s="168" t="s">
        <v>102</v>
      </c>
      <c r="D67" s="167"/>
      <c r="E67" s="167"/>
      <c r="F67" s="173"/>
      <c r="G67" s="166"/>
      <c r="H67" s="165"/>
      <c r="I67" s="164" t="e">
        <v>#DIV/0!</v>
      </c>
      <c r="J67" s="163">
        <v>0</v>
      </c>
      <c r="K67" s="166"/>
      <c r="L67" s="165"/>
      <c r="M67" s="164" t="e">
        <v>#DIV/0!</v>
      </c>
      <c r="N67" s="163">
        <v>0</v>
      </c>
      <c r="O67" s="162" t="e">
        <v>#DIV/0!</v>
      </c>
      <c r="P67" s="161" t="e">
        <v>#DIV/0!</v>
      </c>
      <c r="Q67" s="160" t="e">
        <v>#DIV/0!</v>
      </c>
      <c r="R67" s="139"/>
      <c r="S67" s="139"/>
    </row>
    <row r="68" spans="1:19" x14ac:dyDescent="0.4">
      <c r="A68" s="169"/>
      <c r="B68" s="169"/>
      <c r="C68" s="168" t="s">
        <v>101</v>
      </c>
      <c r="D68" s="167"/>
      <c r="E68" s="167"/>
      <c r="F68" s="6" t="s">
        <v>84</v>
      </c>
      <c r="G68" s="166">
        <v>677</v>
      </c>
      <c r="H68" s="165">
        <v>364</v>
      </c>
      <c r="I68" s="164">
        <v>1.8598901098901099</v>
      </c>
      <c r="J68" s="163">
        <v>313</v>
      </c>
      <c r="K68" s="166">
        <v>1188</v>
      </c>
      <c r="L68" s="165">
        <v>660</v>
      </c>
      <c r="M68" s="164">
        <v>1.8</v>
      </c>
      <c r="N68" s="163">
        <v>528</v>
      </c>
      <c r="O68" s="162">
        <v>0.56986531986531985</v>
      </c>
      <c r="P68" s="161">
        <v>0.55151515151515151</v>
      </c>
      <c r="Q68" s="160">
        <v>1.8350168350168339E-2</v>
      </c>
      <c r="R68" s="139"/>
      <c r="S68" s="139"/>
    </row>
    <row r="69" spans="1:19" x14ac:dyDescent="0.4">
      <c r="A69" s="150"/>
      <c r="B69" s="150"/>
      <c r="C69" s="149" t="s">
        <v>90</v>
      </c>
      <c r="D69" s="147"/>
      <c r="E69" s="147"/>
      <c r="F69" s="12" t="s">
        <v>84</v>
      </c>
      <c r="G69" s="146">
        <v>997</v>
      </c>
      <c r="H69" s="145"/>
      <c r="I69" s="144" t="e">
        <v>#DIV/0!</v>
      </c>
      <c r="J69" s="143">
        <v>997</v>
      </c>
      <c r="K69" s="146">
        <v>1768</v>
      </c>
      <c r="L69" s="145"/>
      <c r="M69" s="144" t="e">
        <v>#DIV/0!</v>
      </c>
      <c r="N69" s="143">
        <v>1768</v>
      </c>
      <c r="O69" s="142">
        <v>0.56391402714932126</v>
      </c>
      <c r="P69" s="141" t="e">
        <v>#DIV/0!</v>
      </c>
      <c r="Q69" s="140" t="e">
        <v>#DIV/0!</v>
      </c>
      <c r="R69" s="139"/>
      <c r="S69" s="139"/>
    </row>
    <row r="70" spans="1:19" x14ac:dyDescent="0.4">
      <c r="G70" s="138"/>
      <c r="H70" s="138"/>
      <c r="I70" s="138"/>
      <c r="J70" s="138"/>
      <c r="K70" s="138"/>
      <c r="L70" s="138"/>
      <c r="M70" s="138"/>
      <c r="N70" s="138"/>
      <c r="O70" s="137"/>
      <c r="P70" s="137"/>
      <c r="Q70" s="137"/>
    </row>
    <row r="71" spans="1:19" x14ac:dyDescent="0.4">
      <c r="C71" s="8" t="s">
        <v>83</v>
      </c>
    </row>
    <row r="72" spans="1:19" x14ac:dyDescent="0.4">
      <c r="C72" s="9" t="s">
        <v>82</v>
      </c>
    </row>
    <row r="73" spans="1:19" x14ac:dyDescent="0.4">
      <c r="C73" s="8" t="s">
        <v>81</v>
      </c>
    </row>
    <row r="74" spans="1:19" x14ac:dyDescent="0.4">
      <c r="C74" s="8" t="s">
        <v>80</v>
      </c>
    </row>
    <row r="75" spans="1:19" x14ac:dyDescent="0.4">
      <c r="C75" s="8" t="s">
        <v>79</v>
      </c>
    </row>
  </sheetData>
  <mergeCells count="15">
    <mergeCell ref="Q3:Q4"/>
    <mergeCell ref="O2:Q2"/>
    <mergeCell ref="O3:O4"/>
    <mergeCell ref="A1:D1"/>
    <mergeCell ref="G2:J2"/>
    <mergeCell ref="I3:J3"/>
    <mergeCell ref="G3:G4"/>
    <mergeCell ref="H3:H4"/>
    <mergeCell ref="A3:F4"/>
    <mergeCell ref="A2:B2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h26'!A1" display="'h26'!A1"/>
  </hyperlinks>
  <pageMargins left="0.39370078740157483" right="0.39370078740157483" top="0.39370078740157483" bottom="0.39370078740157483" header="0.39370078740157483" footer="0.39370078740157483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2"/>
  <sheetViews>
    <sheetView showGridLines="0" zoomScale="80" zoomScaleNormal="80" zoomScaleSheetLayoutView="90" workbookViewId="0">
      <pane xSplit="2" ySplit="5" topLeftCell="C21" activePane="bottomRight" state="frozen"/>
      <selection activeCell="G4" sqref="G4:G5"/>
      <selection pane="topRight" activeCell="G4" sqref="G4:G5"/>
      <selection pane="bottomLeft" activeCell="G4" sqref="G4:G5"/>
      <selection pane="bottomRight" sqref="A1:B1"/>
    </sheetView>
  </sheetViews>
  <sheetFormatPr defaultRowHeight="18.75" x14ac:dyDescent="0.4"/>
  <cols>
    <col min="1" max="1" width="3.25" style="202" customWidth="1"/>
    <col min="2" max="2" width="20.75" style="202" customWidth="1"/>
    <col min="3" max="4" width="11.625" style="201" customWidth="1"/>
    <col min="5" max="5" width="8.625" style="201" customWidth="1"/>
    <col min="6" max="6" width="10.625" style="201" customWidth="1"/>
    <col min="7" max="8" width="11.625" style="201" customWidth="1"/>
    <col min="9" max="9" width="8.625" style="201" customWidth="1"/>
    <col min="10" max="10" width="10.625" style="201" customWidth="1"/>
    <col min="11" max="11" width="9.625" style="70" customWidth="1"/>
    <col min="12" max="12" width="9.625" style="201" customWidth="1"/>
    <col min="13" max="13" width="8.625" style="201" customWidth="1"/>
    <col min="14" max="16384" width="9" style="201"/>
  </cols>
  <sheetData>
    <row r="1" spans="1:13" s="217" customFormat="1" x14ac:dyDescent="0.4">
      <c r="A1" s="327" t="str">
        <f>'h26'!A1</f>
        <v>平成26年度</v>
      </c>
      <c r="B1" s="327"/>
      <c r="C1" s="90"/>
      <c r="D1" s="90"/>
      <c r="E1" s="90"/>
      <c r="F1" s="95" t="str">
        <f ca="1">RIGHT(CELL("filename",$A$1),LEN(CELL("filename",$A$1))-FIND("]",CELL("filename",$A$1)))</f>
        <v>５月月間</v>
      </c>
      <c r="G1" s="94" t="s">
        <v>71</v>
      </c>
      <c r="H1" s="90"/>
      <c r="I1" s="90"/>
      <c r="J1" s="90"/>
      <c r="K1" s="90"/>
      <c r="L1" s="90"/>
      <c r="M1" s="90"/>
    </row>
    <row r="2" spans="1:13" s="217" customFormat="1" ht="19.5" thickBot="1" x14ac:dyDescent="0.45">
      <c r="A2" s="13"/>
      <c r="B2" s="13" t="s">
        <v>177</v>
      </c>
      <c r="C2" s="218">
        <f>'５月（上旬）'!E2</f>
        <v>5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7.100000000000001" customHeight="1" x14ac:dyDescent="0.4">
      <c r="A3" s="216"/>
      <c r="B3" s="215"/>
      <c r="C3" s="323" t="s">
        <v>173</v>
      </c>
      <c r="D3" s="324"/>
      <c r="E3" s="325"/>
      <c r="F3" s="326"/>
      <c r="G3" s="323" t="s">
        <v>172</v>
      </c>
      <c r="H3" s="324"/>
      <c r="I3" s="325"/>
      <c r="J3" s="326"/>
      <c r="K3" s="315" t="s">
        <v>171</v>
      </c>
      <c r="L3" s="316"/>
      <c r="M3" s="317"/>
    </row>
    <row r="4" spans="1:13" ht="17.100000000000001" customHeight="1" x14ac:dyDescent="0.4">
      <c r="A4" s="206"/>
      <c r="B4" s="214"/>
      <c r="C4" s="305" t="s">
        <v>191</v>
      </c>
      <c r="D4" s="340" t="s">
        <v>190</v>
      </c>
      <c r="E4" s="341" t="s">
        <v>168</v>
      </c>
      <c r="F4" s="342"/>
      <c r="G4" s="318" t="str">
        <f>C4</f>
        <v>14'5月間</v>
      </c>
      <c r="H4" s="338" t="str">
        <f>D4</f>
        <v>13'5月間</v>
      </c>
      <c r="I4" s="341" t="s">
        <v>168</v>
      </c>
      <c r="J4" s="342"/>
      <c r="K4" s="318" t="str">
        <f>C4</f>
        <v>14'5月間</v>
      </c>
      <c r="L4" s="319" t="str">
        <f>D4</f>
        <v>13'5月間</v>
      </c>
      <c r="M4" s="321" t="s">
        <v>167</v>
      </c>
    </row>
    <row r="5" spans="1:13" ht="17.100000000000001" customHeight="1" x14ac:dyDescent="0.4">
      <c r="A5" s="205"/>
      <c r="B5" s="213"/>
      <c r="C5" s="306"/>
      <c r="D5" s="320"/>
      <c r="E5" s="212" t="s">
        <v>166</v>
      </c>
      <c r="F5" s="211" t="s">
        <v>165</v>
      </c>
      <c r="G5" s="306"/>
      <c r="H5" s="339"/>
      <c r="I5" s="212" t="s">
        <v>166</v>
      </c>
      <c r="J5" s="211" t="s">
        <v>165</v>
      </c>
      <c r="K5" s="306"/>
      <c r="L5" s="320"/>
      <c r="M5" s="322"/>
    </row>
    <row r="6" spans="1:13" x14ac:dyDescent="0.4">
      <c r="A6" s="332" t="s">
        <v>164</v>
      </c>
      <c r="B6" s="333"/>
      <c r="C6" s="334">
        <v>476167</v>
      </c>
      <c r="D6" s="348">
        <v>436960</v>
      </c>
      <c r="E6" s="307">
        <v>1.0897267484437936</v>
      </c>
      <c r="F6" s="328">
        <v>39207</v>
      </c>
      <c r="G6" s="334">
        <v>762867</v>
      </c>
      <c r="H6" s="336">
        <v>708489</v>
      </c>
      <c r="I6" s="307">
        <v>1.0767520737795506</v>
      </c>
      <c r="J6" s="328">
        <v>54378</v>
      </c>
      <c r="K6" s="309">
        <v>0.62418088605222144</v>
      </c>
      <c r="L6" s="345">
        <v>0.61674916618324349</v>
      </c>
      <c r="M6" s="313">
        <v>7.4317198689779485E-3</v>
      </c>
    </row>
    <row r="7" spans="1:13" x14ac:dyDescent="0.4">
      <c r="A7" s="330" t="s">
        <v>163</v>
      </c>
      <c r="B7" s="331"/>
      <c r="C7" s="335"/>
      <c r="D7" s="349"/>
      <c r="E7" s="344"/>
      <c r="F7" s="343"/>
      <c r="G7" s="335"/>
      <c r="H7" s="337"/>
      <c r="I7" s="344"/>
      <c r="J7" s="343"/>
      <c r="K7" s="310"/>
      <c r="L7" s="346"/>
      <c r="M7" s="347"/>
    </row>
    <row r="8" spans="1:13" ht="18" customHeight="1" x14ac:dyDescent="0.4">
      <c r="A8" s="208" t="s">
        <v>162</v>
      </c>
      <c r="B8" s="14"/>
      <c r="C8" s="15">
        <v>214032</v>
      </c>
      <c r="D8" s="16">
        <v>196241</v>
      </c>
      <c r="E8" s="17">
        <v>1.0906589346772591</v>
      </c>
      <c r="F8" s="18">
        <v>17791</v>
      </c>
      <c r="G8" s="15">
        <v>367466</v>
      </c>
      <c r="H8" s="19">
        <v>346668</v>
      </c>
      <c r="I8" s="17">
        <v>1.0599940000230768</v>
      </c>
      <c r="J8" s="18">
        <v>20798</v>
      </c>
      <c r="K8" s="20">
        <v>0.58245388689021571</v>
      </c>
      <c r="L8" s="21">
        <v>0.56607763047065207</v>
      </c>
      <c r="M8" s="210">
        <v>1.637625641956364E-2</v>
      </c>
    </row>
    <row r="9" spans="1:13" ht="18" customHeight="1" x14ac:dyDescent="0.4">
      <c r="A9" s="206"/>
      <c r="B9" s="81" t="s">
        <v>157</v>
      </c>
      <c r="C9" s="23">
        <v>92866</v>
      </c>
      <c r="D9" s="24">
        <v>85970</v>
      </c>
      <c r="E9" s="25">
        <v>1.0802140281493544</v>
      </c>
      <c r="F9" s="26">
        <v>6896</v>
      </c>
      <c r="G9" s="23">
        <v>159549</v>
      </c>
      <c r="H9" s="24">
        <v>158325</v>
      </c>
      <c r="I9" s="25">
        <v>1.0077309332070108</v>
      </c>
      <c r="J9" s="26">
        <v>1224</v>
      </c>
      <c r="K9" s="27">
        <v>0.58205316235137794</v>
      </c>
      <c r="L9" s="28">
        <v>0.54299699984209693</v>
      </c>
      <c r="M9" s="209">
        <v>3.9056162509281012E-2</v>
      </c>
    </row>
    <row r="10" spans="1:13" ht="18" customHeight="1" x14ac:dyDescent="0.4">
      <c r="A10" s="206"/>
      <c r="B10" s="66" t="s">
        <v>156</v>
      </c>
      <c r="C10" s="30">
        <v>9927</v>
      </c>
      <c r="D10" s="31">
        <v>9834</v>
      </c>
      <c r="E10" s="32">
        <v>1.009456985967053</v>
      </c>
      <c r="F10" s="33">
        <v>93</v>
      </c>
      <c r="G10" s="30">
        <v>13490</v>
      </c>
      <c r="H10" s="31">
        <v>13350</v>
      </c>
      <c r="I10" s="32">
        <v>1.0104868913857679</v>
      </c>
      <c r="J10" s="33">
        <v>140</v>
      </c>
      <c r="K10" s="34">
        <v>0.73587842846552998</v>
      </c>
      <c r="L10" s="35">
        <v>0.73662921348314603</v>
      </c>
      <c r="M10" s="36">
        <v>-7.5078501761605132E-4</v>
      </c>
    </row>
    <row r="11" spans="1:13" ht="18" customHeight="1" x14ac:dyDescent="0.4">
      <c r="A11" s="206"/>
      <c r="B11" s="66" t="s">
        <v>154</v>
      </c>
      <c r="C11" s="30">
        <v>87842</v>
      </c>
      <c r="D11" s="31">
        <v>79813</v>
      </c>
      <c r="E11" s="32">
        <v>1.1005976469998622</v>
      </c>
      <c r="F11" s="33">
        <v>8029</v>
      </c>
      <c r="G11" s="30">
        <v>150885</v>
      </c>
      <c r="H11" s="31">
        <v>138000</v>
      </c>
      <c r="I11" s="32">
        <v>1.0933695652173914</v>
      </c>
      <c r="J11" s="33">
        <v>12885</v>
      </c>
      <c r="K11" s="34">
        <v>0.58217848029956587</v>
      </c>
      <c r="L11" s="35">
        <v>0.57835507246376816</v>
      </c>
      <c r="M11" s="36">
        <v>3.8234078357977097E-3</v>
      </c>
    </row>
    <row r="12" spans="1:13" ht="18" customHeight="1" x14ac:dyDescent="0.4">
      <c r="A12" s="206"/>
      <c r="B12" s="204" t="s">
        <v>99</v>
      </c>
      <c r="C12" s="73">
        <v>23397</v>
      </c>
      <c r="D12" s="74">
        <v>20624</v>
      </c>
      <c r="E12" s="75">
        <v>1.134455003878976</v>
      </c>
      <c r="F12" s="76">
        <v>2773</v>
      </c>
      <c r="G12" s="73">
        <v>43542</v>
      </c>
      <c r="H12" s="74">
        <v>36993</v>
      </c>
      <c r="I12" s="75">
        <v>1.1770334928229664</v>
      </c>
      <c r="J12" s="76">
        <v>6549</v>
      </c>
      <c r="K12" s="77">
        <v>0.53734325478848011</v>
      </c>
      <c r="L12" s="78">
        <v>0.55751088043683938</v>
      </c>
      <c r="M12" s="79">
        <v>-2.0167625648359278E-2</v>
      </c>
    </row>
    <row r="13" spans="1:13" ht="18" customHeight="1" x14ac:dyDescent="0.4">
      <c r="A13" s="208" t="s">
        <v>161</v>
      </c>
      <c r="B13" s="14"/>
      <c r="C13" s="15">
        <v>103991</v>
      </c>
      <c r="D13" s="16">
        <v>96040</v>
      </c>
      <c r="E13" s="17">
        <v>1.0827884214910455</v>
      </c>
      <c r="F13" s="18">
        <v>7951</v>
      </c>
      <c r="G13" s="15">
        <v>147263</v>
      </c>
      <c r="H13" s="16">
        <v>132522</v>
      </c>
      <c r="I13" s="17">
        <v>1.1112343610872157</v>
      </c>
      <c r="J13" s="18">
        <v>14741</v>
      </c>
      <c r="K13" s="46">
        <v>0.70615836971948143</v>
      </c>
      <c r="L13" s="47">
        <v>0.7247098594950272</v>
      </c>
      <c r="M13" s="48">
        <v>-1.8551489775545771E-2</v>
      </c>
    </row>
    <row r="14" spans="1:13" ht="18" customHeight="1" x14ac:dyDescent="0.4">
      <c r="A14" s="206"/>
      <c r="B14" s="81" t="s">
        <v>157</v>
      </c>
      <c r="C14" s="23">
        <v>32636</v>
      </c>
      <c r="D14" s="24">
        <v>14420</v>
      </c>
      <c r="E14" s="25">
        <v>2.263245492371706</v>
      </c>
      <c r="F14" s="26">
        <v>18216</v>
      </c>
      <c r="G14" s="23">
        <v>46250</v>
      </c>
      <c r="H14" s="24">
        <v>15500</v>
      </c>
      <c r="I14" s="25">
        <v>2.9838709677419355</v>
      </c>
      <c r="J14" s="26">
        <v>30750</v>
      </c>
      <c r="K14" s="49">
        <v>0.70564324324324323</v>
      </c>
      <c r="L14" s="50">
        <v>0.93032258064516127</v>
      </c>
      <c r="M14" s="29">
        <v>-0.22467933740191803</v>
      </c>
    </row>
    <row r="15" spans="1:13" ht="18" customHeight="1" x14ac:dyDescent="0.4">
      <c r="A15" s="206"/>
      <c r="B15" s="66" t="s">
        <v>156</v>
      </c>
      <c r="C15" s="30">
        <v>12040</v>
      </c>
      <c r="D15" s="31">
        <v>17212</v>
      </c>
      <c r="E15" s="32">
        <v>0.69951196839414365</v>
      </c>
      <c r="F15" s="33">
        <v>-5172</v>
      </c>
      <c r="G15" s="30">
        <v>18195</v>
      </c>
      <c r="H15" s="31">
        <v>22640</v>
      </c>
      <c r="I15" s="32">
        <v>0.80366607773851595</v>
      </c>
      <c r="J15" s="33">
        <v>-4445</v>
      </c>
      <c r="K15" s="34">
        <v>0.66172025281670788</v>
      </c>
      <c r="L15" s="35">
        <v>0.76024734982332154</v>
      </c>
      <c r="M15" s="36">
        <v>-9.8527097006613662E-2</v>
      </c>
    </row>
    <row r="16" spans="1:13" ht="18" customHeight="1" x14ac:dyDescent="0.4">
      <c r="A16" s="206"/>
      <c r="B16" s="66" t="s">
        <v>154</v>
      </c>
      <c r="C16" s="30">
        <v>50096</v>
      </c>
      <c r="D16" s="31">
        <v>54957</v>
      </c>
      <c r="E16" s="32">
        <v>0.91154902924104297</v>
      </c>
      <c r="F16" s="33">
        <v>-4861</v>
      </c>
      <c r="G16" s="30">
        <v>66849</v>
      </c>
      <c r="H16" s="31">
        <v>78452</v>
      </c>
      <c r="I16" s="32">
        <v>0.85210064752969972</v>
      </c>
      <c r="J16" s="33">
        <v>-11603</v>
      </c>
      <c r="K16" s="34">
        <v>0.74939041720893351</v>
      </c>
      <c r="L16" s="35">
        <v>0.70051751389384587</v>
      </c>
      <c r="M16" s="36">
        <v>4.8872903315087646E-2</v>
      </c>
    </row>
    <row r="17" spans="1:13" ht="18" customHeight="1" x14ac:dyDescent="0.4">
      <c r="A17" s="206"/>
      <c r="B17" s="66" t="s">
        <v>153</v>
      </c>
      <c r="C17" s="30">
        <v>2716</v>
      </c>
      <c r="D17" s="31">
        <v>0</v>
      </c>
      <c r="E17" s="32" t="e">
        <v>#DIV/0!</v>
      </c>
      <c r="F17" s="33">
        <v>2716</v>
      </c>
      <c r="G17" s="30">
        <v>4995</v>
      </c>
      <c r="H17" s="31">
        <v>0</v>
      </c>
      <c r="I17" s="32" t="e">
        <v>#DIV/0!</v>
      </c>
      <c r="J17" s="33">
        <v>4995</v>
      </c>
      <c r="K17" s="34">
        <v>0.54374374374374379</v>
      </c>
      <c r="L17" s="35" t="s">
        <v>0</v>
      </c>
      <c r="M17" s="36" t="e">
        <v>#VALUE!</v>
      </c>
    </row>
    <row r="18" spans="1:13" ht="18" customHeight="1" x14ac:dyDescent="0.4">
      <c r="A18" s="205"/>
      <c r="B18" s="204" t="s">
        <v>99</v>
      </c>
      <c r="C18" s="73">
        <v>6503</v>
      </c>
      <c r="D18" s="74">
        <v>9451</v>
      </c>
      <c r="E18" s="75">
        <v>0.6880753359432864</v>
      </c>
      <c r="F18" s="76">
        <v>-2948</v>
      </c>
      <c r="G18" s="73">
        <v>10974</v>
      </c>
      <c r="H18" s="74">
        <v>15930</v>
      </c>
      <c r="I18" s="75">
        <v>0.68888888888888888</v>
      </c>
      <c r="J18" s="76">
        <v>-4956</v>
      </c>
      <c r="K18" s="77">
        <v>0.59258246765081102</v>
      </c>
      <c r="L18" s="78">
        <v>0.59328311362209663</v>
      </c>
      <c r="M18" s="79">
        <v>-7.0064597128560724E-4</v>
      </c>
    </row>
    <row r="19" spans="1:13" ht="18" customHeight="1" x14ac:dyDescent="0.4">
      <c r="A19" s="208" t="s">
        <v>160</v>
      </c>
      <c r="B19" s="14"/>
      <c r="C19" s="15">
        <v>62966</v>
      </c>
      <c r="D19" s="16">
        <v>57829</v>
      </c>
      <c r="E19" s="17">
        <v>1.0888308634076329</v>
      </c>
      <c r="F19" s="18">
        <v>5137</v>
      </c>
      <c r="G19" s="15">
        <v>94694</v>
      </c>
      <c r="H19" s="19">
        <v>86440</v>
      </c>
      <c r="I19" s="17">
        <v>1.0954881999074502</v>
      </c>
      <c r="J19" s="18">
        <v>8254</v>
      </c>
      <c r="K19" s="46">
        <v>0.66494181257524232</v>
      </c>
      <c r="L19" s="47">
        <v>0.66900740397963909</v>
      </c>
      <c r="M19" s="22">
        <v>-4.0655914043967734E-3</v>
      </c>
    </row>
    <row r="20" spans="1:13" ht="18" customHeight="1" x14ac:dyDescent="0.4">
      <c r="A20" s="206"/>
      <c r="B20" s="81" t="s">
        <v>157</v>
      </c>
      <c r="C20" s="23">
        <v>0</v>
      </c>
      <c r="D20" s="24">
        <v>0</v>
      </c>
      <c r="E20" s="25" t="e">
        <v>#DIV/0!</v>
      </c>
      <c r="F20" s="26">
        <v>0</v>
      </c>
      <c r="G20" s="23">
        <v>0</v>
      </c>
      <c r="H20" s="24">
        <v>0</v>
      </c>
      <c r="I20" s="25" t="e">
        <v>#DIV/0!</v>
      </c>
      <c r="J20" s="26">
        <v>0</v>
      </c>
      <c r="K20" s="49" t="s">
        <v>0</v>
      </c>
      <c r="L20" s="50" t="s">
        <v>0</v>
      </c>
      <c r="M20" s="29" t="e">
        <v>#VALUE!</v>
      </c>
    </row>
    <row r="21" spans="1:13" ht="18" customHeight="1" x14ac:dyDescent="0.4">
      <c r="A21" s="206"/>
      <c r="B21" s="66" t="s">
        <v>156</v>
      </c>
      <c r="C21" s="30">
        <v>19717</v>
      </c>
      <c r="D21" s="31">
        <v>19271</v>
      </c>
      <c r="E21" s="32">
        <v>1.0231435836230605</v>
      </c>
      <c r="F21" s="33">
        <v>446</v>
      </c>
      <c r="G21" s="30">
        <v>27135</v>
      </c>
      <c r="H21" s="31">
        <v>27115</v>
      </c>
      <c r="I21" s="32">
        <v>1.000737599114881</v>
      </c>
      <c r="J21" s="33">
        <v>20</v>
      </c>
      <c r="K21" s="34">
        <v>0.72662612861617837</v>
      </c>
      <c r="L21" s="35">
        <v>0.71071362714364739</v>
      </c>
      <c r="M21" s="36">
        <v>1.5912501472530982E-2</v>
      </c>
    </row>
    <row r="22" spans="1:13" ht="18" customHeight="1" x14ac:dyDescent="0.4">
      <c r="A22" s="206"/>
      <c r="B22" s="66" t="s">
        <v>154</v>
      </c>
      <c r="C22" s="30">
        <v>32866</v>
      </c>
      <c r="D22" s="31">
        <v>29484</v>
      </c>
      <c r="E22" s="32">
        <v>1.114706281372948</v>
      </c>
      <c r="F22" s="33">
        <v>3382</v>
      </c>
      <c r="G22" s="30">
        <v>51098</v>
      </c>
      <c r="H22" s="31">
        <v>43395</v>
      </c>
      <c r="I22" s="32">
        <v>1.1775089296001844</v>
      </c>
      <c r="J22" s="33">
        <v>7703</v>
      </c>
      <c r="K22" s="34">
        <v>0.64319542839250066</v>
      </c>
      <c r="L22" s="35">
        <v>0.67943311441410303</v>
      </c>
      <c r="M22" s="36">
        <v>-3.6237686021602378E-2</v>
      </c>
    </row>
    <row r="23" spans="1:13" ht="18" customHeight="1" x14ac:dyDescent="0.4">
      <c r="A23" s="205"/>
      <c r="B23" s="204" t="s">
        <v>99</v>
      </c>
      <c r="C23" s="73">
        <v>10383</v>
      </c>
      <c r="D23" s="74">
        <v>9074</v>
      </c>
      <c r="E23" s="75">
        <v>1.1442583204760854</v>
      </c>
      <c r="F23" s="76">
        <v>1309</v>
      </c>
      <c r="G23" s="73">
        <v>16461</v>
      </c>
      <c r="H23" s="74">
        <v>15930</v>
      </c>
      <c r="I23" s="75">
        <v>1.0333333333333334</v>
      </c>
      <c r="J23" s="76">
        <v>531</v>
      </c>
      <c r="K23" s="77">
        <v>0.63076362310916712</v>
      </c>
      <c r="L23" s="78">
        <v>0.56961707470182044</v>
      </c>
      <c r="M23" s="79">
        <v>6.1146548407346679E-2</v>
      </c>
    </row>
    <row r="24" spans="1:13" ht="18" customHeight="1" x14ac:dyDescent="0.4">
      <c r="A24" s="208" t="s">
        <v>159</v>
      </c>
      <c r="B24" s="14"/>
      <c r="C24" s="15">
        <v>39976</v>
      </c>
      <c r="D24" s="16">
        <v>37260</v>
      </c>
      <c r="E24" s="17">
        <v>1.0728931830381105</v>
      </c>
      <c r="F24" s="18">
        <v>2716</v>
      </c>
      <c r="G24" s="15">
        <v>59988</v>
      </c>
      <c r="H24" s="19">
        <v>54671</v>
      </c>
      <c r="I24" s="17">
        <v>1.0972544859248963</v>
      </c>
      <c r="J24" s="18">
        <v>5317</v>
      </c>
      <c r="K24" s="46">
        <v>0.66639994665599789</v>
      </c>
      <c r="L24" s="47">
        <v>0.68153134202776611</v>
      </c>
      <c r="M24" s="48">
        <v>-1.5131395371768219E-2</v>
      </c>
    </row>
    <row r="25" spans="1:13" ht="18" customHeight="1" x14ac:dyDescent="0.4">
      <c r="A25" s="206"/>
      <c r="B25" s="81" t="s">
        <v>157</v>
      </c>
      <c r="C25" s="23">
        <v>0</v>
      </c>
      <c r="D25" s="24">
        <v>0</v>
      </c>
      <c r="E25" s="25" t="e">
        <v>#DIV/0!</v>
      </c>
      <c r="F25" s="26">
        <v>0</v>
      </c>
      <c r="G25" s="23">
        <v>0</v>
      </c>
      <c r="H25" s="24">
        <v>0</v>
      </c>
      <c r="I25" s="25" t="e">
        <v>#DIV/0!</v>
      </c>
      <c r="J25" s="26">
        <v>0</v>
      </c>
      <c r="K25" s="49" t="s">
        <v>0</v>
      </c>
      <c r="L25" s="50" t="s">
        <v>0</v>
      </c>
      <c r="M25" s="29" t="e">
        <v>#VALUE!</v>
      </c>
    </row>
    <row r="26" spans="1:13" ht="18" customHeight="1" x14ac:dyDescent="0.4">
      <c r="A26" s="206"/>
      <c r="B26" s="66" t="s">
        <v>156</v>
      </c>
      <c r="C26" s="30">
        <v>14411</v>
      </c>
      <c r="D26" s="31">
        <v>13468</v>
      </c>
      <c r="E26" s="32">
        <v>1.0700178200178201</v>
      </c>
      <c r="F26" s="33">
        <v>943</v>
      </c>
      <c r="G26" s="30">
        <v>18375</v>
      </c>
      <c r="H26" s="31">
        <v>18140</v>
      </c>
      <c r="I26" s="32">
        <v>1.0129547960308709</v>
      </c>
      <c r="J26" s="33">
        <v>235</v>
      </c>
      <c r="K26" s="34">
        <v>0.78427210884353737</v>
      </c>
      <c r="L26" s="35">
        <v>0.74244762954796029</v>
      </c>
      <c r="M26" s="36">
        <v>4.1824479295577088E-2</v>
      </c>
    </row>
    <row r="27" spans="1:13" ht="18" customHeight="1" x14ac:dyDescent="0.4">
      <c r="A27" s="206"/>
      <c r="B27" s="66" t="s">
        <v>154</v>
      </c>
      <c r="C27" s="30">
        <v>19471</v>
      </c>
      <c r="D27" s="31">
        <v>17979</v>
      </c>
      <c r="E27" s="32">
        <v>1.0829857055453584</v>
      </c>
      <c r="F27" s="33">
        <v>1492</v>
      </c>
      <c r="G27" s="30">
        <v>30816</v>
      </c>
      <c r="H27" s="31">
        <v>25911</v>
      </c>
      <c r="I27" s="32">
        <v>1.1893018409169851</v>
      </c>
      <c r="J27" s="33">
        <v>4905</v>
      </c>
      <c r="K27" s="34">
        <v>0.6318470924195223</v>
      </c>
      <c r="L27" s="35">
        <v>0.69387518814403149</v>
      </c>
      <c r="M27" s="36">
        <v>-6.202809572450918E-2</v>
      </c>
    </row>
    <row r="28" spans="1:13" ht="18" customHeight="1" x14ac:dyDescent="0.4">
      <c r="A28" s="205"/>
      <c r="B28" s="204" t="s">
        <v>99</v>
      </c>
      <c r="C28" s="84">
        <v>6094</v>
      </c>
      <c r="D28" s="74">
        <v>5813</v>
      </c>
      <c r="E28" s="75">
        <v>1.0483399277481507</v>
      </c>
      <c r="F28" s="76">
        <v>281</v>
      </c>
      <c r="G28" s="84">
        <v>10797</v>
      </c>
      <c r="H28" s="74">
        <v>10620</v>
      </c>
      <c r="I28" s="75">
        <v>1.0166666666666666</v>
      </c>
      <c r="J28" s="76">
        <v>177</v>
      </c>
      <c r="K28" s="77">
        <v>0.56441604149300728</v>
      </c>
      <c r="L28" s="78">
        <v>0.54736346516007528</v>
      </c>
      <c r="M28" s="79">
        <v>1.7052576332932001E-2</v>
      </c>
    </row>
    <row r="29" spans="1:13" ht="18" customHeight="1" x14ac:dyDescent="0.4">
      <c r="A29" s="208" t="s">
        <v>158</v>
      </c>
      <c r="B29" s="14"/>
      <c r="C29" s="15">
        <v>55202</v>
      </c>
      <c r="D29" s="16">
        <v>49590</v>
      </c>
      <c r="E29" s="17">
        <v>1.1131679774148013</v>
      </c>
      <c r="F29" s="18">
        <v>5612</v>
      </c>
      <c r="G29" s="15">
        <v>93456</v>
      </c>
      <c r="H29" s="16">
        <v>88188</v>
      </c>
      <c r="I29" s="17">
        <v>1.0597360185059193</v>
      </c>
      <c r="J29" s="18">
        <v>5268</v>
      </c>
      <c r="K29" s="46">
        <v>0.59067368601266901</v>
      </c>
      <c r="L29" s="47">
        <v>0.56232140427269017</v>
      </c>
      <c r="M29" s="22">
        <v>2.8352281739978835E-2</v>
      </c>
    </row>
    <row r="30" spans="1:13" ht="18" customHeight="1" x14ac:dyDescent="0.4">
      <c r="A30" s="206"/>
      <c r="B30" s="81" t="s">
        <v>157</v>
      </c>
      <c r="C30" s="23">
        <v>0</v>
      </c>
      <c r="D30" s="24">
        <v>0</v>
      </c>
      <c r="E30" s="25" t="e">
        <v>#DIV/0!</v>
      </c>
      <c r="F30" s="26">
        <v>0</v>
      </c>
      <c r="G30" s="23">
        <v>0</v>
      </c>
      <c r="H30" s="24">
        <v>0</v>
      </c>
      <c r="I30" s="25" t="e">
        <v>#DIV/0!</v>
      </c>
      <c r="J30" s="26">
        <v>0</v>
      </c>
      <c r="K30" s="49" t="s">
        <v>0</v>
      </c>
      <c r="L30" s="50" t="s">
        <v>0</v>
      </c>
      <c r="M30" s="29" t="e">
        <v>#VALUE!</v>
      </c>
    </row>
    <row r="31" spans="1:13" ht="18" customHeight="1" x14ac:dyDescent="0.4">
      <c r="A31" s="206"/>
      <c r="B31" s="66" t="s">
        <v>156</v>
      </c>
      <c r="C31" s="30">
        <v>6446</v>
      </c>
      <c r="D31" s="207">
        <v>5975</v>
      </c>
      <c r="E31" s="32">
        <v>1.0788284518828453</v>
      </c>
      <c r="F31" s="33">
        <v>471</v>
      </c>
      <c r="G31" s="30">
        <v>9005</v>
      </c>
      <c r="H31" s="207">
        <v>9135</v>
      </c>
      <c r="I31" s="32">
        <v>0.98576902025177893</v>
      </c>
      <c r="J31" s="33">
        <v>-130</v>
      </c>
      <c r="K31" s="34">
        <v>0.71582454192115497</v>
      </c>
      <c r="L31" s="35">
        <v>0.6540777230432403</v>
      </c>
      <c r="M31" s="36">
        <v>6.1746818877914667E-2</v>
      </c>
    </row>
    <row r="32" spans="1:13" ht="18" customHeight="1" x14ac:dyDescent="0.4">
      <c r="A32" s="206"/>
      <c r="B32" s="66" t="s">
        <v>155</v>
      </c>
      <c r="C32" s="30">
        <v>1620</v>
      </c>
      <c r="D32" s="31">
        <v>1664</v>
      </c>
      <c r="E32" s="32">
        <v>0.97355769230769229</v>
      </c>
      <c r="F32" s="33">
        <v>-44</v>
      </c>
      <c r="G32" s="30">
        <v>2648</v>
      </c>
      <c r="H32" s="31">
        <v>2759</v>
      </c>
      <c r="I32" s="32">
        <v>0.95976803189561433</v>
      </c>
      <c r="J32" s="33">
        <v>-111</v>
      </c>
      <c r="K32" s="34">
        <v>0.61178247734138969</v>
      </c>
      <c r="L32" s="35">
        <v>0.60311707140268211</v>
      </c>
      <c r="M32" s="36">
        <v>8.665405938707571E-3</v>
      </c>
    </row>
    <row r="33" spans="1:13" ht="18" customHeight="1" x14ac:dyDescent="0.4">
      <c r="A33" s="206"/>
      <c r="B33" s="66" t="s">
        <v>154</v>
      </c>
      <c r="C33" s="30">
        <v>41711</v>
      </c>
      <c r="D33" s="31">
        <v>39902</v>
      </c>
      <c r="E33" s="32">
        <v>1.0453360733797805</v>
      </c>
      <c r="F33" s="33">
        <v>1809</v>
      </c>
      <c r="G33" s="30">
        <v>71177</v>
      </c>
      <c r="H33" s="31">
        <v>72614</v>
      </c>
      <c r="I33" s="32">
        <v>0.98021042774120692</v>
      </c>
      <c r="J33" s="33">
        <v>-1437</v>
      </c>
      <c r="K33" s="34">
        <v>0.58601795523834943</v>
      </c>
      <c r="L33" s="35">
        <v>0.54950835926956232</v>
      </c>
      <c r="M33" s="36">
        <v>3.6509595968787112E-2</v>
      </c>
    </row>
    <row r="34" spans="1:13" ht="18" customHeight="1" x14ac:dyDescent="0.4">
      <c r="A34" s="206"/>
      <c r="B34" s="66" t="s">
        <v>153</v>
      </c>
      <c r="C34" s="30">
        <v>3071</v>
      </c>
      <c r="D34" s="31">
        <v>1995</v>
      </c>
      <c r="E34" s="32">
        <v>1.5393483709273184</v>
      </c>
      <c r="F34" s="33">
        <v>1076</v>
      </c>
      <c r="G34" s="30">
        <v>5022</v>
      </c>
      <c r="H34" s="31">
        <v>3545</v>
      </c>
      <c r="I34" s="32">
        <v>1.4166431593794075</v>
      </c>
      <c r="J34" s="33">
        <v>1477</v>
      </c>
      <c r="K34" s="34">
        <v>0.61150935882118673</v>
      </c>
      <c r="L34" s="35">
        <v>0.56276445698166433</v>
      </c>
      <c r="M34" s="36">
        <v>4.8744901839522403E-2</v>
      </c>
    </row>
    <row r="35" spans="1:13" ht="18" customHeight="1" x14ac:dyDescent="0.4">
      <c r="A35" s="206"/>
      <c r="B35" s="66" t="s">
        <v>99</v>
      </c>
      <c r="C35" s="82">
        <v>2298</v>
      </c>
      <c r="D35" s="80">
        <v>0</v>
      </c>
      <c r="E35" s="55" t="e">
        <v>#DIV/0!</v>
      </c>
      <c r="F35" s="72">
        <v>2298</v>
      </c>
      <c r="G35" s="82">
        <v>5487</v>
      </c>
      <c r="H35" s="80">
        <v>0</v>
      </c>
      <c r="I35" s="55" t="e">
        <v>#DIV/0!</v>
      </c>
      <c r="J35" s="72">
        <v>5487</v>
      </c>
      <c r="K35" s="34">
        <v>0.41880809185347184</v>
      </c>
      <c r="L35" s="35" t="s">
        <v>0</v>
      </c>
      <c r="M35" s="36" t="e">
        <v>#VALUE!</v>
      </c>
    </row>
    <row r="36" spans="1:13" ht="18" customHeight="1" thickBot="1" x14ac:dyDescent="0.45">
      <c r="A36" s="205"/>
      <c r="B36" s="204" t="s">
        <v>152</v>
      </c>
      <c r="C36" s="84">
        <v>56</v>
      </c>
      <c r="D36" s="74">
        <v>54</v>
      </c>
      <c r="E36" s="75">
        <v>1.037037037037037</v>
      </c>
      <c r="F36" s="76">
        <v>2</v>
      </c>
      <c r="G36" s="84">
        <v>117</v>
      </c>
      <c r="H36" s="74">
        <v>135</v>
      </c>
      <c r="I36" s="75">
        <v>0.8666666666666667</v>
      </c>
      <c r="J36" s="76">
        <v>-18</v>
      </c>
      <c r="K36" s="86">
        <v>0.47863247863247865</v>
      </c>
      <c r="L36" s="87">
        <v>0.4</v>
      </c>
      <c r="M36" s="88">
        <v>7.8632478632478631E-2</v>
      </c>
    </row>
    <row r="37" spans="1:13" x14ac:dyDescent="0.4">
      <c r="C37" s="203"/>
      <c r="G37" s="203"/>
    </row>
    <row r="38" spans="1:13" x14ac:dyDescent="0.4">
      <c r="C38" s="203"/>
      <c r="G38" s="203"/>
    </row>
    <row r="39" spans="1:13" x14ac:dyDescent="0.4">
      <c r="C39" s="203"/>
      <c r="G39" s="71"/>
    </row>
    <row r="40" spans="1:13" x14ac:dyDescent="0.4">
      <c r="C40" s="203"/>
      <c r="G40" s="203"/>
    </row>
    <row r="41" spans="1:13" x14ac:dyDescent="0.4">
      <c r="C41" s="203"/>
      <c r="G41" s="203"/>
    </row>
    <row r="42" spans="1:13" x14ac:dyDescent="0.4">
      <c r="C42" s="203"/>
      <c r="G42" s="203"/>
    </row>
    <row r="43" spans="1:13" x14ac:dyDescent="0.4">
      <c r="C43" s="203"/>
      <c r="G43" s="203"/>
    </row>
    <row r="44" spans="1:13" x14ac:dyDescent="0.4">
      <c r="C44" s="203"/>
      <c r="G44" s="203"/>
    </row>
    <row r="45" spans="1:13" x14ac:dyDescent="0.4">
      <c r="C45" s="203"/>
      <c r="G45" s="203"/>
    </row>
    <row r="46" spans="1:13" x14ac:dyDescent="0.4">
      <c r="C46" s="203"/>
      <c r="G46" s="203"/>
    </row>
    <row r="47" spans="1:13" x14ac:dyDescent="0.4">
      <c r="C47" s="203"/>
      <c r="G47" s="203"/>
    </row>
    <row r="48" spans="1:13" x14ac:dyDescent="0.4">
      <c r="C48" s="203"/>
      <c r="G48" s="203"/>
    </row>
    <row r="49" spans="3:7" x14ac:dyDescent="0.4">
      <c r="C49" s="203"/>
      <c r="G49" s="203"/>
    </row>
    <row r="50" spans="3:7" x14ac:dyDescent="0.4">
      <c r="C50" s="203"/>
      <c r="G50" s="203"/>
    </row>
    <row r="51" spans="3:7" x14ac:dyDescent="0.4">
      <c r="C51" s="203"/>
      <c r="G51" s="203"/>
    </row>
    <row r="52" spans="3:7" x14ac:dyDescent="0.4">
      <c r="C52" s="203"/>
      <c r="G52" s="203"/>
    </row>
    <row r="53" spans="3:7" x14ac:dyDescent="0.4">
      <c r="C53" s="203"/>
      <c r="G53" s="203"/>
    </row>
    <row r="54" spans="3:7" x14ac:dyDescent="0.4">
      <c r="C54" s="203"/>
      <c r="G54" s="203"/>
    </row>
    <row r="55" spans="3:7" x14ac:dyDescent="0.4">
      <c r="C55" s="203"/>
      <c r="G55" s="203"/>
    </row>
    <row r="56" spans="3:7" x14ac:dyDescent="0.4">
      <c r="C56" s="203"/>
      <c r="G56" s="203"/>
    </row>
    <row r="57" spans="3:7" x14ac:dyDescent="0.4">
      <c r="C57" s="203"/>
      <c r="G57" s="203"/>
    </row>
    <row r="58" spans="3:7" x14ac:dyDescent="0.4">
      <c r="C58" s="203"/>
      <c r="G58" s="203"/>
    </row>
    <row r="59" spans="3:7" x14ac:dyDescent="0.4">
      <c r="C59" s="203"/>
      <c r="G59" s="203"/>
    </row>
    <row r="60" spans="3:7" x14ac:dyDescent="0.4">
      <c r="C60" s="203"/>
      <c r="G60" s="203"/>
    </row>
    <row r="61" spans="3:7" x14ac:dyDescent="0.4">
      <c r="C61" s="203"/>
      <c r="G61" s="203"/>
    </row>
    <row r="62" spans="3:7" x14ac:dyDescent="0.4">
      <c r="C62" s="203"/>
      <c r="G62" s="203"/>
    </row>
    <row r="63" spans="3:7" x14ac:dyDescent="0.4">
      <c r="C63" s="203"/>
      <c r="G63" s="203"/>
    </row>
    <row r="64" spans="3:7" x14ac:dyDescent="0.4">
      <c r="C64" s="203"/>
      <c r="G64" s="203"/>
    </row>
    <row r="65" spans="2:7" x14ac:dyDescent="0.4">
      <c r="C65" s="203"/>
      <c r="G65" s="203"/>
    </row>
    <row r="66" spans="2:7" x14ac:dyDescent="0.4">
      <c r="C66" s="203"/>
      <c r="G66" s="203"/>
    </row>
    <row r="67" spans="2:7" x14ac:dyDescent="0.4">
      <c r="B67" s="202">
        <v>6025</v>
      </c>
      <c r="C67" s="203"/>
      <c r="F67" s="201">
        <v>10620</v>
      </c>
      <c r="G67" s="203"/>
    </row>
    <row r="68" spans="2:7" x14ac:dyDescent="0.4">
      <c r="C68" s="203"/>
      <c r="G68" s="203"/>
    </row>
    <row r="69" spans="2:7" x14ac:dyDescent="0.4">
      <c r="C69" s="203"/>
      <c r="G69" s="203"/>
    </row>
    <row r="70" spans="2:7" x14ac:dyDescent="0.4">
      <c r="C70" s="203"/>
      <c r="G70" s="203"/>
    </row>
    <row r="71" spans="2:7" x14ac:dyDescent="0.4">
      <c r="C71" s="203"/>
      <c r="G71" s="203"/>
    </row>
    <row r="72" spans="2:7" x14ac:dyDescent="0.4">
      <c r="C72" s="203"/>
      <c r="G72" s="203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26'!A1" display="'h26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2"/>
  <sheetViews>
    <sheetView showGridLines="0" zoomScale="90" zoomScaleNormal="90" zoomScaleSheetLayoutView="90" workbookViewId="0">
      <pane xSplit="2" ySplit="5" topLeftCell="C24" activePane="bottomRight" state="frozen"/>
      <selection activeCell="G4" sqref="G4:G5"/>
      <selection pane="topRight" activeCell="G4" sqref="G4:G5"/>
      <selection pane="bottomLeft" activeCell="G4" sqref="G4:G5"/>
      <selection pane="bottomRight" sqref="A1:B1"/>
    </sheetView>
  </sheetViews>
  <sheetFormatPr defaultRowHeight="18.75" x14ac:dyDescent="0.4"/>
  <cols>
    <col min="1" max="1" width="3.25" style="202" customWidth="1"/>
    <col min="2" max="2" width="20.75" style="202" customWidth="1"/>
    <col min="3" max="4" width="11.625" style="201" customWidth="1"/>
    <col min="5" max="5" width="8.625" style="201" customWidth="1"/>
    <col min="6" max="6" width="10.625" style="201" customWidth="1"/>
    <col min="7" max="8" width="11.625" style="201" customWidth="1"/>
    <col min="9" max="9" width="8.625" style="201" customWidth="1"/>
    <col min="10" max="10" width="10.625" style="201" customWidth="1"/>
    <col min="11" max="11" width="9.625" style="70" customWidth="1"/>
    <col min="12" max="12" width="9.625" style="201" customWidth="1"/>
    <col min="13" max="13" width="8.625" style="201" customWidth="1"/>
    <col min="14" max="16384" width="9" style="201"/>
  </cols>
  <sheetData>
    <row r="1" spans="1:13" s="217" customFormat="1" x14ac:dyDescent="0.4">
      <c r="A1" s="327" t="str">
        <f>'h26'!A1</f>
        <v>平成26年度</v>
      </c>
      <c r="B1" s="327"/>
      <c r="C1" s="90"/>
      <c r="D1" s="90"/>
      <c r="E1" s="90"/>
      <c r="F1" s="95" t="str">
        <f ca="1">RIGHT(CELL("filename",$A$1),LEN(CELL("filename",$A$1))-FIND("]",CELL("filename",$A$1)))</f>
        <v>５月上旬</v>
      </c>
      <c r="G1" s="94" t="s">
        <v>71</v>
      </c>
      <c r="H1" s="90"/>
      <c r="I1" s="90"/>
      <c r="J1" s="90"/>
      <c r="K1" s="90"/>
      <c r="L1" s="90"/>
      <c r="M1" s="90"/>
    </row>
    <row r="2" spans="1:13" s="217" customFormat="1" ht="19.5" thickBot="1" x14ac:dyDescent="0.45">
      <c r="A2" s="13"/>
      <c r="B2" s="13" t="s">
        <v>177</v>
      </c>
      <c r="C2" s="218">
        <f>'５月（上旬）'!E2</f>
        <v>5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7.100000000000001" customHeight="1" x14ac:dyDescent="0.4">
      <c r="A3" s="216"/>
      <c r="B3" s="215"/>
      <c r="C3" s="323" t="s">
        <v>173</v>
      </c>
      <c r="D3" s="324"/>
      <c r="E3" s="325"/>
      <c r="F3" s="326"/>
      <c r="G3" s="323" t="s">
        <v>172</v>
      </c>
      <c r="H3" s="324"/>
      <c r="I3" s="325"/>
      <c r="J3" s="326"/>
      <c r="K3" s="315" t="s">
        <v>171</v>
      </c>
      <c r="L3" s="316"/>
      <c r="M3" s="317"/>
    </row>
    <row r="4" spans="1:13" ht="17.100000000000001" customHeight="1" x14ac:dyDescent="0.4">
      <c r="A4" s="206"/>
      <c r="B4" s="214"/>
      <c r="C4" s="305" t="s">
        <v>193</v>
      </c>
      <c r="D4" s="340" t="s">
        <v>192</v>
      </c>
      <c r="E4" s="341" t="s">
        <v>168</v>
      </c>
      <c r="F4" s="342"/>
      <c r="G4" s="318" t="str">
        <f>C4</f>
        <v>14'5上旬</v>
      </c>
      <c r="H4" s="338" t="str">
        <f>D4</f>
        <v>13'5上旬</v>
      </c>
      <c r="I4" s="341" t="s">
        <v>168</v>
      </c>
      <c r="J4" s="342"/>
      <c r="K4" s="318" t="str">
        <f>C4</f>
        <v>14'5上旬</v>
      </c>
      <c r="L4" s="319" t="str">
        <f>D4</f>
        <v>13'5上旬</v>
      </c>
      <c r="M4" s="321" t="s">
        <v>167</v>
      </c>
    </row>
    <row r="5" spans="1:13" ht="17.100000000000001" customHeight="1" x14ac:dyDescent="0.4">
      <c r="A5" s="205"/>
      <c r="B5" s="213"/>
      <c r="C5" s="306"/>
      <c r="D5" s="320"/>
      <c r="E5" s="212" t="s">
        <v>166</v>
      </c>
      <c r="F5" s="211" t="s">
        <v>165</v>
      </c>
      <c r="G5" s="306"/>
      <c r="H5" s="339"/>
      <c r="I5" s="212" t="s">
        <v>166</v>
      </c>
      <c r="J5" s="211" t="s">
        <v>165</v>
      </c>
      <c r="K5" s="306"/>
      <c r="L5" s="320"/>
      <c r="M5" s="322"/>
    </row>
    <row r="6" spans="1:13" x14ac:dyDescent="0.4">
      <c r="A6" s="332" t="s">
        <v>164</v>
      </c>
      <c r="B6" s="333"/>
      <c r="C6" s="334">
        <v>145055</v>
      </c>
      <c r="D6" s="348">
        <v>135053</v>
      </c>
      <c r="E6" s="307">
        <v>1.0740598135546786</v>
      </c>
      <c r="F6" s="328">
        <v>10002</v>
      </c>
      <c r="G6" s="334">
        <v>222116</v>
      </c>
      <c r="H6" s="336">
        <v>210046</v>
      </c>
      <c r="I6" s="307">
        <v>1.0574636032107252</v>
      </c>
      <c r="J6" s="328">
        <v>12070</v>
      </c>
      <c r="K6" s="309">
        <v>0.65305966251868397</v>
      </c>
      <c r="L6" s="345">
        <v>0.64296868305037946</v>
      </c>
      <c r="M6" s="313">
        <v>1.0090979468304506E-2</v>
      </c>
    </row>
    <row r="7" spans="1:13" x14ac:dyDescent="0.4">
      <c r="A7" s="330" t="s">
        <v>163</v>
      </c>
      <c r="B7" s="331"/>
      <c r="C7" s="335"/>
      <c r="D7" s="349"/>
      <c r="E7" s="344"/>
      <c r="F7" s="343"/>
      <c r="G7" s="335"/>
      <c r="H7" s="337"/>
      <c r="I7" s="344"/>
      <c r="J7" s="343"/>
      <c r="K7" s="310"/>
      <c r="L7" s="346"/>
      <c r="M7" s="347"/>
    </row>
    <row r="8" spans="1:13" ht="18" customHeight="1" x14ac:dyDescent="0.4">
      <c r="A8" s="208" t="s">
        <v>162</v>
      </c>
      <c r="B8" s="14"/>
      <c r="C8" s="15">
        <v>67894</v>
      </c>
      <c r="D8" s="16">
        <v>63518</v>
      </c>
      <c r="E8" s="17">
        <v>1.0688938568594728</v>
      </c>
      <c r="F8" s="18">
        <v>4376</v>
      </c>
      <c r="G8" s="15">
        <v>107741</v>
      </c>
      <c r="H8" s="19">
        <v>105657</v>
      </c>
      <c r="I8" s="17">
        <v>1.0197242018985964</v>
      </c>
      <c r="J8" s="18">
        <v>2084</v>
      </c>
      <c r="K8" s="20">
        <v>0.63015936365914549</v>
      </c>
      <c r="L8" s="21">
        <v>0.60117171602449437</v>
      </c>
      <c r="M8" s="210">
        <v>2.8987647634651115E-2</v>
      </c>
    </row>
    <row r="9" spans="1:13" ht="18" customHeight="1" x14ac:dyDescent="0.4">
      <c r="A9" s="206"/>
      <c r="B9" s="81" t="s">
        <v>157</v>
      </c>
      <c r="C9" s="23">
        <v>32303</v>
      </c>
      <c r="D9" s="24">
        <v>31326</v>
      </c>
      <c r="E9" s="25">
        <v>1.031188150418183</v>
      </c>
      <c r="F9" s="26">
        <v>977</v>
      </c>
      <c r="G9" s="23">
        <v>52358</v>
      </c>
      <c r="H9" s="24">
        <v>53964</v>
      </c>
      <c r="I9" s="25">
        <v>0.97023941887184051</v>
      </c>
      <c r="J9" s="26">
        <v>-1606</v>
      </c>
      <c r="K9" s="27">
        <v>0.6169639787616028</v>
      </c>
      <c r="L9" s="28">
        <v>0.5804981098510118</v>
      </c>
      <c r="M9" s="209">
        <v>3.6465868910591004E-2</v>
      </c>
    </row>
    <row r="10" spans="1:13" ht="18" customHeight="1" x14ac:dyDescent="0.4">
      <c r="A10" s="206"/>
      <c r="B10" s="66" t="s">
        <v>156</v>
      </c>
      <c r="C10" s="30">
        <v>3559</v>
      </c>
      <c r="D10" s="31">
        <v>3524</v>
      </c>
      <c r="E10" s="32">
        <v>1.0099318955732122</v>
      </c>
      <c r="F10" s="33">
        <v>35</v>
      </c>
      <c r="G10" s="30">
        <v>4355</v>
      </c>
      <c r="H10" s="31">
        <v>4395</v>
      </c>
      <c r="I10" s="32">
        <v>0.99089874857792948</v>
      </c>
      <c r="J10" s="33">
        <v>-40</v>
      </c>
      <c r="K10" s="34">
        <v>0.81722158438576353</v>
      </c>
      <c r="L10" s="35">
        <v>0.80182025028441406</v>
      </c>
      <c r="M10" s="36">
        <v>1.5401334101349473E-2</v>
      </c>
    </row>
    <row r="11" spans="1:13" ht="18" customHeight="1" x14ac:dyDescent="0.4">
      <c r="A11" s="206"/>
      <c r="B11" s="66" t="s">
        <v>154</v>
      </c>
      <c r="C11" s="30">
        <v>32032</v>
      </c>
      <c r="D11" s="31">
        <v>28668</v>
      </c>
      <c r="E11" s="32">
        <v>1.1173433793777034</v>
      </c>
      <c r="F11" s="33">
        <v>3364</v>
      </c>
      <c r="G11" s="30">
        <v>51028</v>
      </c>
      <c r="H11" s="31">
        <v>47298</v>
      </c>
      <c r="I11" s="32">
        <v>1.07886168548353</v>
      </c>
      <c r="J11" s="33">
        <v>3730</v>
      </c>
      <c r="K11" s="34">
        <v>0.62773379321157008</v>
      </c>
      <c r="L11" s="35">
        <v>0.60611442344285171</v>
      </c>
      <c r="M11" s="36">
        <v>2.1619369768718366E-2</v>
      </c>
    </row>
    <row r="12" spans="1:13" s="45" customFormat="1" ht="18" customHeight="1" x14ac:dyDescent="0.15">
      <c r="A12" s="37"/>
      <c r="B12" s="52" t="s">
        <v>99</v>
      </c>
      <c r="C12" s="38" t="s">
        <v>0</v>
      </c>
      <c r="D12" s="39" t="s">
        <v>0</v>
      </c>
      <c r="E12" s="40" t="s">
        <v>0</v>
      </c>
      <c r="F12" s="41" t="s">
        <v>0</v>
      </c>
      <c r="G12" s="38" t="s">
        <v>0</v>
      </c>
      <c r="H12" s="39" t="s">
        <v>0</v>
      </c>
      <c r="I12" s="40" t="s">
        <v>0</v>
      </c>
      <c r="J12" s="41" t="s">
        <v>0</v>
      </c>
      <c r="K12" s="42" t="s">
        <v>0</v>
      </c>
      <c r="L12" s="43" t="s">
        <v>0</v>
      </c>
      <c r="M12" s="44" t="s">
        <v>0</v>
      </c>
    </row>
    <row r="13" spans="1:13" ht="18" customHeight="1" x14ac:dyDescent="0.4">
      <c r="A13" s="208" t="s">
        <v>161</v>
      </c>
      <c r="B13" s="14"/>
      <c r="C13" s="15">
        <v>29882</v>
      </c>
      <c r="D13" s="16">
        <v>25315</v>
      </c>
      <c r="E13" s="17">
        <v>1.1804068733952202</v>
      </c>
      <c r="F13" s="18">
        <v>4567</v>
      </c>
      <c r="G13" s="15">
        <v>44582</v>
      </c>
      <c r="H13" s="16">
        <v>35808</v>
      </c>
      <c r="I13" s="17">
        <v>1.2450290437890974</v>
      </c>
      <c r="J13" s="18">
        <v>8774</v>
      </c>
      <c r="K13" s="46">
        <v>0.67027051276299854</v>
      </c>
      <c r="L13" s="47">
        <v>0.70696492403932087</v>
      </c>
      <c r="M13" s="48">
        <v>-3.6694411276322336E-2</v>
      </c>
    </row>
    <row r="14" spans="1:13" ht="18" customHeight="1" x14ac:dyDescent="0.4">
      <c r="A14" s="206"/>
      <c r="B14" s="81" t="s">
        <v>157</v>
      </c>
      <c r="C14" s="23">
        <v>9504</v>
      </c>
      <c r="D14" s="24">
        <v>4102</v>
      </c>
      <c r="E14" s="25">
        <v>2.3169185763042419</v>
      </c>
      <c r="F14" s="26">
        <v>5402</v>
      </c>
      <c r="G14" s="23">
        <v>14875</v>
      </c>
      <c r="H14" s="24">
        <v>5000</v>
      </c>
      <c r="I14" s="25">
        <v>2.9750000000000001</v>
      </c>
      <c r="J14" s="26">
        <v>9875</v>
      </c>
      <c r="K14" s="49">
        <v>0.63892436974789912</v>
      </c>
      <c r="L14" s="50">
        <v>0.82040000000000002</v>
      </c>
      <c r="M14" s="29">
        <v>-0.18147563025210089</v>
      </c>
    </row>
    <row r="15" spans="1:13" ht="18" customHeight="1" x14ac:dyDescent="0.4">
      <c r="A15" s="206"/>
      <c r="B15" s="66" t="s">
        <v>156</v>
      </c>
      <c r="C15" s="30">
        <v>4150</v>
      </c>
      <c r="D15" s="31">
        <v>5556</v>
      </c>
      <c r="E15" s="32">
        <v>0.74694024478041754</v>
      </c>
      <c r="F15" s="33">
        <v>-1406</v>
      </c>
      <c r="G15" s="30">
        <v>5895</v>
      </c>
      <c r="H15" s="31">
        <v>7305</v>
      </c>
      <c r="I15" s="32">
        <v>0.80698151950718688</v>
      </c>
      <c r="J15" s="33">
        <v>-1410</v>
      </c>
      <c r="K15" s="34">
        <v>0.70398642917726884</v>
      </c>
      <c r="L15" s="35">
        <v>0.76057494866529773</v>
      </c>
      <c r="M15" s="36">
        <v>-5.6588519488028899E-2</v>
      </c>
    </row>
    <row r="16" spans="1:13" ht="18" customHeight="1" x14ac:dyDescent="0.4">
      <c r="A16" s="206"/>
      <c r="B16" s="66" t="s">
        <v>154</v>
      </c>
      <c r="C16" s="30">
        <v>15324</v>
      </c>
      <c r="D16" s="31">
        <v>15657</v>
      </c>
      <c r="E16" s="32">
        <v>0.97873155776968768</v>
      </c>
      <c r="F16" s="33">
        <v>-333</v>
      </c>
      <c r="G16" s="30">
        <v>22193</v>
      </c>
      <c r="H16" s="31">
        <v>23503</v>
      </c>
      <c r="I16" s="32">
        <v>0.94426243458281922</v>
      </c>
      <c r="J16" s="33">
        <v>-1310</v>
      </c>
      <c r="K16" s="34">
        <v>0.69048799170909747</v>
      </c>
      <c r="L16" s="35">
        <v>0.66617027613496149</v>
      </c>
      <c r="M16" s="36">
        <v>2.4317715574135979E-2</v>
      </c>
    </row>
    <row r="17" spans="1:13" ht="18" customHeight="1" x14ac:dyDescent="0.4">
      <c r="A17" s="206"/>
      <c r="B17" s="66" t="s">
        <v>153</v>
      </c>
      <c r="C17" s="30">
        <v>904</v>
      </c>
      <c r="D17" s="31">
        <v>0</v>
      </c>
      <c r="E17" s="32" t="e">
        <v>#DIV/0!</v>
      </c>
      <c r="F17" s="33">
        <v>904</v>
      </c>
      <c r="G17" s="30">
        <v>1619</v>
      </c>
      <c r="H17" s="31">
        <v>0</v>
      </c>
      <c r="I17" s="32" t="e">
        <v>#DIV/0!</v>
      </c>
      <c r="J17" s="33">
        <v>1619</v>
      </c>
      <c r="K17" s="34">
        <v>0.55836936380481783</v>
      </c>
      <c r="L17" s="35" t="s">
        <v>0</v>
      </c>
      <c r="M17" s="36" t="e">
        <v>#VALUE!</v>
      </c>
    </row>
    <row r="18" spans="1:13" s="45" customFormat="1" ht="18" customHeight="1" x14ac:dyDescent="0.15">
      <c r="A18" s="51"/>
      <c r="B18" s="52" t="s">
        <v>99</v>
      </c>
      <c r="C18" s="53" t="s">
        <v>0</v>
      </c>
      <c r="D18" s="39" t="s">
        <v>0</v>
      </c>
      <c r="E18" s="40" t="s">
        <v>0</v>
      </c>
      <c r="F18" s="41" t="s">
        <v>0</v>
      </c>
      <c r="G18" s="53" t="s">
        <v>0</v>
      </c>
      <c r="H18" s="39" t="s">
        <v>0</v>
      </c>
      <c r="I18" s="40" t="s">
        <v>0</v>
      </c>
      <c r="J18" s="41" t="s">
        <v>0</v>
      </c>
      <c r="K18" s="42" t="s">
        <v>0</v>
      </c>
      <c r="L18" s="43" t="s">
        <v>0</v>
      </c>
      <c r="M18" s="44" t="s">
        <v>0</v>
      </c>
    </row>
    <row r="19" spans="1:13" ht="18" customHeight="1" x14ac:dyDescent="0.4">
      <c r="A19" s="208" t="s">
        <v>160</v>
      </c>
      <c r="B19" s="14"/>
      <c r="C19" s="15">
        <v>17312</v>
      </c>
      <c r="D19" s="16">
        <v>17689</v>
      </c>
      <c r="E19" s="17">
        <v>0.97868731980326762</v>
      </c>
      <c r="F19" s="18">
        <v>-377</v>
      </c>
      <c r="G19" s="15">
        <v>25340</v>
      </c>
      <c r="H19" s="19">
        <v>26093</v>
      </c>
      <c r="I19" s="17">
        <v>0.97114168550952362</v>
      </c>
      <c r="J19" s="18">
        <v>-753</v>
      </c>
      <c r="K19" s="46">
        <v>0.68318863456985002</v>
      </c>
      <c r="L19" s="47">
        <v>0.67792128156976972</v>
      </c>
      <c r="M19" s="22">
        <v>5.2673530000802993E-3</v>
      </c>
    </row>
    <row r="20" spans="1:13" ht="18" customHeight="1" x14ac:dyDescent="0.4">
      <c r="A20" s="206"/>
      <c r="B20" s="81" t="s">
        <v>157</v>
      </c>
      <c r="C20" s="23">
        <v>0</v>
      </c>
      <c r="D20" s="24">
        <v>0</v>
      </c>
      <c r="E20" s="25" t="e">
        <v>#DIV/0!</v>
      </c>
      <c r="F20" s="26">
        <v>0</v>
      </c>
      <c r="G20" s="23">
        <v>0</v>
      </c>
      <c r="H20" s="24">
        <v>0</v>
      </c>
      <c r="I20" s="25" t="e">
        <v>#DIV/0!</v>
      </c>
      <c r="J20" s="26">
        <v>0</v>
      </c>
      <c r="K20" s="49" t="s">
        <v>0</v>
      </c>
      <c r="L20" s="50" t="s">
        <v>0</v>
      </c>
      <c r="M20" s="29" t="e">
        <v>#VALUE!</v>
      </c>
    </row>
    <row r="21" spans="1:13" ht="18" customHeight="1" x14ac:dyDescent="0.4">
      <c r="A21" s="206"/>
      <c r="B21" s="66" t="s">
        <v>156</v>
      </c>
      <c r="C21" s="30">
        <v>6444</v>
      </c>
      <c r="D21" s="31">
        <v>6335</v>
      </c>
      <c r="E21" s="32">
        <v>1.0172059984214681</v>
      </c>
      <c r="F21" s="33">
        <v>109</v>
      </c>
      <c r="G21" s="30">
        <v>8860</v>
      </c>
      <c r="H21" s="54">
        <v>8745</v>
      </c>
      <c r="I21" s="32">
        <v>1.0131503716409376</v>
      </c>
      <c r="J21" s="33">
        <v>115</v>
      </c>
      <c r="K21" s="34">
        <v>0.72731376975169304</v>
      </c>
      <c r="L21" s="35">
        <v>0.72441395082904514</v>
      </c>
      <c r="M21" s="36">
        <v>2.899818922647901E-3</v>
      </c>
    </row>
    <row r="22" spans="1:13" ht="18" customHeight="1" x14ac:dyDescent="0.4">
      <c r="A22" s="206"/>
      <c r="B22" s="66" t="s">
        <v>154</v>
      </c>
      <c r="C22" s="30">
        <v>10868</v>
      </c>
      <c r="D22" s="31">
        <v>11354</v>
      </c>
      <c r="E22" s="32">
        <v>0.95719570195525805</v>
      </c>
      <c r="F22" s="33">
        <v>-486</v>
      </c>
      <c r="G22" s="30">
        <v>16480</v>
      </c>
      <c r="H22" s="31">
        <v>17348</v>
      </c>
      <c r="I22" s="32">
        <v>0.94996541388056255</v>
      </c>
      <c r="J22" s="33">
        <v>-868</v>
      </c>
      <c r="K22" s="34">
        <v>0.65946601941747574</v>
      </c>
      <c r="L22" s="35">
        <v>0.65448466682038275</v>
      </c>
      <c r="M22" s="36">
        <v>4.9813525970929806E-3</v>
      </c>
    </row>
    <row r="23" spans="1:13" s="45" customFormat="1" ht="18" customHeight="1" x14ac:dyDescent="0.15">
      <c r="A23" s="51"/>
      <c r="B23" s="52" t="s">
        <v>99</v>
      </c>
      <c r="C23" s="53" t="s">
        <v>0</v>
      </c>
      <c r="D23" s="39" t="s">
        <v>0</v>
      </c>
      <c r="E23" s="40" t="s">
        <v>0</v>
      </c>
      <c r="F23" s="41" t="s">
        <v>0</v>
      </c>
      <c r="G23" s="53" t="s">
        <v>0</v>
      </c>
      <c r="H23" s="39" t="s">
        <v>0</v>
      </c>
      <c r="I23" s="40" t="s">
        <v>0</v>
      </c>
      <c r="J23" s="41" t="s">
        <v>0</v>
      </c>
      <c r="K23" s="42" t="s">
        <v>0</v>
      </c>
      <c r="L23" s="43" t="s">
        <v>0</v>
      </c>
      <c r="M23" s="44" t="s">
        <v>0</v>
      </c>
    </row>
    <row r="24" spans="1:13" ht="18" customHeight="1" x14ac:dyDescent="0.4">
      <c r="A24" s="208" t="s">
        <v>159</v>
      </c>
      <c r="B24" s="14"/>
      <c r="C24" s="15">
        <v>10851</v>
      </c>
      <c r="D24" s="16">
        <v>9939</v>
      </c>
      <c r="E24" s="17">
        <v>1.0917597343797163</v>
      </c>
      <c r="F24" s="18">
        <v>912</v>
      </c>
      <c r="G24" s="15">
        <v>16130</v>
      </c>
      <c r="H24" s="19">
        <v>14317</v>
      </c>
      <c r="I24" s="17">
        <v>1.12663267444297</v>
      </c>
      <c r="J24" s="18">
        <v>1813</v>
      </c>
      <c r="K24" s="46">
        <v>0.67272163670179785</v>
      </c>
      <c r="L24" s="47">
        <v>0.6942096807990501</v>
      </c>
      <c r="M24" s="48">
        <v>-2.1488044097252246E-2</v>
      </c>
    </row>
    <row r="25" spans="1:13" ht="18" customHeight="1" x14ac:dyDescent="0.4">
      <c r="A25" s="206"/>
      <c r="B25" s="81" t="s">
        <v>157</v>
      </c>
      <c r="C25" s="23">
        <v>0</v>
      </c>
      <c r="D25" s="24">
        <v>0</v>
      </c>
      <c r="E25" s="25" t="e">
        <v>#DIV/0!</v>
      </c>
      <c r="F25" s="26">
        <v>0</v>
      </c>
      <c r="G25" s="23">
        <v>0</v>
      </c>
      <c r="H25" s="24">
        <v>0</v>
      </c>
      <c r="I25" s="25" t="e">
        <v>#DIV/0!</v>
      </c>
      <c r="J25" s="26">
        <v>0</v>
      </c>
      <c r="K25" s="49" t="s">
        <v>0</v>
      </c>
      <c r="L25" s="50" t="s">
        <v>0</v>
      </c>
      <c r="M25" s="29" t="e">
        <v>#VALUE!</v>
      </c>
    </row>
    <row r="26" spans="1:13" ht="18" customHeight="1" x14ac:dyDescent="0.4">
      <c r="A26" s="206"/>
      <c r="B26" s="66" t="s">
        <v>156</v>
      </c>
      <c r="C26" s="30">
        <v>4585</v>
      </c>
      <c r="D26" s="31">
        <v>4157</v>
      </c>
      <c r="E26" s="32">
        <v>1.1029588645657926</v>
      </c>
      <c r="F26" s="33">
        <v>428</v>
      </c>
      <c r="G26" s="30">
        <v>6150</v>
      </c>
      <c r="H26" s="54">
        <v>5850</v>
      </c>
      <c r="I26" s="32">
        <v>1.0512820512820513</v>
      </c>
      <c r="J26" s="33">
        <v>300</v>
      </c>
      <c r="K26" s="34">
        <v>0.7455284552845528</v>
      </c>
      <c r="L26" s="35">
        <v>0.71059829059829061</v>
      </c>
      <c r="M26" s="36">
        <v>3.49301646862622E-2</v>
      </c>
    </row>
    <row r="27" spans="1:13" ht="18" customHeight="1" x14ac:dyDescent="0.4">
      <c r="A27" s="206"/>
      <c r="B27" s="66" t="s">
        <v>154</v>
      </c>
      <c r="C27" s="30">
        <v>6266</v>
      </c>
      <c r="D27" s="31">
        <v>5782</v>
      </c>
      <c r="E27" s="32">
        <v>1.0837080594949844</v>
      </c>
      <c r="F27" s="33">
        <v>484</v>
      </c>
      <c r="G27" s="30">
        <v>9980</v>
      </c>
      <c r="H27" s="31">
        <v>8467</v>
      </c>
      <c r="I27" s="32">
        <v>1.1786937522144798</v>
      </c>
      <c r="J27" s="33">
        <v>1513</v>
      </c>
      <c r="K27" s="34">
        <v>0.62785571142284569</v>
      </c>
      <c r="L27" s="35">
        <v>0.68288650053147515</v>
      </c>
      <c r="M27" s="36">
        <v>-5.5030789108629463E-2</v>
      </c>
    </row>
    <row r="28" spans="1:13" s="45" customFormat="1" ht="18" customHeight="1" x14ac:dyDescent="0.15">
      <c r="A28" s="51"/>
      <c r="B28" s="52" t="s">
        <v>99</v>
      </c>
      <c r="C28" s="53" t="s">
        <v>0</v>
      </c>
      <c r="D28" s="39" t="s">
        <v>0</v>
      </c>
      <c r="E28" s="40" t="s">
        <v>0</v>
      </c>
      <c r="F28" s="41" t="s">
        <v>0</v>
      </c>
      <c r="G28" s="53" t="s">
        <v>0</v>
      </c>
      <c r="H28" s="39" t="s">
        <v>0</v>
      </c>
      <c r="I28" s="40" t="s">
        <v>0</v>
      </c>
      <c r="J28" s="41" t="s">
        <v>0</v>
      </c>
      <c r="K28" s="42" t="s">
        <v>0</v>
      </c>
      <c r="L28" s="43" t="s">
        <v>0</v>
      </c>
      <c r="M28" s="44" t="s">
        <v>0</v>
      </c>
    </row>
    <row r="29" spans="1:13" ht="18" customHeight="1" x14ac:dyDescent="0.4">
      <c r="A29" s="208" t="s">
        <v>158</v>
      </c>
      <c r="B29" s="14"/>
      <c r="C29" s="15">
        <v>19116</v>
      </c>
      <c r="D29" s="16">
        <v>18592</v>
      </c>
      <c r="E29" s="17">
        <v>1.028184165232358</v>
      </c>
      <c r="F29" s="18">
        <v>524</v>
      </c>
      <c r="G29" s="15">
        <v>28323</v>
      </c>
      <c r="H29" s="16">
        <v>28171</v>
      </c>
      <c r="I29" s="17">
        <v>1.0053956196088176</v>
      </c>
      <c r="J29" s="18">
        <v>152</v>
      </c>
      <c r="K29" s="46">
        <v>0.674928503336511</v>
      </c>
      <c r="L29" s="47">
        <v>0.65996947215221324</v>
      </c>
      <c r="M29" s="22">
        <v>1.4959031184297755E-2</v>
      </c>
    </row>
    <row r="30" spans="1:13" ht="18" customHeight="1" x14ac:dyDescent="0.4">
      <c r="A30" s="206"/>
      <c r="B30" s="81" t="s">
        <v>157</v>
      </c>
      <c r="C30" s="23">
        <v>0</v>
      </c>
      <c r="D30" s="24">
        <v>0</v>
      </c>
      <c r="E30" s="25" t="e">
        <v>#DIV/0!</v>
      </c>
      <c r="F30" s="26">
        <v>0</v>
      </c>
      <c r="G30" s="23">
        <v>0</v>
      </c>
      <c r="H30" s="24">
        <v>0</v>
      </c>
      <c r="I30" s="25" t="e">
        <v>#DIV/0!</v>
      </c>
      <c r="J30" s="26">
        <v>0</v>
      </c>
      <c r="K30" s="49" t="s">
        <v>0</v>
      </c>
      <c r="L30" s="50" t="s">
        <v>0</v>
      </c>
      <c r="M30" s="29" t="e">
        <v>#VALUE!</v>
      </c>
    </row>
    <row r="31" spans="1:13" ht="18" customHeight="1" x14ac:dyDescent="0.4">
      <c r="A31" s="206"/>
      <c r="B31" s="66" t="s">
        <v>156</v>
      </c>
      <c r="C31" s="30">
        <v>2186</v>
      </c>
      <c r="D31" s="207">
        <v>2071</v>
      </c>
      <c r="E31" s="32">
        <v>1.0555287300820859</v>
      </c>
      <c r="F31" s="33">
        <v>115</v>
      </c>
      <c r="G31" s="30">
        <v>2905</v>
      </c>
      <c r="H31" s="207">
        <v>2900</v>
      </c>
      <c r="I31" s="32">
        <v>1.0017241379310344</v>
      </c>
      <c r="J31" s="33">
        <v>5</v>
      </c>
      <c r="K31" s="34">
        <v>0.75249569707401032</v>
      </c>
      <c r="L31" s="35">
        <v>0.71413793103448275</v>
      </c>
      <c r="M31" s="36">
        <v>3.8357766039527563E-2</v>
      </c>
    </row>
    <row r="32" spans="1:13" ht="18" customHeight="1" x14ac:dyDescent="0.4">
      <c r="A32" s="206"/>
      <c r="B32" s="66" t="s">
        <v>155</v>
      </c>
      <c r="C32" s="30">
        <v>684</v>
      </c>
      <c r="D32" s="31">
        <v>656</v>
      </c>
      <c r="E32" s="32">
        <v>1.0426829268292683</v>
      </c>
      <c r="F32" s="33">
        <v>28</v>
      </c>
      <c r="G32" s="30">
        <v>879</v>
      </c>
      <c r="H32" s="31">
        <v>890</v>
      </c>
      <c r="I32" s="32">
        <v>0.98764044943820228</v>
      </c>
      <c r="J32" s="33">
        <v>-11</v>
      </c>
      <c r="K32" s="34">
        <v>0.77815699658703075</v>
      </c>
      <c r="L32" s="35">
        <v>0.73707865168539322</v>
      </c>
      <c r="M32" s="36">
        <v>4.1078344901637531E-2</v>
      </c>
    </row>
    <row r="33" spans="1:13" ht="18" customHeight="1" x14ac:dyDescent="0.4">
      <c r="A33" s="206"/>
      <c r="B33" s="66" t="s">
        <v>154</v>
      </c>
      <c r="C33" s="30">
        <v>15080</v>
      </c>
      <c r="D33" s="31">
        <v>15064</v>
      </c>
      <c r="E33" s="32">
        <v>1.0010621348911313</v>
      </c>
      <c r="F33" s="33">
        <v>16</v>
      </c>
      <c r="G33" s="30">
        <v>22919</v>
      </c>
      <c r="H33" s="31">
        <v>23230</v>
      </c>
      <c r="I33" s="32">
        <v>0.98661213947481707</v>
      </c>
      <c r="J33" s="33">
        <v>-311</v>
      </c>
      <c r="K33" s="34">
        <v>0.65796937039137837</v>
      </c>
      <c r="L33" s="35">
        <v>0.64847180370210933</v>
      </c>
      <c r="M33" s="36">
        <v>9.4975666892690436E-3</v>
      </c>
    </row>
    <row r="34" spans="1:13" ht="18" customHeight="1" x14ac:dyDescent="0.4">
      <c r="A34" s="206"/>
      <c r="B34" s="66" t="s">
        <v>153</v>
      </c>
      <c r="C34" s="30">
        <v>1166</v>
      </c>
      <c r="D34" s="31">
        <v>801</v>
      </c>
      <c r="E34" s="32">
        <v>1.4556803995006242</v>
      </c>
      <c r="F34" s="33">
        <v>365</v>
      </c>
      <c r="G34" s="30">
        <v>1620</v>
      </c>
      <c r="H34" s="31">
        <v>1151</v>
      </c>
      <c r="I34" s="32">
        <v>1.4074717636837533</v>
      </c>
      <c r="J34" s="33">
        <v>469</v>
      </c>
      <c r="K34" s="34">
        <v>0.71975308641975311</v>
      </c>
      <c r="L34" s="35">
        <v>0.69591659426585573</v>
      </c>
      <c r="M34" s="36">
        <v>2.3836492153897382E-2</v>
      </c>
    </row>
    <row r="35" spans="1:13" s="45" customFormat="1" ht="18" customHeight="1" x14ac:dyDescent="0.15">
      <c r="A35" s="37"/>
      <c r="B35" s="57" t="s">
        <v>99</v>
      </c>
      <c r="C35" s="58" t="s">
        <v>0</v>
      </c>
      <c r="D35" s="59" t="s">
        <v>0</v>
      </c>
      <c r="E35" s="60" t="s">
        <v>0</v>
      </c>
      <c r="F35" s="61" t="s">
        <v>0</v>
      </c>
      <c r="G35" s="58" t="s">
        <v>0</v>
      </c>
      <c r="H35" s="59" t="s">
        <v>0</v>
      </c>
      <c r="I35" s="60" t="s">
        <v>0</v>
      </c>
      <c r="J35" s="61" t="s">
        <v>0</v>
      </c>
      <c r="K35" s="62" t="s">
        <v>0</v>
      </c>
      <c r="L35" s="63" t="s">
        <v>0</v>
      </c>
      <c r="M35" s="64" t="s">
        <v>0</v>
      </c>
    </row>
    <row r="36" spans="1:13" s="45" customFormat="1" ht="18" customHeight="1" thickBot="1" x14ac:dyDescent="0.2">
      <c r="A36" s="51"/>
      <c r="B36" s="52" t="s">
        <v>152</v>
      </c>
      <c r="C36" s="53" t="s">
        <v>0</v>
      </c>
      <c r="D36" s="39" t="s">
        <v>0</v>
      </c>
      <c r="E36" s="40" t="s">
        <v>0</v>
      </c>
      <c r="F36" s="41" t="s">
        <v>0</v>
      </c>
      <c r="G36" s="53" t="s">
        <v>0</v>
      </c>
      <c r="H36" s="39" t="s">
        <v>0</v>
      </c>
      <c r="I36" s="40" t="s">
        <v>0</v>
      </c>
      <c r="J36" s="41" t="s">
        <v>0</v>
      </c>
      <c r="K36" s="67" t="s">
        <v>0</v>
      </c>
      <c r="L36" s="68" t="s">
        <v>0</v>
      </c>
      <c r="M36" s="69" t="s">
        <v>0</v>
      </c>
    </row>
    <row r="37" spans="1:13" x14ac:dyDescent="0.4">
      <c r="C37" s="203"/>
      <c r="G37" s="203"/>
    </row>
    <row r="38" spans="1:13" x14ac:dyDescent="0.4">
      <c r="C38" s="203"/>
      <c r="G38" s="203"/>
    </row>
    <row r="39" spans="1:13" x14ac:dyDescent="0.4">
      <c r="C39" s="203"/>
      <c r="G39" s="71"/>
    </row>
    <row r="40" spans="1:13" x14ac:dyDescent="0.4">
      <c r="C40" s="203"/>
      <c r="G40" s="203"/>
    </row>
    <row r="41" spans="1:13" x14ac:dyDescent="0.4">
      <c r="C41" s="203"/>
      <c r="G41" s="203"/>
    </row>
    <row r="42" spans="1:13" x14ac:dyDescent="0.4">
      <c r="C42" s="203"/>
      <c r="G42" s="203"/>
    </row>
    <row r="43" spans="1:13" x14ac:dyDescent="0.4">
      <c r="C43" s="203"/>
      <c r="G43" s="203"/>
    </row>
    <row r="44" spans="1:13" x14ac:dyDescent="0.4">
      <c r="C44" s="203"/>
      <c r="G44" s="203"/>
    </row>
    <row r="45" spans="1:13" x14ac:dyDescent="0.4">
      <c r="C45" s="203"/>
      <c r="G45" s="203"/>
    </row>
    <row r="46" spans="1:13" x14ac:dyDescent="0.4">
      <c r="C46" s="203"/>
      <c r="G46" s="203"/>
    </row>
    <row r="47" spans="1:13" x14ac:dyDescent="0.4">
      <c r="C47" s="203"/>
      <c r="G47" s="203"/>
    </row>
    <row r="48" spans="1:13" x14ac:dyDescent="0.4">
      <c r="C48" s="203"/>
      <c r="G48" s="203"/>
    </row>
    <row r="49" spans="3:7" x14ac:dyDescent="0.4">
      <c r="C49" s="203"/>
      <c r="G49" s="203"/>
    </row>
    <row r="50" spans="3:7" x14ac:dyDescent="0.4">
      <c r="C50" s="203"/>
      <c r="G50" s="203"/>
    </row>
    <row r="51" spans="3:7" x14ac:dyDescent="0.4">
      <c r="C51" s="203"/>
      <c r="G51" s="203"/>
    </row>
    <row r="52" spans="3:7" x14ac:dyDescent="0.4">
      <c r="C52" s="203"/>
      <c r="G52" s="203"/>
    </row>
    <row r="53" spans="3:7" x14ac:dyDescent="0.4">
      <c r="C53" s="203"/>
      <c r="G53" s="203"/>
    </row>
    <row r="54" spans="3:7" x14ac:dyDescent="0.4">
      <c r="C54" s="203"/>
      <c r="G54" s="203"/>
    </row>
    <row r="55" spans="3:7" x14ac:dyDescent="0.4">
      <c r="C55" s="203"/>
      <c r="G55" s="203"/>
    </row>
    <row r="56" spans="3:7" x14ac:dyDescent="0.4">
      <c r="C56" s="203"/>
      <c r="G56" s="203"/>
    </row>
    <row r="57" spans="3:7" x14ac:dyDescent="0.4">
      <c r="C57" s="203"/>
      <c r="G57" s="203"/>
    </row>
    <row r="58" spans="3:7" x14ac:dyDescent="0.4">
      <c r="C58" s="203"/>
      <c r="G58" s="203"/>
    </row>
    <row r="59" spans="3:7" x14ac:dyDescent="0.4">
      <c r="C59" s="203"/>
      <c r="G59" s="203"/>
    </row>
    <row r="60" spans="3:7" x14ac:dyDescent="0.4">
      <c r="C60" s="203"/>
      <c r="G60" s="203"/>
    </row>
    <row r="61" spans="3:7" x14ac:dyDescent="0.4">
      <c r="C61" s="203"/>
      <c r="G61" s="203"/>
    </row>
    <row r="62" spans="3:7" x14ac:dyDescent="0.4">
      <c r="C62" s="203"/>
      <c r="G62" s="203"/>
    </row>
    <row r="63" spans="3:7" x14ac:dyDescent="0.4">
      <c r="C63" s="203"/>
      <c r="G63" s="203"/>
    </row>
    <row r="64" spans="3:7" x14ac:dyDescent="0.4">
      <c r="C64" s="203"/>
      <c r="G64" s="203"/>
    </row>
    <row r="65" spans="2:7" x14ac:dyDescent="0.4">
      <c r="C65" s="203"/>
      <c r="G65" s="203"/>
    </row>
    <row r="66" spans="2:7" x14ac:dyDescent="0.4">
      <c r="C66" s="203"/>
      <c r="G66" s="203"/>
    </row>
    <row r="67" spans="2:7" x14ac:dyDescent="0.4">
      <c r="B67" s="202">
        <v>6025</v>
      </c>
      <c r="C67" s="203"/>
      <c r="F67" s="201">
        <v>10620</v>
      </c>
      <c r="G67" s="203"/>
    </row>
    <row r="68" spans="2:7" x14ac:dyDescent="0.4">
      <c r="C68" s="203"/>
      <c r="G68" s="203"/>
    </row>
    <row r="69" spans="2:7" x14ac:dyDescent="0.4">
      <c r="C69" s="203"/>
      <c r="G69" s="203"/>
    </row>
    <row r="70" spans="2:7" x14ac:dyDescent="0.4">
      <c r="C70" s="203"/>
      <c r="G70" s="203"/>
    </row>
    <row r="71" spans="2:7" x14ac:dyDescent="0.4">
      <c r="C71" s="203"/>
      <c r="G71" s="203"/>
    </row>
    <row r="72" spans="2:7" x14ac:dyDescent="0.4">
      <c r="C72" s="203"/>
      <c r="G72" s="203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26'!A1" display="'h26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2"/>
  <sheetViews>
    <sheetView showGridLines="0" zoomScale="90" zoomScaleNormal="90" zoomScaleSheetLayoutView="90" workbookViewId="0">
      <pane xSplit="2" ySplit="5" topLeftCell="C24" activePane="bottomRight" state="frozen"/>
      <selection activeCell="G4" sqref="G4:G5"/>
      <selection pane="topRight" activeCell="G4" sqref="G4:G5"/>
      <selection pane="bottomLeft" activeCell="G4" sqref="G4:G5"/>
      <selection pane="bottomRight" sqref="A1:B1"/>
    </sheetView>
  </sheetViews>
  <sheetFormatPr defaultRowHeight="18.75" x14ac:dyDescent="0.4"/>
  <cols>
    <col min="1" max="1" width="3.25" style="202" customWidth="1"/>
    <col min="2" max="2" width="20.75" style="202" customWidth="1"/>
    <col min="3" max="4" width="11.625" style="201" customWidth="1"/>
    <col min="5" max="5" width="8.625" style="201" customWidth="1"/>
    <col min="6" max="6" width="10.625" style="201" customWidth="1"/>
    <col min="7" max="8" width="11.625" style="201" customWidth="1"/>
    <col min="9" max="9" width="8.625" style="201" customWidth="1"/>
    <col min="10" max="10" width="10.625" style="201" customWidth="1"/>
    <col min="11" max="11" width="9.625" style="70" customWidth="1"/>
    <col min="12" max="12" width="9.625" style="201" customWidth="1"/>
    <col min="13" max="13" width="8.625" style="201" customWidth="1"/>
    <col min="14" max="16384" width="9" style="201"/>
  </cols>
  <sheetData>
    <row r="1" spans="1:13" s="217" customFormat="1" x14ac:dyDescent="0.4">
      <c r="A1" s="327" t="str">
        <f>'h26'!A1</f>
        <v>平成26年度</v>
      </c>
      <c r="B1" s="327"/>
      <c r="C1" s="90"/>
      <c r="D1" s="90"/>
      <c r="E1" s="90"/>
      <c r="F1" s="95" t="str">
        <f ca="1">RIGHT(CELL("filename",$A$1),LEN(CELL("filename",$A$1))-FIND("]",CELL("filename",$A$1)))</f>
        <v>５月中旬</v>
      </c>
      <c r="G1" s="94" t="s">
        <v>71</v>
      </c>
      <c r="H1" s="90"/>
      <c r="I1" s="90"/>
      <c r="J1" s="90"/>
      <c r="K1" s="90"/>
      <c r="L1" s="90"/>
      <c r="M1" s="90"/>
    </row>
    <row r="2" spans="1:13" s="217" customFormat="1" ht="19.5" thickBot="1" x14ac:dyDescent="0.45">
      <c r="A2" s="13"/>
      <c r="B2" s="13" t="str">
        <f>'５月上旬'!B2</f>
        <v>26（2014）年</v>
      </c>
      <c r="C2" s="218">
        <f>'５月（上旬）'!E2</f>
        <v>5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7.100000000000001" customHeight="1" x14ac:dyDescent="0.4">
      <c r="A3" s="216"/>
      <c r="B3" s="215"/>
      <c r="C3" s="323" t="s">
        <v>173</v>
      </c>
      <c r="D3" s="324"/>
      <c r="E3" s="325"/>
      <c r="F3" s="326"/>
      <c r="G3" s="323" t="s">
        <v>172</v>
      </c>
      <c r="H3" s="324"/>
      <c r="I3" s="325"/>
      <c r="J3" s="326"/>
      <c r="K3" s="315" t="s">
        <v>171</v>
      </c>
      <c r="L3" s="316"/>
      <c r="M3" s="317"/>
    </row>
    <row r="4" spans="1:13" ht="17.100000000000001" customHeight="1" x14ac:dyDescent="0.4">
      <c r="A4" s="206"/>
      <c r="B4" s="214"/>
      <c r="C4" s="305" t="s">
        <v>195</v>
      </c>
      <c r="D4" s="340" t="s">
        <v>194</v>
      </c>
      <c r="E4" s="341" t="s">
        <v>168</v>
      </c>
      <c r="F4" s="342"/>
      <c r="G4" s="318" t="str">
        <f>C4</f>
        <v>14'5中旬</v>
      </c>
      <c r="H4" s="338" t="str">
        <f>D4</f>
        <v>13'5中旬</v>
      </c>
      <c r="I4" s="341" t="s">
        <v>168</v>
      </c>
      <c r="J4" s="342"/>
      <c r="K4" s="318" t="str">
        <f>C4</f>
        <v>14'5中旬</v>
      </c>
      <c r="L4" s="319" t="str">
        <f>D4</f>
        <v>13'5中旬</v>
      </c>
      <c r="M4" s="321" t="s">
        <v>167</v>
      </c>
    </row>
    <row r="5" spans="1:13" ht="17.100000000000001" customHeight="1" x14ac:dyDescent="0.4">
      <c r="A5" s="205"/>
      <c r="B5" s="213"/>
      <c r="C5" s="306"/>
      <c r="D5" s="320"/>
      <c r="E5" s="212" t="s">
        <v>166</v>
      </c>
      <c r="F5" s="211" t="s">
        <v>165</v>
      </c>
      <c r="G5" s="306"/>
      <c r="H5" s="339"/>
      <c r="I5" s="212" t="s">
        <v>166</v>
      </c>
      <c r="J5" s="211" t="s">
        <v>165</v>
      </c>
      <c r="K5" s="306"/>
      <c r="L5" s="320"/>
      <c r="M5" s="322"/>
    </row>
    <row r="6" spans="1:13" x14ac:dyDescent="0.4">
      <c r="A6" s="332" t="s">
        <v>164</v>
      </c>
      <c r="B6" s="333"/>
      <c r="C6" s="334">
        <v>139319</v>
      </c>
      <c r="D6" s="348">
        <v>128774</v>
      </c>
      <c r="E6" s="307">
        <v>1.0818876481277278</v>
      </c>
      <c r="F6" s="328">
        <v>10545</v>
      </c>
      <c r="G6" s="334">
        <v>215334</v>
      </c>
      <c r="H6" s="336">
        <v>199973</v>
      </c>
      <c r="I6" s="307">
        <v>1.0768153700749601</v>
      </c>
      <c r="J6" s="328">
        <v>15361</v>
      </c>
      <c r="K6" s="309">
        <v>0.64699025699610835</v>
      </c>
      <c r="L6" s="345">
        <v>0.6439569341861151</v>
      </c>
      <c r="M6" s="313">
        <v>3.0333228099932441E-3</v>
      </c>
    </row>
    <row r="7" spans="1:13" x14ac:dyDescent="0.4">
      <c r="A7" s="330" t="s">
        <v>163</v>
      </c>
      <c r="B7" s="331"/>
      <c r="C7" s="335"/>
      <c r="D7" s="349"/>
      <c r="E7" s="344"/>
      <c r="F7" s="343"/>
      <c r="G7" s="335"/>
      <c r="H7" s="337"/>
      <c r="I7" s="344"/>
      <c r="J7" s="343"/>
      <c r="K7" s="310"/>
      <c r="L7" s="346"/>
      <c r="M7" s="347"/>
    </row>
    <row r="8" spans="1:13" ht="18" customHeight="1" x14ac:dyDescent="0.4">
      <c r="A8" s="208" t="s">
        <v>162</v>
      </c>
      <c r="B8" s="14"/>
      <c r="C8" s="15">
        <v>60403</v>
      </c>
      <c r="D8" s="16">
        <v>56204</v>
      </c>
      <c r="E8" s="17">
        <v>1.0747099850544446</v>
      </c>
      <c r="F8" s="18">
        <v>4199</v>
      </c>
      <c r="G8" s="15">
        <v>102394</v>
      </c>
      <c r="H8" s="19">
        <v>96762</v>
      </c>
      <c r="I8" s="17">
        <v>1.0582046671213907</v>
      </c>
      <c r="J8" s="18">
        <v>5632</v>
      </c>
      <c r="K8" s="20">
        <v>0.58990761177412743</v>
      </c>
      <c r="L8" s="21">
        <v>0.58084785349620716</v>
      </c>
      <c r="M8" s="210">
        <v>9.0597582779202712E-3</v>
      </c>
    </row>
    <row r="9" spans="1:13" ht="18" customHeight="1" x14ac:dyDescent="0.4">
      <c r="A9" s="206"/>
      <c r="B9" s="81" t="s">
        <v>157</v>
      </c>
      <c r="C9" s="23">
        <v>30341</v>
      </c>
      <c r="D9" s="24">
        <v>27642</v>
      </c>
      <c r="E9" s="25">
        <v>1.0976412705303524</v>
      </c>
      <c r="F9" s="26">
        <v>2699</v>
      </c>
      <c r="G9" s="23">
        <v>50482</v>
      </c>
      <c r="H9" s="24">
        <v>49356</v>
      </c>
      <c r="I9" s="25">
        <v>1.0228138422886781</v>
      </c>
      <c r="J9" s="26">
        <v>1126</v>
      </c>
      <c r="K9" s="27">
        <v>0.60102610831583536</v>
      </c>
      <c r="L9" s="28">
        <v>0.56005348893751516</v>
      </c>
      <c r="M9" s="209">
        <v>4.0972619378320196E-2</v>
      </c>
    </row>
    <row r="10" spans="1:13" ht="18" customHeight="1" x14ac:dyDescent="0.4">
      <c r="A10" s="206"/>
      <c r="B10" s="66" t="s">
        <v>156</v>
      </c>
      <c r="C10" s="30">
        <v>3163</v>
      </c>
      <c r="D10" s="31">
        <v>3197</v>
      </c>
      <c r="E10" s="32">
        <v>0.98936502971535811</v>
      </c>
      <c r="F10" s="33">
        <v>-34</v>
      </c>
      <c r="G10" s="30">
        <v>4350</v>
      </c>
      <c r="H10" s="31">
        <v>4260</v>
      </c>
      <c r="I10" s="32">
        <v>1.0211267605633803</v>
      </c>
      <c r="J10" s="33">
        <v>90</v>
      </c>
      <c r="K10" s="34">
        <v>0.72712643678160915</v>
      </c>
      <c r="L10" s="35">
        <v>0.75046948356807508</v>
      </c>
      <c r="M10" s="36">
        <v>-2.3343046786465926E-2</v>
      </c>
    </row>
    <row r="11" spans="1:13" ht="18" customHeight="1" x14ac:dyDescent="0.4">
      <c r="A11" s="206"/>
      <c r="B11" s="66" t="s">
        <v>154</v>
      </c>
      <c r="C11" s="30">
        <v>26899</v>
      </c>
      <c r="D11" s="31">
        <v>25365</v>
      </c>
      <c r="E11" s="32">
        <v>1.0604770352848414</v>
      </c>
      <c r="F11" s="33">
        <v>1534</v>
      </c>
      <c r="G11" s="30">
        <v>47562</v>
      </c>
      <c r="H11" s="31">
        <v>43146</v>
      </c>
      <c r="I11" s="32">
        <v>1.1023501599221248</v>
      </c>
      <c r="J11" s="33">
        <v>4416</v>
      </c>
      <c r="K11" s="34">
        <v>0.5655565367310037</v>
      </c>
      <c r="L11" s="35">
        <v>0.58788763732443328</v>
      </c>
      <c r="M11" s="36">
        <v>-2.2331100593429576E-2</v>
      </c>
    </row>
    <row r="12" spans="1:13" s="45" customFormat="1" ht="18" customHeight="1" x14ac:dyDescent="0.15">
      <c r="A12" s="37"/>
      <c r="B12" s="52" t="s">
        <v>99</v>
      </c>
      <c r="C12" s="38" t="s">
        <v>0</v>
      </c>
      <c r="D12" s="39" t="s">
        <v>0</v>
      </c>
      <c r="E12" s="40" t="s">
        <v>0</v>
      </c>
      <c r="F12" s="41" t="s">
        <v>0</v>
      </c>
      <c r="G12" s="38" t="s">
        <v>0</v>
      </c>
      <c r="H12" s="39" t="s">
        <v>0</v>
      </c>
      <c r="I12" s="40" t="s">
        <v>0</v>
      </c>
      <c r="J12" s="41" t="s">
        <v>0</v>
      </c>
      <c r="K12" s="42" t="s">
        <v>0</v>
      </c>
      <c r="L12" s="43" t="s">
        <v>0</v>
      </c>
      <c r="M12" s="44" t="s">
        <v>0</v>
      </c>
    </row>
    <row r="13" spans="1:13" ht="18" customHeight="1" x14ac:dyDescent="0.4">
      <c r="A13" s="208" t="s">
        <v>161</v>
      </c>
      <c r="B13" s="14"/>
      <c r="C13" s="15">
        <v>32918</v>
      </c>
      <c r="D13" s="16">
        <v>30034</v>
      </c>
      <c r="E13" s="17">
        <v>1.096024505560365</v>
      </c>
      <c r="F13" s="18">
        <v>2884</v>
      </c>
      <c r="G13" s="15">
        <v>43706</v>
      </c>
      <c r="H13" s="16">
        <v>38662</v>
      </c>
      <c r="I13" s="17">
        <v>1.1304640215198385</v>
      </c>
      <c r="J13" s="18">
        <v>5044</v>
      </c>
      <c r="K13" s="46">
        <v>0.75316890129501668</v>
      </c>
      <c r="L13" s="47">
        <v>0.77683513527494696</v>
      </c>
      <c r="M13" s="48">
        <v>-2.3666233979930285E-2</v>
      </c>
    </row>
    <row r="14" spans="1:13" ht="18" customHeight="1" x14ac:dyDescent="0.4">
      <c r="A14" s="206"/>
      <c r="B14" s="81" t="s">
        <v>157</v>
      </c>
      <c r="C14" s="23">
        <v>11305</v>
      </c>
      <c r="D14" s="24">
        <v>4915</v>
      </c>
      <c r="E14" s="25">
        <v>2.3001017293997967</v>
      </c>
      <c r="F14" s="26">
        <v>6390</v>
      </c>
      <c r="G14" s="23">
        <v>15000</v>
      </c>
      <c r="H14" s="24">
        <v>5000</v>
      </c>
      <c r="I14" s="25">
        <v>3</v>
      </c>
      <c r="J14" s="26">
        <v>10000</v>
      </c>
      <c r="K14" s="49">
        <v>0.75366666666666671</v>
      </c>
      <c r="L14" s="50">
        <v>0.98299999999999998</v>
      </c>
      <c r="M14" s="29">
        <v>-0.22933333333333328</v>
      </c>
    </row>
    <row r="15" spans="1:13" ht="18" customHeight="1" x14ac:dyDescent="0.4">
      <c r="A15" s="206"/>
      <c r="B15" s="66" t="s">
        <v>156</v>
      </c>
      <c r="C15" s="30">
        <v>3848</v>
      </c>
      <c r="D15" s="31">
        <v>5787</v>
      </c>
      <c r="E15" s="32">
        <v>0.66493865560739585</v>
      </c>
      <c r="F15" s="33">
        <v>-1939</v>
      </c>
      <c r="G15" s="30">
        <v>5865</v>
      </c>
      <c r="H15" s="31">
        <v>7305</v>
      </c>
      <c r="I15" s="32">
        <v>0.80287474332648867</v>
      </c>
      <c r="J15" s="33">
        <v>-1440</v>
      </c>
      <c r="K15" s="34">
        <v>0.65609548167092924</v>
      </c>
      <c r="L15" s="35">
        <v>0.79219712525667352</v>
      </c>
      <c r="M15" s="36">
        <v>-0.13610164358574428</v>
      </c>
    </row>
    <row r="16" spans="1:13" ht="18" customHeight="1" x14ac:dyDescent="0.4">
      <c r="A16" s="206"/>
      <c r="B16" s="66" t="s">
        <v>154</v>
      </c>
      <c r="C16" s="30">
        <v>16950</v>
      </c>
      <c r="D16" s="31">
        <v>19332</v>
      </c>
      <c r="E16" s="32">
        <v>0.87678460583488516</v>
      </c>
      <c r="F16" s="33">
        <v>-2382</v>
      </c>
      <c r="G16" s="30">
        <v>21233</v>
      </c>
      <c r="H16" s="31">
        <v>26357</v>
      </c>
      <c r="I16" s="32">
        <v>0.80559244223545923</v>
      </c>
      <c r="J16" s="33">
        <v>-5124</v>
      </c>
      <c r="K16" s="34">
        <v>0.7982856873734282</v>
      </c>
      <c r="L16" s="35">
        <v>0.73346739006715489</v>
      </c>
      <c r="M16" s="36">
        <v>6.4818297306273309E-2</v>
      </c>
    </row>
    <row r="17" spans="1:13" ht="18" customHeight="1" x14ac:dyDescent="0.4">
      <c r="A17" s="206"/>
      <c r="B17" s="66" t="s">
        <v>153</v>
      </c>
      <c r="C17" s="30">
        <v>815</v>
      </c>
      <c r="D17" s="31">
        <v>0</v>
      </c>
      <c r="E17" s="32" t="e">
        <v>#DIV/0!</v>
      </c>
      <c r="F17" s="33">
        <v>815</v>
      </c>
      <c r="G17" s="30">
        <v>1608</v>
      </c>
      <c r="H17" s="31">
        <v>0</v>
      </c>
      <c r="I17" s="32" t="e">
        <v>#DIV/0!</v>
      </c>
      <c r="J17" s="33">
        <v>1608</v>
      </c>
      <c r="K17" s="34">
        <v>0.50684079601990051</v>
      </c>
      <c r="L17" s="35" t="s">
        <v>0</v>
      </c>
      <c r="M17" s="36" t="e">
        <v>#VALUE!</v>
      </c>
    </row>
    <row r="18" spans="1:13" s="45" customFormat="1" ht="18" customHeight="1" x14ac:dyDescent="0.15">
      <c r="A18" s="51"/>
      <c r="B18" s="52" t="s">
        <v>99</v>
      </c>
      <c r="C18" s="53" t="s">
        <v>0</v>
      </c>
      <c r="D18" s="39" t="s">
        <v>0</v>
      </c>
      <c r="E18" s="40" t="s">
        <v>0</v>
      </c>
      <c r="F18" s="41" t="s">
        <v>0</v>
      </c>
      <c r="G18" s="53" t="s">
        <v>0</v>
      </c>
      <c r="H18" s="39" t="s">
        <v>0</v>
      </c>
      <c r="I18" s="40" t="s">
        <v>0</v>
      </c>
      <c r="J18" s="41" t="s">
        <v>0</v>
      </c>
      <c r="K18" s="42" t="s">
        <v>0</v>
      </c>
      <c r="L18" s="43" t="s">
        <v>0</v>
      </c>
      <c r="M18" s="44" t="s">
        <v>0</v>
      </c>
    </row>
    <row r="19" spans="1:13" ht="18" customHeight="1" x14ac:dyDescent="0.4">
      <c r="A19" s="208" t="s">
        <v>160</v>
      </c>
      <c r="B19" s="14"/>
      <c r="C19" s="15">
        <v>17532</v>
      </c>
      <c r="D19" s="16">
        <v>15726</v>
      </c>
      <c r="E19" s="17">
        <v>1.1148416634872187</v>
      </c>
      <c r="F19" s="18">
        <v>1806</v>
      </c>
      <c r="G19" s="15">
        <v>25203</v>
      </c>
      <c r="H19" s="19">
        <v>21896</v>
      </c>
      <c r="I19" s="17">
        <v>1.1510321519912312</v>
      </c>
      <c r="J19" s="18">
        <v>3307</v>
      </c>
      <c r="K19" s="46">
        <v>0.69563147244375667</v>
      </c>
      <c r="L19" s="47">
        <v>0.71821337230544391</v>
      </c>
      <c r="M19" s="22">
        <v>-2.2581899861687238E-2</v>
      </c>
    </row>
    <row r="20" spans="1:13" ht="18" customHeight="1" x14ac:dyDescent="0.4">
      <c r="A20" s="206"/>
      <c r="B20" s="81" t="s">
        <v>157</v>
      </c>
      <c r="C20" s="23">
        <v>0</v>
      </c>
      <c r="D20" s="24">
        <v>0</v>
      </c>
      <c r="E20" s="25" t="e">
        <v>#DIV/0!</v>
      </c>
      <c r="F20" s="26">
        <v>0</v>
      </c>
      <c r="G20" s="23">
        <v>0</v>
      </c>
      <c r="H20" s="24">
        <v>0</v>
      </c>
      <c r="I20" s="25" t="e">
        <v>#DIV/0!</v>
      </c>
      <c r="J20" s="26">
        <v>0</v>
      </c>
      <c r="K20" s="49" t="s">
        <v>0</v>
      </c>
      <c r="L20" s="50" t="s">
        <v>0</v>
      </c>
      <c r="M20" s="29" t="e">
        <v>#VALUE!</v>
      </c>
    </row>
    <row r="21" spans="1:13" ht="18" customHeight="1" x14ac:dyDescent="0.4">
      <c r="A21" s="206"/>
      <c r="B21" s="66" t="s">
        <v>156</v>
      </c>
      <c r="C21" s="30">
        <v>6418</v>
      </c>
      <c r="D21" s="31">
        <v>6316</v>
      </c>
      <c r="E21" s="32">
        <v>1.0161494616846105</v>
      </c>
      <c r="F21" s="33">
        <v>102</v>
      </c>
      <c r="G21" s="30">
        <v>8705</v>
      </c>
      <c r="H21" s="31">
        <v>8745</v>
      </c>
      <c r="I21" s="32">
        <v>0.99542595769010866</v>
      </c>
      <c r="J21" s="33">
        <v>-40</v>
      </c>
      <c r="K21" s="34">
        <v>0.73727742676622632</v>
      </c>
      <c r="L21" s="35">
        <v>0.72224128073184679</v>
      </c>
      <c r="M21" s="36">
        <v>1.5036146034379527E-2</v>
      </c>
    </row>
    <row r="22" spans="1:13" ht="18" customHeight="1" x14ac:dyDescent="0.4">
      <c r="A22" s="206"/>
      <c r="B22" s="66" t="s">
        <v>154</v>
      </c>
      <c r="C22" s="30">
        <v>11114</v>
      </c>
      <c r="D22" s="31">
        <v>9410</v>
      </c>
      <c r="E22" s="32">
        <v>1.1810839532412327</v>
      </c>
      <c r="F22" s="33">
        <v>1704</v>
      </c>
      <c r="G22" s="30">
        <v>16498</v>
      </c>
      <c r="H22" s="31">
        <v>13151</v>
      </c>
      <c r="I22" s="32">
        <v>1.2545053608090639</v>
      </c>
      <c r="J22" s="33">
        <v>3347</v>
      </c>
      <c r="K22" s="34">
        <v>0.67365741301976001</v>
      </c>
      <c r="L22" s="35">
        <v>0.71553494030872178</v>
      </c>
      <c r="M22" s="36">
        <v>-4.1877527288961769E-2</v>
      </c>
    </row>
    <row r="23" spans="1:13" s="45" customFormat="1" ht="18" customHeight="1" x14ac:dyDescent="0.15">
      <c r="A23" s="51"/>
      <c r="B23" s="52" t="s">
        <v>99</v>
      </c>
      <c r="C23" s="53" t="s">
        <v>0</v>
      </c>
      <c r="D23" s="39" t="s">
        <v>0</v>
      </c>
      <c r="E23" s="40" t="s">
        <v>0</v>
      </c>
      <c r="F23" s="41" t="s">
        <v>0</v>
      </c>
      <c r="G23" s="53" t="s">
        <v>0</v>
      </c>
      <c r="H23" s="39" t="s">
        <v>0</v>
      </c>
      <c r="I23" s="40" t="s">
        <v>0</v>
      </c>
      <c r="J23" s="41" t="s">
        <v>0</v>
      </c>
      <c r="K23" s="42" t="s">
        <v>0</v>
      </c>
      <c r="L23" s="43" t="s">
        <v>0</v>
      </c>
      <c r="M23" s="44" t="s">
        <v>0</v>
      </c>
    </row>
    <row r="24" spans="1:13" ht="18" customHeight="1" x14ac:dyDescent="0.4">
      <c r="A24" s="208" t="s">
        <v>159</v>
      </c>
      <c r="B24" s="14"/>
      <c r="C24" s="15">
        <v>11091</v>
      </c>
      <c r="D24" s="16">
        <v>10465</v>
      </c>
      <c r="E24" s="17">
        <v>1.0598184424271382</v>
      </c>
      <c r="F24" s="18">
        <v>626</v>
      </c>
      <c r="G24" s="15">
        <v>15680</v>
      </c>
      <c r="H24" s="19">
        <v>14181</v>
      </c>
      <c r="I24" s="17">
        <v>1.1057048163035046</v>
      </c>
      <c r="J24" s="18">
        <v>1499</v>
      </c>
      <c r="K24" s="46">
        <v>0.70733418367346934</v>
      </c>
      <c r="L24" s="47">
        <v>0.73795924123827661</v>
      </c>
      <c r="M24" s="48">
        <v>-3.0625057564807268E-2</v>
      </c>
    </row>
    <row r="25" spans="1:13" ht="18" customHeight="1" x14ac:dyDescent="0.4">
      <c r="A25" s="206"/>
      <c r="B25" s="81" t="s">
        <v>157</v>
      </c>
      <c r="C25" s="23">
        <v>0</v>
      </c>
      <c r="D25" s="24">
        <v>0</v>
      </c>
      <c r="E25" s="25" t="e">
        <v>#DIV/0!</v>
      </c>
      <c r="F25" s="26">
        <v>0</v>
      </c>
      <c r="G25" s="23">
        <v>0</v>
      </c>
      <c r="H25" s="24">
        <v>0</v>
      </c>
      <c r="I25" s="25" t="e">
        <v>#DIV/0!</v>
      </c>
      <c r="J25" s="26">
        <v>0</v>
      </c>
      <c r="K25" s="49" t="s">
        <v>0</v>
      </c>
      <c r="L25" s="50" t="s">
        <v>0</v>
      </c>
      <c r="M25" s="29" t="e">
        <v>#VALUE!</v>
      </c>
    </row>
    <row r="26" spans="1:13" ht="18" customHeight="1" x14ac:dyDescent="0.4">
      <c r="A26" s="206"/>
      <c r="B26" s="66" t="s">
        <v>156</v>
      </c>
      <c r="C26" s="30">
        <v>4584</v>
      </c>
      <c r="D26" s="31">
        <v>4485</v>
      </c>
      <c r="E26" s="32">
        <v>1.0220735785953177</v>
      </c>
      <c r="F26" s="33">
        <v>99</v>
      </c>
      <c r="G26" s="30">
        <v>5820</v>
      </c>
      <c r="H26" s="31">
        <v>5855</v>
      </c>
      <c r="I26" s="32">
        <v>0.99402220324508972</v>
      </c>
      <c r="J26" s="33">
        <v>-35</v>
      </c>
      <c r="K26" s="34">
        <v>0.78762886597938142</v>
      </c>
      <c r="L26" s="35">
        <v>0.76601195559350987</v>
      </c>
      <c r="M26" s="36">
        <v>2.1616910385871546E-2</v>
      </c>
    </row>
    <row r="27" spans="1:13" ht="18" customHeight="1" x14ac:dyDescent="0.4">
      <c r="A27" s="206"/>
      <c r="B27" s="66" t="s">
        <v>154</v>
      </c>
      <c r="C27" s="30">
        <v>6507</v>
      </c>
      <c r="D27" s="31">
        <v>5980</v>
      </c>
      <c r="E27" s="32">
        <v>1.0881270903010034</v>
      </c>
      <c r="F27" s="33">
        <v>527</v>
      </c>
      <c r="G27" s="30">
        <v>9860</v>
      </c>
      <c r="H27" s="31">
        <v>8326</v>
      </c>
      <c r="I27" s="32">
        <v>1.1842421330771078</v>
      </c>
      <c r="J27" s="33">
        <v>1534</v>
      </c>
      <c r="K27" s="34">
        <v>0.65993914807302234</v>
      </c>
      <c r="L27" s="35">
        <v>0.71823204419889508</v>
      </c>
      <c r="M27" s="36">
        <v>-5.829289612587274E-2</v>
      </c>
    </row>
    <row r="28" spans="1:13" s="45" customFormat="1" ht="18" customHeight="1" x14ac:dyDescent="0.15">
      <c r="A28" s="51"/>
      <c r="B28" s="52" t="s">
        <v>99</v>
      </c>
      <c r="C28" s="53" t="s">
        <v>0</v>
      </c>
      <c r="D28" s="39" t="s">
        <v>0</v>
      </c>
      <c r="E28" s="40" t="s">
        <v>0</v>
      </c>
      <c r="F28" s="41" t="s">
        <v>0</v>
      </c>
      <c r="G28" s="53" t="s">
        <v>0</v>
      </c>
      <c r="H28" s="39" t="s">
        <v>0</v>
      </c>
      <c r="I28" s="40" t="s">
        <v>0</v>
      </c>
      <c r="J28" s="41" t="s">
        <v>0</v>
      </c>
      <c r="K28" s="42" t="s">
        <v>0</v>
      </c>
      <c r="L28" s="43" t="s">
        <v>0</v>
      </c>
      <c r="M28" s="44" t="s">
        <v>0</v>
      </c>
    </row>
    <row r="29" spans="1:13" ht="18" customHeight="1" x14ac:dyDescent="0.4">
      <c r="A29" s="208" t="s">
        <v>158</v>
      </c>
      <c r="B29" s="14"/>
      <c r="C29" s="15">
        <v>17375</v>
      </c>
      <c r="D29" s="16">
        <v>16345</v>
      </c>
      <c r="E29" s="17">
        <v>1.0630162129091465</v>
      </c>
      <c r="F29" s="18">
        <v>1030</v>
      </c>
      <c r="G29" s="15">
        <v>28351</v>
      </c>
      <c r="H29" s="16">
        <v>28472</v>
      </c>
      <c r="I29" s="17">
        <v>0.99575021073335201</v>
      </c>
      <c r="J29" s="18">
        <v>-121</v>
      </c>
      <c r="K29" s="46">
        <v>0.61285316214595609</v>
      </c>
      <c r="L29" s="47">
        <v>0.57407277325091322</v>
      </c>
      <c r="M29" s="22">
        <v>3.8780388895042872E-2</v>
      </c>
    </row>
    <row r="30" spans="1:13" ht="18" customHeight="1" x14ac:dyDescent="0.4">
      <c r="A30" s="206"/>
      <c r="B30" s="81" t="s">
        <v>157</v>
      </c>
      <c r="C30" s="23">
        <v>0</v>
      </c>
      <c r="D30" s="24">
        <v>0</v>
      </c>
      <c r="E30" s="25" t="e">
        <v>#DIV/0!</v>
      </c>
      <c r="F30" s="26">
        <v>0</v>
      </c>
      <c r="G30" s="23">
        <v>0</v>
      </c>
      <c r="H30" s="24">
        <v>0</v>
      </c>
      <c r="I30" s="25" t="e">
        <v>#DIV/0!</v>
      </c>
      <c r="J30" s="26">
        <v>0</v>
      </c>
      <c r="K30" s="49" t="s">
        <v>0</v>
      </c>
      <c r="L30" s="50" t="s">
        <v>0</v>
      </c>
      <c r="M30" s="29" t="e">
        <v>#VALUE!</v>
      </c>
    </row>
    <row r="31" spans="1:13" ht="18" customHeight="1" x14ac:dyDescent="0.4">
      <c r="A31" s="206"/>
      <c r="B31" s="66" t="s">
        <v>156</v>
      </c>
      <c r="C31" s="30">
        <v>2168</v>
      </c>
      <c r="D31" s="207">
        <v>2011</v>
      </c>
      <c r="E31" s="32">
        <v>1.0780706116360019</v>
      </c>
      <c r="F31" s="33">
        <v>157</v>
      </c>
      <c r="G31" s="30">
        <v>2910</v>
      </c>
      <c r="H31" s="207">
        <v>3045</v>
      </c>
      <c r="I31" s="32">
        <v>0.95566502463054193</v>
      </c>
      <c r="J31" s="33">
        <v>-135</v>
      </c>
      <c r="K31" s="34">
        <v>0.74501718213058421</v>
      </c>
      <c r="L31" s="35">
        <v>0.66042692939244663</v>
      </c>
      <c r="M31" s="36">
        <v>8.4590252738137583E-2</v>
      </c>
    </row>
    <row r="32" spans="1:13" ht="18" customHeight="1" x14ac:dyDescent="0.4">
      <c r="A32" s="206"/>
      <c r="B32" s="66" t="s">
        <v>155</v>
      </c>
      <c r="C32" s="30">
        <v>472</v>
      </c>
      <c r="D32" s="31">
        <v>466</v>
      </c>
      <c r="E32" s="32">
        <v>1.0128755364806867</v>
      </c>
      <c r="F32" s="33">
        <v>6</v>
      </c>
      <c r="G32" s="30">
        <v>851</v>
      </c>
      <c r="H32" s="31">
        <v>840</v>
      </c>
      <c r="I32" s="32">
        <v>1.013095238095238</v>
      </c>
      <c r="J32" s="33">
        <v>11</v>
      </c>
      <c r="K32" s="34">
        <v>0.55464159811985903</v>
      </c>
      <c r="L32" s="35">
        <v>0.55476190476190479</v>
      </c>
      <c r="M32" s="36">
        <v>-1.2030664204576436E-4</v>
      </c>
    </row>
    <row r="33" spans="1:13" ht="18" customHeight="1" x14ac:dyDescent="0.4">
      <c r="A33" s="206"/>
      <c r="B33" s="66" t="s">
        <v>154</v>
      </c>
      <c r="C33" s="30">
        <v>13846</v>
      </c>
      <c r="D33" s="31">
        <v>13227</v>
      </c>
      <c r="E33" s="32">
        <v>1.0467982157707718</v>
      </c>
      <c r="F33" s="33">
        <v>619</v>
      </c>
      <c r="G33" s="30">
        <v>22970</v>
      </c>
      <c r="H33" s="31">
        <v>23447</v>
      </c>
      <c r="I33" s="32">
        <v>0.97965624600162071</v>
      </c>
      <c r="J33" s="33">
        <v>-477</v>
      </c>
      <c r="K33" s="34">
        <v>0.60278624292555505</v>
      </c>
      <c r="L33" s="35">
        <v>0.56412334200537384</v>
      </c>
      <c r="M33" s="36">
        <v>3.8662900920181209E-2</v>
      </c>
    </row>
    <row r="34" spans="1:13" ht="18" customHeight="1" x14ac:dyDescent="0.4">
      <c r="A34" s="206"/>
      <c r="B34" s="66" t="s">
        <v>153</v>
      </c>
      <c r="C34" s="30">
        <v>889</v>
      </c>
      <c r="D34" s="31">
        <v>641</v>
      </c>
      <c r="E34" s="32">
        <v>1.3868954758190328</v>
      </c>
      <c r="F34" s="33">
        <v>248</v>
      </c>
      <c r="G34" s="30">
        <v>1620</v>
      </c>
      <c r="H34" s="31">
        <v>1140</v>
      </c>
      <c r="I34" s="32">
        <v>1.4210526315789473</v>
      </c>
      <c r="J34" s="33">
        <v>480</v>
      </c>
      <c r="K34" s="34">
        <v>0.54876543209876538</v>
      </c>
      <c r="L34" s="35">
        <v>0.56228070175438594</v>
      </c>
      <c r="M34" s="36">
        <v>-1.3515269655620554E-2</v>
      </c>
    </row>
    <row r="35" spans="1:13" s="45" customFormat="1" ht="18" customHeight="1" x14ac:dyDescent="0.15">
      <c r="A35" s="37"/>
      <c r="B35" s="57" t="s">
        <v>99</v>
      </c>
      <c r="C35" s="58" t="s">
        <v>0</v>
      </c>
      <c r="D35" s="59" t="s">
        <v>0</v>
      </c>
      <c r="E35" s="60" t="s">
        <v>0</v>
      </c>
      <c r="F35" s="61" t="s">
        <v>0</v>
      </c>
      <c r="G35" s="58" t="s">
        <v>0</v>
      </c>
      <c r="H35" s="59" t="s">
        <v>0</v>
      </c>
      <c r="I35" s="60" t="s">
        <v>0</v>
      </c>
      <c r="J35" s="61" t="s">
        <v>0</v>
      </c>
      <c r="K35" s="62" t="s">
        <v>0</v>
      </c>
      <c r="L35" s="63" t="s">
        <v>0</v>
      </c>
      <c r="M35" s="64" t="s">
        <v>0</v>
      </c>
    </row>
    <row r="36" spans="1:13" s="45" customFormat="1" ht="18" customHeight="1" thickBot="1" x14ac:dyDescent="0.2">
      <c r="A36" s="51"/>
      <c r="B36" s="52" t="s">
        <v>152</v>
      </c>
      <c r="C36" s="53" t="s">
        <v>0</v>
      </c>
      <c r="D36" s="39" t="s">
        <v>0</v>
      </c>
      <c r="E36" s="40" t="s">
        <v>0</v>
      </c>
      <c r="F36" s="41" t="s">
        <v>0</v>
      </c>
      <c r="G36" s="53" t="s">
        <v>0</v>
      </c>
      <c r="H36" s="39" t="s">
        <v>0</v>
      </c>
      <c r="I36" s="40" t="s">
        <v>0</v>
      </c>
      <c r="J36" s="41" t="s">
        <v>0</v>
      </c>
      <c r="K36" s="67" t="s">
        <v>0</v>
      </c>
      <c r="L36" s="68" t="s">
        <v>0</v>
      </c>
      <c r="M36" s="69" t="s">
        <v>0</v>
      </c>
    </row>
    <row r="37" spans="1:13" x14ac:dyDescent="0.4">
      <c r="C37" s="203"/>
      <c r="G37" s="203"/>
    </row>
    <row r="38" spans="1:13" x14ac:dyDescent="0.4">
      <c r="C38" s="203"/>
      <c r="G38" s="203"/>
    </row>
    <row r="39" spans="1:13" x14ac:dyDescent="0.4">
      <c r="C39" s="203"/>
      <c r="G39" s="71"/>
    </row>
    <row r="40" spans="1:13" x14ac:dyDescent="0.4">
      <c r="C40" s="203"/>
      <c r="G40" s="203"/>
    </row>
    <row r="41" spans="1:13" x14ac:dyDescent="0.4">
      <c r="C41" s="203"/>
      <c r="G41" s="203"/>
    </row>
    <row r="42" spans="1:13" x14ac:dyDescent="0.4">
      <c r="C42" s="203"/>
      <c r="G42" s="203"/>
    </row>
    <row r="43" spans="1:13" x14ac:dyDescent="0.4">
      <c r="C43" s="203"/>
      <c r="G43" s="203"/>
    </row>
    <row r="44" spans="1:13" x14ac:dyDescent="0.4">
      <c r="C44" s="203"/>
      <c r="G44" s="203"/>
    </row>
    <row r="45" spans="1:13" x14ac:dyDescent="0.4">
      <c r="C45" s="203"/>
      <c r="G45" s="203"/>
    </row>
    <row r="46" spans="1:13" x14ac:dyDescent="0.4">
      <c r="C46" s="203"/>
      <c r="G46" s="203"/>
    </row>
    <row r="47" spans="1:13" x14ac:dyDescent="0.4">
      <c r="C47" s="203"/>
      <c r="G47" s="203"/>
    </row>
    <row r="48" spans="1:13" x14ac:dyDescent="0.4">
      <c r="C48" s="203"/>
      <c r="G48" s="203"/>
    </row>
    <row r="49" spans="3:7" x14ac:dyDescent="0.4">
      <c r="C49" s="203"/>
      <c r="G49" s="203"/>
    </row>
    <row r="50" spans="3:7" x14ac:dyDescent="0.4">
      <c r="C50" s="203"/>
      <c r="G50" s="203"/>
    </row>
    <row r="51" spans="3:7" x14ac:dyDescent="0.4">
      <c r="C51" s="203"/>
      <c r="G51" s="203"/>
    </row>
    <row r="52" spans="3:7" x14ac:dyDescent="0.4">
      <c r="C52" s="203"/>
      <c r="G52" s="203"/>
    </row>
    <row r="53" spans="3:7" x14ac:dyDescent="0.4">
      <c r="C53" s="203"/>
      <c r="G53" s="203"/>
    </row>
    <row r="54" spans="3:7" x14ac:dyDescent="0.4">
      <c r="C54" s="203"/>
      <c r="G54" s="203"/>
    </row>
    <row r="55" spans="3:7" x14ac:dyDescent="0.4">
      <c r="C55" s="203"/>
      <c r="G55" s="203"/>
    </row>
    <row r="56" spans="3:7" x14ac:dyDescent="0.4">
      <c r="C56" s="203"/>
      <c r="G56" s="203"/>
    </row>
    <row r="57" spans="3:7" x14ac:dyDescent="0.4">
      <c r="C57" s="203"/>
      <c r="G57" s="203"/>
    </row>
    <row r="58" spans="3:7" x14ac:dyDescent="0.4">
      <c r="C58" s="203"/>
      <c r="G58" s="203"/>
    </row>
    <row r="59" spans="3:7" x14ac:dyDescent="0.4">
      <c r="C59" s="203"/>
      <c r="G59" s="203"/>
    </row>
    <row r="60" spans="3:7" x14ac:dyDescent="0.4">
      <c r="C60" s="203"/>
      <c r="G60" s="203"/>
    </row>
    <row r="61" spans="3:7" x14ac:dyDescent="0.4">
      <c r="C61" s="203"/>
      <c r="G61" s="203"/>
    </row>
    <row r="62" spans="3:7" x14ac:dyDescent="0.4">
      <c r="C62" s="203"/>
      <c r="G62" s="203"/>
    </row>
    <row r="63" spans="3:7" x14ac:dyDescent="0.4">
      <c r="C63" s="203"/>
      <c r="G63" s="203"/>
    </row>
    <row r="64" spans="3:7" x14ac:dyDescent="0.4">
      <c r="C64" s="203"/>
      <c r="G64" s="203"/>
    </row>
    <row r="65" spans="2:7" x14ac:dyDescent="0.4">
      <c r="C65" s="203"/>
      <c r="G65" s="203"/>
    </row>
    <row r="66" spans="2:7" x14ac:dyDescent="0.4">
      <c r="C66" s="203"/>
      <c r="G66" s="203"/>
    </row>
    <row r="67" spans="2:7" x14ac:dyDescent="0.4">
      <c r="B67" s="202">
        <v>6025</v>
      </c>
      <c r="C67" s="203"/>
      <c r="F67" s="201">
        <v>10620</v>
      </c>
      <c r="G67" s="203"/>
    </row>
    <row r="68" spans="2:7" x14ac:dyDescent="0.4">
      <c r="C68" s="203"/>
      <c r="G68" s="203"/>
    </row>
    <row r="69" spans="2:7" x14ac:dyDescent="0.4">
      <c r="C69" s="203"/>
      <c r="G69" s="203"/>
    </row>
    <row r="70" spans="2:7" x14ac:dyDescent="0.4">
      <c r="C70" s="203"/>
      <c r="G70" s="203"/>
    </row>
    <row r="71" spans="2:7" x14ac:dyDescent="0.4">
      <c r="C71" s="203"/>
      <c r="G71" s="203"/>
    </row>
    <row r="72" spans="2:7" x14ac:dyDescent="0.4">
      <c r="C72" s="203"/>
      <c r="G72" s="203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26'!A1" display="'h26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2"/>
  <sheetViews>
    <sheetView showGridLines="0" zoomScale="90" zoomScaleNormal="90" zoomScaleSheetLayoutView="90" workbookViewId="0">
      <pane xSplit="2" ySplit="5" topLeftCell="C24" activePane="bottomRight" state="frozen"/>
      <selection activeCell="G4" sqref="G4:G5"/>
      <selection pane="topRight" activeCell="G4" sqref="G4:G5"/>
      <selection pane="bottomLeft" activeCell="G4" sqref="G4:G5"/>
      <selection pane="bottomRight" sqref="A1:B1"/>
    </sheetView>
  </sheetViews>
  <sheetFormatPr defaultRowHeight="18.75" x14ac:dyDescent="0.4"/>
  <cols>
    <col min="1" max="1" width="3.25" style="202" customWidth="1"/>
    <col min="2" max="2" width="20.75" style="202" customWidth="1"/>
    <col min="3" max="4" width="11.625" style="201" customWidth="1"/>
    <col min="5" max="5" width="8.625" style="201" customWidth="1"/>
    <col min="6" max="6" width="10.625" style="201" customWidth="1"/>
    <col min="7" max="8" width="11.625" style="201" customWidth="1"/>
    <col min="9" max="9" width="8.625" style="201" customWidth="1"/>
    <col min="10" max="10" width="10.625" style="201" customWidth="1"/>
    <col min="11" max="11" width="9.625" style="70" customWidth="1"/>
    <col min="12" max="12" width="9.625" style="201" customWidth="1"/>
    <col min="13" max="13" width="8.625" style="201" customWidth="1"/>
    <col min="14" max="16384" width="9" style="201"/>
  </cols>
  <sheetData>
    <row r="1" spans="1:13" s="217" customFormat="1" x14ac:dyDescent="0.4">
      <c r="A1" s="327" t="str">
        <f>'h26'!A1</f>
        <v>平成26年度</v>
      </c>
      <c r="B1" s="327"/>
      <c r="C1" s="90"/>
      <c r="D1" s="90"/>
      <c r="E1" s="90"/>
      <c r="F1" s="95" t="str">
        <f ca="1">RIGHT(CELL("filename",$A$1),LEN(CELL("filename",$A$1))-FIND("]",CELL("filename",$A$1)))</f>
        <v>５月下旬</v>
      </c>
      <c r="G1" s="94" t="s">
        <v>71</v>
      </c>
      <c r="H1" s="90"/>
      <c r="I1" s="90"/>
      <c r="J1" s="90"/>
      <c r="K1" s="90"/>
      <c r="L1" s="90"/>
      <c r="M1" s="90"/>
    </row>
    <row r="2" spans="1:13" s="217" customFormat="1" ht="19.5" thickBot="1" x14ac:dyDescent="0.45">
      <c r="A2" s="13"/>
      <c r="B2" s="13" t="str">
        <f>'５月上旬'!B2</f>
        <v>26（2014）年</v>
      </c>
      <c r="C2" s="218">
        <f>'５月（上旬）'!E2</f>
        <v>5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7.100000000000001" customHeight="1" x14ac:dyDescent="0.4">
      <c r="A3" s="216"/>
      <c r="B3" s="215"/>
      <c r="C3" s="323" t="s">
        <v>173</v>
      </c>
      <c r="D3" s="324"/>
      <c r="E3" s="325"/>
      <c r="F3" s="326"/>
      <c r="G3" s="323" t="s">
        <v>172</v>
      </c>
      <c r="H3" s="324"/>
      <c r="I3" s="325"/>
      <c r="J3" s="326"/>
      <c r="K3" s="315" t="s">
        <v>171</v>
      </c>
      <c r="L3" s="316"/>
      <c r="M3" s="317"/>
    </row>
    <row r="4" spans="1:13" ht="17.100000000000001" customHeight="1" x14ac:dyDescent="0.4">
      <c r="A4" s="206"/>
      <c r="B4" s="214"/>
      <c r="C4" s="305" t="s">
        <v>197</v>
      </c>
      <c r="D4" s="340" t="s">
        <v>196</v>
      </c>
      <c r="E4" s="341" t="s">
        <v>168</v>
      </c>
      <c r="F4" s="342"/>
      <c r="G4" s="318" t="str">
        <f>C4</f>
        <v>14'5下旬</v>
      </c>
      <c r="H4" s="338" t="str">
        <f>D4</f>
        <v>13'5下旬</v>
      </c>
      <c r="I4" s="341" t="s">
        <v>168</v>
      </c>
      <c r="J4" s="342"/>
      <c r="K4" s="318" t="str">
        <f>C4</f>
        <v>14'5下旬</v>
      </c>
      <c r="L4" s="319" t="str">
        <f>D4</f>
        <v>13'5下旬</v>
      </c>
      <c r="M4" s="321" t="s">
        <v>167</v>
      </c>
    </row>
    <row r="5" spans="1:13" ht="17.100000000000001" customHeight="1" x14ac:dyDescent="0.4">
      <c r="A5" s="205"/>
      <c r="B5" s="213"/>
      <c r="C5" s="306"/>
      <c r="D5" s="320"/>
      <c r="E5" s="212" t="s">
        <v>166</v>
      </c>
      <c r="F5" s="211" t="s">
        <v>165</v>
      </c>
      <c r="G5" s="306"/>
      <c r="H5" s="339"/>
      <c r="I5" s="212" t="s">
        <v>166</v>
      </c>
      <c r="J5" s="211" t="s">
        <v>165</v>
      </c>
      <c r="K5" s="306"/>
      <c r="L5" s="320"/>
      <c r="M5" s="322"/>
    </row>
    <row r="6" spans="1:13" x14ac:dyDescent="0.4">
      <c r="A6" s="332" t="s">
        <v>164</v>
      </c>
      <c r="B6" s="333"/>
      <c r="C6" s="334">
        <v>143062</v>
      </c>
      <c r="D6" s="348">
        <v>128117</v>
      </c>
      <c r="E6" s="307">
        <v>1.1166511860252737</v>
      </c>
      <c r="F6" s="328">
        <v>14945</v>
      </c>
      <c r="G6" s="334">
        <v>238039</v>
      </c>
      <c r="H6" s="336">
        <v>218862</v>
      </c>
      <c r="I6" s="307">
        <v>1.0876214235454305</v>
      </c>
      <c r="J6" s="328">
        <v>19177</v>
      </c>
      <c r="K6" s="309">
        <v>0.60100235675666591</v>
      </c>
      <c r="L6" s="345">
        <v>0.58537800074933066</v>
      </c>
      <c r="M6" s="313">
        <v>1.5624356007335249E-2</v>
      </c>
    </row>
    <row r="7" spans="1:13" x14ac:dyDescent="0.4">
      <c r="A7" s="330" t="s">
        <v>163</v>
      </c>
      <c r="B7" s="331"/>
      <c r="C7" s="335"/>
      <c r="D7" s="349"/>
      <c r="E7" s="344"/>
      <c r="F7" s="343"/>
      <c r="G7" s="335"/>
      <c r="H7" s="337"/>
      <c r="I7" s="344"/>
      <c r="J7" s="343"/>
      <c r="K7" s="310"/>
      <c r="L7" s="346"/>
      <c r="M7" s="347"/>
    </row>
    <row r="8" spans="1:13" ht="18" customHeight="1" x14ac:dyDescent="0.4">
      <c r="A8" s="208" t="s">
        <v>162</v>
      </c>
      <c r="B8" s="14"/>
      <c r="C8" s="15">
        <v>62338</v>
      </c>
      <c r="D8" s="16">
        <v>55895</v>
      </c>
      <c r="E8" s="17">
        <v>1.1152697021200466</v>
      </c>
      <c r="F8" s="18">
        <v>6443</v>
      </c>
      <c r="G8" s="15">
        <v>113789</v>
      </c>
      <c r="H8" s="19">
        <v>107256</v>
      </c>
      <c r="I8" s="17">
        <v>1.0609103453419855</v>
      </c>
      <c r="J8" s="18">
        <v>6533</v>
      </c>
      <c r="K8" s="20">
        <v>0.54783854326868153</v>
      </c>
      <c r="L8" s="21">
        <v>0.52113634668456776</v>
      </c>
      <c r="M8" s="210">
        <v>2.6702196584113769E-2</v>
      </c>
    </row>
    <row r="9" spans="1:13" ht="18" customHeight="1" x14ac:dyDescent="0.4">
      <c r="A9" s="206"/>
      <c r="B9" s="81" t="s">
        <v>157</v>
      </c>
      <c r="C9" s="23">
        <v>30222</v>
      </c>
      <c r="D9" s="24">
        <v>27002</v>
      </c>
      <c r="E9" s="25">
        <v>1.1192504258943783</v>
      </c>
      <c r="F9" s="26">
        <v>3220</v>
      </c>
      <c r="G9" s="23">
        <v>56709</v>
      </c>
      <c r="H9" s="24">
        <v>55005</v>
      </c>
      <c r="I9" s="25">
        <v>1.0309790019089173</v>
      </c>
      <c r="J9" s="26">
        <v>1704</v>
      </c>
      <c r="K9" s="27">
        <v>0.53293128074908747</v>
      </c>
      <c r="L9" s="28">
        <v>0.49090082719752748</v>
      </c>
      <c r="M9" s="209">
        <v>4.2030453551559988E-2</v>
      </c>
    </row>
    <row r="10" spans="1:13" ht="18" customHeight="1" x14ac:dyDescent="0.4">
      <c r="A10" s="206"/>
      <c r="B10" s="66" t="s">
        <v>156</v>
      </c>
      <c r="C10" s="30">
        <v>3205</v>
      </c>
      <c r="D10" s="31">
        <v>3113</v>
      </c>
      <c r="E10" s="32">
        <v>1.0295534853838741</v>
      </c>
      <c r="F10" s="33">
        <v>92</v>
      </c>
      <c r="G10" s="30">
        <v>4785</v>
      </c>
      <c r="H10" s="31">
        <v>4695</v>
      </c>
      <c r="I10" s="32">
        <v>1.0191693290734825</v>
      </c>
      <c r="J10" s="33">
        <v>90</v>
      </c>
      <c r="K10" s="34">
        <v>0.66980146290491116</v>
      </c>
      <c r="L10" s="35">
        <v>0.66304579339723113</v>
      </c>
      <c r="M10" s="36">
        <v>6.7556695076800288E-3</v>
      </c>
    </row>
    <row r="11" spans="1:13" ht="18" customHeight="1" x14ac:dyDescent="0.4">
      <c r="A11" s="206"/>
      <c r="B11" s="66" t="s">
        <v>154</v>
      </c>
      <c r="C11" s="30">
        <v>28911</v>
      </c>
      <c r="D11" s="31">
        <v>25780</v>
      </c>
      <c r="E11" s="32">
        <v>1.1214507370054305</v>
      </c>
      <c r="F11" s="33">
        <v>3131</v>
      </c>
      <c r="G11" s="30">
        <v>52295</v>
      </c>
      <c r="H11" s="31">
        <v>47556</v>
      </c>
      <c r="I11" s="32">
        <v>1.0996509378417023</v>
      </c>
      <c r="J11" s="33">
        <v>4739</v>
      </c>
      <c r="K11" s="34">
        <v>0.5528444401950473</v>
      </c>
      <c r="L11" s="35">
        <v>0.54209773740432332</v>
      </c>
      <c r="M11" s="36">
        <v>1.0746702790723983E-2</v>
      </c>
    </row>
    <row r="12" spans="1:13" s="45" customFormat="1" ht="18" customHeight="1" x14ac:dyDescent="0.15">
      <c r="A12" s="37"/>
      <c r="B12" s="52" t="s">
        <v>99</v>
      </c>
      <c r="C12" s="38" t="s">
        <v>0</v>
      </c>
      <c r="D12" s="39" t="s">
        <v>0</v>
      </c>
      <c r="E12" s="40" t="s">
        <v>0</v>
      </c>
      <c r="F12" s="41" t="s">
        <v>0</v>
      </c>
      <c r="G12" s="38" t="s">
        <v>0</v>
      </c>
      <c r="H12" s="39" t="s">
        <v>0</v>
      </c>
      <c r="I12" s="40" t="s">
        <v>0</v>
      </c>
      <c r="J12" s="41" t="s">
        <v>0</v>
      </c>
      <c r="K12" s="42" t="s">
        <v>0</v>
      </c>
      <c r="L12" s="43" t="s">
        <v>0</v>
      </c>
      <c r="M12" s="44" t="s">
        <v>0</v>
      </c>
    </row>
    <row r="13" spans="1:13" ht="18" customHeight="1" x14ac:dyDescent="0.4">
      <c r="A13" s="208" t="s">
        <v>161</v>
      </c>
      <c r="B13" s="14"/>
      <c r="C13" s="15">
        <v>34688</v>
      </c>
      <c r="D13" s="16">
        <v>31240</v>
      </c>
      <c r="E13" s="17">
        <v>1.110371318822023</v>
      </c>
      <c r="F13" s="18">
        <v>3448</v>
      </c>
      <c r="G13" s="15">
        <v>48001</v>
      </c>
      <c r="H13" s="16">
        <v>42122</v>
      </c>
      <c r="I13" s="17">
        <v>1.1395707706186791</v>
      </c>
      <c r="J13" s="18">
        <v>5879</v>
      </c>
      <c r="K13" s="46">
        <v>0.72265161142476197</v>
      </c>
      <c r="L13" s="47">
        <v>0.74165519206115571</v>
      </c>
      <c r="M13" s="48">
        <v>-1.9003580636393735E-2</v>
      </c>
    </row>
    <row r="14" spans="1:13" ht="18" customHeight="1" x14ac:dyDescent="0.4">
      <c r="A14" s="206"/>
      <c r="B14" s="81" t="s">
        <v>157</v>
      </c>
      <c r="C14" s="23">
        <v>11827</v>
      </c>
      <c r="D14" s="24">
        <v>5403</v>
      </c>
      <c r="E14" s="25">
        <v>2.1889690912456041</v>
      </c>
      <c r="F14" s="26">
        <v>6424</v>
      </c>
      <c r="G14" s="23">
        <v>16375</v>
      </c>
      <c r="H14" s="24">
        <v>5500</v>
      </c>
      <c r="I14" s="25">
        <v>2.9772727272727271</v>
      </c>
      <c r="J14" s="26">
        <v>10875</v>
      </c>
      <c r="K14" s="49">
        <v>0.72225954198473286</v>
      </c>
      <c r="L14" s="50">
        <v>0.98236363636363633</v>
      </c>
      <c r="M14" s="29">
        <v>-0.26010409437890347</v>
      </c>
    </row>
    <row r="15" spans="1:13" ht="18" customHeight="1" x14ac:dyDescent="0.4">
      <c r="A15" s="206"/>
      <c r="B15" s="66" t="s">
        <v>156</v>
      </c>
      <c r="C15" s="30">
        <v>4042</v>
      </c>
      <c r="D15" s="31">
        <v>5869</v>
      </c>
      <c r="E15" s="32">
        <v>0.68870335661952631</v>
      </c>
      <c r="F15" s="33">
        <v>-1827</v>
      </c>
      <c r="G15" s="30">
        <v>6435</v>
      </c>
      <c r="H15" s="31">
        <v>8030</v>
      </c>
      <c r="I15" s="32">
        <v>0.80136986301369861</v>
      </c>
      <c r="J15" s="33">
        <v>-1595</v>
      </c>
      <c r="K15" s="34">
        <v>0.62812742812742817</v>
      </c>
      <c r="L15" s="35">
        <v>0.73088418430884183</v>
      </c>
      <c r="M15" s="36">
        <v>-0.10275675618141367</v>
      </c>
    </row>
    <row r="16" spans="1:13" ht="18" customHeight="1" x14ac:dyDescent="0.4">
      <c r="A16" s="206"/>
      <c r="B16" s="66" t="s">
        <v>154</v>
      </c>
      <c r="C16" s="30">
        <v>17822</v>
      </c>
      <c r="D16" s="31">
        <v>19968</v>
      </c>
      <c r="E16" s="32">
        <v>0.89252804487179482</v>
      </c>
      <c r="F16" s="33">
        <v>-2146</v>
      </c>
      <c r="G16" s="30">
        <v>23423</v>
      </c>
      <c r="H16" s="31">
        <v>28592</v>
      </c>
      <c r="I16" s="32">
        <v>0.81921516508114156</v>
      </c>
      <c r="J16" s="33">
        <v>-5169</v>
      </c>
      <c r="K16" s="34">
        <v>0.7608760619903514</v>
      </c>
      <c r="L16" s="35">
        <v>0.69837716843872411</v>
      </c>
      <c r="M16" s="36">
        <v>6.2498893551627299E-2</v>
      </c>
    </row>
    <row r="17" spans="1:13" ht="18" customHeight="1" x14ac:dyDescent="0.4">
      <c r="A17" s="206"/>
      <c r="B17" s="66" t="s">
        <v>153</v>
      </c>
      <c r="C17" s="30">
        <v>997</v>
      </c>
      <c r="D17" s="31">
        <v>0</v>
      </c>
      <c r="E17" s="32" t="e">
        <v>#DIV/0!</v>
      </c>
      <c r="F17" s="33">
        <v>997</v>
      </c>
      <c r="G17" s="30">
        <v>1768</v>
      </c>
      <c r="H17" s="31">
        <v>0</v>
      </c>
      <c r="I17" s="32" t="e">
        <v>#DIV/0!</v>
      </c>
      <c r="J17" s="33">
        <v>1768</v>
      </c>
      <c r="K17" s="34">
        <v>0.56391402714932126</v>
      </c>
      <c r="L17" s="35" t="s">
        <v>0</v>
      </c>
      <c r="M17" s="36" t="e">
        <v>#VALUE!</v>
      </c>
    </row>
    <row r="18" spans="1:13" s="45" customFormat="1" ht="18" customHeight="1" x14ac:dyDescent="0.15">
      <c r="A18" s="51"/>
      <c r="B18" s="52" t="s">
        <v>99</v>
      </c>
      <c r="C18" s="53" t="s">
        <v>0</v>
      </c>
      <c r="D18" s="39" t="s">
        <v>0</v>
      </c>
      <c r="E18" s="40" t="s">
        <v>0</v>
      </c>
      <c r="F18" s="41" t="s">
        <v>0</v>
      </c>
      <c r="G18" s="53" t="s">
        <v>0</v>
      </c>
      <c r="H18" s="39" t="s">
        <v>0</v>
      </c>
      <c r="I18" s="40" t="s">
        <v>0</v>
      </c>
      <c r="J18" s="41" t="s">
        <v>0</v>
      </c>
      <c r="K18" s="42" t="s">
        <v>0</v>
      </c>
      <c r="L18" s="43" t="s">
        <v>0</v>
      </c>
      <c r="M18" s="44" t="s">
        <v>0</v>
      </c>
    </row>
    <row r="19" spans="1:13" ht="18" customHeight="1" x14ac:dyDescent="0.4">
      <c r="A19" s="208" t="s">
        <v>160</v>
      </c>
      <c r="B19" s="14"/>
      <c r="C19" s="15">
        <v>17739</v>
      </c>
      <c r="D19" s="16">
        <v>15340</v>
      </c>
      <c r="E19" s="17">
        <v>1.1563885267275098</v>
      </c>
      <c r="F19" s="18">
        <v>2399</v>
      </c>
      <c r="G19" s="15">
        <v>27690</v>
      </c>
      <c r="H19" s="19">
        <v>22521</v>
      </c>
      <c r="I19" s="17">
        <v>1.2295191154922074</v>
      </c>
      <c r="J19" s="18">
        <v>5169</v>
      </c>
      <c r="K19" s="46">
        <v>0.6406283856988082</v>
      </c>
      <c r="L19" s="47">
        <v>0.68114204520225563</v>
      </c>
      <c r="M19" s="22">
        <v>-4.051365950344743E-2</v>
      </c>
    </row>
    <row r="20" spans="1:13" ht="18" customHeight="1" x14ac:dyDescent="0.4">
      <c r="A20" s="206"/>
      <c r="B20" s="81" t="s">
        <v>157</v>
      </c>
      <c r="C20" s="23">
        <v>0</v>
      </c>
      <c r="D20" s="24">
        <v>0</v>
      </c>
      <c r="E20" s="25" t="e">
        <v>#DIV/0!</v>
      </c>
      <c r="F20" s="26">
        <v>0</v>
      </c>
      <c r="G20" s="23">
        <v>0</v>
      </c>
      <c r="H20" s="24">
        <v>0</v>
      </c>
      <c r="I20" s="25" t="e">
        <v>#DIV/0!</v>
      </c>
      <c r="J20" s="26">
        <v>0</v>
      </c>
      <c r="K20" s="49" t="s">
        <v>0</v>
      </c>
      <c r="L20" s="50" t="s">
        <v>0</v>
      </c>
      <c r="M20" s="29" t="e">
        <v>#VALUE!</v>
      </c>
    </row>
    <row r="21" spans="1:13" ht="18" customHeight="1" x14ac:dyDescent="0.4">
      <c r="A21" s="206"/>
      <c r="B21" s="66" t="s">
        <v>156</v>
      </c>
      <c r="C21" s="30">
        <v>6855</v>
      </c>
      <c r="D21" s="31">
        <v>6620</v>
      </c>
      <c r="E21" s="32">
        <v>1.0354984894259818</v>
      </c>
      <c r="F21" s="33">
        <v>235</v>
      </c>
      <c r="G21" s="30">
        <v>9570</v>
      </c>
      <c r="H21" s="31">
        <v>9625</v>
      </c>
      <c r="I21" s="32">
        <v>0.99428571428571433</v>
      </c>
      <c r="J21" s="33">
        <v>-55</v>
      </c>
      <c r="K21" s="34">
        <v>0.71630094043887149</v>
      </c>
      <c r="L21" s="35">
        <v>0.68779220779220784</v>
      </c>
      <c r="M21" s="36">
        <v>2.8508732646663648E-2</v>
      </c>
    </row>
    <row r="22" spans="1:13" ht="18" customHeight="1" x14ac:dyDescent="0.4">
      <c r="A22" s="206"/>
      <c r="B22" s="66" t="s">
        <v>154</v>
      </c>
      <c r="C22" s="30">
        <v>10884</v>
      </c>
      <c r="D22" s="31">
        <v>8720</v>
      </c>
      <c r="E22" s="32">
        <v>1.248165137614679</v>
      </c>
      <c r="F22" s="33">
        <v>2164</v>
      </c>
      <c r="G22" s="30">
        <v>18120</v>
      </c>
      <c r="H22" s="31">
        <v>12896</v>
      </c>
      <c r="I22" s="32">
        <v>1.4050868486352357</v>
      </c>
      <c r="J22" s="33">
        <v>5224</v>
      </c>
      <c r="K22" s="34">
        <v>0.60066225165562914</v>
      </c>
      <c r="L22" s="35">
        <v>0.67617866004962779</v>
      </c>
      <c r="M22" s="36">
        <v>-7.5516408393998646E-2</v>
      </c>
    </row>
    <row r="23" spans="1:13" s="45" customFormat="1" ht="18" customHeight="1" x14ac:dyDescent="0.15">
      <c r="A23" s="51"/>
      <c r="B23" s="52" t="s">
        <v>99</v>
      </c>
      <c r="C23" s="53" t="s">
        <v>0</v>
      </c>
      <c r="D23" s="39" t="s">
        <v>0</v>
      </c>
      <c r="E23" s="40" t="s">
        <v>0</v>
      </c>
      <c r="F23" s="41" t="s">
        <v>0</v>
      </c>
      <c r="G23" s="53" t="s">
        <v>0</v>
      </c>
      <c r="H23" s="39" t="s">
        <v>0</v>
      </c>
      <c r="I23" s="40" t="s">
        <v>0</v>
      </c>
      <c r="J23" s="41" t="s">
        <v>0</v>
      </c>
      <c r="K23" s="42" t="s">
        <v>0</v>
      </c>
      <c r="L23" s="43" t="s">
        <v>0</v>
      </c>
      <c r="M23" s="44" t="s">
        <v>0</v>
      </c>
    </row>
    <row r="24" spans="1:13" ht="18" customHeight="1" x14ac:dyDescent="0.4">
      <c r="A24" s="208" t="s">
        <v>159</v>
      </c>
      <c r="B24" s="14"/>
      <c r="C24" s="15">
        <v>11940</v>
      </c>
      <c r="D24" s="16">
        <v>11043</v>
      </c>
      <c r="E24" s="17">
        <v>1.0812279271936973</v>
      </c>
      <c r="F24" s="18">
        <v>897</v>
      </c>
      <c r="G24" s="15">
        <v>17381</v>
      </c>
      <c r="H24" s="19">
        <v>15553</v>
      </c>
      <c r="I24" s="17">
        <v>1.1175335948048608</v>
      </c>
      <c r="J24" s="18">
        <v>1828</v>
      </c>
      <c r="K24" s="46">
        <v>0.68695702203555609</v>
      </c>
      <c r="L24" s="47">
        <v>0.71002378962258084</v>
      </c>
      <c r="M24" s="48">
        <v>-2.306676758702475E-2</v>
      </c>
    </row>
    <row r="25" spans="1:13" ht="18" customHeight="1" x14ac:dyDescent="0.4">
      <c r="A25" s="206"/>
      <c r="B25" s="81" t="s">
        <v>157</v>
      </c>
      <c r="C25" s="23">
        <v>0</v>
      </c>
      <c r="D25" s="24">
        <v>0</v>
      </c>
      <c r="E25" s="25" t="e">
        <v>#DIV/0!</v>
      </c>
      <c r="F25" s="26">
        <v>0</v>
      </c>
      <c r="G25" s="23">
        <v>0</v>
      </c>
      <c r="H25" s="24">
        <v>0</v>
      </c>
      <c r="I25" s="25" t="e">
        <v>#DIV/0!</v>
      </c>
      <c r="J25" s="26">
        <v>0</v>
      </c>
      <c r="K25" s="49" t="s">
        <v>0</v>
      </c>
      <c r="L25" s="50" t="s">
        <v>0</v>
      </c>
      <c r="M25" s="29" t="e">
        <v>#VALUE!</v>
      </c>
    </row>
    <row r="26" spans="1:13" ht="18" customHeight="1" x14ac:dyDescent="0.4">
      <c r="A26" s="206"/>
      <c r="B26" s="66" t="s">
        <v>156</v>
      </c>
      <c r="C26" s="30">
        <v>5242</v>
      </c>
      <c r="D26" s="31">
        <v>4826</v>
      </c>
      <c r="E26" s="32">
        <v>1.0861997513468711</v>
      </c>
      <c r="F26" s="33">
        <v>416</v>
      </c>
      <c r="G26" s="30">
        <v>6405</v>
      </c>
      <c r="H26" s="31">
        <v>6435</v>
      </c>
      <c r="I26" s="32">
        <v>0.99533799533799538</v>
      </c>
      <c r="J26" s="33">
        <v>-30</v>
      </c>
      <c r="K26" s="34">
        <v>0.81842310694769715</v>
      </c>
      <c r="L26" s="35">
        <v>0.74996114996114993</v>
      </c>
      <c r="M26" s="36">
        <v>6.8461956986547223E-2</v>
      </c>
    </row>
    <row r="27" spans="1:13" ht="18" customHeight="1" x14ac:dyDescent="0.4">
      <c r="A27" s="206"/>
      <c r="B27" s="66" t="s">
        <v>154</v>
      </c>
      <c r="C27" s="30">
        <v>6698</v>
      </c>
      <c r="D27" s="31">
        <v>6217</v>
      </c>
      <c r="E27" s="32">
        <v>1.0773685057101496</v>
      </c>
      <c r="F27" s="33">
        <v>481</v>
      </c>
      <c r="G27" s="30">
        <v>10976</v>
      </c>
      <c r="H27" s="31">
        <v>9118</v>
      </c>
      <c r="I27" s="32">
        <v>1.203772757183593</v>
      </c>
      <c r="J27" s="33">
        <v>1858</v>
      </c>
      <c r="K27" s="34">
        <v>0.61024052478134105</v>
      </c>
      <c r="L27" s="35">
        <v>0.68183812239526209</v>
      </c>
      <c r="M27" s="36">
        <v>-7.1597597613921038E-2</v>
      </c>
    </row>
    <row r="28" spans="1:13" s="45" customFormat="1" ht="18" customHeight="1" x14ac:dyDescent="0.15">
      <c r="A28" s="51"/>
      <c r="B28" s="52" t="s">
        <v>99</v>
      </c>
      <c r="C28" s="53" t="s">
        <v>0</v>
      </c>
      <c r="D28" s="39" t="s">
        <v>0</v>
      </c>
      <c r="E28" s="40" t="s">
        <v>0</v>
      </c>
      <c r="F28" s="41" t="s">
        <v>0</v>
      </c>
      <c r="G28" s="53" t="s">
        <v>0</v>
      </c>
      <c r="H28" s="39" t="s">
        <v>0</v>
      </c>
      <c r="I28" s="40" t="s">
        <v>0</v>
      </c>
      <c r="J28" s="41" t="s">
        <v>0</v>
      </c>
      <c r="K28" s="42" t="s">
        <v>0</v>
      </c>
      <c r="L28" s="43" t="s">
        <v>0</v>
      </c>
      <c r="M28" s="44" t="s">
        <v>0</v>
      </c>
    </row>
    <row r="29" spans="1:13" ht="18" customHeight="1" x14ac:dyDescent="0.4">
      <c r="A29" s="208" t="s">
        <v>158</v>
      </c>
      <c r="B29" s="14"/>
      <c r="C29" s="15">
        <v>16357</v>
      </c>
      <c r="D29" s="16">
        <v>14599</v>
      </c>
      <c r="E29" s="17">
        <v>1.1204192067949859</v>
      </c>
      <c r="F29" s="18">
        <v>1758</v>
      </c>
      <c r="G29" s="15">
        <v>31178</v>
      </c>
      <c r="H29" s="16">
        <v>31410</v>
      </c>
      <c r="I29" s="17">
        <v>0.99261381725565112</v>
      </c>
      <c r="J29" s="18">
        <v>-232</v>
      </c>
      <c r="K29" s="46">
        <v>0.52463275386490471</v>
      </c>
      <c r="L29" s="47">
        <v>0.4647882839859917</v>
      </c>
      <c r="M29" s="22">
        <v>5.9844469878913009E-2</v>
      </c>
    </row>
    <row r="30" spans="1:13" ht="18" customHeight="1" x14ac:dyDescent="0.4">
      <c r="A30" s="206"/>
      <c r="B30" s="81" t="s">
        <v>157</v>
      </c>
      <c r="C30" s="23">
        <v>0</v>
      </c>
      <c r="D30" s="24">
        <v>0</v>
      </c>
      <c r="E30" s="25" t="e">
        <v>#DIV/0!</v>
      </c>
      <c r="F30" s="26">
        <v>0</v>
      </c>
      <c r="G30" s="23">
        <v>0</v>
      </c>
      <c r="H30" s="24">
        <v>0</v>
      </c>
      <c r="I30" s="25" t="e">
        <v>#DIV/0!</v>
      </c>
      <c r="J30" s="26">
        <v>0</v>
      </c>
      <c r="K30" s="49" t="s">
        <v>0</v>
      </c>
      <c r="L30" s="50" t="s">
        <v>0</v>
      </c>
      <c r="M30" s="29" t="e">
        <v>#VALUE!</v>
      </c>
    </row>
    <row r="31" spans="1:13" ht="18" customHeight="1" x14ac:dyDescent="0.4">
      <c r="A31" s="206"/>
      <c r="B31" s="66" t="s">
        <v>156</v>
      </c>
      <c r="C31" s="30">
        <v>2092</v>
      </c>
      <c r="D31" s="207">
        <v>1893</v>
      </c>
      <c r="E31" s="32">
        <v>1.1051241415742208</v>
      </c>
      <c r="F31" s="33">
        <v>199</v>
      </c>
      <c r="G31" s="30">
        <v>3190</v>
      </c>
      <c r="H31" s="207">
        <v>3190</v>
      </c>
      <c r="I31" s="32">
        <v>1</v>
      </c>
      <c r="J31" s="33">
        <v>0</v>
      </c>
      <c r="K31" s="34">
        <v>0.65579937304075231</v>
      </c>
      <c r="L31" s="35">
        <v>0.59341692789968647</v>
      </c>
      <c r="M31" s="36">
        <v>6.2382445141065834E-2</v>
      </c>
    </row>
    <row r="32" spans="1:13" ht="18" customHeight="1" x14ac:dyDescent="0.4">
      <c r="A32" s="206"/>
      <c r="B32" s="66" t="s">
        <v>155</v>
      </c>
      <c r="C32" s="30">
        <v>464</v>
      </c>
      <c r="D32" s="31">
        <v>542</v>
      </c>
      <c r="E32" s="32">
        <v>0.85608856088560881</v>
      </c>
      <c r="F32" s="33">
        <v>-78</v>
      </c>
      <c r="G32" s="30">
        <v>918</v>
      </c>
      <c r="H32" s="31">
        <v>1029</v>
      </c>
      <c r="I32" s="32">
        <v>0.89212827988338195</v>
      </c>
      <c r="J32" s="33">
        <v>-111</v>
      </c>
      <c r="K32" s="34">
        <v>0.50544662309368193</v>
      </c>
      <c r="L32" s="35">
        <v>0.52672497570456756</v>
      </c>
      <c r="M32" s="36">
        <v>-2.127835261088562E-2</v>
      </c>
    </row>
    <row r="33" spans="1:13" ht="18" customHeight="1" x14ac:dyDescent="0.4">
      <c r="A33" s="206"/>
      <c r="B33" s="66" t="s">
        <v>154</v>
      </c>
      <c r="C33" s="30">
        <v>12785</v>
      </c>
      <c r="D33" s="31">
        <v>11611</v>
      </c>
      <c r="E33" s="32">
        <v>1.1011110154164154</v>
      </c>
      <c r="F33" s="33">
        <v>1174</v>
      </c>
      <c r="G33" s="30">
        <v>25288</v>
      </c>
      <c r="H33" s="31">
        <v>25937</v>
      </c>
      <c r="I33" s="32">
        <v>0.97497783089794499</v>
      </c>
      <c r="J33" s="33">
        <v>-649</v>
      </c>
      <c r="K33" s="34">
        <v>0.50557576716229047</v>
      </c>
      <c r="L33" s="35">
        <v>0.44766164167020089</v>
      </c>
      <c r="M33" s="36">
        <v>5.7914125492089574E-2</v>
      </c>
    </row>
    <row r="34" spans="1:13" ht="18" customHeight="1" x14ac:dyDescent="0.4">
      <c r="A34" s="206"/>
      <c r="B34" s="66" t="s">
        <v>153</v>
      </c>
      <c r="C34" s="30">
        <v>1016</v>
      </c>
      <c r="D34" s="31">
        <v>553</v>
      </c>
      <c r="E34" s="32">
        <v>1.8372513562386981</v>
      </c>
      <c r="F34" s="33">
        <v>463</v>
      </c>
      <c r="G34" s="30">
        <v>1782</v>
      </c>
      <c r="H34" s="31">
        <v>1254</v>
      </c>
      <c r="I34" s="32">
        <v>1.4210526315789473</v>
      </c>
      <c r="J34" s="33">
        <v>528</v>
      </c>
      <c r="K34" s="34">
        <v>0.57014590347923677</v>
      </c>
      <c r="L34" s="35">
        <v>0.44098883572567782</v>
      </c>
      <c r="M34" s="36">
        <v>0.12915706775355895</v>
      </c>
    </row>
    <row r="35" spans="1:13" s="45" customFormat="1" ht="18" customHeight="1" x14ac:dyDescent="0.15">
      <c r="A35" s="37"/>
      <c r="B35" s="57" t="s">
        <v>99</v>
      </c>
      <c r="C35" s="58" t="s">
        <v>0</v>
      </c>
      <c r="D35" s="59" t="s">
        <v>0</v>
      </c>
      <c r="E35" s="60" t="s">
        <v>0</v>
      </c>
      <c r="F35" s="61" t="s">
        <v>0</v>
      </c>
      <c r="G35" s="58" t="s">
        <v>0</v>
      </c>
      <c r="H35" s="59" t="s">
        <v>0</v>
      </c>
      <c r="I35" s="60" t="s">
        <v>0</v>
      </c>
      <c r="J35" s="61" t="s">
        <v>0</v>
      </c>
      <c r="K35" s="62" t="s">
        <v>0</v>
      </c>
      <c r="L35" s="63" t="s">
        <v>0</v>
      </c>
      <c r="M35" s="64" t="s">
        <v>0</v>
      </c>
    </row>
    <row r="36" spans="1:13" s="45" customFormat="1" ht="18" customHeight="1" thickBot="1" x14ac:dyDescent="0.2">
      <c r="A36" s="51"/>
      <c r="B36" s="52" t="s">
        <v>152</v>
      </c>
      <c r="C36" s="53" t="s">
        <v>0</v>
      </c>
      <c r="D36" s="39" t="s">
        <v>0</v>
      </c>
      <c r="E36" s="40" t="s">
        <v>0</v>
      </c>
      <c r="F36" s="41" t="s">
        <v>0</v>
      </c>
      <c r="G36" s="53" t="s">
        <v>0</v>
      </c>
      <c r="H36" s="39" t="s">
        <v>0</v>
      </c>
      <c r="I36" s="40" t="s">
        <v>0</v>
      </c>
      <c r="J36" s="41" t="s">
        <v>0</v>
      </c>
      <c r="K36" s="67" t="s">
        <v>0</v>
      </c>
      <c r="L36" s="68" t="s">
        <v>0</v>
      </c>
      <c r="M36" s="69" t="s">
        <v>0</v>
      </c>
    </row>
    <row r="37" spans="1:13" x14ac:dyDescent="0.4">
      <c r="C37" s="203"/>
      <c r="G37" s="203"/>
    </row>
    <row r="38" spans="1:13" x14ac:dyDescent="0.4">
      <c r="C38" s="203"/>
      <c r="G38" s="203"/>
    </row>
    <row r="39" spans="1:13" x14ac:dyDescent="0.4">
      <c r="C39" s="203"/>
      <c r="G39" s="71"/>
    </row>
    <row r="40" spans="1:13" x14ac:dyDescent="0.4">
      <c r="C40" s="203"/>
      <c r="G40" s="203"/>
    </row>
    <row r="41" spans="1:13" x14ac:dyDescent="0.4">
      <c r="C41" s="203"/>
      <c r="G41" s="203"/>
    </row>
    <row r="42" spans="1:13" x14ac:dyDescent="0.4">
      <c r="C42" s="203"/>
      <c r="G42" s="203"/>
    </row>
    <row r="43" spans="1:13" x14ac:dyDescent="0.4">
      <c r="C43" s="203"/>
      <c r="G43" s="203"/>
    </row>
    <row r="44" spans="1:13" x14ac:dyDescent="0.4">
      <c r="C44" s="203"/>
      <c r="G44" s="203"/>
    </row>
    <row r="45" spans="1:13" x14ac:dyDescent="0.4">
      <c r="C45" s="203"/>
      <c r="G45" s="203"/>
    </row>
    <row r="46" spans="1:13" x14ac:dyDescent="0.4">
      <c r="C46" s="203"/>
      <c r="G46" s="203"/>
    </row>
    <row r="47" spans="1:13" x14ac:dyDescent="0.4">
      <c r="C47" s="203"/>
      <c r="G47" s="203"/>
    </row>
    <row r="48" spans="1:13" x14ac:dyDescent="0.4">
      <c r="C48" s="203"/>
      <c r="G48" s="203"/>
    </row>
    <row r="49" spans="3:7" x14ac:dyDescent="0.4">
      <c r="C49" s="203"/>
      <c r="G49" s="203"/>
    </row>
    <row r="50" spans="3:7" x14ac:dyDescent="0.4">
      <c r="C50" s="203"/>
      <c r="G50" s="203"/>
    </row>
    <row r="51" spans="3:7" x14ac:dyDescent="0.4">
      <c r="C51" s="203"/>
      <c r="G51" s="203"/>
    </row>
    <row r="52" spans="3:7" x14ac:dyDescent="0.4">
      <c r="C52" s="203"/>
      <c r="G52" s="203"/>
    </row>
    <row r="53" spans="3:7" x14ac:dyDescent="0.4">
      <c r="C53" s="203"/>
      <c r="G53" s="203"/>
    </row>
    <row r="54" spans="3:7" x14ac:dyDescent="0.4">
      <c r="C54" s="203"/>
      <c r="G54" s="203"/>
    </row>
    <row r="55" spans="3:7" x14ac:dyDescent="0.4">
      <c r="C55" s="203"/>
      <c r="G55" s="203"/>
    </row>
    <row r="56" spans="3:7" x14ac:dyDescent="0.4">
      <c r="C56" s="203"/>
      <c r="G56" s="203"/>
    </row>
    <row r="57" spans="3:7" x14ac:dyDescent="0.4">
      <c r="C57" s="203"/>
      <c r="G57" s="203"/>
    </row>
    <row r="58" spans="3:7" x14ac:dyDescent="0.4">
      <c r="C58" s="203"/>
      <c r="G58" s="203"/>
    </row>
    <row r="59" spans="3:7" x14ac:dyDescent="0.4">
      <c r="C59" s="203"/>
      <c r="G59" s="203"/>
    </row>
    <row r="60" spans="3:7" x14ac:dyDescent="0.4">
      <c r="C60" s="203"/>
      <c r="G60" s="203"/>
    </row>
    <row r="61" spans="3:7" x14ac:dyDescent="0.4">
      <c r="C61" s="203"/>
      <c r="G61" s="203"/>
    </row>
    <row r="62" spans="3:7" x14ac:dyDescent="0.4">
      <c r="C62" s="203"/>
      <c r="G62" s="203"/>
    </row>
    <row r="63" spans="3:7" x14ac:dyDescent="0.4">
      <c r="C63" s="203"/>
      <c r="G63" s="203"/>
    </row>
    <row r="64" spans="3:7" x14ac:dyDescent="0.4">
      <c r="C64" s="203"/>
      <c r="G64" s="203"/>
    </row>
    <row r="65" spans="2:7" x14ac:dyDescent="0.4">
      <c r="C65" s="203"/>
      <c r="G65" s="203"/>
    </row>
    <row r="66" spans="2:7" x14ac:dyDescent="0.4">
      <c r="C66" s="203"/>
      <c r="G66" s="203"/>
    </row>
    <row r="67" spans="2:7" x14ac:dyDescent="0.4">
      <c r="B67" s="202">
        <v>6025</v>
      </c>
      <c r="C67" s="203"/>
      <c r="F67" s="201">
        <v>10620</v>
      </c>
      <c r="G67" s="203"/>
    </row>
    <row r="68" spans="2:7" x14ac:dyDescent="0.4">
      <c r="C68" s="203"/>
      <c r="G68" s="203"/>
    </row>
    <row r="69" spans="2:7" x14ac:dyDescent="0.4">
      <c r="C69" s="203"/>
      <c r="G69" s="203"/>
    </row>
    <row r="70" spans="2:7" x14ac:dyDescent="0.4">
      <c r="C70" s="203"/>
      <c r="G70" s="203"/>
    </row>
    <row r="71" spans="2:7" x14ac:dyDescent="0.4">
      <c r="C71" s="203"/>
      <c r="G71" s="203"/>
    </row>
    <row r="72" spans="2:7" x14ac:dyDescent="0.4">
      <c r="C72" s="203"/>
      <c r="G72" s="203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26'!A1" display="'h26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showGridLines="0" zoomScale="90" zoomScaleNormal="90" zoomScaleSheetLayoutView="90" workbookViewId="0">
      <pane xSplit="6" ySplit="5" topLeftCell="G6" activePane="bottomRight" state="frozen"/>
      <selection activeCell="G4" sqref="G4:G5"/>
      <selection pane="topRight" activeCell="G4" sqref="G4:G5"/>
      <selection pane="bottomLeft" activeCell="G4" sqref="G4:G5"/>
      <selection pane="bottomRight" sqref="A1:D1"/>
    </sheetView>
  </sheetViews>
  <sheetFormatPr defaultRowHeight="13.5" x14ac:dyDescent="0.4"/>
  <cols>
    <col min="1" max="1" width="2.125" style="136" customWidth="1"/>
    <col min="2" max="2" width="1.125" style="136" customWidth="1"/>
    <col min="3" max="3" width="6.75" style="136" customWidth="1"/>
    <col min="4" max="4" width="2.625" style="136" bestFit="1" customWidth="1"/>
    <col min="5" max="5" width="7.125" style="136" bestFit="1" customWidth="1"/>
    <col min="6" max="6" width="6.375" style="136" customWidth="1"/>
    <col min="7" max="8" width="12.75" style="136" bestFit="1" customWidth="1"/>
    <col min="9" max="9" width="7.625" style="136" customWidth="1"/>
    <col min="10" max="10" width="9.625" style="136" customWidth="1"/>
    <col min="11" max="12" width="12.75" style="136" bestFit="1" customWidth="1"/>
    <col min="13" max="13" width="7.625" style="136" customWidth="1"/>
    <col min="14" max="16" width="9.625" style="136" customWidth="1"/>
    <col min="17" max="17" width="8.625" style="136" customWidth="1"/>
    <col min="18" max="16384" width="9" style="136"/>
  </cols>
  <sheetData>
    <row r="1" spans="1:19" ht="17.25" customHeight="1" thickBot="1" x14ac:dyDescent="0.45">
      <c r="A1" s="281" t="str">
        <f>'h26'!A1</f>
        <v>平成26年度</v>
      </c>
      <c r="B1" s="281"/>
      <c r="C1" s="281"/>
      <c r="D1" s="281"/>
      <c r="E1" s="89"/>
      <c r="F1" s="89"/>
      <c r="G1" s="89"/>
      <c r="H1" s="89"/>
      <c r="I1" s="89"/>
      <c r="J1" s="92" t="str">
        <f ca="1">RIGHT(CELL("filename",$A$1),LEN(CELL("filename",$A$1))-FIND("]",CELL("filename",$A$1)))</f>
        <v>６月（月間）</v>
      </c>
      <c r="K1" s="93" t="s">
        <v>72</v>
      </c>
      <c r="L1" s="89"/>
      <c r="M1" s="89"/>
      <c r="N1" s="89"/>
      <c r="O1" s="89"/>
      <c r="P1" s="89"/>
      <c r="Q1" s="89"/>
    </row>
    <row r="2" spans="1:19" x14ac:dyDescent="0.4">
      <c r="A2" s="299">
        <f>'６月（上旬）'!A2:B2</f>
        <v>26</v>
      </c>
      <c r="B2" s="284"/>
      <c r="C2" s="1">
        <f>'６月（上旬）'!C2</f>
        <v>2014</v>
      </c>
      <c r="D2" s="2" t="s">
        <v>141</v>
      </c>
      <c r="E2" s="2">
        <f>'６月（上旬）'!E2</f>
        <v>6</v>
      </c>
      <c r="F2" s="2" t="s">
        <v>140</v>
      </c>
      <c r="G2" s="291" t="s">
        <v>139</v>
      </c>
      <c r="H2" s="284"/>
      <c r="I2" s="284"/>
      <c r="J2" s="292"/>
      <c r="K2" s="284" t="s">
        <v>138</v>
      </c>
      <c r="L2" s="284"/>
      <c r="M2" s="284"/>
      <c r="N2" s="284"/>
      <c r="O2" s="291" t="s">
        <v>137</v>
      </c>
      <c r="P2" s="284"/>
      <c r="Q2" s="302"/>
    </row>
    <row r="3" spans="1:19" x14ac:dyDescent="0.4">
      <c r="A3" s="295" t="s">
        <v>136</v>
      </c>
      <c r="B3" s="296"/>
      <c r="C3" s="296"/>
      <c r="D3" s="296"/>
      <c r="E3" s="296"/>
      <c r="F3" s="296"/>
      <c r="G3" s="293" t="s">
        <v>199</v>
      </c>
      <c r="H3" s="287" t="s">
        <v>198</v>
      </c>
      <c r="I3" s="289" t="s">
        <v>133</v>
      </c>
      <c r="J3" s="290"/>
      <c r="K3" s="285" t="str">
        <f>G3</f>
        <v>14'6/1-6/30</v>
      </c>
      <c r="L3" s="287" t="str">
        <f>H3</f>
        <v>13'6/1-6/30</v>
      </c>
      <c r="M3" s="289" t="s">
        <v>133</v>
      </c>
      <c r="N3" s="290"/>
      <c r="O3" s="303" t="str">
        <f>G3</f>
        <v>14'6/1-6/30</v>
      </c>
      <c r="P3" s="282" t="str">
        <f>H3</f>
        <v>13'6/1-6/30</v>
      </c>
      <c r="Q3" s="300" t="s">
        <v>131</v>
      </c>
    </row>
    <row r="4" spans="1:19" ht="14.25" thickBot="1" x14ac:dyDescent="0.45">
      <c r="A4" s="297"/>
      <c r="B4" s="298"/>
      <c r="C4" s="298"/>
      <c r="D4" s="298"/>
      <c r="E4" s="298"/>
      <c r="F4" s="298"/>
      <c r="G4" s="294"/>
      <c r="H4" s="288"/>
      <c r="I4" s="3" t="s">
        <v>132</v>
      </c>
      <c r="J4" s="4" t="s">
        <v>131</v>
      </c>
      <c r="K4" s="286"/>
      <c r="L4" s="288"/>
      <c r="M4" s="3" t="s">
        <v>132</v>
      </c>
      <c r="N4" s="4" t="s">
        <v>131</v>
      </c>
      <c r="O4" s="304"/>
      <c r="P4" s="283"/>
      <c r="Q4" s="301"/>
    </row>
    <row r="5" spans="1:19" x14ac:dyDescent="0.4">
      <c r="A5" s="176" t="s">
        <v>130</v>
      </c>
      <c r="B5" s="195"/>
      <c r="C5" s="195"/>
      <c r="D5" s="195"/>
      <c r="E5" s="195"/>
      <c r="F5" s="195"/>
      <c r="G5" s="194">
        <v>471600</v>
      </c>
      <c r="H5" s="193">
        <v>441415</v>
      </c>
      <c r="I5" s="192">
        <v>1.0683823612700067</v>
      </c>
      <c r="J5" s="191">
        <v>30185</v>
      </c>
      <c r="K5" s="194">
        <v>701342</v>
      </c>
      <c r="L5" s="193">
        <v>699030</v>
      </c>
      <c r="M5" s="192">
        <v>1.0033074403101441</v>
      </c>
      <c r="N5" s="191">
        <v>2312</v>
      </c>
      <c r="O5" s="190">
        <v>0.67242515063977348</v>
      </c>
      <c r="P5" s="189">
        <v>0.63146789122069158</v>
      </c>
      <c r="Q5" s="188">
        <v>4.0957259419081904E-2</v>
      </c>
      <c r="R5" s="139"/>
      <c r="S5" s="139"/>
    </row>
    <row r="6" spans="1:19" x14ac:dyDescent="0.4">
      <c r="A6" s="159" t="s">
        <v>129</v>
      </c>
      <c r="B6" s="158" t="s">
        <v>128</v>
      </c>
      <c r="C6" s="158"/>
      <c r="D6" s="158"/>
      <c r="E6" s="158"/>
      <c r="F6" s="158"/>
      <c r="G6" s="157">
        <v>178781</v>
      </c>
      <c r="H6" s="156">
        <v>166557</v>
      </c>
      <c r="I6" s="155">
        <v>1.0733922921282204</v>
      </c>
      <c r="J6" s="154">
        <v>12224</v>
      </c>
      <c r="K6" s="177">
        <v>260836</v>
      </c>
      <c r="L6" s="156">
        <v>270680</v>
      </c>
      <c r="M6" s="155">
        <v>0.96363233338259202</v>
      </c>
      <c r="N6" s="154">
        <v>-9844</v>
      </c>
      <c r="O6" s="153">
        <v>0.68541535677590515</v>
      </c>
      <c r="P6" s="152">
        <v>0.61532806265701201</v>
      </c>
      <c r="Q6" s="151">
        <v>7.008729411889314E-2</v>
      </c>
      <c r="R6" s="139"/>
      <c r="S6" s="139"/>
    </row>
    <row r="7" spans="1:19" x14ac:dyDescent="0.4">
      <c r="A7" s="169"/>
      <c r="B7" s="159" t="s">
        <v>127</v>
      </c>
      <c r="C7" s="158"/>
      <c r="D7" s="158"/>
      <c r="E7" s="158"/>
      <c r="F7" s="158"/>
      <c r="G7" s="157">
        <v>113344</v>
      </c>
      <c r="H7" s="156">
        <v>101646</v>
      </c>
      <c r="I7" s="155">
        <v>1.115085689550007</v>
      </c>
      <c r="J7" s="154">
        <v>11698</v>
      </c>
      <c r="K7" s="157">
        <v>175386</v>
      </c>
      <c r="L7" s="156">
        <v>180644</v>
      </c>
      <c r="M7" s="155">
        <v>0.97089302716946035</v>
      </c>
      <c r="N7" s="154">
        <v>-5258</v>
      </c>
      <c r="O7" s="153">
        <v>0.6462545471132245</v>
      </c>
      <c r="P7" s="152">
        <v>0.56268683155820287</v>
      </c>
      <c r="Q7" s="151">
        <v>8.3567715555021627E-2</v>
      </c>
      <c r="R7" s="139"/>
      <c r="S7" s="139"/>
    </row>
    <row r="8" spans="1:19" x14ac:dyDescent="0.4">
      <c r="A8" s="169"/>
      <c r="B8" s="169"/>
      <c r="C8" s="168" t="s">
        <v>98</v>
      </c>
      <c r="D8" s="5"/>
      <c r="E8" s="167"/>
      <c r="F8" s="6" t="s">
        <v>84</v>
      </c>
      <c r="G8" s="166">
        <v>91884</v>
      </c>
      <c r="H8" s="165">
        <v>86290</v>
      </c>
      <c r="I8" s="164">
        <v>1.0648279058987136</v>
      </c>
      <c r="J8" s="163">
        <v>5594</v>
      </c>
      <c r="K8" s="166">
        <v>137556</v>
      </c>
      <c r="L8" s="165">
        <v>160694</v>
      </c>
      <c r="M8" s="164">
        <v>0.85601204774291506</v>
      </c>
      <c r="N8" s="163">
        <v>-23138</v>
      </c>
      <c r="O8" s="162">
        <v>0.66797522463578474</v>
      </c>
      <c r="P8" s="161">
        <v>0.53698333478536842</v>
      </c>
      <c r="Q8" s="160">
        <v>0.13099188985041632</v>
      </c>
      <c r="R8" s="139"/>
      <c r="S8" s="139"/>
    </row>
    <row r="9" spans="1:19" x14ac:dyDescent="0.4">
      <c r="A9" s="169"/>
      <c r="B9" s="169"/>
      <c r="C9" s="168" t="s">
        <v>112</v>
      </c>
      <c r="D9" s="167"/>
      <c r="E9" s="167"/>
      <c r="F9" s="6" t="s">
        <v>84</v>
      </c>
      <c r="G9" s="166">
        <v>18498</v>
      </c>
      <c r="H9" s="165">
        <v>12410</v>
      </c>
      <c r="I9" s="164">
        <v>1.4905721192586623</v>
      </c>
      <c r="J9" s="163">
        <v>6088</v>
      </c>
      <c r="K9" s="166">
        <v>30000</v>
      </c>
      <c r="L9" s="165">
        <v>15000</v>
      </c>
      <c r="M9" s="164">
        <v>2</v>
      </c>
      <c r="N9" s="163">
        <v>15000</v>
      </c>
      <c r="O9" s="162">
        <v>0.61660000000000004</v>
      </c>
      <c r="P9" s="161">
        <v>0.82733333333333337</v>
      </c>
      <c r="Q9" s="160">
        <v>-0.21073333333333333</v>
      </c>
      <c r="R9" s="139"/>
      <c r="S9" s="139"/>
    </row>
    <row r="10" spans="1:19" x14ac:dyDescent="0.4">
      <c r="A10" s="169"/>
      <c r="B10" s="169"/>
      <c r="C10" s="168" t="s">
        <v>96</v>
      </c>
      <c r="D10" s="167"/>
      <c r="E10" s="167"/>
      <c r="F10" s="173"/>
      <c r="G10" s="166"/>
      <c r="H10" s="165"/>
      <c r="I10" s="164" t="e">
        <v>#DIV/0!</v>
      </c>
      <c r="J10" s="163">
        <v>0</v>
      </c>
      <c r="K10" s="166"/>
      <c r="L10" s="165"/>
      <c r="M10" s="164" t="e">
        <v>#DIV/0!</v>
      </c>
      <c r="N10" s="163">
        <v>0</v>
      </c>
      <c r="O10" s="162" t="e">
        <v>#DIV/0!</v>
      </c>
      <c r="P10" s="161" t="e">
        <v>#DIV/0!</v>
      </c>
      <c r="Q10" s="160" t="e">
        <v>#DIV/0!</v>
      </c>
      <c r="R10" s="139"/>
      <c r="S10" s="139"/>
    </row>
    <row r="11" spans="1:19" x14ac:dyDescent="0.4">
      <c r="A11" s="169"/>
      <c r="B11" s="169"/>
      <c r="C11" s="168" t="s">
        <v>97</v>
      </c>
      <c r="D11" s="167"/>
      <c r="E11" s="167"/>
      <c r="F11" s="173"/>
      <c r="G11" s="166"/>
      <c r="H11" s="165"/>
      <c r="I11" s="164" t="e">
        <v>#DIV/0!</v>
      </c>
      <c r="J11" s="163">
        <v>0</v>
      </c>
      <c r="K11" s="166"/>
      <c r="L11" s="165"/>
      <c r="M11" s="164" t="e">
        <v>#DIV/0!</v>
      </c>
      <c r="N11" s="163">
        <v>0</v>
      </c>
      <c r="O11" s="162" t="e">
        <v>#DIV/0!</v>
      </c>
      <c r="P11" s="161" t="e">
        <v>#DIV/0!</v>
      </c>
      <c r="Q11" s="160" t="e">
        <v>#DIV/0!</v>
      </c>
      <c r="R11" s="139"/>
      <c r="S11" s="139"/>
    </row>
    <row r="12" spans="1:19" x14ac:dyDescent="0.4">
      <c r="A12" s="169"/>
      <c r="B12" s="169"/>
      <c r="C12" s="168" t="s">
        <v>93</v>
      </c>
      <c r="D12" s="167"/>
      <c r="E12" s="167"/>
      <c r="F12" s="173"/>
      <c r="G12" s="166"/>
      <c r="H12" s="165"/>
      <c r="I12" s="164" t="e">
        <v>#DIV/0!</v>
      </c>
      <c r="J12" s="163">
        <v>0</v>
      </c>
      <c r="K12" s="166"/>
      <c r="L12" s="165"/>
      <c r="M12" s="164" t="e">
        <v>#DIV/0!</v>
      </c>
      <c r="N12" s="163">
        <v>0</v>
      </c>
      <c r="O12" s="162" t="e">
        <v>#DIV/0!</v>
      </c>
      <c r="P12" s="161" t="e">
        <v>#DIV/0!</v>
      </c>
      <c r="Q12" s="160" t="e">
        <v>#DIV/0!</v>
      </c>
      <c r="R12" s="139"/>
      <c r="S12" s="139"/>
    </row>
    <row r="13" spans="1:19" x14ac:dyDescent="0.4">
      <c r="A13" s="169"/>
      <c r="B13" s="169"/>
      <c r="C13" s="168" t="s">
        <v>91</v>
      </c>
      <c r="D13" s="167"/>
      <c r="E13" s="167"/>
      <c r="F13" s="6" t="s">
        <v>84</v>
      </c>
      <c r="G13" s="166">
        <v>2962</v>
      </c>
      <c r="H13" s="165">
        <v>2946</v>
      </c>
      <c r="I13" s="164">
        <v>1.0054310930074677</v>
      </c>
      <c r="J13" s="163">
        <v>16</v>
      </c>
      <c r="K13" s="166">
        <v>7830</v>
      </c>
      <c r="L13" s="165">
        <v>4950</v>
      </c>
      <c r="M13" s="164">
        <v>1.5818181818181818</v>
      </c>
      <c r="N13" s="163">
        <v>2880</v>
      </c>
      <c r="O13" s="162">
        <v>0.37828863346104724</v>
      </c>
      <c r="P13" s="161">
        <v>0.5951515151515151</v>
      </c>
      <c r="Q13" s="160">
        <v>-0.21686288169046786</v>
      </c>
      <c r="R13" s="139"/>
      <c r="S13" s="139"/>
    </row>
    <row r="14" spans="1:19" x14ac:dyDescent="0.4">
      <c r="A14" s="169"/>
      <c r="B14" s="169"/>
      <c r="C14" s="168" t="s">
        <v>110</v>
      </c>
      <c r="D14" s="167"/>
      <c r="E14" s="167"/>
      <c r="F14" s="173"/>
      <c r="G14" s="166"/>
      <c r="H14" s="165"/>
      <c r="I14" s="164" t="e">
        <v>#DIV/0!</v>
      </c>
      <c r="J14" s="163">
        <v>0</v>
      </c>
      <c r="K14" s="166"/>
      <c r="L14" s="165"/>
      <c r="M14" s="164" t="e">
        <v>#DIV/0!</v>
      </c>
      <c r="N14" s="163">
        <v>0</v>
      </c>
      <c r="O14" s="162" t="e">
        <v>#DIV/0!</v>
      </c>
      <c r="P14" s="161" t="e">
        <v>#DIV/0!</v>
      </c>
      <c r="Q14" s="160" t="e">
        <v>#DIV/0!</v>
      </c>
      <c r="R14" s="139"/>
      <c r="S14" s="139"/>
    </row>
    <row r="15" spans="1:19" x14ac:dyDescent="0.4">
      <c r="A15" s="169"/>
      <c r="B15" s="169"/>
      <c r="C15" s="168" t="s">
        <v>90</v>
      </c>
      <c r="D15" s="167"/>
      <c r="E15" s="167"/>
      <c r="F15" s="173"/>
      <c r="G15" s="166"/>
      <c r="H15" s="165"/>
      <c r="I15" s="164" t="e">
        <v>#DIV/0!</v>
      </c>
      <c r="J15" s="163">
        <v>0</v>
      </c>
      <c r="K15" s="166"/>
      <c r="L15" s="165"/>
      <c r="M15" s="164" t="e">
        <v>#DIV/0!</v>
      </c>
      <c r="N15" s="163">
        <v>0</v>
      </c>
      <c r="O15" s="162" t="e">
        <v>#DIV/0!</v>
      </c>
      <c r="P15" s="161" t="e">
        <v>#DIV/0!</v>
      </c>
      <c r="Q15" s="160" t="e">
        <v>#DIV/0!</v>
      </c>
      <c r="R15" s="139"/>
      <c r="S15" s="139"/>
    </row>
    <row r="16" spans="1:19" x14ac:dyDescent="0.4">
      <c r="A16" s="169"/>
      <c r="B16" s="169"/>
      <c r="C16" s="149" t="s">
        <v>126</v>
      </c>
      <c r="D16" s="147"/>
      <c r="E16" s="147"/>
      <c r="F16" s="187"/>
      <c r="G16" s="146"/>
      <c r="H16" s="145"/>
      <c r="I16" s="144" t="e">
        <v>#DIV/0!</v>
      </c>
      <c r="J16" s="143">
        <v>0</v>
      </c>
      <c r="K16" s="146"/>
      <c r="L16" s="145"/>
      <c r="M16" s="144" t="e">
        <v>#DIV/0!</v>
      </c>
      <c r="N16" s="143">
        <v>0</v>
      </c>
      <c r="O16" s="142" t="e">
        <v>#DIV/0!</v>
      </c>
      <c r="P16" s="141" t="e">
        <v>#DIV/0!</v>
      </c>
      <c r="Q16" s="140" t="e">
        <v>#DIV/0!</v>
      </c>
      <c r="R16" s="139"/>
      <c r="S16" s="139"/>
    </row>
    <row r="17" spans="1:19" x14ac:dyDescent="0.4">
      <c r="A17" s="169"/>
      <c r="B17" s="159" t="s">
        <v>125</v>
      </c>
      <c r="C17" s="158"/>
      <c r="D17" s="158"/>
      <c r="E17" s="158"/>
      <c r="F17" s="174"/>
      <c r="G17" s="157">
        <v>63842</v>
      </c>
      <c r="H17" s="156">
        <v>63296</v>
      </c>
      <c r="I17" s="155">
        <v>1.0086261375126391</v>
      </c>
      <c r="J17" s="154">
        <v>546</v>
      </c>
      <c r="K17" s="157">
        <v>82880</v>
      </c>
      <c r="L17" s="156">
        <v>87405</v>
      </c>
      <c r="M17" s="155">
        <v>0.94822950632114866</v>
      </c>
      <c r="N17" s="154">
        <v>-4525</v>
      </c>
      <c r="O17" s="153">
        <v>0.77029440154440154</v>
      </c>
      <c r="P17" s="152">
        <v>0.72416909787769579</v>
      </c>
      <c r="Q17" s="151">
        <v>4.6125303666705753E-2</v>
      </c>
      <c r="R17" s="139"/>
      <c r="S17" s="139"/>
    </row>
    <row r="18" spans="1:19" x14ac:dyDescent="0.4">
      <c r="A18" s="169"/>
      <c r="B18" s="169"/>
      <c r="C18" s="168" t="s">
        <v>98</v>
      </c>
      <c r="D18" s="167"/>
      <c r="E18" s="167"/>
      <c r="F18" s="173"/>
      <c r="G18" s="166"/>
      <c r="H18" s="165"/>
      <c r="I18" s="164" t="e">
        <v>#DIV/0!</v>
      </c>
      <c r="J18" s="163">
        <v>0</v>
      </c>
      <c r="K18" s="166"/>
      <c r="L18" s="165"/>
      <c r="M18" s="164" t="e">
        <v>#DIV/0!</v>
      </c>
      <c r="N18" s="163">
        <v>0</v>
      </c>
      <c r="O18" s="162" t="e">
        <v>#DIV/0!</v>
      </c>
      <c r="P18" s="161" t="e">
        <v>#DIV/0!</v>
      </c>
      <c r="Q18" s="160" t="e">
        <v>#DIV/0!</v>
      </c>
      <c r="R18" s="139"/>
      <c r="S18" s="139"/>
    </row>
    <row r="19" spans="1:19" x14ac:dyDescent="0.4">
      <c r="A19" s="169"/>
      <c r="B19" s="169"/>
      <c r="C19" s="168" t="s">
        <v>96</v>
      </c>
      <c r="D19" s="167"/>
      <c r="E19" s="167"/>
      <c r="F19" s="6" t="s">
        <v>84</v>
      </c>
      <c r="G19" s="166">
        <v>9726</v>
      </c>
      <c r="H19" s="165">
        <v>12967</v>
      </c>
      <c r="I19" s="164">
        <v>0.75005783913009949</v>
      </c>
      <c r="J19" s="163">
        <v>-3241</v>
      </c>
      <c r="K19" s="166">
        <v>13175</v>
      </c>
      <c r="L19" s="165">
        <v>17690</v>
      </c>
      <c r="M19" s="164">
        <v>0.74477105709440361</v>
      </c>
      <c r="N19" s="163">
        <v>-4515</v>
      </c>
      <c r="O19" s="162">
        <v>0.7382163187855787</v>
      </c>
      <c r="P19" s="161">
        <v>0.73301300169587336</v>
      </c>
      <c r="Q19" s="160">
        <v>5.2033170897053393E-3</v>
      </c>
      <c r="R19" s="139"/>
      <c r="S19" s="139"/>
    </row>
    <row r="20" spans="1:19" x14ac:dyDescent="0.4">
      <c r="A20" s="169"/>
      <c r="B20" s="169"/>
      <c r="C20" s="168" t="s">
        <v>97</v>
      </c>
      <c r="D20" s="167"/>
      <c r="E20" s="167"/>
      <c r="F20" s="6" t="s">
        <v>84</v>
      </c>
      <c r="G20" s="166">
        <v>19089</v>
      </c>
      <c r="H20" s="165">
        <v>17301</v>
      </c>
      <c r="I20" s="164">
        <v>1.1033466273625803</v>
      </c>
      <c r="J20" s="163">
        <v>1788</v>
      </c>
      <c r="K20" s="166">
        <v>25965</v>
      </c>
      <c r="L20" s="165">
        <v>25945</v>
      </c>
      <c r="M20" s="164">
        <v>1.0007708614376565</v>
      </c>
      <c r="N20" s="163">
        <v>20</v>
      </c>
      <c r="O20" s="162">
        <v>0.7351819757365684</v>
      </c>
      <c r="P20" s="161">
        <v>0.66683368664482556</v>
      </c>
      <c r="Q20" s="160">
        <v>6.8348289091742842E-2</v>
      </c>
      <c r="R20" s="139"/>
      <c r="S20" s="139"/>
    </row>
    <row r="21" spans="1:19" x14ac:dyDescent="0.4">
      <c r="A21" s="169"/>
      <c r="B21" s="169"/>
      <c r="C21" s="168" t="s">
        <v>98</v>
      </c>
      <c r="D21" s="5" t="s">
        <v>0</v>
      </c>
      <c r="E21" s="167" t="s">
        <v>89</v>
      </c>
      <c r="F21" s="6" t="s">
        <v>84</v>
      </c>
      <c r="G21" s="166">
        <v>6797</v>
      </c>
      <c r="H21" s="165">
        <v>7003</v>
      </c>
      <c r="I21" s="164">
        <v>0.97058403541339422</v>
      </c>
      <c r="J21" s="163">
        <v>-206</v>
      </c>
      <c r="K21" s="166">
        <v>8700</v>
      </c>
      <c r="L21" s="165">
        <v>8700</v>
      </c>
      <c r="M21" s="164">
        <v>1</v>
      </c>
      <c r="N21" s="163">
        <v>0</v>
      </c>
      <c r="O21" s="162">
        <v>0.78126436781609199</v>
      </c>
      <c r="P21" s="161">
        <v>0.80494252873563221</v>
      </c>
      <c r="Q21" s="160">
        <v>-2.3678160919540225E-2</v>
      </c>
      <c r="R21" s="139"/>
      <c r="S21" s="139"/>
    </row>
    <row r="22" spans="1:19" x14ac:dyDescent="0.4">
      <c r="A22" s="169"/>
      <c r="B22" s="169"/>
      <c r="C22" s="168" t="s">
        <v>98</v>
      </c>
      <c r="D22" s="5" t="s">
        <v>0</v>
      </c>
      <c r="E22" s="167" t="s">
        <v>123</v>
      </c>
      <c r="F22" s="6" t="s">
        <v>84</v>
      </c>
      <c r="G22" s="166">
        <v>4061</v>
      </c>
      <c r="H22" s="165">
        <v>3740</v>
      </c>
      <c r="I22" s="164">
        <v>1.0858288770053477</v>
      </c>
      <c r="J22" s="163">
        <v>321</v>
      </c>
      <c r="K22" s="166">
        <v>4350</v>
      </c>
      <c r="L22" s="165">
        <v>4490</v>
      </c>
      <c r="M22" s="164">
        <v>0.9688195991091314</v>
      </c>
      <c r="N22" s="163">
        <v>-140</v>
      </c>
      <c r="O22" s="162">
        <v>0.93356321839080458</v>
      </c>
      <c r="P22" s="161">
        <v>0.83296213808463249</v>
      </c>
      <c r="Q22" s="160">
        <v>0.1006010803061721</v>
      </c>
      <c r="R22" s="139"/>
      <c r="S22" s="139"/>
    </row>
    <row r="23" spans="1:19" x14ac:dyDescent="0.4">
      <c r="A23" s="169"/>
      <c r="B23" s="169"/>
      <c r="C23" s="168" t="s">
        <v>98</v>
      </c>
      <c r="D23" s="5" t="s">
        <v>0</v>
      </c>
      <c r="E23" s="167" t="s">
        <v>124</v>
      </c>
      <c r="F23" s="6" t="s">
        <v>88</v>
      </c>
      <c r="G23" s="166"/>
      <c r="H23" s="165"/>
      <c r="I23" s="164" t="e">
        <v>#DIV/0!</v>
      </c>
      <c r="J23" s="163">
        <v>0</v>
      </c>
      <c r="K23" s="166"/>
      <c r="L23" s="165"/>
      <c r="M23" s="164" t="e">
        <v>#DIV/0!</v>
      </c>
      <c r="N23" s="163">
        <v>0</v>
      </c>
      <c r="O23" s="162" t="e">
        <v>#DIV/0!</v>
      </c>
      <c r="P23" s="161" t="e">
        <v>#DIV/0!</v>
      </c>
      <c r="Q23" s="160" t="e">
        <v>#DIV/0!</v>
      </c>
      <c r="R23" s="139"/>
      <c r="S23" s="139"/>
    </row>
    <row r="24" spans="1:19" x14ac:dyDescent="0.4">
      <c r="A24" s="169"/>
      <c r="B24" s="169"/>
      <c r="C24" s="168" t="s">
        <v>96</v>
      </c>
      <c r="D24" s="5" t="s">
        <v>0</v>
      </c>
      <c r="E24" s="167" t="s">
        <v>89</v>
      </c>
      <c r="F24" s="6" t="s">
        <v>84</v>
      </c>
      <c r="G24" s="166">
        <v>3288</v>
      </c>
      <c r="H24" s="165">
        <v>3590</v>
      </c>
      <c r="I24" s="164">
        <v>0.91587743732590532</v>
      </c>
      <c r="J24" s="163">
        <v>-302</v>
      </c>
      <c r="K24" s="166">
        <v>4470</v>
      </c>
      <c r="L24" s="165">
        <v>4350</v>
      </c>
      <c r="M24" s="164">
        <v>1.0275862068965518</v>
      </c>
      <c r="N24" s="163">
        <v>120</v>
      </c>
      <c r="O24" s="162">
        <v>0.7355704697986577</v>
      </c>
      <c r="P24" s="161">
        <v>0.82528735632183903</v>
      </c>
      <c r="Q24" s="160">
        <v>-8.9716886523181327E-2</v>
      </c>
      <c r="R24" s="139"/>
      <c r="S24" s="139"/>
    </row>
    <row r="25" spans="1:19" x14ac:dyDescent="0.4">
      <c r="A25" s="169"/>
      <c r="B25" s="169"/>
      <c r="C25" s="168" t="s">
        <v>96</v>
      </c>
      <c r="D25" s="5" t="s">
        <v>0</v>
      </c>
      <c r="E25" s="167" t="s">
        <v>123</v>
      </c>
      <c r="F25" s="173"/>
      <c r="G25" s="166"/>
      <c r="H25" s="165"/>
      <c r="I25" s="164" t="e">
        <v>#DIV/0!</v>
      </c>
      <c r="J25" s="163">
        <v>0</v>
      </c>
      <c r="K25" s="166"/>
      <c r="L25" s="165"/>
      <c r="M25" s="164" t="e">
        <v>#DIV/0!</v>
      </c>
      <c r="N25" s="163">
        <v>0</v>
      </c>
      <c r="O25" s="162" t="e">
        <v>#DIV/0!</v>
      </c>
      <c r="P25" s="161" t="e">
        <v>#DIV/0!</v>
      </c>
      <c r="Q25" s="160" t="e">
        <v>#DIV/0!</v>
      </c>
      <c r="R25" s="139"/>
      <c r="S25" s="139"/>
    </row>
    <row r="26" spans="1:19" x14ac:dyDescent="0.4">
      <c r="A26" s="169"/>
      <c r="B26" s="169"/>
      <c r="C26" s="168" t="s">
        <v>90</v>
      </c>
      <c r="D26" s="5" t="s">
        <v>0</v>
      </c>
      <c r="E26" s="167" t="s">
        <v>89</v>
      </c>
      <c r="F26" s="173"/>
      <c r="G26" s="166"/>
      <c r="H26" s="165"/>
      <c r="I26" s="164" t="e">
        <v>#DIV/0!</v>
      </c>
      <c r="J26" s="163">
        <v>0</v>
      </c>
      <c r="K26" s="166"/>
      <c r="L26" s="165"/>
      <c r="M26" s="164" t="e">
        <v>#DIV/0!</v>
      </c>
      <c r="N26" s="163">
        <v>0</v>
      </c>
      <c r="O26" s="162" t="e">
        <v>#DIV/0!</v>
      </c>
      <c r="P26" s="161" t="e">
        <v>#DIV/0!</v>
      </c>
      <c r="Q26" s="160" t="e">
        <v>#DIV/0!</v>
      </c>
      <c r="R26" s="139"/>
      <c r="S26" s="139"/>
    </row>
    <row r="27" spans="1:19" x14ac:dyDescent="0.4">
      <c r="A27" s="169"/>
      <c r="B27" s="169"/>
      <c r="C27" s="168" t="s">
        <v>93</v>
      </c>
      <c r="D27" s="5" t="s">
        <v>0</v>
      </c>
      <c r="E27" s="167" t="s">
        <v>89</v>
      </c>
      <c r="F27" s="173"/>
      <c r="G27" s="166"/>
      <c r="H27" s="165"/>
      <c r="I27" s="164" t="e">
        <v>#DIV/0!</v>
      </c>
      <c r="J27" s="163">
        <v>0</v>
      </c>
      <c r="K27" s="166"/>
      <c r="L27" s="165"/>
      <c r="M27" s="164" t="e">
        <v>#DIV/0!</v>
      </c>
      <c r="N27" s="163">
        <v>0</v>
      </c>
      <c r="O27" s="162" t="e">
        <v>#DIV/0!</v>
      </c>
      <c r="P27" s="161" t="e">
        <v>#DIV/0!</v>
      </c>
      <c r="Q27" s="160" t="e">
        <v>#DIV/0!</v>
      </c>
      <c r="R27" s="139"/>
      <c r="S27" s="139"/>
    </row>
    <row r="28" spans="1:19" x14ac:dyDescent="0.4">
      <c r="A28" s="169"/>
      <c r="B28" s="169"/>
      <c r="C28" s="168" t="s">
        <v>110</v>
      </c>
      <c r="D28" s="167"/>
      <c r="E28" s="167"/>
      <c r="F28" s="173"/>
      <c r="G28" s="166"/>
      <c r="H28" s="165"/>
      <c r="I28" s="164" t="e">
        <v>#DIV/0!</v>
      </c>
      <c r="J28" s="163">
        <v>0</v>
      </c>
      <c r="K28" s="166"/>
      <c r="L28" s="165"/>
      <c r="M28" s="164" t="e">
        <v>#DIV/0!</v>
      </c>
      <c r="N28" s="163">
        <v>0</v>
      </c>
      <c r="O28" s="162" t="e">
        <v>#DIV/0!</v>
      </c>
      <c r="P28" s="161" t="e">
        <v>#DIV/0!</v>
      </c>
      <c r="Q28" s="160" t="e">
        <v>#DIV/0!</v>
      </c>
      <c r="R28" s="139"/>
      <c r="S28" s="139"/>
    </row>
    <row r="29" spans="1:19" x14ac:dyDescent="0.4">
      <c r="A29" s="169"/>
      <c r="B29" s="169"/>
      <c r="C29" s="168" t="s">
        <v>105</v>
      </c>
      <c r="D29" s="167"/>
      <c r="E29" s="167"/>
      <c r="F29" s="173"/>
      <c r="G29" s="166"/>
      <c r="H29" s="165"/>
      <c r="I29" s="164" t="e">
        <v>#DIV/0!</v>
      </c>
      <c r="J29" s="163">
        <v>0</v>
      </c>
      <c r="K29" s="166"/>
      <c r="L29" s="165"/>
      <c r="M29" s="164" t="e">
        <v>#DIV/0!</v>
      </c>
      <c r="N29" s="163">
        <v>0</v>
      </c>
      <c r="O29" s="162" t="e">
        <v>#DIV/0!</v>
      </c>
      <c r="P29" s="161" t="e">
        <v>#DIV/0!</v>
      </c>
      <c r="Q29" s="160" t="e">
        <v>#DIV/0!</v>
      </c>
      <c r="R29" s="139"/>
      <c r="S29" s="139"/>
    </row>
    <row r="30" spans="1:19" x14ac:dyDescent="0.4">
      <c r="A30" s="169"/>
      <c r="B30" s="169"/>
      <c r="C30" s="168" t="s">
        <v>122</v>
      </c>
      <c r="D30" s="167"/>
      <c r="E30" s="167"/>
      <c r="F30" s="173"/>
      <c r="G30" s="166"/>
      <c r="H30" s="165"/>
      <c r="I30" s="164" t="e">
        <v>#DIV/0!</v>
      </c>
      <c r="J30" s="163">
        <v>0</v>
      </c>
      <c r="K30" s="166"/>
      <c r="L30" s="165"/>
      <c r="M30" s="164" t="e">
        <v>#DIV/0!</v>
      </c>
      <c r="N30" s="163">
        <v>0</v>
      </c>
      <c r="O30" s="162" t="e">
        <v>#DIV/0!</v>
      </c>
      <c r="P30" s="161" t="e">
        <v>#DIV/0!</v>
      </c>
      <c r="Q30" s="160" t="e">
        <v>#DIV/0!</v>
      </c>
      <c r="R30" s="139"/>
      <c r="S30" s="139"/>
    </row>
    <row r="31" spans="1:19" x14ac:dyDescent="0.4">
      <c r="A31" s="169"/>
      <c r="B31" s="169"/>
      <c r="C31" s="168" t="s">
        <v>121</v>
      </c>
      <c r="D31" s="167"/>
      <c r="E31" s="167"/>
      <c r="F31" s="6" t="s">
        <v>84</v>
      </c>
      <c r="G31" s="166">
        <v>3536</v>
      </c>
      <c r="H31" s="165">
        <v>3835</v>
      </c>
      <c r="I31" s="164">
        <v>0.92203389830508475</v>
      </c>
      <c r="J31" s="163">
        <v>-299</v>
      </c>
      <c r="K31" s="166">
        <v>4350</v>
      </c>
      <c r="L31" s="165">
        <v>4350</v>
      </c>
      <c r="M31" s="164">
        <v>1</v>
      </c>
      <c r="N31" s="163">
        <v>0</v>
      </c>
      <c r="O31" s="162">
        <v>0.81287356321839077</v>
      </c>
      <c r="P31" s="161">
        <v>0.88160919540229887</v>
      </c>
      <c r="Q31" s="160">
        <v>-6.8735632183908102E-2</v>
      </c>
      <c r="R31" s="139"/>
      <c r="S31" s="139"/>
    </row>
    <row r="32" spans="1:19" x14ac:dyDescent="0.4">
      <c r="A32" s="169"/>
      <c r="B32" s="169"/>
      <c r="C32" s="168" t="s">
        <v>120</v>
      </c>
      <c r="D32" s="167"/>
      <c r="E32" s="167"/>
      <c r="F32" s="173"/>
      <c r="G32" s="166"/>
      <c r="H32" s="165"/>
      <c r="I32" s="164" t="e">
        <v>#DIV/0!</v>
      </c>
      <c r="J32" s="163">
        <v>0</v>
      </c>
      <c r="K32" s="166"/>
      <c r="L32" s="165"/>
      <c r="M32" s="164" t="e">
        <v>#DIV/0!</v>
      </c>
      <c r="N32" s="163">
        <v>0</v>
      </c>
      <c r="O32" s="162" t="e">
        <v>#DIV/0!</v>
      </c>
      <c r="P32" s="161" t="e">
        <v>#DIV/0!</v>
      </c>
      <c r="Q32" s="160" t="e">
        <v>#DIV/0!</v>
      </c>
      <c r="R32" s="139"/>
      <c r="S32" s="139"/>
    </row>
    <row r="33" spans="1:19" x14ac:dyDescent="0.4">
      <c r="A33" s="169"/>
      <c r="B33" s="169"/>
      <c r="C33" s="168" t="s">
        <v>119</v>
      </c>
      <c r="D33" s="167"/>
      <c r="E33" s="167"/>
      <c r="F33" s="6" t="s">
        <v>84</v>
      </c>
      <c r="G33" s="166">
        <v>2491</v>
      </c>
      <c r="H33" s="165">
        <v>2049</v>
      </c>
      <c r="I33" s="164">
        <v>1.2157149829184968</v>
      </c>
      <c r="J33" s="163">
        <v>442</v>
      </c>
      <c r="K33" s="166">
        <v>4350</v>
      </c>
      <c r="L33" s="165">
        <v>4350</v>
      </c>
      <c r="M33" s="164">
        <v>1</v>
      </c>
      <c r="N33" s="163">
        <v>0</v>
      </c>
      <c r="O33" s="162">
        <v>0.57264367816091954</v>
      </c>
      <c r="P33" s="161">
        <v>0.4710344827586207</v>
      </c>
      <c r="Q33" s="160">
        <v>0.10160919540229885</v>
      </c>
      <c r="R33" s="139"/>
      <c r="S33" s="139"/>
    </row>
    <row r="34" spans="1:19" x14ac:dyDescent="0.4">
      <c r="A34" s="169"/>
      <c r="B34" s="169"/>
      <c r="C34" s="168" t="s">
        <v>94</v>
      </c>
      <c r="D34" s="167"/>
      <c r="E34" s="167"/>
      <c r="F34" s="173"/>
      <c r="G34" s="166"/>
      <c r="H34" s="165"/>
      <c r="I34" s="164" t="e">
        <v>#DIV/0!</v>
      </c>
      <c r="J34" s="163">
        <v>0</v>
      </c>
      <c r="K34" s="166"/>
      <c r="L34" s="165"/>
      <c r="M34" s="164" t="e">
        <v>#DIV/0!</v>
      </c>
      <c r="N34" s="163">
        <v>0</v>
      </c>
      <c r="O34" s="162" t="e">
        <v>#DIV/0!</v>
      </c>
      <c r="P34" s="161" t="e">
        <v>#DIV/0!</v>
      </c>
      <c r="Q34" s="160" t="e">
        <v>#DIV/0!</v>
      </c>
      <c r="R34" s="139"/>
      <c r="S34" s="139"/>
    </row>
    <row r="35" spans="1:19" x14ac:dyDescent="0.4">
      <c r="A35" s="169"/>
      <c r="B35" s="169"/>
      <c r="C35" s="168" t="s">
        <v>90</v>
      </c>
      <c r="D35" s="167"/>
      <c r="E35" s="167"/>
      <c r="F35" s="173"/>
      <c r="G35" s="166"/>
      <c r="H35" s="165"/>
      <c r="I35" s="164" t="e">
        <v>#DIV/0!</v>
      </c>
      <c r="J35" s="163">
        <v>0</v>
      </c>
      <c r="K35" s="166"/>
      <c r="L35" s="165"/>
      <c r="M35" s="164" t="e">
        <v>#DIV/0!</v>
      </c>
      <c r="N35" s="163">
        <v>0</v>
      </c>
      <c r="O35" s="162" t="e">
        <v>#DIV/0!</v>
      </c>
      <c r="P35" s="161" t="e">
        <v>#DIV/0!</v>
      </c>
      <c r="Q35" s="160" t="e">
        <v>#DIV/0!</v>
      </c>
      <c r="R35" s="139"/>
      <c r="S35" s="139"/>
    </row>
    <row r="36" spans="1:19" x14ac:dyDescent="0.4">
      <c r="A36" s="169"/>
      <c r="B36" s="150"/>
      <c r="C36" s="149" t="s">
        <v>93</v>
      </c>
      <c r="D36" s="147"/>
      <c r="E36" s="147"/>
      <c r="F36" s="6" t="s">
        <v>84</v>
      </c>
      <c r="G36" s="146">
        <v>14854</v>
      </c>
      <c r="H36" s="145">
        <v>12811</v>
      </c>
      <c r="I36" s="144">
        <v>1.1594723284677231</v>
      </c>
      <c r="J36" s="143">
        <v>2043</v>
      </c>
      <c r="K36" s="146">
        <v>17520</v>
      </c>
      <c r="L36" s="145">
        <v>17530</v>
      </c>
      <c r="M36" s="144">
        <v>0.99942954934398176</v>
      </c>
      <c r="N36" s="143">
        <v>-10</v>
      </c>
      <c r="O36" s="142">
        <v>0.84783105022831051</v>
      </c>
      <c r="P36" s="141">
        <v>0.73080433542498568</v>
      </c>
      <c r="Q36" s="140">
        <v>0.11702671480332483</v>
      </c>
      <c r="R36" s="139"/>
      <c r="S36" s="139"/>
    </row>
    <row r="37" spans="1:19" x14ac:dyDescent="0.4">
      <c r="A37" s="169"/>
      <c r="B37" s="159" t="s">
        <v>118</v>
      </c>
      <c r="C37" s="158"/>
      <c r="D37" s="158"/>
      <c r="E37" s="158"/>
      <c r="F37" s="174"/>
      <c r="G37" s="157">
        <v>1595</v>
      </c>
      <c r="H37" s="156">
        <v>1615</v>
      </c>
      <c r="I37" s="155">
        <v>0.9876160990712074</v>
      </c>
      <c r="J37" s="154">
        <v>-20</v>
      </c>
      <c r="K37" s="157">
        <v>2570</v>
      </c>
      <c r="L37" s="156">
        <v>2631</v>
      </c>
      <c r="M37" s="155">
        <v>0.97681489927784115</v>
      </c>
      <c r="N37" s="154">
        <v>-61</v>
      </c>
      <c r="O37" s="153">
        <v>0.62062256809338523</v>
      </c>
      <c r="P37" s="152">
        <v>0.61383504370961617</v>
      </c>
      <c r="Q37" s="151">
        <v>6.7875243837690613E-3</v>
      </c>
      <c r="R37" s="139"/>
      <c r="S37" s="139"/>
    </row>
    <row r="38" spans="1:19" x14ac:dyDescent="0.4">
      <c r="A38" s="169"/>
      <c r="B38" s="169"/>
      <c r="C38" s="168" t="s">
        <v>117</v>
      </c>
      <c r="D38" s="167"/>
      <c r="E38" s="167"/>
      <c r="F38" s="6" t="s">
        <v>84</v>
      </c>
      <c r="G38" s="166">
        <v>989</v>
      </c>
      <c r="H38" s="165">
        <v>972</v>
      </c>
      <c r="I38" s="164">
        <v>1.0174897119341564</v>
      </c>
      <c r="J38" s="163">
        <v>17</v>
      </c>
      <c r="K38" s="166">
        <v>1478</v>
      </c>
      <c r="L38" s="165">
        <v>1489</v>
      </c>
      <c r="M38" s="164">
        <v>0.99261249160510412</v>
      </c>
      <c r="N38" s="163">
        <v>-11</v>
      </c>
      <c r="O38" s="162">
        <v>0.66914749661705009</v>
      </c>
      <c r="P38" s="161">
        <v>0.65278710543989249</v>
      </c>
      <c r="Q38" s="160">
        <v>1.6360391177157596E-2</v>
      </c>
      <c r="R38" s="139"/>
      <c r="S38" s="139"/>
    </row>
    <row r="39" spans="1:19" x14ac:dyDescent="0.4">
      <c r="A39" s="150"/>
      <c r="B39" s="150"/>
      <c r="C39" s="186" t="s">
        <v>116</v>
      </c>
      <c r="D39" s="185"/>
      <c r="E39" s="185"/>
      <c r="F39" s="6" t="s">
        <v>84</v>
      </c>
      <c r="G39" s="184">
        <v>606</v>
      </c>
      <c r="H39" s="183">
        <v>643</v>
      </c>
      <c r="I39" s="182">
        <v>0.94245723172628304</v>
      </c>
      <c r="J39" s="181">
        <v>-37</v>
      </c>
      <c r="K39" s="184">
        <v>1092</v>
      </c>
      <c r="L39" s="183">
        <v>1142</v>
      </c>
      <c r="M39" s="182">
        <v>0.95621716287215408</v>
      </c>
      <c r="N39" s="181">
        <v>-50</v>
      </c>
      <c r="O39" s="180">
        <v>0.55494505494505497</v>
      </c>
      <c r="P39" s="179">
        <v>0.5630472854640981</v>
      </c>
      <c r="Q39" s="178">
        <v>-8.1022305190431299E-3</v>
      </c>
      <c r="R39" s="139"/>
      <c r="S39" s="139"/>
    </row>
    <row r="40" spans="1:19" x14ac:dyDescent="0.4">
      <c r="A40" s="159" t="s">
        <v>115</v>
      </c>
      <c r="B40" s="158" t="s">
        <v>114</v>
      </c>
      <c r="C40" s="158"/>
      <c r="D40" s="158"/>
      <c r="E40" s="158"/>
      <c r="F40" s="174"/>
      <c r="G40" s="157">
        <v>236031</v>
      </c>
      <c r="H40" s="156">
        <v>221489</v>
      </c>
      <c r="I40" s="155">
        <v>1.0656556307536718</v>
      </c>
      <c r="J40" s="154">
        <v>14542</v>
      </c>
      <c r="K40" s="177">
        <v>355456</v>
      </c>
      <c r="L40" s="156">
        <v>348565</v>
      </c>
      <c r="M40" s="155">
        <v>1.0197696268988568</v>
      </c>
      <c r="N40" s="154">
        <v>6891</v>
      </c>
      <c r="O40" s="153">
        <v>0.66402311397191216</v>
      </c>
      <c r="P40" s="152">
        <v>0.63543098130908149</v>
      </c>
      <c r="Q40" s="151">
        <v>2.8592132662830672E-2</v>
      </c>
      <c r="R40" s="139"/>
      <c r="S40" s="139"/>
    </row>
    <row r="41" spans="1:19" x14ac:dyDescent="0.4">
      <c r="A41" s="176"/>
      <c r="B41" s="159" t="s">
        <v>113</v>
      </c>
      <c r="C41" s="158"/>
      <c r="D41" s="158"/>
      <c r="E41" s="158"/>
      <c r="F41" s="174"/>
      <c r="G41" s="157">
        <v>229425</v>
      </c>
      <c r="H41" s="156">
        <v>217855</v>
      </c>
      <c r="I41" s="155">
        <v>1.0531087191021551</v>
      </c>
      <c r="J41" s="154">
        <v>11570</v>
      </c>
      <c r="K41" s="157">
        <v>345728</v>
      </c>
      <c r="L41" s="156">
        <v>342447</v>
      </c>
      <c r="M41" s="155">
        <v>1.0095810446580056</v>
      </c>
      <c r="N41" s="154">
        <v>3281</v>
      </c>
      <c r="O41" s="153">
        <v>0.66359970844131799</v>
      </c>
      <c r="P41" s="152">
        <v>0.63617143674787635</v>
      </c>
      <c r="Q41" s="151">
        <v>2.7428271693441642E-2</v>
      </c>
      <c r="R41" s="139"/>
      <c r="S41" s="139"/>
    </row>
    <row r="42" spans="1:19" x14ac:dyDescent="0.4">
      <c r="A42" s="169"/>
      <c r="B42" s="169"/>
      <c r="C42" s="168" t="s">
        <v>98</v>
      </c>
      <c r="D42" s="167"/>
      <c r="E42" s="167"/>
      <c r="F42" s="6" t="s">
        <v>84</v>
      </c>
      <c r="G42" s="166">
        <v>81549</v>
      </c>
      <c r="H42" s="165">
        <v>79707</v>
      </c>
      <c r="I42" s="164">
        <v>1.0231096390530316</v>
      </c>
      <c r="J42" s="163">
        <v>1842</v>
      </c>
      <c r="K42" s="166">
        <v>125346</v>
      </c>
      <c r="L42" s="165">
        <v>121585</v>
      </c>
      <c r="M42" s="164">
        <v>1.0309330920755027</v>
      </c>
      <c r="N42" s="163">
        <v>3761</v>
      </c>
      <c r="O42" s="162">
        <v>0.65059116365899194</v>
      </c>
      <c r="P42" s="161">
        <v>0.65556606489287328</v>
      </c>
      <c r="Q42" s="160">
        <v>-4.9749012338813348E-3</v>
      </c>
      <c r="R42" s="139"/>
      <c r="S42" s="139"/>
    </row>
    <row r="43" spans="1:19" x14ac:dyDescent="0.4">
      <c r="A43" s="169"/>
      <c r="B43" s="169"/>
      <c r="C43" s="168" t="s">
        <v>112</v>
      </c>
      <c r="D43" s="167"/>
      <c r="E43" s="167"/>
      <c r="F43" s="6" t="s">
        <v>84</v>
      </c>
      <c r="G43" s="166">
        <v>16570</v>
      </c>
      <c r="H43" s="165">
        <v>11315</v>
      </c>
      <c r="I43" s="164">
        <v>1.4644277507733097</v>
      </c>
      <c r="J43" s="163">
        <v>5255</v>
      </c>
      <c r="K43" s="166">
        <v>20078</v>
      </c>
      <c r="L43" s="165">
        <v>12804</v>
      </c>
      <c r="M43" s="164">
        <v>1.5681037175882537</v>
      </c>
      <c r="N43" s="163">
        <v>7274</v>
      </c>
      <c r="O43" s="162">
        <v>0.82528140253013249</v>
      </c>
      <c r="P43" s="161">
        <v>0.883708216182443</v>
      </c>
      <c r="Q43" s="160">
        <v>-5.8426813652310505E-2</v>
      </c>
      <c r="R43" s="139"/>
      <c r="S43" s="139"/>
    </row>
    <row r="44" spans="1:19" x14ac:dyDescent="0.4">
      <c r="A44" s="169"/>
      <c r="B44" s="169"/>
      <c r="C44" s="168" t="s">
        <v>96</v>
      </c>
      <c r="D44" s="167"/>
      <c r="E44" s="167"/>
      <c r="F44" s="6" t="s">
        <v>84</v>
      </c>
      <c r="G44" s="166">
        <v>18862</v>
      </c>
      <c r="H44" s="165">
        <v>20081</v>
      </c>
      <c r="I44" s="164">
        <v>0.93929585180020914</v>
      </c>
      <c r="J44" s="163">
        <v>-1219</v>
      </c>
      <c r="K44" s="166">
        <v>24345</v>
      </c>
      <c r="L44" s="165">
        <v>27454</v>
      </c>
      <c r="M44" s="164">
        <v>0.88675602826546218</v>
      </c>
      <c r="N44" s="163">
        <v>-3109</v>
      </c>
      <c r="O44" s="162">
        <v>0.77477921544464978</v>
      </c>
      <c r="P44" s="161">
        <v>0.73144168427187295</v>
      </c>
      <c r="Q44" s="160">
        <v>4.3337531172776833E-2</v>
      </c>
      <c r="R44" s="139"/>
      <c r="S44" s="139"/>
    </row>
    <row r="45" spans="1:19" x14ac:dyDescent="0.4">
      <c r="A45" s="169"/>
      <c r="B45" s="169"/>
      <c r="C45" s="168" t="s">
        <v>90</v>
      </c>
      <c r="D45" s="167"/>
      <c r="E45" s="167"/>
      <c r="F45" s="6" t="s">
        <v>84</v>
      </c>
      <c r="G45" s="166">
        <v>6429</v>
      </c>
      <c r="H45" s="165">
        <v>6494</v>
      </c>
      <c r="I45" s="164">
        <v>0.98999076070218661</v>
      </c>
      <c r="J45" s="163">
        <v>-65</v>
      </c>
      <c r="K45" s="166">
        <v>10767</v>
      </c>
      <c r="L45" s="165">
        <v>10717</v>
      </c>
      <c r="M45" s="164">
        <v>1.004665484743865</v>
      </c>
      <c r="N45" s="163">
        <v>50</v>
      </c>
      <c r="O45" s="162">
        <v>0.59710225689607133</v>
      </c>
      <c r="P45" s="161">
        <v>0.60595315853317155</v>
      </c>
      <c r="Q45" s="160">
        <v>-8.850901637100228E-3</v>
      </c>
      <c r="R45" s="139"/>
      <c r="S45" s="139"/>
    </row>
    <row r="46" spans="1:19" x14ac:dyDescent="0.4">
      <c r="A46" s="169"/>
      <c r="B46" s="169"/>
      <c r="C46" s="168" t="s">
        <v>93</v>
      </c>
      <c r="D46" s="167"/>
      <c r="E46" s="167"/>
      <c r="F46" s="6" t="s">
        <v>84</v>
      </c>
      <c r="G46" s="166">
        <v>16423</v>
      </c>
      <c r="H46" s="165">
        <v>16861</v>
      </c>
      <c r="I46" s="164">
        <v>0.97402289306684064</v>
      </c>
      <c r="J46" s="163">
        <v>-438</v>
      </c>
      <c r="K46" s="166">
        <v>23818</v>
      </c>
      <c r="L46" s="165">
        <v>29150</v>
      </c>
      <c r="M46" s="164">
        <v>0.81708404802744428</v>
      </c>
      <c r="N46" s="163">
        <v>-5332</v>
      </c>
      <c r="O46" s="162">
        <v>0.689520530691074</v>
      </c>
      <c r="P46" s="161">
        <v>0.5784219554030875</v>
      </c>
      <c r="Q46" s="160">
        <v>0.1110985752879865</v>
      </c>
      <c r="R46" s="139"/>
      <c r="S46" s="139"/>
    </row>
    <row r="47" spans="1:19" x14ac:dyDescent="0.4">
      <c r="A47" s="169"/>
      <c r="B47" s="169"/>
      <c r="C47" s="168" t="s">
        <v>97</v>
      </c>
      <c r="D47" s="167"/>
      <c r="E47" s="167"/>
      <c r="F47" s="6" t="s">
        <v>84</v>
      </c>
      <c r="G47" s="166">
        <v>31364</v>
      </c>
      <c r="H47" s="165">
        <v>31004</v>
      </c>
      <c r="I47" s="164">
        <v>1.0116114049800027</v>
      </c>
      <c r="J47" s="163">
        <v>360</v>
      </c>
      <c r="K47" s="166">
        <v>45553</v>
      </c>
      <c r="L47" s="165">
        <v>48030</v>
      </c>
      <c r="M47" s="164">
        <v>0.94842806579221317</v>
      </c>
      <c r="N47" s="163">
        <v>-2477</v>
      </c>
      <c r="O47" s="162">
        <v>0.68851667288652774</v>
      </c>
      <c r="P47" s="161">
        <v>0.64551322090360197</v>
      </c>
      <c r="Q47" s="160">
        <v>4.3003451982925767E-2</v>
      </c>
      <c r="R47" s="139"/>
      <c r="S47" s="139"/>
    </row>
    <row r="48" spans="1:19" x14ac:dyDescent="0.4">
      <c r="A48" s="169"/>
      <c r="B48" s="169"/>
      <c r="C48" s="168" t="s">
        <v>91</v>
      </c>
      <c r="D48" s="167"/>
      <c r="E48" s="167"/>
      <c r="F48" s="6" t="s">
        <v>84</v>
      </c>
      <c r="G48" s="166">
        <v>5228</v>
      </c>
      <c r="H48" s="165">
        <v>5080</v>
      </c>
      <c r="I48" s="164">
        <v>1.0291338582677165</v>
      </c>
      <c r="J48" s="163">
        <v>148</v>
      </c>
      <c r="K48" s="166">
        <v>8100</v>
      </c>
      <c r="L48" s="165">
        <v>8100</v>
      </c>
      <c r="M48" s="164">
        <v>1</v>
      </c>
      <c r="N48" s="163">
        <v>0</v>
      </c>
      <c r="O48" s="162">
        <v>0.64543209876543206</v>
      </c>
      <c r="P48" s="161">
        <v>0.62716049382716055</v>
      </c>
      <c r="Q48" s="160">
        <v>1.8271604938271513E-2</v>
      </c>
      <c r="R48" s="139"/>
      <c r="S48" s="139"/>
    </row>
    <row r="49" spans="1:19" x14ac:dyDescent="0.4">
      <c r="A49" s="169"/>
      <c r="B49" s="169"/>
      <c r="C49" s="168" t="s">
        <v>111</v>
      </c>
      <c r="D49" s="167"/>
      <c r="E49" s="167"/>
      <c r="F49" s="6" t="s">
        <v>84</v>
      </c>
      <c r="G49" s="166">
        <v>3450</v>
      </c>
      <c r="H49" s="165">
        <v>3597</v>
      </c>
      <c r="I49" s="164">
        <v>0.95913261050875731</v>
      </c>
      <c r="J49" s="163">
        <v>-147</v>
      </c>
      <c r="K49" s="166">
        <v>5279</v>
      </c>
      <c r="L49" s="165">
        <v>5271</v>
      </c>
      <c r="M49" s="164">
        <v>1.0015177385695313</v>
      </c>
      <c r="N49" s="163">
        <v>8</v>
      </c>
      <c r="O49" s="162">
        <v>0.65353286607311989</v>
      </c>
      <c r="P49" s="161">
        <v>0.68241320432555497</v>
      </c>
      <c r="Q49" s="160">
        <v>-2.8880338252435078E-2</v>
      </c>
      <c r="R49" s="139"/>
      <c r="S49" s="139"/>
    </row>
    <row r="50" spans="1:19" x14ac:dyDescent="0.4">
      <c r="A50" s="169"/>
      <c r="B50" s="169"/>
      <c r="C50" s="168" t="s">
        <v>110</v>
      </c>
      <c r="D50" s="167"/>
      <c r="E50" s="167"/>
      <c r="F50" s="6" t="s">
        <v>84</v>
      </c>
      <c r="G50" s="166">
        <v>5037</v>
      </c>
      <c r="H50" s="165">
        <v>4730</v>
      </c>
      <c r="I50" s="164">
        <v>1.0649048625792812</v>
      </c>
      <c r="J50" s="163">
        <v>307</v>
      </c>
      <c r="K50" s="166">
        <v>8234</v>
      </c>
      <c r="L50" s="165">
        <v>8100</v>
      </c>
      <c r="M50" s="164">
        <v>1.0165432098765432</v>
      </c>
      <c r="N50" s="163">
        <v>134</v>
      </c>
      <c r="O50" s="162">
        <v>0.61173184357541899</v>
      </c>
      <c r="P50" s="161">
        <v>0.58395061728395059</v>
      </c>
      <c r="Q50" s="160">
        <v>2.7781226291468397E-2</v>
      </c>
      <c r="R50" s="139"/>
      <c r="S50" s="139"/>
    </row>
    <row r="51" spans="1:19" x14ac:dyDescent="0.4">
      <c r="A51" s="169"/>
      <c r="B51" s="169"/>
      <c r="C51" s="168" t="s">
        <v>109</v>
      </c>
      <c r="D51" s="167"/>
      <c r="E51" s="167"/>
      <c r="F51" s="6" t="s">
        <v>88</v>
      </c>
      <c r="G51" s="166"/>
      <c r="H51" s="165"/>
      <c r="I51" s="164" t="e">
        <v>#DIV/0!</v>
      </c>
      <c r="J51" s="163">
        <v>0</v>
      </c>
      <c r="K51" s="166"/>
      <c r="L51" s="165"/>
      <c r="M51" s="164" t="e">
        <v>#DIV/0!</v>
      </c>
      <c r="N51" s="163">
        <v>0</v>
      </c>
      <c r="O51" s="162" t="e">
        <v>#DIV/0!</v>
      </c>
      <c r="P51" s="161" t="e">
        <v>#DIV/0!</v>
      </c>
      <c r="Q51" s="160" t="e">
        <v>#DIV/0!</v>
      </c>
      <c r="R51" s="139"/>
      <c r="S51" s="139"/>
    </row>
    <row r="52" spans="1:19" x14ac:dyDescent="0.4">
      <c r="A52" s="169"/>
      <c r="B52" s="169"/>
      <c r="C52" s="168" t="s">
        <v>108</v>
      </c>
      <c r="D52" s="167"/>
      <c r="E52" s="167"/>
      <c r="F52" s="6" t="s">
        <v>84</v>
      </c>
      <c r="G52" s="166">
        <v>2308</v>
      </c>
      <c r="H52" s="165">
        <v>2638</v>
      </c>
      <c r="I52" s="164">
        <v>0.87490523123578468</v>
      </c>
      <c r="J52" s="163">
        <v>-330</v>
      </c>
      <c r="K52" s="166">
        <v>4936</v>
      </c>
      <c r="L52" s="165">
        <v>5056</v>
      </c>
      <c r="M52" s="164">
        <v>0.97626582278481011</v>
      </c>
      <c r="N52" s="163">
        <v>-120</v>
      </c>
      <c r="O52" s="162">
        <v>0.46758508914100488</v>
      </c>
      <c r="P52" s="161">
        <v>0.521756329113924</v>
      </c>
      <c r="Q52" s="160">
        <v>-5.4171239972919116E-2</v>
      </c>
      <c r="R52" s="139"/>
      <c r="S52" s="139"/>
    </row>
    <row r="53" spans="1:19" x14ac:dyDescent="0.4">
      <c r="A53" s="169"/>
      <c r="B53" s="169"/>
      <c r="C53" s="168" t="s">
        <v>107</v>
      </c>
      <c r="D53" s="167"/>
      <c r="E53" s="167"/>
      <c r="F53" s="6" t="s">
        <v>84</v>
      </c>
      <c r="G53" s="166">
        <v>4113</v>
      </c>
      <c r="H53" s="165">
        <v>3494</v>
      </c>
      <c r="I53" s="164">
        <v>1.1771608471665713</v>
      </c>
      <c r="J53" s="163">
        <v>619</v>
      </c>
      <c r="K53" s="166">
        <v>8234</v>
      </c>
      <c r="L53" s="165">
        <v>8099</v>
      </c>
      <c r="M53" s="164">
        <v>1.016668724533893</v>
      </c>
      <c r="N53" s="163">
        <v>135</v>
      </c>
      <c r="O53" s="162">
        <v>0.49951420937575902</v>
      </c>
      <c r="P53" s="161">
        <v>0.43141128534386963</v>
      </c>
      <c r="Q53" s="160">
        <v>6.8102924031889389E-2</v>
      </c>
      <c r="R53" s="139"/>
      <c r="S53" s="139"/>
    </row>
    <row r="54" spans="1:19" x14ac:dyDescent="0.4">
      <c r="A54" s="169"/>
      <c r="B54" s="169"/>
      <c r="C54" s="168" t="s">
        <v>106</v>
      </c>
      <c r="D54" s="167"/>
      <c r="E54" s="167"/>
      <c r="F54" s="6" t="s">
        <v>84</v>
      </c>
      <c r="G54" s="166">
        <v>5072</v>
      </c>
      <c r="H54" s="165">
        <v>5052</v>
      </c>
      <c r="I54" s="164">
        <v>1.0039588281868568</v>
      </c>
      <c r="J54" s="163">
        <v>20</v>
      </c>
      <c r="K54" s="166">
        <v>8100</v>
      </c>
      <c r="L54" s="165">
        <v>8100</v>
      </c>
      <c r="M54" s="164">
        <v>1</v>
      </c>
      <c r="N54" s="163">
        <v>0</v>
      </c>
      <c r="O54" s="162">
        <v>0.62617283950617286</v>
      </c>
      <c r="P54" s="161">
        <v>0.62370370370370365</v>
      </c>
      <c r="Q54" s="160">
        <v>2.4691358024692134E-3</v>
      </c>
      <c r="R54" s="139"/>
      <c r="S54" s="139"/>
    </row>
    <row r="55" spans="1:19" x14ac:dyDescent="0.4">
      <c r="A55" s="169"/>
      <c r="B55" s="169"/>
      <c r="C55" s="168" t="s">
        <v>105</v>
      </c>
      <c r="D55" s="167"/>
      <c r="E55" s="167"/>
      <c r="F55" s="6" t="s">
        <v>84</v>
      </c>
      <c r="G55" s="166">
        <v>2988</v>
      </c>
      <c r="H55" s="165">
        <v>2454</v>
      </c>
      <c r="I55" s="164">
        <v>1.21760391198044</v>
      </c>
      <c r="J55" s="163">
        <v>534</v>
      </c>
      <c r="K55" s="166">
        <v>5280</v>
      </c>
      <c r="L55" s="165">
        <v>5280</v>
      </c>
      <c r="M55" s="164">
        <v>1</v>
      </c>
      <c r="N55" s="163">
        <v>0</v>
      </c>
      <c r="O55" s="162">
        <v>0.56590909090909092</v>
      </c>
      <c r="P55" s="161">
        <v>0.46477272727272728</v>
      </c>
      <c r="Q55" s="160">
        <v>0.10113636363636364</v>
      </c>
      <c r="R55" s="139"/>
      <c r="S55" s="139"/>
    </row>
    <row r="56" spans="1:19" x14ac:dyDescent="0.4">
      <c r="A56" s="169"/>
      <c r="B56" s="169"/>
      <c r="C56" s="168" t="s">
        <v>103</v>
      </c>
      <c r="D56" s="167"/>
      <c r="E56" s="167"/>
      <c r="F56" s="6" t="s">
        <v>84</v>
      </c>
      <c r="G56" s="166">
        <v>3524</v>
      </c>
      <c r="H56" s="165">
        <v>2647</v>
      </c>
      <c r="I56" s="164">
        <v>1.331318473743861</v>
      </c>
      <c r="J56" s="163">
        <v>877</v>
      </c>
      <c r="K56" s="166">
        <v>5509</v>
      </c>
      <c r="L56" s="165">
        <v>5040</v>
      </c>
      <c r="M56" s="164">
        <v>1.0930555555555554</v>
      </c>
      <c r="N56" s="163">
        <v>469</v>
      </c>
      <c r="O56" s="162">
        <v>0.63968052278090393</v>
      </c>
      <c r="P56" s="161">
        <v>0.52519841269841272</v>
      </c>
      <c r="Q56" s="160">
        <v>0.11448211008249121</v>
      </c>
      <c r="R56" s="139"/>
      <c r="S56" s="139"/>
    </row>
    <row r="57" spans="1:19" x14ac:dyDescent="0.4">
      <c r="A57" s="169"/>
      <c r="B57" s="169"/>
      <c r="C57" s="168" t="s">
        <v>102</v>
      </c>
      <c r="D57" s="167"/>
      <c r="E57" s="167"/>
      <c r="F57" s="6" t="s">
        <v>84</v>
      </c>
      <c r="G57" s="166">
        <v>2376</v>
      </c>
      <c r="H57" s="165">
        <v>1790</v>
      </c>
      <c r="I57" s="164">
        <v>1.3273743016759776</v>
      </c>
      <c r="J57" s="163">
        <v>586</v>
      </c>
      <c r="K57" s="166">
        <v>4979</v>
      </c>
      <c r="L57" s="165">
        <v>5280</v>
      </c>
      <c r="M57" s="164">
        <v>0.94299242424242424</v>
      </c>
      <c r="N57" s="163">
        <v>-301</v>
      </c>
      <c r="O57" s="162">
        <v>0.47720425788310905</v>
      </c>
      <c r="P57" s="161">
        <v>0.33901515151515149</v>
      </c>
      <c r="Q57" s="160">
        <v>0.13818910636795756</v>
      </c>
      <c r="R57" s="139"/>
      <c r="S57" s="139"/>
    </row>
    <row r="58" spans="1:19" x14ac:dyDescent="0.4">
      <c r="A58" s="169"/>
      <c r="B58" s="169"/>
      <c r="C58" s="168" t="s">
        <v>104</v>
      </c>
      <c r="D58" s="167"/>
      <c r="E58" s="167"/>
      <c r="F58" s="6" t="s">
        <v>84</v>
      </c>
      <c r="G58" s="166">
        <v>2186</v>
      </c>
      <c r="H58" s="165">
        <v>2101</v>
      </c>
      <c r="I58" s="164">
        <v>1.0404569252736793</v>
      </c>
      <c r="J58" s="163">
        <v>85</v>
      </c>
      <c r="K58" s="166">
        <v>3464</v>
      </c>
      <c r="L58" s="165">
        <v>3526</v>
      </c>
      <c r="M58" s="164">
        <v>0.98241633579126486</v>
      </c>
      <c r="N58" s="163">
        <v>-62</v>
      </c>
      <c r="O58" s="162">
        <v>0.63106235565819857</v>
      </c>
      <c r="P58" s="161">
        <v>0.59585933068633012</v>
      </c>
      <c r="Q58" s="160">
        <v>3.5203024971868446E-2</v>
      </c>
      <c r="R58" s="139"/>
      <c r="S58" s="139"/>
    </row>
    <row r="59" spans="1:19" x14ac:dyDescent="0.4">
      <c r="A59" s="169"/>
      <c r="B59" s="169"/>
      <c r="C59" s="168" t="s">
        <v>101</v>
      </c>
      <c r="D59" s="167"/>
      <c r="E59" s="167"/>
      <c r="F59" s="6" t="s">
        <v>84</v>
      </c>
      <c r="G59" s="166">
        <v>6133</v>
      </c>
      <c r="H59" s="165">
        <v>5238</v>
      </c>
      <c r="I59" s="164">
        <v>1.1708667430316915</v>
      </c>
      <c r="J59" s="163">
        <v>895</v>
      </c>
      <c r="K59" s="166">
        <v>11266</v>
      </c>
      <c r="L59" s="165">
        <v>12465</v>
      </c>
      <c r="M59" s="164">
        <v>0.90381066987565184</v>
      </c>
      <c r="N59" s="163">
        <v>-1199</v>
      </c>
      <c r="O59" s="162">
        <v>0.54438132433871822</v>
      </c>
      <c r="P59" s="161">
        <v>0.42021660649819492</v>
      </c>
      <c r="Q59" s="160">
        <v>0.1241647178405233</v>
      </c>
      <c r="R59" s="139"/>
      <c r="S59" s="139"/>
    </row>
    <row r="60" spans="1:19" x14ac:dyDescent="0.4">
      <c r="A60" s="169"/>
      <c r="B60" s="169"/>
      <c r="C60" s="168" t="s">
        <v>98</v>
      </c>
      <c r="D60" s="5" t="s">
        <v>0</v>
      </c>
      <c r="E60" s="167" t="s">
        <v>89</v>
      </c>
      <c r="F60" s="6" t="s">
        <v>84</v>
      </c>
      <c r="G60" s="166">
        <v>6408</v>
      </c>
      <c r="H60" s="165">
        <v>6250</v>
      </c>
      <c r="I60" s="164">
        <v>1.02528</v>
      </c>
      <c r="J60" s="163">
        <v>158</v>
      </c>
      <c r="K60" s="166">
        <v>8100</v>
      </c>
      <c r="L60" s="165">
        <v>8100</v>
      </c>
      <c r="M60" s="164">
        <v>1</v>
      </c>
      <c r="N60" s="163">
        <v>0</v>
      </c>
      <c r="O60" s="162">
        <v>0.7911111111111111</v>
      </c>
      <c r="P60" s="161">
        <v>0.77160493827160492</v>
      </c>
      <c r="Q60" s="160">
        <v>1.9506172839506175E-2</v>
      </c>
      <c r="R60" s="139"/>
      <c r="S60" s="139"/>
    </row>
    <row r="61" spans="1:19" x14ac:dyDescent="0.4">
      <c r="A61" s="169"/>
      <c r="B61" s="169"/>
      <c r="C61" s="168" t="s">
        <v>96</v>
      </c>
      <c r="D61" s="5" t="s">
        <v>0</v>
      </c>
      <c r="E61" s="167" t="s">
        <v>89</v>
      </c>
      <c r="F61" s="6" t="s">
        <v>84</v>
      </c>
      <c r="G61" s="166">
        <v>3643</v>
      </c>
      <c r="H61" s="165">
        <v>3682</v>
      </c>
      <c r="I61" s="164">
        <v>0.98940793047256925</v>
      </c>
      <c r="J61" s="163">
        <v>-39</v>
      </c>
      <c r="K61" s="166">
        <v>5280</v>
      </c>
      <c r="L61" s="165">
        <v>5010</v>
      </c>
      <c r="M61" s="164">
        <v>1.0538922155688624</v>
      </c>
      <c r="N61" s="163">
        <v>270</v>
      </c>
      <c r="O61" s="162">
        <v>0.68996212121212119</v>
      </c>
      <c r="P61" s="161">
        <v>0.73493013972055887</v>
      </c>
      <c r="Q61" s="160">
        <v>-4.4968018508437679E-2</v>
      </c>
      <c r="R61" s="139"/>
      <c r="S61" s="139"/>
    </row>
    <row r="62" spans="1:19" x14ac:dyDescent="0.4">
      <c r="A62" s="169"/>
      <c r="B62" s="169"/>
      <c r="C62" s="168" t="s">
        <v>93</v>
      </c>
      <c r="D62" s="5" t="s">
        <v>0</v>
      </c>
      <c r="E62" s="167" t="s">
        <v>89</v>
      </c>
      <c r="F62" s="6" t="s">
        <v>84</v>
      </c>
      <c r="G62" s="166">
        <v>3644</v>
      </c>
      <c r="H62" s="165">
        <v>3640</v>
      </c>
      <c r="I62" s="164">
        <v>1.0010989010989011</v>
      </c>
      <c r="J62" s="163">
        <v>4</v>
      </c>
      <c r="K62" s="166">
        <v>5280</v>
      </c>
      <c r="L62" s="165">
        <v>5280</v>
      </c>
      <c r="M62" s="164">
        <v>1</v>
      </c>
      <c r="N62" s="163">
        <v>0</v>
      </c>
      <c r="O62" s="162">
        <v>0.69015151515151518</v>
      </c>
      <c r="P62" s="161">
        <v>0.68939393939393945</v>
      </c>
      <c r="Q62" s="160">
        <v>7.575757575757347E-4</v>
      </c>
      <c r="R62" s="139"/>
      <c r="S62" s="139"/>
    </row>
    <row r="63" spans="1:19" x14ac:dyDescent="0.4">
      <c r="A63" s="169"/>
      <c r="B63" s="150"/>
      <c r="C63" s="149" t="s">
        <v>97</v>
      </c>
      <c r="D63" s="11" t="s">
        <v>0</v>
      </c>
      <c r="E63" s="147" t="s">
        <v>89</v>
      </c>
      <c r="F63" s="6" t="s">
        <v>88</v>
      </c>
      <c r="G63" s="146">
        <v>2118</v>
      </c>
      <c r="H63" s="145"/>
      <c r="I63" s="144" t="e">
        <v>#DIV/0!</v>
      </c>
      <c r="J63" s="143">
        <v>2118</v>
      </c>
      <c r="K63" s="146">
        <v>3780</v>
      </c>
      <c r="L63" s="145"/>
      <c r="M63" s="144" t="e">
        <v>#DIV/0!</v>
      </c>
      <c r="N63" s="143">
        <v>3780</v>
      </c>
      <c r="O63" s="142">
        <v>0.56031746031746033</v>
      </c>
      <c r="P63" s="141" t="e">
        <v>#DIV/0!</v>
      </c>
      <c r="Q63" s="140" t="e">
        <v>#DIV/0!</v>
      </c>
      <c r="R63" s="139"/>
      <c r="S63" s="139"/>
    </row>
    <row r="64" spans="1:19" x14ac:dyDescent="0.4">
      <c r="A64" s="169"/>
      <c r="B64" s="159" t="s">
        <v>1</v>
      </c>
      <c r="C64" s="158"/>
      <c r="D64" s="175"/>
      <c r="E64" s="158"/>
      <c r="F64" s="174"/>
      <c r="G64" s="157">
        <v>6606</v>
      </c>
      <c r="H64" s="156">
        <v>3634</v>
      </c>
      <c r="I64" s="155">
        <v>1.8178315905338469</v>
      </c>
      <c r="J64" s="154">
        <v>2972</v>
      </c>
      <c r="K64" s="157">
        <v>9728</v>
      </c>
      <c r="L64" s="156">
        <v>6118</v>
      </c>
      <c r="M64" s="155">
        <v>1.5900621118012421</v>
      </c>
      <c r="N64" s="154">
        <v>3610</v>
      </c>
      <c r="O64" s="153">
        <v>0.67907072368421051</v>
      </c>
      <c r="P64" s="152">
        <v>0.59398496240601506</v>
      </c>
      <c r="Q64" s="151">
        <v>8.5085761278195449E-2</v>
      </c>
      <c r="R64" s="139"/>
      <c r="S64" s="139"/>
    </row>
    <row r="65" spans="1:19" x14ac:dyDescent="0.4">
      <c r="A65" s="169"/>
      <c r="B65" s="169"/>
      <c r="C65" s="168" t="s">
        <v>104</v>
      </c>
      <c r="D65" s="167"/>
      <c r="E65" s="167"/>
      <c r="F65" s="6" t="s">
        <v>84</v>
      </c>
      <c r="G65" s="166">
        <v>1184</v>
      </c>
      <c r="H65" s="165">
        <v>792</v>
      </c>
      <c r="I65" s="164">
        <v>1.494949494949495</v>
      </c>
      <c r="J65" s="163">
        <v>392</v>
      </c>
      <c r="K65" s="166">
        <v>1581</v>
      </c>
      <c r="L65" s="165">
        <v>1520</v>
      </c>
      <c r="M65" s="164">
        <v>1.0401315789473684</v>
      </c>
      <c r="N65" s="163">
        <v>61</v>
      </c>
      <c r="O65" s="162">
        <v>0.74889310562934852</v>
      </c>
      <c r="P65" s="161">
        <v>0.52105263157894732</v>
      </c>
      <c r="Q65" s="160">
        <v>0.2278404740504012</v>
      </c>
      <c r="R65" s="139"/>
      <c r="S65" s="139"/>
    </row>
    <row r="66" spans="1:19" x14ac:dyDescent="0.4">
      <c r="A66" s="169"/>
      <c r="B66" s="169"/>
      <c r="C66" s="168" t="s">
        <v>103</v>
      </c>
      <c r="D66" s="167"/>
      <c r="E66" s="167"/>
      <c r="F66" s="173"/>
      <c r="G66" s="166"/>
      <c r="H66" s="165">
        <v>0</v>
      </c>
      <c r="I66" s="164" t="e">
        <v>#DIV/0!</v>
      </c>
      <c r="J66" s="163">
        <v>0</v>
      </c>
      <c r="K66" s="166"/>
      <c r="L66" s="165">
        <v>0</v>
      </c>
      <c r="M66" s="164" t="e">
        <v>#DIV/0!</v>
      </c>
      <c r="N66" s="163">
        <v>0</v>
      </c>
      <c r="O66" s="162" t="e">
        <v>#DIV/0!</v>
      </c>
      <c r="P66" s="161" t="e">
        <v>#DIV/0!</v>
      </c>
      <c r="Q66" s="160" t="e">
        <v>#DIV/0!</v>
      </c>
      <c r="R66" s="139"/>
      <c r="S66" s="139"/>
    </row>
    <row r="67" spans="1:19" x14ac:dyDescent="0.4">
      <c r="A67" s="169"/>
      <c r="B67" s="169"/>
      <c r="C67" s="168" t="s">
        <v>102</v>
      </c>
      <c r="D67" s="167"/>
      <c r="E67" s="167"/>
      <c r="F67" s="173"/>
      <c r="G67" s="166"/>
      <c r="H67" s="165">
        <v>0</v>
      </c>
      <c r="I67" s="164" t="e">
        <v>#DIV/0!</v>
      </c>
      <c r="J67" s="163">
        <v>0</v>
      </c>
      <c r="K67" s="166"/>
      <c r="L67" s="165">
        <v>0</v>
      </c>
      <c r="M67" s="164" t="e">
        <v>#DIV/0!</v>
      </c>
      <c r="N67" s="163">
        <v>0</v>
      </c>
      <c r="O67" s="162" t="e">
        <v>#DIV/0!</v>
      </c>
      <c r="P67" s="161" t="e">
        <v>#DIV/0!</v>
      </c>
      <c r="Q67" s="160" t="e">
        <v>#DIV/0!</v>
      </c>
      <c r="R67" s="139"/>
      <c r="S67" s="139"/>
    </row>
    <row r="68" spans="1:19" x14ac:dyDescent="0.4">
      <c r="A68" s="169"/>
      <c r="B68" s="169"/>
      <c r="C68" s="168" t="s">
        <v>101</v>
      </c>
      <c r="D68" s="167"/>
      <c r="E68" s="167"/>
      <c r="F68" s="6" t="s">
        <v>84</v>
      </c>
      <c r="G68" s="166">
        <v>2101</v>
      </c>
      <c r="H68" s="165">
        <v>1185</v>
      </c>
      <c r="I68" s="164">
        <v>1.7729957805907173</v>
      </c>
      <c r="J68" s="163">
        <v>916</v>
      </c>
      <c r="K68" s="166">
        <v>3254</v>
      </c>
      <c r="L68" s="165">
        <v>1815</v>
      </c>
      <c r="M68" s="164">
        <v>1.7928374655647383</v>
      </c>
      <c r="N68" s="163">
        <v>1439</v>
      </c>
      <c r="O68" s="162">
        <v>0.64566687154271662</v>
      </c>
      <c r="P68" s="161">
        <v>0.65289256198347112</v>
      </c>
      <c r="Q68" s="160">
        <v>-7.2256904407544953E-3</v>
      </c>
      <c r="R68" s="139"/>
      <c r="S68" s="139"/>
    </row>
    <row r="69" spans="1:19" x14ac:dyDescent="0.4">
      <c r="A69" s="150"/>
      <c r="B69" s="150"/>
      <c r="C69" s="149" t="s">
        <v>90</v>
      </c>
      <c r="D69" s="147"/>
      <c r="E69" s="147"/>
      <c r="F69" s="12" t="s">
        <v>84</v>
      </c>
      <c r="G69" s="146">
        <v>3321</v>
      </c>
      <c r="H69" s="145">
        <v>1657</v>
      </c>
      <c r="I69" s="144">
        <v>2.0042245021122511</v>
      </c>
      <c r="J69" s="143">
        <v>1664</v>
      </c>
      <c r="K69" s="146">
        <v>4893</v>
      </c>
      <c r="L69" s="145">
        <v>2783</v>
      </c>
      <c r="M69" s="144">
        <v>1.7581746316924183</v>
      </c>
      <c r="N69" s="143">
        <v>2110</v>
      </c>
      <c r="O69" s="142">
        <v>0.67872470876762725</v>
      </c>
      <c r="P69" s="141">
        <v>0.59540064678404603</v>
      </c>
      <c r="Q69" s="140">
        <v>8.3324061983581221E-2</v>
      </c>
      <c r="R69" s="139"/>
      <c r="S69" s="139"/>
    </row>
    <row r="70" spans="1:19" x14ac:dyDescent="0.4">
      <c r="A70" s="159" t="s">
        <v>100</v>
      </c>
      <c r="B70" s="158" t="s">
        <v>99</v>
      </c>
      <c r="C70" s="158"/>
      <c r="D70" s="158"/>
      <c r="E70" s="158"/>
      <c r="F70" s="158"/>
      <c r="G70" s="157">
        <v>56748</v>
      </c>
      <c r="H70" s="156">
        <v>53279</v>
      </c>
      <c r="I70" s="155">
        <v>1.0651100808949117</v>
      </c>
      <c r="J70" s="154">
        <v>3469</v>
      </c>
      <c r="K70" s="157">
        <v>84960</v>
      </c>
      <c r="L70" s="156">
        <v>79650</v>
      </c>
      <c r="M70" s="155">
        <v>1.0666666666666667</v>
      </c>
      <c r="N70" s="154">
        <v>5310</v>
      </c>
      <c r="O70" s="153">
        <v>0.66793785310734466</v>
      </c>
      <c r="P70" s="152">
        <v>0.66891399874450719</v>
      </c>
      <c r="Q70" s="151">
        <v>-9.7614563716252878E-4</v>
      </c>
      <c r="R70" s="139"/>
      <c r="S70" s="139"/>
    </row>
    <row r="71" spans="1:19" x14ac:dyDescent="0.4">
      <c r="A71" s="169"/>
      <c r="B71" s="168"/>
      <c r="C71" s="167" t="s">
        <v>98</v>
      </c>
      <c r="D71" s="167"/>
      <c r="E71" s="167"/>
      <c r="F71" s="6" t="s">
        <v>84</v>
      </c>
      <c r="G71" s="166">
        <v>21606</v>
      </c>
      <c r="H71" s="165">
        <v>19227</v>
      </c>
      <c r="I71" s="164">
        <v>1.1237322515212982</v>
      </c>
      <c r="J71" s="163">
        <v>2379</v>
      </c>
      <c r="K71" s="166">
        <v>31860</v>
      </c>
      <c r="L71" s="165">
        <v>26550</v>
      </c>
      <c r="M71" s="164">
        <v>1.2</v>
      </c>
      <c r="N71" s="163">
        <v>5310</v>
      </c>
      <c r="O71" s="162">
        <v>0.67815442561205275</v>
      </c>
      <c r="P71" s="161">
        <v>0.72418079096045196</v>
      </c>
      <c r="Q71" s="160">
        <v>-4.6026365348399212E-2</v>
      </c>
      <c r="R71" s="139"/>
      <c r="S71" s="139"/>
    </row>
    <row r="72" spans="1:19" x14ac:dyDescent="0.4">
      <c r="A72" s="169"/>
      <c r="B72" s="168"/>
      <c r="C72" s="167" t="s">
        <v>91</v>
      </c>
      <c r="D72" s="167"/>
      <c r="E72" s="167"/>
      <c r="F72" s="6" t="s">
        <v>84</v>
      </c>
      <c r="G72" s="166">
        <v>7025</v>
      </c>
      <c r="H72" s="165">
        <v>5874</v>
      </c>
      <c r="I72" s="164">
        <v>1.1959482465100442</v>
      </c>
      <c r="J72" s="163">
        <v>1151</v>
      </c>
      <c r="K72" s="166">
        <v>10620</v>
      </c>
      <c r="L72" s="165">
        <v>10620</v>
      </c>
      <c r="M72" s="164">
        <v>1</v>
      </c>
      <c r="N72" s="163">
        <v>0</v>
      </c>
      <c r="O72" s="162">
        <v>0.66148775894538603</v>
      </c>
      <c r="P72" s="161">
        <v>0.55310734463276834</v>
      </c>
      <c r="Q72" s="160">
        <v>0.10838041431261769</v>
      </c>
      <c r="R72" s="139"/>
      <c r="S72" s="139"/>
    </row>
    <row r="73" spans="1:19" x14ac:dyDescent="0.4">
      <c r="A73" s="169"/>
      <c r="B73" s="168"/>
      <c r="C73" s="167" t="s">
        <v>97</v>
      </c>
      <c r="D73" s="167"/>
      <c r="E73" s="167"/>
      <c r="F73" s="6" t="s">
        <v>84</v>
      </c>
      <c r="G73" s="166">
        <v>10715</v>
      </c>
      <c r="H73" s="165">
        <v>10820</v>
      </c>
      <c r="I73" s="164">
        <v>0.99029574861367842</v>
      </c>
      <c r="J73" s="163">
        <v>-105</v>
      </c>
      <c r="K73" s="166">
        <v>15930</v>
      </c>
      <c r="L73" s="165">
        <v>15930</v>
      </c>
      <c r="M73" s="164">
        <v>1</v>
      </c>
      <c r="N73" s="163">
        <v>0</v>
      </c>
      <c r="O73" s="162">
        <v>0.67263025737602011</v>
      </c>
      <c r="P73" s="161">
        <v>0.67922159447583175</v>
      </c>
      <c r="Q73" s="160">
        <v>-6.5913370998116338E-3</v>
      </c>
      <c r="R73" s="139"/>
      <c r="S73" s="139"/>
    </row>
    <row r="74" spans="1:19" x14ac:dyDescent="0.4">
      <c r="A74" s="169"/>
      <c r="B74" s="168"/>
      <c r="C74" s="167" t="s">
        <v>96</v>
      </c>
      <c r="D74" s="167"/>
      <c r="E74" s="167"/>
      <c r="F74" s="6"/>
      <c r="G74" s="166"/>
      <c r="H74" s="165"/>
      <c r="I74" s="164" t="e">
        <v>#DIV/0!</v>
      </c>
      <c r="J74" s="163">
        <v>0</v>
      </c>
      <c r="K74" s="166"/>
      <c r="L74" s="165"/>
      <c r="M74" s="164" t="e">
        <v>#DIV/0!</v>
      </c>
      <c r="N74" s="163">
        <v>0</v>
      </c>
      <c r="O74" s="162" t="e">
        <v>#DIV/0!</v>
      </c>
      <c r="P74" s="161" t="e">
        <v>#DIV/0!</v>
      </c>
      <c r="Q74" s="160" t="e">
        <v>#DIV/0!</v>
      </c>
      <c r="R74" s="139"/>
      <c r="S74" s="139"/>
    </row>
    <row r="75" spans="1:19" x14ac:dyDescent="0.4">
      <c r="A75" s="169"/>
      <c r="B75" s="168"/>
      <c r="C75" s="167" t="s">
        <v>90</v>
      </c>
      <c r="D75" s="167"/>
      <c r="E75" s="167"/>
      <c r="F75" s="6" t="s">
        <v>84</v>
      </c>
      <c r="G75" s="166">
        <v>7288</v>
      </c>
      <c r="H75" s="165">
        <v>9851</v>
      </c>
      <c r="I75" s="164">
        <v>0.73982336818597094</v>
      </c>
      <c r="J75" s="163">
        <v>-2563</v>
      </c>
      <c r="K75" s="166">
        <v>10620</v>
      </c>
      <c r="L75" s="165">
        <v>15930</v>
      </c>
      <c r="M75" s="164">
        <v>0.66666666666666663</v>
      </c>
      <c r="N75" s="163">
        <v>-5310</v>
      </c>
      <c r="O75" s="162">
        <v>0.68625235404896423</v>
      </c>
      <c r="P75" s="161">
        <v>0.61839296924042686</v>
      </c>
      <c r="Q75" s="160">
        <v>6.7859384808537371E-2</v>
      </c>
      <c r="R75" s="139"/>
      <c r="S75" s="139"/>
    </row>
    <row r="76" spans="1:19" x14ac:dyDescent="0.4">
      <c r="A76" s="169"/>
      <c r="B76" s="168"/>
      <c r="C76" s="167" t="s">
        <v>95</v>
      </c>
      <c r="D76" s="167"/>
      <c r="E76" s="167"/>
      <c r="F76" s="6" t="s">
        <v>88</v>
      </c>
      <c r="G76" s="166"/>
      <c r="H76" s="165"/>
      <c r="I76" s="164" t="e">
        <v>#DIV/0!</v>
      </c>
      <c r="J76" s="163">
        <v>0</v>
      </c>
      <c r="K76" s="166"/>
      <c r="L76" s="165"/>
      <c r="M76" s="164" t="e">
        <v>#DIV/0!</v>
      </c>
      <c r="N76" s="163">
        <v>0</v>
      </c>
      <c r="O76" s="162" t="e">
        <v>#DIV/0!</v>
      </c>
      <c r="P76" s="161" t="e">
        <v>#DIV/0!</v>
      </c>
      <c r="Q76" s="160" t="e">
        <v>#DIV/0!</v>
      </c>
      <c r="R76" s="139"/>
      <c r="S76" s="139"/>
    </row>
    <row r="77" spans="1:19" x14ac:dyDescent="0.4">
      <c r="A77" s="169"/>
      <c r="B77" s="168"/>
      <c r="C77" s="167" t="s">
        <v>94</v>
      </c>
      <c r="D77" s="167"/>
      <c r="E77" s="167"/>
      <c r="F77" s="6"/>
      <c r="G77" s="166"/>
      <c r="H77" s="165"/>
      <c r="I77" s="164" t="e">
        <v>#DIV/0!</v>
      </c>
      <c r="J77" s="163">
        <v>0</v>
      </c>
      <c r="K77" s="166"/>
      <c r="L77" s="165"/>
      <c r="M77" s="164" t="e">
        <v>#DIV/0!</v>
      </c>
      <c r="N77" s="163">
        <v>0</v>
      </c>
      <c r="O77" s="162" t="e">
        <v>#DIV/0!</v>
      </c>
      <c r="P77" s="161" t="e">
        <v>#DIV/0!</v>
      </c>
      <c r="Q77" s="160" t="e">
        <v>#DIV/0!</v>
      </c>
      <c r="R77" s="139"/>
      <c r="S77" s="139"/>
    </row>
    <row r="78" spans="1:19" x14ac:dyDescent="0.4">
      <c r="A78" s="169"/>
      <c r="B78" s="168"/>
      <c r="C78" s="167" t="s">
        <v>93</v>
      </c>
      <c r="D78" s="167"/>
      <c r="E78" s="167"/>
      <c r="F78" s="6" t="s">
        <v>84</v>
      </c>
      <c r="G78" s="166">
        <v>7729</v>
      </c>
      <c r="H78" s="165">
        <v>7507</v>
      </c>
      <c r="I78" s="164">
        <v>1.0295723990941787</v>
      </c>
      <c r="J78" s="163">
        <v>222</v>
      </c>
      <c r="K78" s="166">
        <v>10620</v>
      </c>
      <c r="L78" s="165">
        <v>10620</v>
      </c>
      <c r="M78" s="164">
        <v>1</v>
      </c>
      <c r="N78" s="163">
        <v>0</v>
      </c>
      <c r="O78" s="162">
        <v>0.72777777777777775</v>
      </c>
      <c r="P78" s="161">
        <v>0.70687382297551793</v>
      </c>
      <c r="Q78" s="160">
        <v>2.0903954802259817E-2</v>
      </c>
      <c r="R78" s="139"/>
      <c r="S78" s="139"/>
    </row>
    <row r="79" spans="1:19" x14ac:dyDescent="0.4">
      <c r="A79" s="169"/>
      <c r="B79" s="226"/>
      <c r="C79" s="225" t="s">
        <v>92</v>
      </c>
      <c r="D79" s="225"/>
      <c r="E79" s="225"/>
      <c r="F79" s="224" t="s">
        <v>84</v>
      </c>
      <c r="G79" s="166">
        <v>2385</v>
      </c>
      <c r="H79" s="165" t="s">
        <v>0</v>
      </c>
      <c r="I79" s="164" t="e">
        <v>#VALUE!</v>
      </c>
      <c r="J79" s="163" t="e">
        <v>#VALUE!</v>
      </c>
      <c r="K79" s="166">
        <v>5310</v>
      </c>
      <c r="L79" s="165" t="s">
        <v>0</v>
      </c>
      <c r="M79" s="164" t="e">
        <v>#VALUE!</v>
      </c>
      <c r="N79" s="163" t="e">
        <v>#VALUE!</v>
      </c>
      <c r="O79" s="162">
        <v>0.44915254237288138</v>
      </c>
      <c r="P79" s="161" t="e">
        <v>#VALUE!</v>
      </c>
      <c r="Q79" s="160" t="e">
        <v>#VALUE!</v>
      </c>
      <c r="R79" s="139"/>
      <c r="S79" s="139"/>
    </row>
    <row r="80" spans="1:19" x14ac:dyDescent="0.4">
      <c r="A80" s="169"/>
      <c r="B80" s="168"/>
      <c r="C80" s="167" t="s">
        <v>91</v>
      </c>
      <c r="D80" s="5" t="s">
        <v>0</v>
      </c>
      <c r="E80" s="167" t="s">
        <v>89</v>
      </c>
      <c r="F80" s="6" t="s">
        <v>88</v>
      </c>
      <c r="G80" s="166"/>
      <c r="H80" s="165"/>
      <c r="I80" s="164" t="e">
        <v>#DIV/0!</v>
      </c>
      <c r="J80" s="163">
        <v>0</v>
      </c>
      <c r="K80" s="166"/>
      <c r="L80" s="165"/>
      <c r="M80" s="164" t="e">
        <v>#DIV/0!</v>
      </c>
      <c r="N80" s="163">
        <v>0</v>
      </c>
      <c r="O80" s="162" t="e">
        <v>#DIV/0!</v>
      </c>
      <c r="P80" s="161" t="e">
        <v>#DIV/0!</v>
      </c>
      <c r="Q80" s="160" t="e">
        <v>#DIV/0!</v>
      </c>
      <c r="R80" s="139"/>
      <c r="S80" s="139"/>
    </row>
    <row r="81" spans="1:19" x14ac:dyDescent="0.4">
      <c r="A81" s="150"/>
      <c r="B81" s="149"/>
      <c r="C81" s="147" t="s">
        <v>90</v>
      </c>
      <c r="D81" s="11" t="s">
        <v>0</v>
      </c>
      <c r="E81" s="147" t="s">
        <v>89</v>
      </c>
      <c r="F81" s="6" t="s">
        <v>88</v>
      </c>
      <c r="G81" s="146"/>
      <c r="H81" s="145"/>
      <c r="I81" s="144" t="e">
        <v>#DIV/0!</v>
      </c>
      <c r="J81" s="143">
        <v>0</v>
      </c>
      <c r="K81" s="146"/>
      <c r="L81" s="145"/>
      <c r="M81" s="144" t="e">
        <v>#DIV/0!</v>
      </c>
      <c r="N81" s="143">
        <v>0</v>
      </c>
      <c r="O81" s="142" t="e">
        <v>#DIV/0!</v>
      </c>
      <c r="P81" s="141" t="e">
        <v>#DIV/0!</v>
      </c>
      <c r="Q81" s="140" t="e">
        <v>#DIV/0!</v>
      </c>
      <c r="R81" s="139"/>
      <c r="S81" s="139"/>
    </row>
    <row r="82" spans="1:19" x14ac:dyDescent="0.4">
      <c r="A82" s="159" t="s">
        <v>87</v>
      </c>
      <c r="B82" s="158" t="s">
        <v>86</v>
      </c>
      <c r="C82" s="158"/>
      <c r="D82" s="158"/>
      <c r="E82" s="158"/>
      <c r="F82" s="158"/>
      <c r="G82" s="157">
        <v>40</v>
      </c>
      <c r="H82" s="156">
        <v>90</v>
      </c>
      <c r="I82" s="155">
        <v>0.44444444444444442</v>
      </c>
      <c r="J82" s="154">
        <v>-50</v>
      </c>
      <c r="K82" s="157">
        <v>90</v>
      </c>
      <c r="L82" s="156">
        <v>135</v>
      </c>
      <c r="M82" s="155">
        <v>0.66666666666666663</v>
      </c>
      <c r="N82" s="154">
        <v>-45</v>
      </c>
      <c r="O82" s="153">
        <v>0.44444444444444442</v>
      </c>
      <c r="P82" s="152">
        <v>0.66666666666666663</v>
      </c>
      <c r="Q82" s="151">
        <v>-0.22222222222222221</v>
      </c>
      <c r="R82" s="139"/>
      <c r="S82" s="139"/>
    </row>
    <row r="83" spans="1:19" ht="18.75" x14ac:dyDescent="0.4">
      <c r="A83" s="150"/>
      <c r="B83" s="149"/>
      <c r="C83" s="148" t="s">
        <v>85</v>
      </c>
      <c r="D83" s="147"/>
      <c r="E83" s="147"/>
      <c r="F83" s="12" t="s">
        <v>84</v>
      </c>
      <c r="G83" s="146">
        <v>40</v>
      </c>
      <c r="H83" s="145">
        <v>90</v>
      </c>
      <c r="I83" s="144">
        <v>0.44444444444444442</v>
      </c>
      <c r="J83" s="143">
        <v>-50</v>
      </c>
      <c r="K83" s="146">
        <v>90</v>
      </c>
      <c r="L83" s="145">
        <v>135</v>
      </c>
      <c r="M83" s="144">
        <v>0.66666666666666663</v>
      </c>
      <c r="N83" s="143">
        <v>-45</v>
      </c>
      <c r="O83" s="142">
        <v>0.44444444444444442</v>
      </c>
      <c r="P83" s="141">
        <v>0.66666666666666663</v>
      </c>
      <c r="Q83" s="140">
        <v>-0.22222222222222221</v>
      </c>
      <c r="R83" s="139"/>
      <c r="S83" s="139"/>
    </row>
    <row r="84" spans="1:19" x14ac:dyDescent="0.4">
      <c r="G84" s="138"/>
      <c r="H84" s="138"/>
      <c r="I84" s="138"/>
      <c r="J84" s="138"/>
      <c r="K84" s="138"/>
      <c r="L84" s="138"/>
      <c r="M84" s="138"/>
      <c r="N84" s="138"/>
      <c r="O84" s="137"/>
      <c r="P84" s="137"/>
      <c r="Q84" s="137"/>
    </row>
    <row r="85" spans="1:19" x14ac:dyDescent="0.4">
      <c r="C85" s="8" t="s">
        <v>83</v>
      </c>
    </row>
    <row r="86" spans="1:19" x14ac:dyDescent="0.4">
      <c r="C86" s="9" t="s">
        <v>82</v>
      </c>
    </row>
    <row r="87" spans="1:19" x14ac:dyDescent="0.4">
      <c r="C87" s="8" t="s">
        <v>81</v>
      </c>
    </row>
    <row r="88" spans="1:19" x14ac:dyDescent="0.4">
      <c r="C88" s="8" t="s">
        <v>80</v>
      </c>
    </row>
    <row r="89" spans="1:19" x14ac:dyDescent="0.4">
      <c r="C89" s="8" t="s">
        <v>79</v>
      </c>
    </row>
  </sheetData>
  <mergeCells count="15">
    <mergeCell ref="Q3:Q4"/>
    <mergeCell ref="O2:Q2"/>
    <mergeCell ref="O3:O4"/>
    <mergeCell ref="P3:P4"/>
    <mergeCell ref="K2:N2"/>
    <mergeCell ref="K3:K4"/>
    <mergeCell ref="L3:L4"/>
    <mergeCell ref="A1:D1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h26'!A1" display="'h26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showGridLines="0" zoomScale="90" zoomScaleNormal="90" workbookViewId="0">
      <pane xSplit="6" ySplit="5" topLeftCell="G6" activePane="bottomRight" state="frozen"/>
      <selection activeCell="G4" sqref="G4:G5"/>
      <selection pane="topRight" activeCell="G4" sqref="G4:G5"/>
      <selection pane="bottomLeft" activeCell="G4" sqref="G4:G5"/>
      <selection pane="bottomRight" sqref="A1:D1"/>
    </sheetView>
  </sheetViews>
  <sheetFormatPr defaultRowHeight="13.5" x14ac:dyDescent="0.4"/>
  <cols>
    <col min="1" max="1" width="2.125" style="136" customWidth="1"/>
    <col min="2" max="2" width="1.125" style="136" customWidth="1"/>
    <col min="3" max="3" width="6.75" style="136" customWidth="1"/>
    <col min="4" max="4" width="2.625" style="136" bestFit="1" customWidth="1"/>
    <col min="5" max="5" width="7.125" style="136" bestFit="1" customWidth="1"/>
    <col min="6" max="6" width="6.375" style="136" customWidth="1"/>
    <col min="7" max="8" width="12.75" style="136" bestFit="1" customWidth="1"/>
    <col min="9" max="9" width="7.625" style="136" customWidth="1"/>
    <col min="10" max="10" width="9.625" style="136" customWidth="1"/>
    <col min="11" max="12" width="12.75" style="136" bestFit="1" customWidth="1"/>
    <col min="13" max="13" width="7.625" style="136" customWidth="1"/>
    <col min="14" max="16" width="9.625" style="136" customWidth="1"/>
    <col min="17" max="17" width="8.625" style="136" customWidth="1"/>
    <col min="18" max="16384" width="9" style="136"/>
  </cols>
  <sheetData>
    <row r="1" spans="1:19" ht="17.25" customHeight="1" thickBot="1" x14ac:dyDescent="0.45">
      <c r="A1" s="281" t="str">
        <f>'h26'!A1</f>
        <v>平成26年度</v>
      </c>
      <c r="B1" s="281"/>
      <c r="C1" s="281"/>
      <c r="D1" s="281"/>
      <c r="E1" s="89"/>
      <c r="F1" s="89"/>
      <c r="G1" s="89"/>
      <c r="H1" s="89"/>
      <c r="I1" s="89"/>
      <c r="J1" s="92" t="str">
        <f ca="1">RIGHT(CELL("filename",$A$1),LEN(CELL("filename",$A$1))-FIND("]",CELL("filename",$A$1)))</f>
        <v>６月（上旬）</v>
      </c>
      <c r="K1" s="93" t="s">
        <v>72</v>
      </c>
      <c r="L1" s="89"/>
      <c r="M1" s="89"/>
      <c r="N1" s="89"/>
      <c r="O1" s="89"/>
      <c r="P1" s="89"/>
      <c r="Q1" s="89"/>
    </row>
    <row r="2" spans="1:19" x14ac:dyDescent="0.4">
      <c r="A2" s="299">
        <v>26</v>
      </c>
      <c r="B2" s="284"/>
      <c r="C2" s="1">
        <f>1988+A2</f>
        <v>2014</v>
      </c>
      <c r="D2" s="2" t="s">
        <v>141</v>
      </c>
      <c r="E2" s="2">
        <v>6</v>
      </c>
      <c r="F2" s="2" t="s">
        <v>140</v>
      </c>
      <c r="G2" s="291" t="s">
        <v>139</v>
      </c>
      <c r="H2" s="284"/>
      <c r="I2" s="284"/>
      <c r="J2" s="292"/>
      <c r="K2" s="284" t="s">
        <v>138</v>
      </c>
      <c r="L2" s="284"/>
      <c r="M2" s="284"/>
      <c r="N2" s="284"/>
      <c r="O2" s="291" t="s">
        <v>137</v>
      </c>
      <c r="P2" s="284"/>
      <c r="Q2" s="302"/>
    </row>
    <row r="3" spans="1:19" x14ac:dyDescent="0.4">
      <c r="A3" s="295" t="s">
        <v>136</v>
      </c>
      <c r="B3" s="296"/>
      <c r="C3" s="296"/>
      <c r="D3" s="296"/>
      <c r="E3" s="296"/>
      <c r="F3" s="296"/>
      <c r="G3" s="293" t="s">
        <v>201</v>
      </c>
      <c r="H3" s="287" t="s">
        <v>200</v>
      </c>
      <c r="I3" s="289" t="s">
        <v>133</v>
      </c>
      <c r="J3" s="290"/>
      <c r="K3" s="285" t="str">
        <f>G3</f>
        <v>14'6/1-6/10</v>
      </c>
      <c r="L3" s="287" t="str">
        <f>H3</f>
        <v>13'6/1-6/10</v>
      </c>
      <c r="M3" s="289" t="s">
        <v>133</v>
      </c>
      <c r="N3" s="290"/>
      <c r="O3" s="303" t="str">
        <f>G3</f>
        <v>14'6/1-6/10</v>
      </c>
      <c r="P3" s="282" t="str">
        <f>H3</f>
        <v>13'6/1-6/10</v>
      </c>
      <c r="Q3" s="300" t="s">
        <v>131</v>
      </c>
    </row>
    <row r="4" spans="1:19" ht="14.25" thickBot="1" x14ac:dyDescent="0.45">
      <c r="A4" s="297"/>
      <c r="B4" s="298"/>
      <c r="C4" s="298"/>
      <c r="D4" s="298"/>
      <c r="E4" s="298"/>
      <c r="F4" s="298"/>
      <c r="G4" s="294"/>
      <c r="H4" s="288"/>
      <c r="I4" s="3" t="s">
        <v>132</v>
      </c>
      <c r="J4" s="4" t="s">
        <v>131</v>
      </c>
      <c r="K4" s="286"/>
      <c r="L4" s="288"/>
      <c r="M4" s="3" t="s">
        <v>132</v>
      </c>
      <c r="N4" s="4" t="s">
        <v>131</v>
      </c>
      <c r="O4" s="304"/>
      <c r="P4" s="283"/>
      <c r="Q4" s="301"/>
    </row>
    <row r="5" spans="1:19" x14ac:dyDescent="0.4">
      <c r="A5" s="176" t="s">
        <v>130</v>
      </c>
      <c r="B5" s="195"/>
      <c r="C5" s="195"/>
      <c r="D5" s="195"/>
      <c r="E5" s="195"/>
      <c r="F5" s="195"/>
      <c r="G5" s="194">
        <v>116672</v>
      </c>
      <c r="H5" s="193">
        <v>115239</v>
      </c>
      <c r="I5" s="192">
        <v>1.01243502633657</v>
      </c>
      <c r="J5" s="191">
        <v>1433</v>
      </c>
      <c r="K5" s="194">
        <v>204412</v>
      </c>
      <c r="L5" s="193">
        <v>203751</v>
      </c>
      <c r="M5" s="192">
        <v>1.0032441558569039</v>
      </c>
      <c r="N5" s="191">
        <v>661</v>
      </c>
      <c r="O5" s="190">
        <v>0.57076883940277479</v>
      </c>
      <c r="P5" s="189">
        <v>0.56558740815996</v>
      </c>
      <c r="Q5" s="188">
        <v>5.1814312428147824E-3</v>
      </c>
      <c r="R5" s="139"/>
      <c r="S5" s="139"/>
    </row>
    <row r="6" spans="1:19" x14ac:dyDescent="0.4">
      <c r="A6" s="159" t="s">
        <v>129</v>
      </c>
      <c r="B6" s="158" t="s">
        <v>128</v>
      </c>
      <c r="C6" s="158"/>
      <c r="D6" s="158"/>
      <c r="E6" s="158"/>
      <c r="F6" s="158"/>
      <c r="G6" s="157">
        <v>50685</v>
      </c>
      <c r="H6" s="156">
        <v>49618</v>
      </c>
      <c r="I6" s="155">
        <v>1.0215042927969689</v>
      </c>
      <c r="J6" s="154">
        <v>1067</v>
      </c>
      <c r="K6" s="177">
        <v>85825</v>
      </c>
      <c r="L6" s="156">
        <v>90334</v>
      </c>
      <c r="M6" s="155">
        <v>0.95008523922332677</v>
      </c>
      <c r="N6" s="154">
        <v>-4509</v>
      </c>
      <c r="O6" s="153">
        <v>0.59056219050393244</v>
      </c>
      <c r="P6" s="152">
        <v>0.54927269909447163</v>
      </c>
      <c r="Q6" s="151">
        <v>4.128949140946081E-2</v>
      </c>
      <c r="R6" s="139"/>
      <c r="S6" s="139"/>
    </row>
    <row r="7" spans="1:19" x14ac:dyDescent="0.4">
      <c r="A7" s="169"/>
      <c r="B7" s="159" t="s">
        <v>127</v>
      </c>
      <c r="C7" s="158"/>
      <c r="D7" s="158"/>
      <c r="E7" s="158"/>
      <c r="F7" s="158"/>
      <c r="G7" s="157">
        <v>31506</v>
      </c>
      <c r="H7" s="156">
        <v>29234</v>
      </c>
      <c r="I7" s="155">
        <v>1.0777177259355546</v>
      </c>
      <c r="J7" s="154">
        <v>2272</v>
      </c>
      <c r="K7" s="157">
        <v>57494</v>
      </c>
      <c r="L7" s="156">
        <v>60428</v>
      </c>
      <c r="M7" s="155">
        <v>0.95144634937446215</v>
      </c>
      <c r="N7" s="154">
        <v>-2934</v>
      </c>
      <c r="O7" s="153">
        <v>0.54798761609907121</v>
      </c>
      <c r="P7" s="152">
        <v>0.48378235255179719</v>
      </c>
      <c r="Q7" s="151">
        <v>6.4205263547274016E-2</v>
      </c>
      <c r="R7" s="139"/>
      <c r="S7" s="139"/>
    </row>
    <row r="8" spans="1:19" x14ac:dyDescent="0.4">
      <c r="A8" s="169"/>
      <c r="B8" s="169"/>
      <c r="C8" s="168" t="s">
        <v>98</v>
      </c>
      <c r="D8" s="5"/>
      <c r="E8" s="167"/>
      <c r="F8" s="6" t="s">
        <v>84</v>
      </c>
      <c r="G8" s="200">
        <v>24400</v>
      </c>
      <c r="H8" s="199">
        <v>23920</v>
      </c>
      <c r="I8" s="164">
        <v>1.020066889632107</v>
      </c>
      <c r="J8" s="163">
        <v>480</v>
      </c>
      <c r="K8" s="200">
        <v>44884</v>
      </c>
      <c r="L8" s="199">
        <v>53778</v>
      </c>
      <c r="M8" s="164">
        <v>0.83461638588270293</v>
      </c>
      <c r="N8" s="163">
        <v>-8894</v>
      </c>
      <c r="O8" s="162">
        <v>0.54362356296230285</v>
      </c>
      <c r="P8" s="161">
        <v>0.44479155044813862</v>
      </c>
      <c r="Q8" s="160">
        <v>9.8832012514164236E-2</v>
      </c>
      <c r="R8" s="139"/>
      <c r="S8" s="139"/>
    </row>
    <row r="9" spans="1:19" x14ac:dyDescent="0.4">
      <c r="A9" s="169"/>
      <c r="B9" s="169"/>
      <c r="C9" s="168" t="s">
        <v>112</v>
      </c>
      <c r="D9" s="167"/>
      <c r="E9" s="167"/>
      <c r="F9" s="6" t="s">
        <v>84</v>
      </c>
      <c r="G9" s="200">
        <v>6197</v>
      </c>
      <c r="H9" s="199">
        <v>4378</v>
      </c>
      <c r="I9" s="164">
        <v>1.4154865235267244</v>
      </c>
      <c r="J9" s="163">
        <v>1819</v>
      </c>
      <c r="K9" s="200">
        <v>10000</v>
      </c>
      <c r="L9" s="199">
        <v>5000</v>
      </c>
      <c r="M9" s="164">
        <v>2</v>
      </c>
      <c r="N9" s="163">
        <v>5000</v>
      </c>
      <c r="O9" s="162">
        <v>0.61970000000000003</v>
      </c>
      <c r="P9" s="161">
        <v>0.87560000000000004</v>
      </c>
      <c r="Q9" s="160">
        <v>-0.25590000000000002</v>
      </c>
      <c r="R9" s="139"/>
      <c r="S9" s="139"/>
    </row>
    <row r="10" spans="1:19" x14ac:dyDescent="0.4">
      <c r="A10" s="169"/>
      <c r="B10" s="169"/>
      <c r="C10" s="168" t="s">
        <v>96</v>
      </c>
      <c r="D10" s="167"/>
      <c r="E10" s="167"/>
      <c r="F10" s="173"/>
      <c r="G10" s="200"/>
      <c r="H10" s="199"/>
      <c r="I10" s="164" t="e">
        <v>#DIV/0!</v>
      </c>
      <c r="J10" s="163">
        <v>0</v>
      </c>
      <c r="K10" s="200"/>
      <c r="L10" s="199"/>
      <c r="M10" s="164" t="e">
        <v>#DIV/0!</v>
      </c>
      <c r="N10" s="163">
        <v>0</v>
      </c>
      <c r="O10" s="162" t="e">
        <v>#DIV/0!</v>
      </c>
      <c r="P10" s="161" t="e">
        <v>#DIV/0!</v>
      </c>
      <c r="Q10" s="160" t="e">
        <v>#DIV/0!</v>
      </c>
      <c r="R10" s="139"/>
      <c r="S10" s="139"/>
    </row>
    <row r="11" spans="1:19" x14ac:dyDescent="0.4">
      <c r="A11" s="169"/>
      <c r="B11" s="169"/>
      <c r="C11" s="168" t="s">
        <v>97</v>
      </c>
      <c r="D11" s="167"/>
      <c r="E11" s="167"/>
      <c r="F11" s="173"/>
      <c r="G11" s="200"/>
      <c r="H11" s="199"/>
      <c r="I11" s="164" t="e">
        <v>#DIV/0!</v>
      </c>
      <c r="J11" s="163">
        <v>0</v>
      </c>
      <c r="K11" s="200"/>
      <c r="L11" s="199"/>
      <c r="M11" s="164" t="e">
        <v>#DIV/0!</v>
      </c>
      <c r="N11" s="163">
        <v>0</v>
      </c>
      <c r="O11" s="162" t="e">
        <v>#DIV/0!</v>
      </c>
      <c r="P11" s="161" t="e">
        <v>#DIV/0!</v>
      </c>
      <c r="Q11" s="160" t="e">
        <v>#DIV/0!</v>
      </c>
      <c r="R11" s="139"/>
      <c r="S11" s="139"/>
    </row>
    <row r="12" spans="1:19" x14ac:dyDescent="0.4">
      <c r="A12" s="169"/>
      <c r="B12" s="169"/>
      <c r="C12" s="168" t="s">
        <v>93</v>
      </c>
      <c r="D12" s="167"/>
      <c r="E12" s="167"/>
      <c r="F12" s="173"/>
      <c r="G12" s="200"/>
      <c r="H12" s="199"/>
      <c r="I12" s="164" t="e">
        <v>#DIV/0!</v>
      </c>
      <c r="J12" s="163">
        <v>0</v>
      </c>
      <c r="K12" s="200"/>
      <c r="L12" s="199"/>
      <c r="M12" s="164" t="e">
        <v>#DIV/0!</v>
      </c>
      <c r="N12" s="163">
        <v>0</v>
      </c>
      <c r="O12" s="162" t="e">
        <v>#DIV/0!</v>
      </c>
      <c r="P12" s="161" t="e">
        <v>#DIV/0!</v>
      </c>
      <c r="Q12" s="160" t="e">
        <v>#DIV/0!</v>
      </c>
      <c r="R12" s="139"/>
      <c r="S12" s="139"/>
    </row>
    <row r="13" spans="1:19" x14ac:dyDescent="0.4">
      <c r="A13" s="169"/>
      <c r="B13" s="169"/>
      <c r="C13" s="168" t="s">
        <v>91</v>
      </c>
      <c r="D13" s="167"/>
      <c r="E13" s="167"/>
      <c r="F13" s="6" t="s">
        <v>84</v>
      </c>
      <c r="G13" s="200">
        <v>909</v>
      </c>
      <c r="H13" s="199">
        <v>936</v>
      </c>
      <c r="I13" s="164">
        <v>0.97115384615384615</v>
      </c>
      <c r="J13" s="163">
        <v>-27</v>
      </c>
      <c r="K13" s="200">
        <v>2610</v>
      </c>
      <c r="L13" s="199">
        <v>1650</v>
      </c>
      <c r="M13" s="164">
        <v>1.5818181818181818</v>
      </c>
      <c r="N13" s="163">
        <v>960</v>
      </c>
      <c r="O13" s="162">
        <v>0.34827586206896549</v>
      </c>
      <c r="P13" s="161">
        <v>0.56727272727272726</v>
      </c>
      <c r="Q13" s="160">
        <v>-0.21899686520376177</v>
      </c>
      <c r="R13" s="139"/>
      <c r="S13" s="139"/>
    </row>
    <row r="14" spans="1:19" x14ac:dyDescent="0.4">
      <c r="A14" s="169"/>
      <c r="B14" s="169"/>
      <c r="C14" s="168" t="s">
        <v>110</v>
      </c>
      <c r="D14" s="167"/>
      <c r="E14" s="167"/>
      <c r="F14" s="173"/>
      <c r="G14" s="200"/>
      <c r="H14" s="199"/>
      <c r="I14" s="164" t="e">
        <v>#DIV/0!</v>
      </c>
      <c r="J14" s="163">
        <v>0</v>
      </c>
      <c r="K14" s="200"/>
      <c r="L14" s="199"/>
      <c r="M14" s="164" t="e">
        <v>#DIV/0!</v>
      </c>
      <c r="N14" s="163">
        <v>0</v>
      </c>
      <c r="O14" s="162" t="e">
        <v>#DIV/0!</v>
      </c>
      <c r="P14" s="161" t="e">
        <v>#DIV/0!</v>
      </c>
      <c r="Q14" s="160" t="e">
        <v>#DIV/0!</v>
      </c>
      <c r="R14" s="139"/>
      <c r="S14" s="139"/>
    </row>
    <row r="15" spans="1:19" x14ac:dyDescent="0.4">
      <c r="A15" s="169"/>
      <c r="B15" s="169"/>
      <c r="C15" s="168" t="s">
        <v>90</v>
      </c>
      <c r="D15" s="167"/>
      <c r="E15" s="167"/>
      <c r="F15" s="173"/>
      <c r="G15" s="200"/>
      <c r="H15" s="199"/>
      <c r="I15" s="164" t="e">
        <v>#DIV/0!</v>
      </c>
      <c r="J15" s="163">
        <v>0</v>
      </c>
      <c r="K15" s="200"/>
      <c r="L15" s="199"/>
      <c r="M15" s="164" t="e">
        <v>#DIV/0!</v>
      </c>
      <c r="N15" s="163">
        <v>0</v>
      </c>
      <c r="O15" s="162" t="e">
        <v>#DIV/0!</v>
      </c>
      <c r="P15" s="161" t="e">
        <v>#DIV/0!</v>
      </c>
      <c r="Q15" s="160" t="e">
        <v>#DIV/0!</v>
      </c>
      <c r="R15" s="139"/>
      <c r="S15" s="139"/>
    </row>
    <row r="16" spans="1:19" x14ac:dyDescent="0.4">
      <c r="A16" s="169"/>
      <c r="B16" s="169"/>
      <c r="C16" s="149" t="s">
        <v>126</v>
      </c>
      <c r="D16" s="147"/>
      <c r="E16" s="147"/>
      <c r="F16" s="187"/>
      <c r="G16" s="198"/>
      <c r="H16" s="197"/>
      <c r="I16" s="144" t="e">
        <v>#DIV/0!</v>
      </c>
      <c r="J16" s="143">
        <v>0</v>
      </c>
      <c r="K16" s="198"/>
      <c r="L16" s="197"/>
      <c r="M16" s="144" t="e">
        <v>#DIV/0!</v>
      </c>
      <c r="N16" s="143">
        <v>0</v>
      </c>
      <c r="O16" s="142" t="e">
        <v>#DIV/0!</v>
      </c>
      <c r="P16" s="141" t="e">
        <v>#DIV/0!</v>
      </c>
      <c r="Q16" s="140" t="e">
        <v>#DIV/0!</v>
      </c>
      <c r="R16" s="139"/>
      <c r="S16" s="139"/>
    </row>
    <row r="17" spans="1:19" x14ac:dyDescent="0.4">
      <c r="A17" s="169"/>
      <c r="B17" s="159" t="s">
        <v>125</v>
      </c>
      <c r="C17" s="158"/>
      <c r="D17" s="158"/>
      <c r="E17" s="158"/>
      <c r="F17" s="174"/>
      <c r="G17" s="157">
        <v>18715</v>
      </c>
      <c r="H17" s="156">
        <v>19947</v>
      </c>
      <c r="I17" s="155">
        <v>0.93823632626460118</v>
      </c>
      <c r="J17" s="154">
        <v>-1232</v>
      </c>
      <c r="K17" s="157">
        <v>27480</v>
      </c>
      <c r="L17" s="156">
        <v>29055</v>
      </c>
      <c r="M17" s="155">
        <v>0.94579246257098604</v>
      </c>
      <c r="N17" s="154">
        <v>-1575</v>
      </c>
      <c r="O17" s="153">
        <v>0.68104075691411936</v>
      </c>
      <c r="P17" s="152">
        <v>0.6865255549819308</v>
      </c>
      <c r="Q17" s="151">
        <v>-5.4847980678114361E-3</v>
      </c>
      <c r="R17" s="139"/>
      <c r="S17" s="139"/>
    </row>
    <row r="18" spans="1:19" x14ac:dyDescent="0.4">
      <c r="A18" s="169"/>
      <c r="B18" s="169"/>
      <c r="C18" s="168" t="s">
        <v>98</v>
      </c>
      <c r="D18" s="167"/>
      <c r="E18" s="167"/>
      <c r="F18" s="173"/>
      <c r="G18" s="166"/>
      <c r="H18" s="165"/>
      <c r="I18" s="164" t="e">
        <v>#DIV/0!</v>
      </c>
      <c r="J18" s="163">
        <v>0</v>
      </c>
      <c r="K18" s="166"/>
      <c r="L18" s="165"/>
      <c r="M18" s="164" t="e">
        <v>#DIV/0!</v>
      </c>
      <c r="N18" s="163">
        <v>0</v>
      </c>
      <c r="O18" s="162" t="e">
        <v>#DIV/0!</v>
      </c>
      <c r="P18" s="161" t="e">
        <v>#DIV/0!</v>
      </c>
      <c r="Q18" s="160" t="e">
        <v>#DIV/0!</v>
      </c>
      <c r="R18" s="139"/>
      <c r="S18" s="139"/>
    </row>
    <row r="19" spans="1:19" x14ac:dyDescent="0.4">
      <c r="A19" s="169"/>
      <c r="B19" s="169"/>
      <c r="C19" s="168" t="s">
        <v>96</v>
      </c>
      <c r="D19" s="167"/>
      <c r="E19" s="167"/>
      <c r="F19" s="6" t="s">
        <v>84</v>
      </c>
      <c r="G19" s="166">
        <v>3094</v>
      </c>
      <c r="H19" s="165">
        <v>4619</v>
      </c>
      <c r="I19" s="164">
        <v>0.66984195713357875</v>
      </c>
      <c r="J19" s="163">
        <v>-1525</v>
      </c>
      <c r="K19" s="166">
        <v>4375</v>
      </c>
      <c r="L19" s="165">
        <v>5850</v>
      </c>
      <c r="M19" s="164">
        <v>0.74786324786324787</v>
      </c>
      <c r="N19" s="163">
        <v>-1475</v>
      </c>
      <c r="O19" s="162">
        <v>0.70720000000000005</v>
      </c>
      <c r="P19" s="161">
        <v>0.78957264957264961</v>
      </c>
      <c r="Q19" s="160">
        <v>-8.2372649572649559E-2</v>
      </c>
      <c r="R19" s="139"/>
      <c r="S19" s="139"/>
    </row>
    <row r="20" spans="1:19" x14ac:dyDescent="0.4">
      <c r="A20" s="169"/>
      <c r="B20" s="169"/>
      <c r="C20" s="168" t="s">
        <v>97</v>
      </c>
      <c r="D20" s="167"/>
      <c r="E20" s="167"/>
      <c r="F20" s="6" t="s">
        <v>84</v>
      </c>
      <c r="G20" s="166">
        <v>5693</v>
      </c>
      <c r="H20" s="165">
        <v>5360</v>
      </c>
      <c r="I20" s="164">
        <v>1.0621268656716418</v>
      </c>
      <c r="J20" s="163">
        <v>333</v>
      </c>
      <c r="K20" s="166">
        <v>8565</v>
      </c>
      <c r="L20" s="165">
        <v>8610</v>
      </c>
      <c r="M20" s="164">
        <v>0.99477351916376311</v>
      </c>
      <c r="N20" s="163">
        <v>-45</v>
      </c>
      <c r="O20" s="162">
        <v>0.66468184471687097</v>
      </c>
      <c r="P20" s="161">
        <v>0.62253193960511033</v>
      </c>
      <c r="Q20" s="160">
        <v>4.2149905111760644E-2</v>
      </c>
      <c r="R20" s="139"/>
      <c r="S20" s="139"/>
    </row>
    <row r="21" spans="1:19" x14ac:dyDescent="0.4">
      <c r="A21" s="169"/>
      <c r="B21" s="169"/>
      <c r="C21" s="168" t="s">
        <v>98</v>
      </c>
      <c r="D21" s="5" t="s">
        <v>0</v>
      </c>
      <c r="E21" s="167" t="s">
        <v>89</v>
      </c>
      <c r="F21" s="6" t="s">
        <v>84</v>
      </c>
      <c r="G21" s="166">
        <v>1792</v>
      </c>
      <c r="H21" s="165">
        <v>2056</v>
      </c>
      <c r="I21" s="164">
        <v>0.87159533073929962</v>
      </c>
      <c r="J21" s="163">
        <v>-264</v>
      </c>
      <c r="K21" s="166">
        <v>2900</v>
      </c>
      <c r="L21" s="165">
        <v>2900</v>
      </c>
      <c r="M21" s="164">
        <v>1</v>
      </c>
      <c r="N21" s="163">
        <v>0</v>
      </c>
      <c r="O21" s="162">
        <v>0.61793103448275866</v>
      </c>
      <c r="P21" s="161">
        <v>0.70896551724137935</v>
      </c>
      <c r="Q21" s="160">
        <v>-9.1034482758620694E-2</v>
      </c>
      <c r="R21" s="139"/>
      <c r="S21" s="139"/>
    </row>
    <row r="22" spans="1:19" x14ac:dyDescent="0.4">
      <c r="A22" s="169"/>
      <c r="B22" s="169"/>
      <c r="C22" s="168" t="s">
        <v>98</v>
      </c>
      <c r="D22" s="5" t="s">
        <v>0</v>
      </c>
      <c r="E22" s="167" t="s">
        <v>123</v>
      </c>
      <c r="F22" s="6" t="s">
        <v>84</v>
      </c>
      <c r="G22" s="166">
        <v>1266</v>
      </c>
      <c r="H22" s="165">
        <v>1158</v>
      </c>
      <c r="I22" s="164">
        <v>1.0932642487046633</v>
      </c>
      <c r="J22" s="163">
        <v>108</v>
      </c>
      <c r="K22" s="166">
        <v>1450</v>
      </c>
      <c r="L22" s="165">
        <v>1495</v>
      </c>
      <c r="M22" s="164">
        <v>0.96989966555183948</v>
      </c>
      <c r="N22" s="163">
        <v>-45</v>
      </c>
      <c r="O22" s="162">
        <v>0.87310344827586206</v>
      </c>
      <c r="P22" s="161">
        <v>0.7745819397993311</v>
      </c>
      <c r="Q22" s="160">
        <v>9.8521508476530961E-2</v>
      </c>
      <c r="R22" s="139"/>
      <c r="S22" s="139"/>
    </row>
    <row r="23" spans="1:19" x14ac:dyDescent="0.4">
      <c r="A23" s="169"/>
      <c r="B23" s="169"/>
      <c r="C23" s="168" t="s">
        <v>98</v>
      </c>
      <c r="D23" s="5" t="s">
        <v>0</v>
      </c>
      <c r="E23" s="167" t="s">
        <v>124</v>
      </c>
      <c r="F23" s="6" t="s">
        <v>88</v>
      </c>
      <c r="G23" s="166"/>
      <c r="H23" s="165"/>
      <c r="I23" s="164" t="e">
        <v>#DIV/0!</v>
      </c>
      <c r="J23" s="163">
        <v>0</v>
      </c>
      <c r="K23" s="166"/>
      <c r="L23" s="165"/>
      <c r="M23" s="164" t="e">
        <v>#DIV/0!</v>
      </c>
      <c r="N23" s="163">
        <v>0</v>
      </c>
      <c r="O23" s="162" t="e">
        <v>#DIV/0!</v>
      </c>
      <c r="P23" s="161" t="e">
        <v>#DIV/0!</v>
      </c>
      <c r="Q23" s="160" t="e">
        <v>#DIV/0!</v>
      </c>
      <c r="R23" s="139"/>
      <c r="S23" s="139"/>
    </row>
    <row r="24" spans="1:19" x14ac:dyDescent="0.4">
      <c r="A24" s="169"/>
      <c r="B24" s="169"/>
      <c r="C24" s="168" t="s">
        <v>96</v>
      </c>
      <c r="D24" s="5" t="s">
        <v>0</v>
      </c>
      <c r="E24" s="167" t="s">
        <v>89</v>
      </c>
      <c r="F24" s="6" t="s">
        <v>84</v>
      </c>
      <c r="G24" s="166">
        <v>809</v>
      </c>
      <c r="H24" s="165">
        <v>1022</v>
      </c>
      <c r="I24" s="164">
        <v>0.7915851272015656</v>
      </c>
      <c r="J24" s="163">
        <v>-213</v>
      </c>
      <c r="K24" s="166">
        <v>1470</v>
      </c>
      <c r="L24" s="165">
        <v>1450</v>
      </c>
      <c r="M24" s="164">
        <v>1.0137931034482759</v>
      </c>
      <c r="N24" s="163">
        <v>20</v>
      </c>
      <c r="O24" s="162">
        <v>0.55034013605442178</v>
      </c>
      <c r="P24" s="161">
        <v>0.70482758620689656</v>
      </c>
      <c r="Q24" s="160">
        <v>-0.15448745015247478</v>
      </c>
      <c r="R24" s="139"/>
      <c r="S24" s="139"/>
    </row>
    <row r="25" spans="1:19" x14ac:dyDescent="0.4">
      <c r="A25" s="169"/>
      <c r="B25" s="169"/>
      <c r="C25" s="168" t="s">
        <v>96</v>
      </c>
      <c r="D25" s="5" t="s">
        <v>0</v>
      </c>
      <c r="E25" s="167" t="s">
        <v>123</v>
      </c>
      <c r="F25" s="173"/>
      <c r="G25" s="166"/>
      <c r="H25" s="165"/>
      <c r="I25" s="164" t="e">
        <v>#DIV/0!</v>
      </c>
      <c r="J25" s="163">
        <v>0</v>
      </c>
      <c r="K25" s="166"/>
      <c r="L25" s="165"/>
      <c r="M25" s="164" t="e">
        <v>#DIV/0!</v>
      </c>
      <c r="N25" s="163">
        <v>0</v>
      </c>
      <c r="O25" s="162" t="e">
        <v>#DIV/0!</v>
      </c>
      <c r="P25" s="161" t="e">
        <v>#DIV/0!</v>
      </c>
      <c r="Q25" s="160" t="e">
        <v>#DIV/0!</v>
      </c>
      <c r="R25" s="139"/>
      <c r="S25" s="139"/>
    </row>
    <row r="26" spans="1:19" x14ac:dyDescent="0.4">
      <c r="A26" s="169"/>
      <c r="B26" s="169"/>
      <c r="C26" s="168" t="s">
        <v>90</v>
      </c>
      <c r="D26" s="5" t="s">
        <v>0</v>
      </c>
      <c r="E26" s="167" t="s">
        <v>89</v>
      </c>
      <c r="F26" s="173"/>
      <c r="G26" s="166"/>
      <c r="H26" s="165"/>
      <c r="I26" s="164" t="e">
        <v>#DIV/0!</v>
      </c>
      <c r="J26" s="163">
        <v>0</v>
      </c>
      <c r="K26" s="166"/>
      <c r="L26" s="165"/>
      <c r="M26" s="164" t="e">
        <v>#DIV/0!</v>
      </c>
      <c r="N26" s="163">
        <v>0</v>
      </c>
      <c r="O26" s="162" t="e">
        <v>#DIV/0!</v>
      </c>
      <c r="P26" s="161" t="e">
        <v>#DIV/0!</v>
      </c>
      <c r="Q26" s="160" t="e">
        <v>#DIV/0!</v>
      </c>
      <c r="R26" s="139"/>
      <c r="S26" s="139"/>
    </row>
    <row r="27" spans="1:19" x14ac:dyDescent="0.4">
      <c r="A27" s="169"/>
      <c r="B27" s="169"/>
      <c r="C27" s="168" t="s">
        <v>93</v>
      </c>
      <c r="D27" s="5" t="s">
        <v>0</v>
      </c>
      <c r="E27" s="167" t="s">
        <v>89</v>
      </c>
      <c r="F27" s="173"/>
      <c r="G27" s="166"/>
      <c r="H27" s="165"/>
      <c r="I27" s="164" t="e">
        <v>#DIV/0!</v>
      </c>
      <c r="J27" s="163">
        <v>0</v>
      </c>
      <c r="K27" s="166"/>
      <c r="L27" s="165"/>
      <c r="M27" s="164" t="e">
        <v>#DIV/0!</v>
      </c>
      <c r="N27" s="163">
        <v>0</v>
      </c>
      <c r="O27" s="162" t="e">
        <v>#DIV/0!</v>
      </c>
      <c r="P27" s="161" t="e">
        <v>#DIV/0!</v>
      </c>
      <c r="Q27" s="160" t="e">
        <v>#DIV/0!</v>
      </c>
      <c r="R27" s="139"/>
      <c r="S27" s="139"/>
    </row>
    <row r="28" spans="1:19" x14ac:dyDescent="0.4">
      <c r="A28" s="169"/>
      <c r="B28" s="169"/>
      <c r="C28" s="168" t="s">
        <v>110</v>
      </c>
      <c r="D28" s="167"/>
      <c r="E28" s="167"/>
      <c r="F28" s="173"/>
      <c r="G28" s="166"/>
      <c r="H28" s="165"/>
      <c r="I28" s="164" t="e">
        <v>#DIV/0!</v>
      </c>
      <c r="J28" s="163">
        <v>0</v>
      </c>
      <c r="K28" s="166"/>
      <c r="L28" s="165"/>
      <c r="M28" s="164" t="e">
        <v>#DIV/0!</v>
      </c>
      <c r="N28" s="163">
        <v>0</v>
      </c>
      <c r="O28" s="162" t="e">
        <v>#DIV/0!</v>
      </c>
      <c r="P28" s="161" t="e">
        <v>#DIV/0!</v>
      </c>
      <c r="Q28" s="160" t="e">
        <v>#DIV/0!</v>
      </c>
      <c r="R28" s="139"/>
      <c r="S28" s="139"/>
    </row>
    <row r="29" spans="1:19" x14ac:dyDescent="0.4">
      <c r="A29" s="169"/>
      <c r="B29" s="169"/>
      <c r="C29" s="168" t="s">
        <v>105</v>
      </c>
      <c r="D29" s="167"/>
      <c r="E29" s="167"/>
      <c r="F29" s="173"/>
      <c r="G29" s="166"/>
      <c r="H29" s="165"/>
      <c r="I29" s="164" t="e">
        <v>#DIV/0!</v>
      </c>
      <c r="J29" s="163">
        <v>0</v>
      </c>
      <c r="K29" s="166"/>
      <c r="L29" s="165"/>
      <c r="M29" s="164" t="e">
        <v>#DIV/0!</v>
      </c>
      <c r="N29" s="163">
        <v>0</v>
      </c>
      <c r="O29" s="162" t="e">
        <v>#DIV/0!</v>
      </c>
      <c r="P29" s="161" t="e">
        <v>#DIV/0!</v>
      </c>
      <c r="Q29" s="160" t="e">
        <v>#DIV/0!</v>
      </c>
      <c r="R29" s="139"/>
      <c r="S29" s="139"/>
    </row>
    <row r="30" spans="1:19" x14ac:dyDescent="0.4">
      <c r="A30" s="169"/>
      <c r="B30" s="169"/>
      <c r="C30" s="168" t="s">
        <v>122</v>
      </c>
      <c r="D30" s="167"/>
      <c r="E30" s="167"/>
      <c r="F30" s="173"/>
      <c r="G30" s="166"/>
      <c r="H30" s="165"/>
      <c r="I30" s="164" t="e">
        <v>#DIV/0!</v>
      </c>
      <c r="J30" s="163">
        <v>0</v>
      </c>
      <c r="K30" s="166"/>
      <c r="L30" s="165"/>
      <c r="M30" s="164" t="e">
        <v>#DIV/0!</v>
      </c>
      <c r="N30" s="163">
        <v>0</v>
      </c>
      <c r="O30" s="162" t="e">
        <v>#DIV/0!</v>
      </c>
      <c r="P30" s="161" t="e">
        <v>#DIV/0!</v>
      </c>
      <c r="Q30" s="160" t="e">
        <v>#DIV/0!</v>
      </c>
      <c r="R30" s="139"/>
      <c r="S30" s="139"/>
    </row>
    <row r="31" spans="1:19" x14ac:dyDescent="0.4">
      <c r="A31" s="169"/>
      <c r="B31" s="169"/>
      <c r="C31" s="168" t="s">
        <v>121</v>
      </c>
      <c r="D31" s="167"/>
      <c r="E31" s="167"/>
      <c r="F31" s="6" t="s">
        <v>84</v>
      </c>
      <c r="G31" s="166">
        <v>927</v>
      </c>
      <c r="H31" s="165">
        <v>1178</v>
      </c>
      <c r="I31" s="164">
        <v>0.78692699490662144</v>
      </c>
      <c r="J31" s="163">
        <v>-251</v>
      </c>
      <c r="K31" s="166">
        <v>1450</v>
      </c>
      <c r="L31" s="165">
        <v>1450</v>
      </c>
      <c r="M31" s="164">
        <v>1</v>
      </c>
      <c r="N31" s="163">
        <v>0</v>
      </c>
      <c r="O31" s="162">
        <v>0.6393103448275862</v>
      </c>
      <c r="P31" s="161">
        <v>0.8124137931034483</v>
      </c>
      <c r="Q31" s="160">
        <v>-0.1731034482758621</v>
      </c>
      <c r="R31" s="139"/>
      <c r="S31" s="139"/>
    </row>
    <row r="32" spans="1:19" x14ac:dyDescent="0.4">
      <c r="A32" s="169"/>
      <c r="B32" s="169"/>
      <c r="C32" s="168" t="s">
        <v>120</v>
      </c>
      <c r="D32" s="167"/>
      <c r="E32" s="167"/>
      <c r="F32" s="173"/>
      <c r="G32" s="166"/>
      <c r="H32" s="165"/>
      <c r="I32" s="164" t="e">
        <v>#DIV/0!</v>
      </c>
      <c r="J32" s="163">
        <v>0</v>
      </c>
      <c r="K32" s="166"/>
      <c r="L32" s="165"/>
      <c r="M32" s="164" t="e">
        <v>#DIV/0!</v>
      </c>
      <c r="N32" s="163">
        <v>0</v>
      </c>
      <c r="O32" s="162" t="e">
        <v>#DIV/0!</v>
      </c>
      <c r="P32" s="161" t="e">
        <v>#DIV/0!</v>
      </c>
      <c r="Q32" s="160" t="e">
        <v>#DIV/0!</v>
      </c>
      <c r="R32" s="139"/>
      <c r="S32" s="139"/>
    </row>
    <row r="33" spans="1:19" x14ac:dyDescent="0.4">
      <c r="A33" s="169"/>
      <c r="B33" s="169"/>
      <c r="C33" s="168" t="s">
        <v>119</v>
      </c>
      <c r="D33" s="167"/>
      <c r="E33" s="167"/>
      <c r="F33" s="6" t="s">
        <v>84</v>
      </c>
      <c r="G33" s="166">
        <v>682</v>
      </c>
      <c r="H33" s="165">
        <v>582</v>
      </c>
      <c r="I33" s="164">
        <v>1.1718213058419245</v>
      </c>
      <c r="J33" s="163">
        <v>100</v>
      </c>
      <c r="K33" s="166">
        <v>1450</v>
      </c>
      <c r="L33" s="165">
        <v>1450</v>
      </c>
      <c r="M33" s="164">
        <v>1</v>
      </c>
      <c r="N33" s="163">
        <v>0</v>
      </c>
      <c r="O33" s="162">
        <v>0.47034482758620688</v>
      </c>
      <c r="P33" s="161">
        <v>0.4013793103448276</v>
      </c>
      <c r="Q33" s="160">
        <v>6.8965517241379282E-2</v>
      </c>
      <c r="R33" s="139"/>
      <c r="S33" s="139"/>
    </row>
    <row r="34" spans="1:19" x14ac:dyDescent="0.4">
      <c r="A34" s="169"/>
      <c r="B34" s="169"/>
      <c r="C34" s="168" t="s">
        <v>94</v>
      </c>
      <c r="D34" s="167"/>
      <c r="E34" s="167"/>
      <c r="F34" s="173"/>
      <c r="G34" s="166"/>
      <c r="H34" s="165"/>
      <c r="I34" s="164" t="e">
        <v>#DIV/0!</v>
      </c>
      <c r="J34" s="163">
        <v>0</v>
      </c>
      <c r="K34" s="166"/>
      <c r="L34" s="165"/>
      <c r="M34" s="164" t="e">
        <v>#DIV/0!</v>
      </c>
      <c r="N34" s="163">
        <v>0</v>
      </c>
      <c r="O34" s="162" t="e">
        <v>#DIV/0!</v>
      </c>
      <c r="P34" s="161" t="e">
        <v>#DIV/0!</v>
      </c>
      <c r="Q34" s="160" t="e">
        <v>#DIV/0!</v>
      </c>
      <c r="R34" s="139"/>
      <c r="S34" s="139"/>
    </row>
    <row r="35" spans="1:19" x14ac:dyDescent="0.4">
      <c r="A35" s="169"/>
      <c r="B35" s="169"/>
      <c r="C35" s="168" t="s">
        <v>90</v>
      </c>
      <c r="D35" s="167"/>
      <c r="E35" s="167"/>
      <c r="F35" s="173"/>
      <c r="G35" s="166"/>
      <c r="H35" s="165"/>
      <c r="I35" s="164" t="e">
        <v>#DIV/0!</v>
      </c>
      <c r="J35" s="163">
        <v>0</v>
      </c>
      <c r="K35" s="166"/>
      <c r="L35" s="165"/>
      <c r="M35" s="164" t="e">
        <v>#DIV/0!</v>
      </c>
      <c r="N35" s="163">
        <v>0</v>
      </c>
      <c r="O35" s="162" t="e">
        <v>#DIV/0!</v>
      </c>
      <c r="P35" s="161" t="e">
        <v>#DIV/0!</v>
      </c>
      <c r="Q35" s="160" t="e">
        <v>#DIV/0!</v>
      </c>
      <c r="R35" s="139"/>
      <c r="S35" s="139"/>
    </row>
    <row r="36" spans="1:19" x14ac:dyDescent="0.4">
      <c r="A36" s="169"/>
      <c r="B36" s="150"/>
      <c r="C36" s="149" t="s">
        <v>93</v>
      </c>
      <c r="D36" s="147"/>
      <c r="E36" s="147"/>
      <c r="F36" s="6" t="s">
        <v>84</v>
      </c>
      <c r="G36" s="146">
        <v>4452</v>
      </c>
      <c r="H36" s="145">
        <v>3972</v>
      </c>
      <c r="I36" s="144">
        <v>1.1208459214501512</v>
      </c>
      <c r="J36" s="143">
        <v>480</v>
      </c>
      <c r="K36" s="146">
        <v>5820</v>
      </c>
      <c r="L36" s="145">
        <v>5850</v>
      </c>
      <c r="M36" s="144">
        <v>0.99487179487179489</v>
      </c>
      <c r="N36" s="143">
        <v>-30</v>
      </c>
      <c r="O36" s="142">
        <v>0.76494845360824737</v>
      </c>
      <c r="P36" s="141">
        <v>0.67897435897435898</v>
      </c>
      <c r="Q36" s="140">
        <v>8.5974094633888387E-2</v>
      </c>
      <c r="R36" s="139"/>
      <c r="S36" s="139"/>
    </row>
    <row r="37" spans="1:19" x14ac:dyDescent="0.4">
      <c r="A37" s="169"/>
      <c r="B37" s="159" t="s">
        <v>118</v>
      </c>
      <c r="C37" s="158"/>
      <c r="D37" s="158"/>
      <c r="E37" s="158"/>
      <c r="F37" s="174"/>
      <c r="G37" s="157">
        <v>464</v>
      </c>
      <c r="H37" s="156">
        <v>437</v>
      </c>
      <c r="I37" s="155">
        <v>1.0617848970251715</v>
      </c>
      <c r="J37" s="154">
        <v>27</v>
      </c>
      <c r="K37" s="157">
        <v>851</v>
      </c>
      <c r="L37" s="156">
        <v>851</v>
      </c>
      <c r="M37" s="155">
        <v>1</v>
      </c>
      <c r="N37" s="154">
        <v>0</v>
      </c>
      <c r="O37" s="153">
        <v>0.54524089306697998</v>
      </c>
      <c r="P37" s="152">
        <v>0.51351351351351349</v>
      </c>
      <c r="Q37" s="151">
        <v>3.1727379553466495E-2</v>
      </c>
      <c r="R37" s="139"/>
      <c r="S37" s="139"/>
    </row>
    <row r="38" spans="1:19" x14ac:dyDescent="0.4">
      <c r="A38" s="169"/>
      <c r="B38" s="169"/>
      <c r="C38" s="168" t="s">
        <v>117</v>
      </c>
      <c r="D38" s="167"/>
      <c r="E38" s="167"/>
      <c r="F38" s="6" t="s">
        <v>84</v>
      </c>
      <c r="G38" s="166">
        <v>291</v>
      </c>
      <c r="H38" s="165">
        <v>301</v>
      </c>
      <c r="I38" s="164">
        <v>0.96677740863787376</v>
      </c>
      <c r="J38" s="163">
        <v>-10</v>
      </c>
      <c r="K38" s="166">
        <v>500</v>
      </c>
      <c r="L38" s="165">
        <v>489</v>
      </c>
      <c r="M38" s="164">
        <v>1.0224948875255624</v>
      </c>
      <c r="N38" s="163">
        <v>11</v>
      </c>
      <c r="O38" s="162">
        <v>0.58199999999999996</v>
      </c>
      <c r="P38" s="161">
        <v>0.61554192229038851</v>
      </c>
      <c r="Q38" s="160">
        <v>-3.3541922290388548E-2</v>
      </c>
      <c r="R38" s="139"/>
      <c r="S38" s="139"/>
    </row>
    <row r="39" spans="1:19" x14ac:dyDescent="0.4">
      <c r="A39" s="150"/>
      <c r="B39" s="150"/>
      <c r="C39" s="186" t="s">
        <v>116</v>
      </c>
      <c r="D39" s="185"/>
      <c r="E39" s="185"/>
      <c r="F39" s="6" t="s">
        <v>84</v>
      </c>
      <c r="G39" s="184">
        <v>173</v>
      </c>
      <c r="H39" s="183">
        <v>136</v>
      </c>
      <c r="I39" s="182">
        <v>1.2720588235294117</v>
      </c>
      <c r="J39" s="181">
        <v>37</v>
      </c>
      <c r="K39" s="184">
        <v>351</v>
      </c>
      <c r="L39" s="183">
        <v>362</v>
      </c>
      <c r="M39" s="182">
        <v>0.96961325966850831</v>
      </c>
      <c r="N39" s="181">
        <v>-11</v>
      </c>
      <c r="O39" s="180">
        <v>0.49287749287749288</v>
      </c>
      <c r="P39" s="179">
        <v>0.37569060773480661</v>
      </c>
      <c r="Q39" s="178">
        <v>0.11718688514268627</v>
      </c>
      <c r="R39" s="139"/>
      <c r="S39" s="139"/>
    </row>
    <row r="40" spans="1:19" x14ac:dyDescent="0.4">
      <c r="A40" s="159" t="s">
        <v>115</v>
      </c>
      <c r="B40" s="158" t="s">
        <v>114</v>
      </c>
      <c r="C40" s="158"/>
      <c r="D40" s="158"/>
      <c r="E40" s="158"/>
      <c r="F40" s="174"/>
      <c r="G40" s="157">
        <v>65987</v>
      </c>
      <c r="H40" s="156">
        <v>65621</v>
      </c>
      <c r="I40" s="155">
        <v>1.0055774828180004</v>
      </c>
      <c r="J40" s="154">
        <v>366</v>
      </c>
      <c r="K40" s="177">
        <v>118587</v>
      </c>
      <c r="L40" s="156">
        <v>113417</v>
      </c>
      <c r="M40" s="155">
        <v>1.0455839953446133</v>
      </c>
      <c r="N40" s="154">
        <v>5170</v>
      </c>
      <c r="O40" s="153">
        <v>0.55644379232124941</v>
      </c>
      <c r="P40" s="152">
        <v>0.5785816941022951</v>
      </c>
      <c r="Q40" s="151">
        <v>-2.2137901781045688E-2</v>
      </c>
      <c r="R40" s="139"/>
      <c r="S40" s="139"/>
    </row>
    <row r="41" spans="1:19" x14ac:dyDescent="0.4">
      <c r="A41" s="176"/>
      <c r="B41" s="159" t="s">
        <v>144</v>
      </c>
      <c r="C41" s="158"/>
      <c r="D41" s="158"/>
      <c r="E41" s="158"/>
      <c r="F41" s="174"/>
      <c r="G41" s="157">
        <v>64188</v>
      </c>
      <c r="H41" s="156">
        <v>64578</v>
      </c>
      <c r="I41" s="155">
        <v>0.99396079160085482</v>
      </c>
      <c r="J41" s="154">
        <v>-390</v>
      </c>
      <c r="K41" s="157">
        <v>115379</v>
      </c>
      <c r="L41" s="156">
        <v>111412</v>
      </c>
      <c r="M41" s="155">
        <v>1.0356065773884322</v>
      </c>
      <c r="N41" s="154">
        <v>3967</v>
      </c>
      <c r="O41" s="153">
        <v>0.55632307438962025</v>
      </c>
      <c r="P41" s="152">
        <v>0.57963235558108639</v>
      </c>
      <c r="Q41" s="151">
        <v>-2.3309281191466136E-2</v>
      </c>
      <c r="R41" s="139"/>
      <c r="S41" s="139"/>
    </row>
    <row r="42" spans="1:19" x14ac:dyDescent="0.4">
      <c r="A42" s="169"/>
      <c r="B42" s="169"/>
      <c r="C42" s="168" t="s">
        <v>143</v>
      </c>
      <c r="D42" s="167"/>
      <c r="E42" s="167"/>
      <c r="F42" s="6" t="s">
        <v>84</v>
      </c>
      <c r="G42" s="166">
        <v>20308</v>
      </c>
      <c r="H42" s="165">
        <v>20948</v>
      </c>
      <c r="I42" s="164">
        <v>0.96944815734198964</v>
      </c>
      <c r="J42" s="163">
        <v>-640</v>
      </c>
      <c r="K42" s="166">
        <v>40945</v>
      </c>
      <c r="L42" s="165">
        <v>38288</v>
      </c>
      <c r="M42" s="164">
        <v>1.0693951107396573</v>
      </c>
      <c r="N42" s="163">
        <v>2657</v>
      </c>
      <c r="O42" s="162">
        <v>0.49598241543534011</v>
      </c>
      <c r="P42" s="161">
        <v>0.54711659005432511</v>
      </c>
      <c r="Q42" s="160">
        <v>-5.1134174618985007E-2</v>
      </c>
      <c r="R42" s="139"/>
      <c r="S42" s="139"/>
    </row>
    <row r="43" spans="1:19" x14ac:dyDescent="0.4">
      <c r="A43" s="169"/>
      <c r="B43" s="169"/>
      <c r="C43" s="168" t="s">
        <v>112</v>
      </c>
      <c r="D43" s="167"/>
      <c r="E43" s="167"/>
      <c r="F43" s="6" t="s">
        <v>84</v>
      </c>
      <c r="G43" s="166">
        <v>6270</v>
      </c>
      <c r="H43" s="165">
        <v>3910</v>
      </c>
      <c r="I43" s="164">
        <v>1.6035805626598465</v>
      </c>
      <c r="J43" s="163">
        <v>2360</v>
      </c>
      <c r="K43" s="166">
        <v>7009</v>
      </c>
      <c r="L43" s="165">
        <v>4486</v>
      </c>
      <c r="M43" s="164">
        <v>1.5624164065983059</v>
      </c>
      <c r="N43" s="163">
        <v>2523</v>
      </c>
      <c r="O43" s="162">
        <v>0.89456413183050365</v>
      </c>
      <c r="P43" s="161">
        <v>0.87160053499777079</v>
      </c>
      <c r="Q43" s="160">
        <v>2.2963596832732858E-2</v>
      </c>
      <c r="R43" s="139"/>
      <c r="S43" s="139"/>
    </row>
    <row r="44" spans="1:19" x14ac:dyDescent="0.4">
      <c r="A44" s="169"/>
      <c r="B44" s="169"/>
      <c r="C44" s="168" t="s">
        <v>96</v>
      </c>
      <c r="D44" s="167"/>
      <c r="E44" s="167"/>
      <c r="F44" s="6" t="s">
        <v>84</v>
      </c>
      <c r="G44" s="166">
        <v>6962</v>
      </c>
      <c r="H44" s="165">
        <v>8384</v>
      </c>
      <c r="I44" s="164">
        <v>0.83039122137404575</v>
      </c>
      <c r="J44" s="163">
        <v>-1422</v>
      </c>
      <c r="K44" s="166">
        <v>8830</v>
      </c>
      <c r="L44" s="165">
        <v>10705</v>
      </c>
      <c r="M44" s="164">
        <v>0.8248482017748715</v>
      </c>
      <c r="N44" s="163">
        <v>-1875</v>
      </c>
      <c r="O44" s="162">
        <v>0.78844847112117777</v>
      </c>
      <c r="P44" s="161">
        <v>0.78318542737038765</v>
      </c>
      <c r="Q44" s="160">
        <v>5.2630437507901195E-3</v>
      </c>
      <c r="R44" s="139"/>
      <c r="S44" s="139"/>
    </row>
    <row r="45" spans="1:19" x14ac:dyDescent="0.4">
      <c r="A45" s="169"/>
      <c r="B45" s="169"/>
      <c r="C45" s="168" t="s">
        <v>90</v>
      </c>
      <c r="D45" s="167"/>
      <c r="E45" s="167"/>
      <c r="F45" s="6" t="s">
        <v>84</v>
      </c>
      <c r="G45" s="166">
        <v>1796</v>
      </c>
      <c r="H45" s="165">
        <v>2310</v>
      </c>
      <c r="I45" s="164">
        <v>0.77748917748917745</v>
      </c>
      <c r="J45" s="163">
        <v>-514</v>
      </c>
      <c r="K45" s="166">
        <v>3595</v>
      </c>
      <c r="L45" s="165">
        <v>3590</v>
      </c>
      <c r="M45" s="164">
        <v>1.0013927576601671</v>
      </c>
      <c r="N45" s="163">
        <v>5</v>
      </c>
      <c r="O45" s="162">
        <v>0.49958275382475659</v>
      </c>
      <c r="P45" s="161">
        <v>0.64345403899721454</v>
      </c>
      <c r="Q45" s="160">
        <v>-0.14387128517245795</v>
      </c>
      <c r="R45" s="139"/>
      <c r="S45" s="139"/>
    </row>
    <row r="46" spans="1:19" x14ac:dyDescent="0.4">
      <c r="A46" s="169"/>
      <c r="B46" s="169"/>
      <c r="C46" s="168" t="s">
        <v>93</v>
      </c>
      <c r="D46" s="167"/>
      <c r="E46" s="167"/>
      <c r="F46" s="6" t="s">
        <v>84</v>
      </c>
      <c r="G46" s="166">
        <v>4233</v>
      </c>
      <c r="H46" s="165">
        <v>4789</v>
      </c>
      <c r="I46" s="164">
        <v>0.88390060555439554</v>
      </c>
      <c r="J46" s="163">
        <v>-556</v>
      </c>
      <c r="K46" s="166">
        <v>7808</v>
      </c>
      <c r="L46" s="165">
        <v>9533</v>
      </c>
      <c r="M46" s="164">
        <v>0.81904961711947966</v>
      </c>
      <c r="N46" s="163">
        <v>-1725</v>
      </c>
      <c r="O46" s="162">
        <v>0.54213627049180324</v>
      </c>
      <c r="P46" s="161">
        <v>0.50236022238539813</v>
      </c>
      <c r="Q46" s="160">
        <v>3.9776048106405115E-2</v>
      </c>
      <c r="R46" s="139"/>
      <c r="S46" s="139"/>
    </row>
    <row r="47" spans="1:19" x14ac:dyDescent="0.4">
      <c r="A47" s="169"/>
      <c r="B47" s="169"/>
      <c r="C47" s="168" t="s">
        <v>97</v>
      </c>
      <c r="D47" s="167"/>
      <c r="E47" s="167"/>
      <c r="F47" s="6" t="s">
        <v>84</v>
      </c>
      <c r="G47" s="166">
        <v>8845</v>
      </c>
      <c r="H47" s="165">
        <v>8896</v>
      </c>
      <c r="I47" s="164">
        <v>0.9942670863309353</v>
      </c>
      <c r="J47" s="163">
        <v>-51</v>
      </c>
      <c r="K47" s="166">
        <v>15116</v>
      </c>
      <c r="L47" s="165">
        <v>14061</v>
      </c>
      <c r="M47" s="164">
        <v>1.0750302254462698</v>
      </c>
      <c r="N47" s="163">
        <v>1055</v>
      </c>
      <c r="O47" s="162">
        <v>0.5851415718444033</v>
      </c>
      <c r="P47" s="161">
        <v>0.63267192945025252</v>
      </c>
      <c r="Q47" s="160">
        <v>-4.7530357605849227E-2</v>
      </c>
      <c r="R47" s="139"/>
      <c r="S47" s="139"/>
    </row>
    <row r="48" spans="1:19" x14ac:dyDescent="0.4">
      <c r="A48" s="169"/>
      <c r="B48" s="169"/>
      <c r="C48" s="168" t="s">
        <v>91</v>
      </c>
      <c r="D48" s="167"/>
      <c r="E48" s="167"/>
      <c r="F48" s="6" t="s">
        <v>84</v>
      </c>
      <c r="G48" s="166">
        <v>1721</v>
      </c>
      <c r="H48" s="165">
        <v>1571</v>
      </c>
      <c r="I48" s="164">
        <v>1.0954805856142584</v>
      </c>
      <c r="J48" s="163">
        <v>150</v>
      </c>
      <c r="K48" s="166">
        <v>2700</v>
      </c>
      <c r="L48" s="165">
        <v>2700</v>
      </c>
      <c r="M48" s="164">
        <v>1</v>
      </c>
      <c r="N48" s="163">
        <v>0</v>
      </c>
      <c r="O48" s="162">
        <v>0.63740740740740742</v>
      </c>
      <c r="P48" s="161">
        <v>0.58185185185185184</v>
      </c>
      <c r="Q48" s="160">
        <v>5.555555555555558E-2</v>
      </c>
      <c r="R48" s="139"/>
      <c r="S48" s="139"/>
    </row>
    <row r="49" spans="1:19" x14ac:dyDescent="0.4">
      <c r="A49" s="169"/>
      <c r="B49" s="169"/>
      <c r="C49" s="168" t="s">
        <v>111</v>
      </c>
      <c r="D49" s="167"/>
      <c r="E49" s="167"/>
      <c r="F49" s="6" t="s">
        <v>84</v>
      </c>
      <c r="G49" s="166">
        <v>855</v>
      </c>
      <c r="H49" s="165">
        <v>1069</v>
      </c>
      <c r="I49" s="164">
        <v>0.79981290926099158</v>
      </c>
      <c r="J49" s="163">
        <v>-214</v>
      </c>
      <c r="K49" s="166">
        <v>1760</v>
      </c>
      <c r="L49" s="165">
        <v>1760</v>
      </c>
      <c r="M49" s="164">
        <v>1</v>
      </c>
      <c r="N49" s="163">
        <v>0</v>
      </c>
      <c r="O49" s="162">
        <v>0.48579545454545453</v>
      </c>
      <c r="P49" s="161">
        <v>0.60738636363636367</v>
      </c>
      <c r="Q49" s="160">
        <v>-0.12159090909090914</v>
      </c>
      <c r="R49" s="139"/>
      <c r="S49" s="139"/>
    </row>
    <row r="50" spans="1:19" x14ac:dyDescent="0.4">
      <c r="A50" s="169"/>
      <c r="B50" s="169"/>
      <c r="C50" s="168" t="s">
        <v>110</v>
      </c>
      <c r="D50" s="167"/>
      <c r="E50" s="167"/>
      <c r="F50" s="6" t="s">
        <v>84</v>
      </c>
      <c r="G50" s="166">
        <v>1232</v>
      </c>
      <c r="H50" s="165">
        <v>1510</v>
      </c>
      <c r="I50" s="164">
        <v>0.81589403973509933</v>
      </c>
      <c r="J50" s="163">
        <v>-278</v>
      </c>
      <c r="K50" s="166">
        <v>2835</v>
      </c>
      <c r="L50" s="165">
        <v>2700</v>
      </c>
      <c r="M50" s="164">
        <v>1.05</v>
      </c>
      <c r="N50" s="163">
        <v>135</v>
      </c>
      <c r="O50" s="162">
        <v>0.4345679012345679</v>
      </c>
      <c r="P50" s="161">
        <v>0.55925925925925923</v>
      </c>
      <c r="Q50" s="160">
        <v>-0.12469135802469133</v>
      </c>
      <c r="R50" s="139"/>
      <c r="S50" s="139"/>
    </row>
    <row r="51" spans="1:19" x14ac:dyDescent="0.4">
      <c r="A51" s="169"/>
      <c r="B51" s="169"/>
      <c r="C51" s="168" t="s">
        <v>109</v>
      </c>
      <c r="D51" s="167"/>
      <c r="E51" s="167"/>
      <c r="F51" s="6" t="s">
        <v>88</v>
      </c>
      <c r="G51" s="166"/>
      <c r="H51" s="165"/>
      <c r="I51" s="164" t="e">
        <v>#DIV/0!</v>
      </c>
      <c r="J51" s="163">
        <v>0</v>
      </c>
      <c r="K51" s="166"/>
      <c r="L51" s="165"/>
      <c r="M51" s="164" t="e">
        <v>#DIV/0!</v>
      </c>
      <c r="N51" s="163">
        <v>0</v>
      </c>
      <c r="O51" s="162" t="e">
        <v>#DIV/0!</v>
      </c>
      <c r="P51" s="161" t="e">
        <v>#DIV/0!</v>
      </c>
      <c r="Q51" s="160" t="e">
        <v>#DIV/0!</v>
      </c>
      <c r="R51" s="139"/>
      <c r="S51" s="139"/>
    </row>
    <row r="52" spans="1:19" x14ac:dyDescent="0.4">
      <c r="A52" s="169"/>
      <c r="B52" s="169"/>
      <c r="C52" s="168" t="s">
        <v>108</v>
      </c>
      <c r="D52" s="167"/>
      <c r="E52" s="167"/>
      <c r="F52" s="6" t="s">
        <v>84</v>
      </c>
      <c r="G52" s="166">
        <v>664</v>
      </c>
      <c r="H52" s="165">
        <v>805</v>
      </c>
      <c r="I52" s="164">
        <v>0.82484472049689439</v>
      </c>
      <c r="J52" s="163">
        <v>-141</v>
      </c>
      <c r="K52" s="166">
        <v>1584</v>
      </c>
      <c r="L52" s="165">
        <v>1648</v>
      </c>
      <c r="M52" s="164">
        <v>0.96116504854368934</v>
      </c>
      <c r="N52" s="163">
        <v>-64</v>
      </c>
      <c r="O52" s="162">
        <v>0.41919191919191917</v>
      </c>
      <c r="P52" s="161">
        <v>0.48847087378640774</v>
      </c>
      <c r="Q52" s="160">
        <v>-6.9278954594488573E-2</v>
      </c>
      <c r="R52" s="139"/>
      <c r="S52" s="139"/>
    </row>
    <row r="53" spans="1:19" x14ac:dyDescent="0.4">
      <c r="A53" s="169"/>
      <c r="B53" s="169"/>
      <c r="C53" s="168" t="s">
        <v>107</v>
      </c>
      <c r="D53" s="167"/>
      <c r="E53" s="167"/>
      <c r="F53" s="6" t="s">
        <v>84</v>
      </c>
      <c r="G53" s="166">
        <v>1098</v>
      </c>
      <c r="H53" s="165">
        <v>884</v>
      </c>
      <c r="I53" s="164">
        <v>1.2420814479638009</v>
      </c>
      <c r="J53" s="163">
        <v>214</v>
      </c>
      <c r="K53" s="166">
        <v>2835</v>
      </c>
      <c r="L53" s="165">
        <v>2700</v>
      </c>
      <c r="M53" s="164">
        <v>1.05</v>
      </c>
      <c r="N53" s="163">
        <v>135</v>
      </c>
      <c r="O53" s="162">
        <v>0.38730158730158731</v>
      </c>
      <c r="P53" s="161">
        <v>0.32740740740740742</v>
      </c>
      <c r="Q53" s="160">
        <v>5.9894179894179889E-2</v>
      </c>
      <c r="R53" s="139"/>
      <c r="S53" s="139"/>
    </row>
    <row r="54" spans="1:19" x14ac:dyDescent="0.4">
      <c r="A54" s="169"/>
      <c r="B54" s="169"/>
      <c r="C54" s="168" t="s">
        <v>106</v>
      </c>
      <c r="D54" s="167"/>
      <c r="E54" s="167"/>
      <c r="F54" s="6" t="s">
        <v>84</v>
      </c>
      <c r="G54" s="166">
        <v>1503</v>
      </c>
      <c r="H54" s="165">
        <v>1649</v>
      </c>
      <c r="I54" s="164">
        <v>0.91146149181322011</v>
      </c>
      <c r="J54" s="163">
        <v>-146</v>
      </c>
      <c r="K54" s="166">
        <v>2700</v>
      </c>
      <c r="L54" s="165">
        <v>2700</v>
      </c>
      <c r="M54" s="164">
        <v>1</v>
      </c>
      <c r="N54" s="163">
        <v>0</v>
      </c>
      <c r="O54" s="162">
        <v>0.55666666666666664</v>
      </c>
      <c r="P54" s="161">
        <v>0.6107407407407407</v>
      </c>
      <c r="Q54" s="160">
        <v>-5.4074074074074052E-2</v>
      </c>
      <c r="R54" s="139"/>
      <c r="S54" s="139"/>
    </row>
    <row r="55" spans="1:19" x14ac:dyDescent="0.4">
      <c r="A55" s="169"/>
      <c r="B55" s="169"/>
      <c r="C55" s="168" t="s">
        <v>105</v>
      </c>
      <c r="D55" s="167"/>
      <c r="E55" s="167"/>
      <c r="F55" s="6" t="s">
        <v>84</v>
      </c>
      <c r="G55" s="166">
        <v>839</v>
      </c>
      <c r="H55" s="165">
        <v>640</v>
      </c>
      <c r="I55" s="164">
        <v>1.3109375000000001</v>
      </c>
      <c r="J55" s="163">
        <v>199</v>
      </c>
      <c r="K55" s="166">
        <v>1760</v>
      </c>
      <c r="L55" s="165">
        <v>1760</v>
      </c>
      <c r="M55" s="164">
        <v>1</v>
      </c>
      <c r="N55" s="163">
        <v>0</v>
      </c>
      <c r="O55" s="162">
        <v>0.47670454545454544</v>
      </c>
      <c r="P55" s="161">
        <v>0.36363636363636365</v>
      </c>
      <c r="Q55" s="160">
        <v>0.11306818181818179</v>
      </c>
      <c r="R55" s="139"/>
      <c r="S55" s="139"/>
    </row>
    <row r="56" spans="1:19" x14ac:dyDescent="0.4">
      <c r="A56" s="169"/>
      <c r="B56" s="169"/>
      <c r="C56" s="168" t="s">
        <v>103</v>
      </c>
      <c r="D56" s="167"/>
      <c r="E56" s="167"/>
      <c r="F56" s="6" t="s">
        <v>84</v>
      </c>
      <c r="G56" s="166">
        <v>888</v>
      </c>
      <c r="H56" s="165">
        <v>714</v>
      </c>
      <c r="I56" s="164">
        <v>1.2436974789915967</v>
      </c>
      <c r="J56" s="163">
        <v>174</v>
      </c>
      <c r="K56" s="166">
        <v>1989</v>
      </c>
      <c r="L56" s="165">
        <v>1660</v>
      </c>
      <c r="M56" s="164">
        <v>1.1981927710843374</v>
      </c>
      <c r="N56" s="163">
        <v>329</v>
      </c>
      <c r="O56" s="162">
        <v>0.44645550527903471</v>
      </c>
      <c r="P56" s="161">
        <v>0.43012048192771085</v>
      </c>
      <c r="Q56" s="160">
        <v>1.6335023351323863E-2</v>
      </c>
      <c r="R56" s="139"/>
      <c r="S56" s="139"/>
    </row>
    <row r="57" spans="1:19" x14ac:dyDescent="0.4">
      <c r="A57" s="169"/>
      <c r="B57" s="169"/>
      <c r="C57" s="168" t="s">
        <v>102</v>
      </c>
      <c r="D57" s="167"/>
      <c r="E57" s="167"/>
      <c r="F57" s="6" t="s">
        <v>84</v>
      </c>
      <c r="G57" s="166">
        <v>563</v>
      </c>
      <c r="H57" s="165">
        <v>470</v>
      </c>
      <c r="I57" s="164">
        <v>1.1978723404255318</v>
      </c>
      <c r="J57" s="163">
        <v>93</v>
      </c>
      <c r="K57" s="166">
        <v>1660</v>
      </c>
      <c r="L57" s="165">
        <v>1760</v>
      </c>
      <c r="M57" s="164">
        <v>0.94318181818181823</v>
      </c>
      <c r="N57" s="163">
        <v>-100</v>
      </c>
      <c r="O57" s="162">
        <v>0.33915662650602407</v>
      </c>
      <c r="P57" s="161">
        <v>0.26704545454545453</v>
      </c>
      <c r="Q57" s="160">
        <v>7.2111171960569542E-2</v>
      </c>
      <c r="R57" s="139"/>
      <c r="S57" s="139"/>
    </row>
    <row r="58" spans="1:19" x14ac:dyDescent="0.4">
      <c r="A58" s="169"/>
      <c r="B58" s="169"/>
      <c r="C58" s="168" t="s">
        <v>104</v>
      </c>
      <c r="D58" s="167"/>
      <c r="E58" s="167"/>
      <c r="F58" s="6" t="s">
        <v>84</v>
      </c>
      <c r="G58" s="166">
        <v>577</v>
      </c>
      <c r="H58" s="165">
        <v>416</v>
      </c>
      <c r="I58" s="164">
        <v>1.3870192307692308</v>
      </c>
      <c r="J58" s="163">
        <v>161</v>
      </c>
      <c r="K58" s="166">
        <v>1063</v>
      </c>
      <c r="L58" s="165">
        <v>1080</v>
      </c>
      <c r="M58" s="164">
        <v>0.98425925925925928</v>
      </c>
      <c r="N58" s="163">
        <v>-17</v>
      </c>
      <c r="O58" s="162">
        <v>0.54280338664158045</v>
      </c>
      <c r="P58" s="161">
        <v>0.38518518518518519</v>
      </c>
      <c r="Q58" s="160">
        <v>0.15761820145639527</v>
      </c>
      <c r="R58" s="139"/>
      <c r="S58" s="139"/>
    </row>
    <row r="59" spans="1:19" x14ac:dyDescent="0.4">
      <c r="A59" s="169"/>
      <c r="B59" s="169"/>
      <c r="C59" s="168" t="s">
        <v>101</v>
      </c>
      <c r="D59" s="167"/>
      <c r="E59" s="167"/>
      <c r="F59" s="6" t="s">
        <v>84</v>
      </c>
      <c r="G59" s="166">
        <v>1793</v>
      </c>
      <c r="H59" s="165">
        <v>1643</v>
      </c>
      <c r="I59" s="164">
        <v>1.0912964090079122</v>
      </c>
      <c r="J59" s="163">
        <v>150</v>
      </c>
      <c r="K59" s="166">
        <v>3710</v>
      </c>
      <c r="L59" s="165">
        <v>4151</v>
      </c>
      <c r="M59" s="164">
        <v>0.89376053962900504</v>
      </c>
      <c r="N59" s="163">
        <v>-441</v>
      </c>
      <c r="O59" s="162">
        <v>0.48328840970350406</v>
      </c>
      <c r="P59" s="161">
        <v>0.39580823897855938</v>
      </c>
      <c r="Q59" s="160">
        <v>8.7480170724944684E-2</v>
      </c>
      <c r="R59" s="139"/>
      <c r="S59" s="139"/>
    </row>
    <row r="60" spans="1:19" x14ac:dyDescent="0.4">
      <c r="A60" s="169"/>
      <c r="B60" s="169"/>
      <c r="C60" s="168" t="s">
        <v>98</v>
      </c>
      <c r="D60" s="5" t="s">
        <v>0</v>
      </c>
      <c r="E60" s="167" t="s">
        <v>89</v>
      </c>
      <c r="F60" s="6" t="s">
        <v>84</v>
      </c>
      <c r="G60" s="166">
        <v>1849</v>
      </c>
      <c r="H60" s="165">
        <v>1890</v>
      </c>
      <c r="I60" s="164">
        <v>0.97830687830687835</v>
      </c>
      <c r="J60" s="163">
        <v>-41</v>
      </c>
      <c r="K60" s="166">
        <v>2700</v>
      </c>
      <c r="L60" s="165">
        <v>2700</v>
      </c>
      <c r="M60" s="164">
        <v>1</v>
      </c>
      <c r="N60" s="163">
        <v>0</v>
      </c>
      <c r="O60" s="162">
        <v>0.68481481481481477</v>
      </c>
      <c r="P60" s="161">
        <v>0.7</v>
      </c>
      <c r="Q60" s="160">
        <v>-1.518518518518519E-2</v>
      </c>
      <c r="R60" s="139"/>
      <c r="S60" s="139"/>
    </row>
    <row r="61" spans="1:19" x14ac:dyDescent="0.4">
      <c r="A61" s="169"/>
      <c r="B61" s="169"/>
      <c r="C61" s="168" t="s">
        <v>96</v>
      </c>
      <c r="D61" s="5" t="s">
        <v>0</v>
      </c>
      <c r="E61" s="167" t="s">
        <v>89</v>
      </c>
      <c r="F61" s="6" t="s">
        <v>84</v>
      </c>
      <c r="G61" s="166">
        <v>732</v>
      </c>
      <c r="H61" s="165">
        <v>1079</v>
      </c>
      <c r="I61" s="164">
        <v>0.67840593141797956</v>
      </c>
      <c r="J61" s="163">
        <v>-347</v>
      </c>
      <c r="K61" s="166">
        <v>1760</v>
      </c>
      <c r="L61" s="165">
        <v>1670</v>
      </c>
      <c r="M61" s="164">
        <v>1.0538922155688624</v>
      </c>
      <c r="N61" s="163">
        <v>90</v>
      </c>
      <c r="O61" s="162">
        <v>0.41590909090909089</v>
      </c>
      <c r="P61" s="161">
        <v>0.6461077844311377</v>
      </c>
      <c r="Q61" s="160">
        <v>-0.2301986935220468</v>
      </c>
      <c r="R61" s="139"/>
      <c r="S61" s="139"/>
    </row>
    <row r="62" spans="1:19" x14ac:dyDescent="0.4">
      <c r="A62" s="169"/>
      <c r="B62" s="169"/>
      <c r="C62" s="168" t="s">
        <v>93</v>
      </c>
      <c r="D62" s="5" t="s">
        <v>0</v>
      </c>
      <c r="E62" s="167" t="s">
        <v>89</v>
      </c>
      <c r="F62" s="6" t="s">
        <v>84</v>
      </c>
      <c r="G62" s="166">
        <v>1002</v>
      </c>
      <c r="H62" s="165">
        <v>1001</v>
      </c>
      <c r="I62" s="164">
        <v>1.0009990009990011</v>
      </c>
      <c r="J62" s="163">
        <v>1</v>
      </c>
      <c r="K62" s="166">
        <v>1760</v>
      </c>
      <c r="L62" s="165">
        <v>1760</v>
      </c>
      <c r="M62" s="164">
        <v>1</v>
      </c>
      <c r="N62" s="163">
        <v>0</v>
      </c>
      <c r="O62" s="162">
        <v>0.56931818181818183</v>
      </c>
      <c r="P62" s="161">
        <v>0.56874999999999998</v>
      </c>
      <c r="Q62" s="160">
        <v>5.6818181818185653E-4</v>
      </c>
      <c r="R62" s="139"/>
      <c r="S62" s="139"/>
    </row>
    <row r="63" spans="1:19" x14ac:dyDescent="0.4">
      <c r="A63" s="169"/>
      <c r="B63" s="150"/>
      <c r="C63" s="149" t="s">
        <v>97</v>
      </c>
      <c r="D63" s="11" t="s">
        <v>0</v>
      </c>
      <c r="E63" s="147" t="s">
        <v>89</v>
      </c>
      <c r="F63" s="6" t="s">
        <v>88</v>
      </c>
      <c r="G63" s="146">
        <v>458</v>
      </c>
      <c r="H63" s="145"/>
      <c r="I63" s="144" t="e">
        <v>#DIV/0!</v>
      </c>
      <c r="J63" s="143">
        <v>458</v>
      </c>
      <c r="K63" s="146">
        <v>1260</v>
      </c>
      <c r="L63" s="145"/>
      <c r="M63" s="144" t="e">
        <v>#DIV/0!</v>
      </c>
      <c r="N63" s="143">
        <v>1260</v>
      </c>
      <c r="O63" s="142">
        <v>0.36349206349206348</v>
      </c>
      <c r="P63" s="141" t="e">
        <v>#DIV/0!</v>
      </c>
      <c r="Q63" s="140" t="e">
        <v>#DIV/0!</v>
      </c>
      <c r="R63" s="139"/>
      <c r="S63" s="139"/>
    </row>
    <row r="64" spans="1:19" x14ac:dyDescent="0.4">
      <c r="A64" s="169"/>
      <c r="B64" s="159" t="s">
        <v>142</v>
      </c>
      <c r="C64" s="158"/>
      <c r="D64" s="175"/>
      <c r="E64" s="158"/>
      <c r="F64" s="174"/>
      <c r="G64" s="157">
        <v>1799</v>
      </c>
      <c r="H64" s="156">
        <v>1043</v>
      </c>
      <c r="I64" s="155">
        <v>1.7248322147651007</v>
      </c>
      <c r="J64" s="154">
        <v>756</v>
      </c>
      <c r="K64" s="157">
        <v>3208</v>
      </c>
      <c r="L64" s="156">
        <v>2005</v>
      </c>
      <c r="M64" s="155">
        <v>1.6</v>
      </c>
      <c r="N64" s="154">
        <v>1203</v>
      </c>
      <c r="O64" s="153">
        <v>0.56078553615960103</v>
      </c>
      <c r="P64" s="152">
        <v>0.52019950124688275</v>
      </c>
      <c r="Q64" s="151">
        <v>4.0586034912718283E-2</v>
      </c>
      <c r="R64" s="139"/>
      <c r="S64" s="139"/>
    </row>
    <row r="65" spans="1:19" x14ac:dyDescent="0.4">
      <c r="A65" s="169"/>
      <c r="B65" s="169"/>
      <c r="C65" s="168" t="s">
        <v>104</v>
      </c>
      <c r="D65" s="167"/>
      <c r="E65" s="167"/>
      <c r="F65" s="6" t="s">
        <v>84</v>
      </c>
      <c r="G65" s="166">
        <v>338</v>
      </c>
      <c r="H65" s="165">
        <v>195</v>
      </c>
      <c r="I65" s="164">
        <v>1.7333333333333334</v>
      </c>
      <c r="J65" s="163">
        <v>143</v>
      </c>
      <c r="K65" s="166">
        <v>503</v>
      </c>
      <c r="L65" s="165">
        <v>486</v>
      </c>
      <c r="M65" s="164">
        <v>1.0349794238683128</v>
      </c>
      <c r="N65" s="163">
        <v>17</v>
      </c>
      <c r="O65" s="162">
        <v>0.67196819085487081</v>
      </c>
      <c r="P65" s="161">
        <v>0.40123456790123457</v>
      </c>
      <c r="Q65" s="160">
        <v>0.27073362295363623</v>
      </c>
      <c r="R65" s="139"/>
      <c r="S65" s="139"/>
    </row>
    <row r="66" spans="1:19" x14ac:dyDescent="0.4">
      <c r="A66" s="169"/>
      <c r="B66" s="169"/>
      <c r="C66" s="168" t="s">
        <v>103</v>
      </c>
      <c r="D66" s="167"/>
      <c r="E66" s="167"/>
      <c r="F66" s="173"/>
      <c r="G66" s="166"/>
      <c r="H66" s="165"/>
      <c r="I66" s="164" t="e">
        <v>#DIV/0!</v>
      </c>
      <c r="J66" s="163">
        <v>0</v>
      </c>
      <c r="K66" s="166"/>
      <c r="L66" s="165"/>
      <c r="M66" s="164" t="e">
        <v>#DIV/0!</v>
      </c>
      <c r="N66" s="163">
        <v>0</v>
      </c>
      <c r="O66" s="162" t="e">
        <v>#DIV/0!</v>
      </c>
      <c r="P66" s="161" t="e">
        <v>#DIV/0!</v>
      </c>
      <c r="Q66" s="160" t="e">
        <v>#DIV/0!</v>
      </c>
      <c r="R66" s="139"/>
      <c r="S66" s="139"/>
    </row>
    <row r="67" spans="1:19" x14ac:dyDescent="0.4">
      <c r="A67" s="169"/>
      <c r="B67" s="169"/>
      <c r="C67" s="168" t="s">
        <v>102</v>
      </c>
      <c r="D67" s="167"/>
      <c r="E67" s="167"/>
      <c r="F67" s="173"/>
      <c r="G67" s="166"/>
      <c r="H67" s="165"/>
      <c r="I67" s="164" t="e">
        <v>#DIV/0!</v>
      </c>
      <c r="J67" s="163">
        <v>0</v>
      </c>
      <c r="K67" s="166"/>
      <c r="L67" s="165"/>
      <c r="M67" s="164" t="e">
        <v>#DIV/0!</v>
      </c>
      <c r="N67" s="163">
        <v>0</v>
      </c>
      <c r="O67" s="162" t="e">
        <v>#DIV/0!</v>
      </c>
      <c r="P67" s="161" t="e">
        <v>#DIV/0!</v>
      </c>
      <c r="Q67" s="160" t="e">
        <v>#DIV/0!</v>
      </c>
      <c r="R67" s="139"/>
      <c r="S67" s="139"/>
    </row>
    <row r="68" spans="1:19" x14ac:dyDescent="0.4">
      <c r="A68" s="169"/>
      <c r="B68" s="169"/>
      <c r="C68" s="168" t="s">
        <v>101</v>
      </c>
      <c r="D68" s="167"/>
      <c r="E68" s="167"/>
      <c r="F68" s="6" t="s">
        <v>84</v>
      </c>
      <c r="G68" s="166">
        <v>617</v>
      </c>
      <c r="H68" s="165">
        <v>389</v>
      </c>
      <c r="I68" s="164">
        <v>1.5861182519280206</v>
      </c>
      <c r="J68" s="163">
        <v>228</v>
      </c>
      <c r="K68" s="166">
        <v>1080</v>
      </c>
      <c r="L68" s="165">
        <v>609</v>
      </c>
      <c r="M68" s="164">
        <v>1.7733990147783252</v>
      </c>
      <c r="N68" s="163">
        <v>471</v>
      </c>
      <c r="O68" s="162">
        <v>0.5712962962962963</v>
      </c>
      <c r="P68" s="161">
        <v>0.63875205254515599</v>
      </c>
      <c r="Q68" s="160">
        <v>-6.7455756248859688E-2</v>
      </c>
      <c r="R68" s="139"/>
      <c r="S68" s="139"/>
    </row>
    <row r="69" spans="1:19" x14ac:dyDescent="0.4">
      <c r="A69" s="150"/>
      <c r="B69" s="150"/>
      <c r="C69" s="149" t="s">
        <v>90</v>
      </c>
      <c r="D69" s="147"/>
      <c r="E69" s="147"/>
      <c r="F69" s="12" t="s">
        <v>84</v>
      </c>
      <c r="G69" s="146">
        <v>844</v>
      </c>
      <c r="H69" s="145">
        <v>459</v>
      </c>
      <c r="I69" s="144">
        <v>1.8387799564270153</v>
      </c>
      <c r="J69" s="143">
        <v>385</v>
      </c>
      <c r="K69" s="146">
        <v>1625</v>
      </c>
      <c r="L69" s="145">
        <v>910</v>
      </c>
      <c r="M69" s="144">
        <v>1.7857142857142858</v>
      </c>
      <c r="N69" s="143">
        <v>715</v>
      </c>
      <c r="O69" s="142">
        <v>0.51938461538461533</v>
      </c>
      <c r="P69" s="141">
        <v>0.50439560439560438</v>
      </c>
      <c r="Q69" s="140">
        <v>1.4989010989010954E-2</v>
      </c>
      <c r="R69" s="139"/>
      <c r="S69" s="139"/>
    </row>
    <row r="70" spans="1:19" x14ac:dyDescent="0.4">
      <c r="C70" s="196"/>
      <c r="G70" s="138"/>
      <c r="H70" s="138"/>
      <c r="I70" s="138"/>
      <c r="J70" s="138"/>
      <c r="K70" s="138"/>
      <c r="L70" s="138"/>
      <c r="M70" s="138"/>
      <c r="N70" s="138"/>
      <c r="O70" s="137"/>
      <c r="P70" s="137"/>
      <c r="Q70" s="137"/>
    </row>
    <row r="71" spans="1:19" x14ac:dyDescent="0.4">
      <c r="C71" s="8" t="s">
        <v>83</v>
      </c>
    </row>
    <row r="72" spans="1:19" x14ac:dyDescent="0.4">
      <c r="C72" s="9" t="s">
        <v>82</v>
      </c>
    </row>
    <row r="73" spans="1:19" x14ac:dyDescent="0.4">
      <c r="C73" s="8" t="s">
        <v>81</v>
      </c>
    </row>
    <row r="74" spans="1:19" x14ac:dyDescent="0.4">
      <c r="C74" s="8" t="s">
        <v>80</v>
      </c>
    </row>
    <row r="75" spans="1:19" x14ac:dyDescent="0.4">
      <c r="C75" s="8" t="s">
        <v>79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h26'!A1" display="'h26'!A1"/>
  </hyperlinks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showGridLines="0" zoomScale="90" zoomScaleNormal="90" zoomScaleSheetLayoutView="90" workbookViewId="0">
      <pane xSplit="6" ySplit="5" topLeftCell="G6" activePane="bottomRight" state="frozen"/>
      <selection activeCell="H23" sqref="H23"/>
      <selection pane="topRight" activeCell="H23" sqref="H23"/>
      <selection pane="bottomLeft" activeCell="H23" sqref="H23"/>
      <selection pane="bottomRight" sqref="A1:D1"/>
    </sheetView>
  </sheetViews>
  <sheetFormatPr defaultRowHeight="13.5" x14ac:dyDescent="0.4"/>
  <cols>
    <col min="1" max="1" width="2.125" style="136" customWidth="1"/>
    <col min="2" max="2" width="1.125" style="136" customWidth="1"/>
    <col min="3" max="3" width="6.75" style="136" customWidth="1"/>
    <col min="4" max="4" width="2.625" style="136" bestFit="1" customWidth="1"/>
    <col min="5" max="5" width="7.125" style="136" bestFit="1" customWidth="1"/>
    <col min="6" max="6" width="6.375" style="136" customWidth="1"/>
    <col min="7" max="8" width="12.75" style="136" bestFit="1" customWidth="1"/>
    <col min="9" max="9" width="7.625" style="136" customWidth="1"/>
    <col min="10" max="10" width="9.625" style="136" customWidth="1"/>
    <col min="11" max="12" width="12.75" style="136" bestFit="1" customWidth="1"/>
    <col min="13" max="13" width="7.625" style="136" customWidth="1"/>
    <col min="14" max="16" width="9.625" style="136" customWidth="1"/>
    <col min="17" max="17" width="8.625" style="136" customWidth="1"/>
    <col min="18" max="16384" width="9" style="136"/>
  </cols>
  <sheetData>
    <row r="1" spans="1:19" ht="17.25" customHeight="1" thickBot="1" x14ac:dyDescent="0.45">
      <c r="A1" s="281" t="str">
        <f>'h26'!A1</f>
        <v>平成26年度</v>
      </c>
      <c r="B1" s="281"/>
      <c r="C1" s="281"/>
      <c r="D1" s="281"/>
      <c r="E1" s="89"/>
      <c r="F1" s="89"/>
      <c r="G1" s="89"/>
      <c r="H1" s="89"/>
      <c r="I1" s="89"/>
      <c r="J1" s="92" t="str">
        <f ca="1">RIGHT(CELL("filename",$A$1),LEN(CELL("filename",$A$1))-FIND("]",CELL("filename",$A$1)))</f>
        <v>４月（月間）</v>
      </c>
      <c r="K1" s="93" t="s">
        <v>72</v>
      </c>
      <c r="L1" s="89"/>
      <c r="M1" s="89"/>
      <c r="N1" s="89"/>
      <c r="O1" s="89"/>
      <c r="P1" s="89"/>
      <c r="Q1" s="89"/>
    </row>
    <row r="2" spans="1:19" x14ac:dyDescent="0.4">
      <c r="A2" s="299">
        <f>'４月（上旬）'!A2:B2</f>
        <v>26</v>
      </c>
      <c r="B2" s="284"/>
      <c r="C2" s="1">
        <f>'４月（上旬）'!C2</f>
        <v>2014</v>
      </c>
      <c r="D2" s="2" t="s">
        <v>141</v>
      </c>
      <c r="E2" s="2">
        <f>'４月（上旬）'!E2</f>
        <v>4</v>
      </c>
      <c r="F2" s="2" t="s">
        <v>140</v>
      </c>
      <c r="G2" s="291" t="s">
        <v>139</v>
      </c>
      <c r="H2" s="284"/>
      <c r="I2" s="284"/>
      <c r="J2" s="292"/>
      <c r="K2" s="284" t="s">
        <v>138</v>
      </c>
      <c r="L2" s="284"/>
      <c r="M2" s="284"/>
      <c r="N2" s="284"/>
      <c r="O2" s="291" t="s">
        <v>137</v>
      </c>
      <c r="P2" s="284"/>
      <c r="Q2" s="302"/>
    </row>
    <row r="3" spans="1:19" x14ac:dyDescent="0.4">
      <c r="A3" s="295" t="s">
        <v>136</v>
      </c>
      <c r="B3" s="296"/>
      <c r="C3" s="296"/>
      <c r="D3" s="296"/>
      <c r="E3" s="296"/>
      <c r="F3" s="296"/>
      <c r="G3" s="293" t="s">
        <v>135</v>
      </c>
      <c r="H3" s="287" t="s">
        <v>134</v>
      </c>
      <c r="I3" s="289" t="s">
        <v>133</v>
      </c>
      <c r="J3" s="290"/>
      <c r="K3" s="285" t="str">
        <f>G3</f>
        <v>14'4/1-4/30</v>
      </c>
      <c r="L3" s="287" t="str">
        <f>H3</f>
        <v>13'4/1-4/30</v>
      </c>
      <c r="M3" s="289" t="s">
        <v>133</v>
      </c>
      <c r="N3" s="290"/>
      <c r="O3" s="303" t="str">
        <f>G3</f>
        <v>14'4/1-4/30</v>
      </c>
      <c r="P3" s="282" t="str">
        <f>H3</f>
        <v>13'4/1-4/30</v>
      </c>
      <c r="Q3" s="300" t="s">
        <v>131</v>
      </c>
    </row>
    <row r="4" spans="1:19" ht="14.25" thickBot="1" x14ac:dyDescent="0.45">
      <c r="A4" s="297"/>
      <c r="B4" s="298"/>
      <c r="C4" s="298"/>
      <c r="D4" s="298"/>
      <c r="E4" s="298"/>
      <c r="F4" s="298"/>
      <c r="G4" s="294"/>
      <c r="H4" s="288"/>
      <c r="I4" s="3" t="s">
        <v>132</v>
      </c>
      <c r="J4" s="4" t="s">
        <v>131</v>
      </c>
      <c r="K4" s="286"/>
      <c r="L4" s="288"/>
      <c r="M4" s="3" t="s">
        <v>132</v>
      </c>
      <c r="N4" s="4" t="s">
        <v>131</v>
      </c>
      <c r="O4" s="304"/>
      <c r="P4" s="283"/>
      <c r="Q4" s="301"/>
    </row>
    <row r="5" spans="1:19" x14ac:dyDescent="0.4">
      <c r="A5" s="176" t="s">
        <v>130</v>
      </c>
      <c r="B5" s="195"/>
      <c r="C5" s="195"/>
      <c r="D5" s="195"/>
      <c r="E5" s="195"/>
      <c r="F5" s="195"/>
      <c r="G5" s="194">
        <v>509221</v>
      </c>
      <c r="H5" s="193">
        <v>493428</v>
      </c>
      <c r="I5" s="192">
        <v>1.0320066960123868</v>
      </c>
      <c r="J5" s="191">
        <v>15793</v>
      </c>
      <c r="K5" s="194">
        <v>726493</v>
      </c>
      <c r="L5" s="193">
        <v>675889</v>
      </c>
      <c r="M5" s="192">
        <v>1.0748702819545812</v>
      </c>
      <c r="N5" s="191">
        <v>50604</v>
      </c>
      <c r="O5" s="190">
        <v>0.70093035996217445</v>
      </c>
      <c r="P5" s="189">
        <v>0.73004295083956094</v>
      </c>
      <c r="Q5" s="188">
        <v>-2.9112590877386491E-2</v>
      </c>
      <c r="R5" s="139"/>
      <c r="S5" s="139"/>
    </row>
    <row r="6" spans="1:19" x14ac:dyDescent="0.4">
      <c r="A6" s="159" t="s">
        <v>129</v>
      </c>
      <c r="B6" s="158" t="s">
        <v>128</v>
      </c>
      <c r="C6" s="158"/>
      <c r="D6" s="158"/>
      <c r="E6" s="158"/>
      <c r="F6" s="158"/>
      <c r="G6" s="157">
        <v>190196</v>
      </c>
      <c r="H6" s="156">
        <v>193690</v>
      </c>
      <c r="I6" s="155">
        <v>0.98196086530022197</v>
      </c>
      <c r="J6" s="154">
        <v>-3494</v>
      </c>
      <c r="K6" s="177">
        <v>270575</v>
      </c>
      <c r="L6" s="156">
        <v>255178</v>
      </c>
      <c r="M6" s="155">
        <v>1.0603382736756304</v>
      </c>
      <c r="N6" s="154">
        <v>15397</v>
      </c>
      <c r="O6" s="153">
        <v>0.70293264344451634</v>
      </c>
      <c r="P6" s="152">
        <v>0.75903878861030338</v>
      </c>
      <c r="Q6" s="151">
        <v>-5.6106145165787047E-2</v>
      </c>
      <c r="R6" s="139"/>
      <c r="S6" s="139"/>
    </row>
    <row r="7" spans="1:19" x14ac:dyDescent="0.4">
      <c r="A7" s="169"/>
      <c r="B7" s="159" t="s">
        <v>127</v>
      </c>
      <c r="C7" s="158"/>
      <c r="D7" s="158"/>
      <c r="E7" s="158"/>
      <c r="F7" s="158"/>
      <c r="G7" s="157">
        <v>122625</v>
      </c>
      <c r="H7" s="156">
        <v>122031</v>
      </c>
      <c r="I7" s="155">
        <v>1.0048676156058707</v>
      </c>
      <c r="J7" s="154">
        <v>594</v>
      </c>
      <c r="K7" s="157">
        <v>183019</v>
      </c>
      <c r="L7" s="156">
        <v>167620</v>
      </c>
      <c r="M7" s="155">
        <v>1.0918685121107266</v>
      </c>
      <c r="N7" s="154">
        <v>15399</v>
      </c>
      <c r="O7" s="153">
        <v>0.67001240308383281</v>
      </c>
      <c r="P7" s="152">
        <v>0.72802171578570574</v>
      </c>
      <c r="Q7" s="151">
        <v>-5.8009312701872928E-2</v>
      </c>
      <c r="R7" s="139"/>
      <c r="S7" s="139"/>
    </row>
    <row r="8" spans="1:19" x14ac:dyDescent="0.4">
      <c r="A8" s="169"/>
      <c r="B8" s="169"/>
      <c r="C8" s="168" t="s">
        <v>98</v>
      </c>
      <c r="D8" s="5"/>
      <c r="E8" s="167"/>
      <c r="F8" s="6" t="s">
        <v>84</v>
      </c>
      <c r="G8" s="166">
        <v>98741</v>
      </c>
      <c r="H8" s="165">
        <v>105965</v>
      </c>
      <c r="I8" s="164">
        <v>0.93182654650120322</v>
      </c>
      <c r="J8" s="163">
        <v>-7224</v>
      </c>
      <c r="K8" s="166">
        <v>144559</v>
      </c>
      <c r="L8" s="165">
        <v>148540</v>
      </c>
      <c r="M8" s="164">
        <v>0.97319913827925142</v>
      </c>
      <c r="N8" s="163">
        <v>-3981</v>
      </c>
      <c r="O8" s="162">
        <v>0.68304982740611098</v>
      </c>
      <c r="P8" s="161">
        <v>0.7133768681836542</v>
      </c>
      <c r="Q8" s="160">
        <v>-3.0327040777543224E-2</v>
      </c>
      <c r="R8" s="139"/>
      <c r="S8" s="139"/>
    </row>
    <row r="9" spans="1:19" x14ac:dyDescent="0.4">
      <c r="A9" s="169"/>
      <c r="B9" s="169"/>
      <c r="C9" s="168" t="s">
        <v>112</v>
      </c>
      <c r="D9" s="167"/>
      <c r="E9" s="167"/>
      <c r="F9" s="6" t="s">
        <v>84</v>
      </c>
      <c r="G9" s="166">
        <v>22009</v>
      </c>
      <c r="H9" s="165">
        <v>13954</v>
      </c>
      <c r="I9" s="164">
        <v>1.5772538340260858</v>
      </c>
      <c r="J9" s="163">
        <v>8055</v>
      </c>
      <c r="K9" s="166">
        <v>30750</v>
      </c>
      <c r="L9" s="165">
        <v>15000</v>
      </c>
      <c r="M9" s="164">
        <v>2.0499999999999998</v>
      </c>
      <c r="N9" s="163">
        <v>15750</v>
      </c>
      <c r="O9" s="162">
        <v>0.71573983739837399</v>
      </c>
      <c r="P9" s="161">
        <v>0.93026666666666669</v>
      </c>
      <c r="Q9" s="160">
        <v>-0.2145268292682927</v>
      </c>
      <c r="R9" s="139"/>
      <c r="S9" s="139"/>
    </row>
    <row r="10" spans="1:19" x14ac:dyDescent="0.4">
      <c r="A10" s="169"/>
      <c r="B10" s="169"/>
      <c r="C10" s="168" t="s">
        <v>96</v>
      </c>
      <c r="D10" s="167"/>
      <c r="E10" s="167"/>
      <c r="F10" s="173"/>
      <c r="G10" s="166"/>
      <c r="H10" s="165"/>
      <c r="I10" s="164" t="e">
        <v>#DIV/0!</v>
      </c>
      <c r="J10" s="163">
        <v>0</v>
      </c>
      <c r="K10" s="166"/>
      <c r="L10" s="165"/>
      <c r="M10" s="164" t="e">
        <v>#DIV/0!</v>
      </c>
      <c r="N10" s="163">
        <v>0</v>
      </c>
      <c r="O10" s="162" t="e">
        <v>#DIV/0!</v>
      </c>
      <c r="P10" s="161" t="e">
        <v>#DIV/0!</v>
      </c>
      <c r="Q10" s="160" t="e">
        <v>#DIV/0!</v>
      </c>
      <c r="R10" s="139"/>
      <c r="S10" s="139"/>
    </row>
    <row r="11" spans="1:19" x14ac:dyDescent="0.4">
      <c r="A11" s="169"/>
      <c r="B11" s="169"/>
      <c r="C11" s="168" t="s">
        <v>97</v>
      </c>
      <c r="D11" s="167"/>
      <c r="E11" s="167"/>
      <c r="F11" s="173"/>
      <c r="G11" s="166"/>
      <c r="H11" s="165"/>
      <c r="I11" s="164" t="e">
        <v>#DIV/0!</v>
      </c>
      <c r="J11" s="163">
        <v>0</v>
      </c>
      <c r="K11" s="166"/>
      <c r="L11" s="165"/>
      <c r="M11" s="164" t="e">
        <v>#DIV/0!</v>
      </c>
      <c r="N11" s="163">
        <v>0</v>
      </c>
      <c r="O11" s="162" t="e">
        <v>#DIV/0!</v>
      </c>
      <c r="P11" s="161" t="e">
        <v>#DIV/0!</v>
      </c>
      <c r="Q11" s="160" t="e">
        <v>#DIV/0!</v>
      </c>
      <c r="R11" s="139"/>
      <c r="S11" s="139"/>
    </row>
    <row r="12" spans="1:19" x14ac:dyDescent="0.4">
      <c r="A12" s="169"/>
      <c r="B12" s="169"/>
      <c r="C12" s="168" t="s">
        <v>93</v>
      </c>
      <c r="D12" s="167"/>
      <c r="E12" s="167"/>
      <c r="F12" s="173"/>
      <c r="G12" s="166"/>
      <c r="H12" s="165"/>
      <c r="I12" s="164" t="e">
        <v>#DIV/0!</v>
      </c>
      <c r="J12" s="163">
        <v>0</v>
      </c>
      <c r="K12" s="166"/>
      <c r="L12" s="165"/>
      <c r="M12" s="164" t="e">
        <v>#DIV/0!</v>
      </c>
      <c r="N12" s="163">
        <v>0</v>
      </c>
      <c r="O12" s="162" t="e">
        <v>#DIV/0!</v>
      </c>
      <c r="P12" s="161" t="e">
        <v>#DIV/0!</v>
      </c>
      <c r="Q12" s="160" t="e">
        <v>#DIV/0!</v>
      </c>
      <c r="R12" s="139"/>
      <c r="S12" s="139"/>
    </row>
    <row r="13" spans="1:19" x14ac:dyDescent="0.4">
      <c r="A13" s="169"/>
      <c r="B13" s="169"/>
      <c r="C13" s="168" t="s">
        <v>91</v>
      </c>
      <c r="D13" s="167"/>
      <c r="E13" s="167"/>
      <c r="F13" s="6" t="s">
        <v>84</v>
      </c>
      <c r="G13" s="166">
        <v>1875</v>
      </c>
      <c r="H13" s="165">
        <v>2112</v>
      </c>
      <c r="I13" s="164">
        <v>0.88778409090909094</v>
      </c>
      <c r="J13" s="163">
        <v>-237</v>
      </c>
      <c r="K13" s="166">
        <v>7710</v>
      </c>
      <c r="L13" s="165">
        <v>4080</v>
      </c>
      <c r="M13" s="164">
        <v>1.8897058823529411</v>
      </c>
      <c r="N13" s="163">
        <v>3630</v>
      </c>
      <c r="O13" s="162">
        <v>0.24319066147859922</v>
      </c>
      <c r="P13" s="161">
        <v>0.51764705882352946</v>
      </c>
      <c r="Q13" s="160">
        <v>-0.27445639734493021</v>
      </c>
      <c r="R13" s="139"/>
      <c r="S13" s="139"/>
    </row>
    <row r="14" spans="1:19" x14ac:dyDescent="0.4">
      <c r="A14" s="169"/>
      <c r="B14" s="169"/>
      <c r="C14" s="168" t="s">
        <v>110</v>
      </c>
      <c r="D14" s="167"/>
      <c r="E14" s="167"/>
      <c r="F14" s="173"/>
      <c r="G14" s="166"/>
      <c r="H14" s="165"/>
      <c r="I14" s="164" t="e">
        <v>#DIV/0!</v>
      </c>
      <c r="J14" s="163">
        <v>0</v>
      </c>
      <c r="K14" s="166"/>
      <c r="L14" s="165"/>
      <c r="M14" s="164" t="e">
        <v>#DIV/0!</v>
      </c>
      <c r="N14" s="163">
        <v>0</v>
      </c>
      <c r="O14" s="162" t="e">
        <v>#DIV/0!</v>
      </c>
      <c r="P14" s="161" t="e">
        <v>#DIV/0!</v>
      </c>
      <c r="Q14" s="160" t="e">
        <v>#DIV/0!</v>
      </c>
      <c r="R14" s="139"/>
      <c r="S14" s="139"/>
    </row>
    <row r="15" spans="1:19" x14ac:dyDescent="0.4">
      <c r="A15" s="169"/>
      <c r="B15" s="169"/>
      <c r="C15" s="168" t="s">
        <v>90</v>
      </c>
      <c r="D15" s="167"/>
      <c r="E15" s="167"/>
      <c r="F15" s="173"/>
      <c r="G15" s="166"/>
      <c r="H15" s="165"/>
      <c r="I15" s="164" t="e">
        <v>#DIV/0!</v>
      </c>
      <c r="J15" s="163">
        <v>0</v>
      </c>
      <c r="K15" s="166"/>
      <c r="L15" s="165"/>
      <c r="M15" s="164" t="e">
        <v>#DIV/0!</v>
      </c>
      <c r="N15" s="163">
        <v>0</v>
      </c>
      <c r="O15" s="162" t="e">
        <v>#DIV/0!</v>
      </c>
      <c r="P15" s="161" t="e">
        <v>#DIV/0!</v>
      </c>
      <c r="Q15" s="160" t="e">
        <v>#DIV/0!</v>
      </c>
      <c r="R15" s="139"/>
      <c r="S15" s="139"/>
    </row>
    <row r="16" spans="1:19" x14ac:dyDescent="0.4">
      <c r="A16" s="169"/>
      <c r="B16" s="169"/>
      <c r="C16" s="149" t="s">
        <v>126</v>
      </c>
      <c r="D16" s="147"/>
      <c r="E16" s="147"/>
      <c r="F16" s="187"/>
      <c r="G16" s="146"/>
      <c r="H16" s="145"/>
      <c r="I16" s="144" t="e">
        <v>#DIV/0!</v>
      </c>
      <c r="J16" s="143">
        <v>0</v>
      </c>
      <c r="K16" s="146"/>
      <c r="L16" s="145"/>
      <c r="M16" s="144" t="e">
        <v>#DIV/0!</v>
      </c>
      <c r="N16" s="143">
        <v>0</v>
      </c>
      <c r="O16" s="142" t="e">
        <v>#DIV/0!</v>
      </c>
      <c r="P16" s="141" t="e">
        <v>#DIV/0!</v>
      </c>
      <c r="Q16" s="140" t="e">
        <v>#DIV/0!</v>
      </c>
      <c r="R16" s="139"/>
      <c r="S16" s="139"/>
    </row>
    <row r="17" spans="1:19" x14ac:dyDescent="0.4">
      <c r="A17" s="169"/>
      <c r="B17" s="159" t="s">
        <v>125</v>
      </c>
      <c r="C17" s="158"/>
      <c r="D17" s="158"/>
      <c r="E17" s="158"/>
      <c r="F17" s="174"/>
      <c r="G17" s="157">
        <v>66081</v>
      </c>
      <c r="H17" s="156">
        <v>70203</v>
      </c>
      <c r="I17" s="155">
        <v>0.94128456048886799</v>
      </c>
      <c r="J17" s="154">
        <v>-4122</v>
      </c>
      <c r="K17" s="157">
        <v>84930</v>
      </c>
      <c r="L17" s="156">
        <v>84960</v>
      </c>
      <c r="M17" s="155">
        <v>0.99964689265536721</v>
      </c>
      <c r="N17" s="154">
        <v>-30</v>
      </c>
      <c r="O17" s="153">
        <v>0.77806428823737195</v>
      </c>
      <c r="P17" s="152">
        <v>0.82630649717514126</v>
      </c>
      <c r="Q17" s="151">
        <v>-4.8242208937769315E-2</v>
      </c>
      <c r="R17" s="139"/>
      <c r="S17" s="139"/>
    </row>
    <row r="18" spans="1:19" x14ac:dyDescent="0.4">
      <c r="A18" s="169"/>
      <c r="B18" s="169"/>
      <c r="C18" s="168" t="s">
        <v>98</v>
      </c>
      <c r="D18" s="167"/>
      <c r="E18" s="167"/>
      <c r="F18" s="173"/>
      <c r="G18" s="166"/>
      <c r="H18" s="165"/>
      <c r="I18" s="164" t="e">
        <v>#DIV/0!</v>
      </c>
      <c r="J18" s="163">
        <v>0</v>
      </c>
      <c r="K18" s="166"/>
      <c r="L18" s="165"/>
      <c r="M18" s="164" t="e">
        <v>#DIV/0!</v>
      </c>
      <c r="N18" s="163">
        <v>0</v>
      </c>
      <c r="O18" s="162" t="e">
        <v>#DIV/0!</v>
      </c>
      <c r="P18" s="161" t="e">
        <v>#DIV/0!</v>
      </c>
      <c r="Q18" s="160" t="e">
        <v>#DIV/0!</v>
      </c>
      <c r="R18" s="139"/>
      <c r="S18" s="139"/>
    </row>
    <row r="19" spans="1:19" x14ac:dyDescent="0.4">
      <c r="A19" s="169"/>
      <c r="B19" s="169"/>
      <c r="C19" s="168" t="s">
        <v>96</v>
      </c>
      <c r="D19" s="167"/>
      <c r="E19" s="167"/>
      <c r="F19" s="6" t="s">
        <v>84</v>
      </c>
      <c r="G19" s="166">
        <v>10704</v>
      </c>
      <c r="H19" s="165">
        <v>13251</v>
      </c>
      <c r="I19" s="164">
        <v>0.80778809146479513</v>
      </c>
      <c r="J19" s="163">
        <v>-2547</v>
      </c>
      <c r="K19" s="166">
        <v>13205</v>
      </c>
      <c r="L19" s="165">
        <v>15350</v>
      </c>
      <c r="M19" s="164">
        <v>0.8602605863192182</v>
      </c>
      <c r="N19" s="163">
        <v>-2145</v>
      </c>
      <c r="O19" s="162">
        <v>0.81060204468004549</v>
      </c>
      <c r="P19" s="161">
        <v>0.863257328990228</v>
      </c>
      <c r="Q19" s="160">
        <v>-5.2655284310182515E-2</v>
      </c>
      <c r="R19" s="139"/>
      <c r="S19" s="139"/>
    </row>
    <row r="20" spans="1:19" x14ac:dyDescent="0.4">
      <c r="A20" s="169"/>
      <c r="B20" s="169"/>
      <c r="C20" s="168" t="s">
        <v>97</v>
      </c>
      <c r="D20" s="167"/>
      <c r="E20" s="167"/>
      <c r="F20" s="6" t="s">
        <v>84</v>
      </c>
      <c r="G20" s="166">
        <v>18886</v>
      </c>
      <c r="H20" s="165">
        <v>19913</v>
      </c>
      <c r="I20" s="164">
        <v>0.94842565158439207</v>
      </c>
      <c r="J20" s="163">
        <v>-1027</v>
      </c>
      <c r="K20" s="166">
        <v>27010</v>
      </c>
      <c r="L20" s="165">
        <v>26085</v>
      </c>
      <c r="M20" s="164">
        <v>1.0354609929078014</v>
      </c>
      <c r="N20" s="163">
        <v>925</v>
      </c>
      <c r="O20" s="162">
        <v>0.69922251018141424</v>
      </c>
      <c r="P20" s="161">
        <v>0.7633889208357294</v>
      </c>
      <c r="Q20" s="160">
        <v>-6.4166410654315165E-2</v>
      </c>
      <c r="R20" s="139"/>
      <c r="S20" s="139"/>
    </row>
    <row r="21" spans="1:19" x14ac:dyDescent="0.4">
      <c r="A21" s="169"/>
      <c r="B21" s="169"/>
      <c r="C21" s="168" t="s">
        <v>98</v>
      </c>
      <c r="D21" s="5" t="s">
        <v>0</v>
      </c>
      <c r="E21" s="167" t="s">
        <v>89</v>
      </c>
      <c r="F21" s="6" t="s">
        <v>84</v>
      </c>
      <c r="G21" s="166">
        <v>7029</v>
      </c>
      <c r="H21" s="165">
        <v>7565</v>
      </c>
      <c r="I21" s="164">
        <v>0.92914738929279572</v>
      </c>
      <c r="J21" s="163">
        <v>-536</v>
      </c>
      <c r="K21" s="166">
        <v>8700</v>
      </c>
      <c r="L21" s="165">
        <v>8555</v>
      </c>
      <c r="M21" s="164">
        <v>1.0169491525423728</v>
      </c>
      <c r="N21" s="163">
        <v>145</v>
      </c>
      <c r="O21" s="162">
        <v>0.8079310344827586</v>
      </c>
      <c r="P21" s="161">
        <v>0.88427819988310929</v>
      </c>
      <c r="Q21" s="160">
        <v>-7.6347165400350692E-2</v>
      </c>
      <c r="R21" s="139"/>
      <c r="S21" s="139"/>
    </row>
    <row r="22" spans="1:19" x14ac:dyDescent="0.4">
      <c r="A22" s="169"/>
      <c r="B22" s="169"/>
      <c r="C22" s="168" t="s">
        <v>98</v>
      </c>
      <c r="D22" s="5" t="s">
        <v>0</v>
      </c>
      <c r="E22" s="167" t="s">
        <v>123</v>
      </c>
      <c r="F22" s="6" t="s">
        <v>84</v>
      </c>
      <c r="G22" s="166">
        <v>3756</v>
      </c>
      <c r="H22" s="165">
        <v>3674</v>
      </c>
      <c r="I22" s="164">
        <v>1.0223189983669025</v>
      </c>
      <c r="J22" s="163">
        <v>82</v>
      </c>
      <c r="K22" s="166">
        <v>4355</v>
      </c>
      <c r="L22" s="165">
        <v>4330</v>
      </c>
      <c r="M22" s="164">
        <v>1.0057736720554273</v>
      </c>
      <c r="N22" s="163">
        <v>25</v>
      </c>
      <c r="O22" s="162">
        <v>0.86245694603903555</v>
      </c>
      <c r="P22" s="161">
        <v>0.84849884526558894</v>
      </c>
      <c r="Q22" s="160">
        <v>1.3958100773446613E-2</v>
      </c>
      <c r="R22" s="139"/>
      <c r="S22" s="139"/>
    </row>
    <row r="23" spans="1:19" x14ac:dyDescent="0.4">
      <c r="A23" s="169"/>
      <c r="B23" s="169"/>
      <c r="C23" s="168" t="s">
        <v>98</v>
      </c>
      <c r="D23" s="5" t="s">
        <v>0</v>
      </c>
      <c r="E23" s="167" t="s">
        <v>124</v>
      </c>
      <c r="F23" s="6" t="s">
        <v>88</v>
      </c>
      <c r="G23" s="166"/>
      <c r="H23" s="165"/>
      <c r="I23" s="164" t="e">
        <v>#DIV/0!</v>
      </c>
      <c r="J23" s="163">
        <v>0</v>
      </c>
      <c r="K23" s="166"/>
      <c r="L23" s="165"/>
      <c r="M23" s="164" t="e">
        <v>#DIV/0!</v>
      </c>
      <c r="N23" s="163">
        <v>0</v>
      </c>
      <c r="O23" s="162" t="e">
        <v>#DIV/0!</v>
      </c>
      <c r="P23" s="161" t="e">
        <v>#DIV/0!</v>
      </c>
      <c r="Q23" s="160" t="e">
        <v>#DIV/0!</v>
      </c>
      <c r="R23" s="139"/>
      <c r="S23" s="139"/>
    </row>
    <row r="24" spans="1:19" x14ac:dyDescent="0.4">
      <c r="A24" s="169"/>
      <c r="B24" s="169"/>
      <c r="C24" s="168" t="s">
        <v>96</v>
      </c>
      <c r="D24" s="5" t="s">
        <v>0</v>
      </c>
      <c r="E24" s="167" t="s">
        <v>89</v>
      </c>
      <c r="F24" s="6" t="s">
        <v>84</v>
      </c>
      <c r="G24" s="166">
        <v>3433</v>
      </c>
      <c r="H24" s="165">
        <v>3901</v>
      </c>
      <c r="I24" s="164">
        <v>0.88003076134324532</v>
      </c>
      <c r="J24" s="163">
        <v>-468</v>
      </c>
      <c r="K24" s="166">
        <v>4500</v>
      </c>
      <c r="L24" s="165">
        <v>4405</v>
      </c>
      <c r="M24" s="164">
        <v>1.0215664018161181</v>
      </c>
      <c r="N24" s="163">
        <v>95</v>
      </c>
      <c r="O24" s="162">
        <v>0.76288888888888884</v>
      </c>
      <c r="P24" s="161">
        <v>0.88558456299659483</v>
      </c>
      <c r="Q24" s="160">
        <v>-0.12269567410770599</v>
      </c>
      <c r="R24" s="139"/>
      <c r="S24" s="139"/>
    </row>
    <row r="25" spans="1:19" x14ac:dyDescent="0.4">
      <c r="A25" s="169"/>
      <c r="B25" s="169"/>
      <c r="C25" s="168" t="s">
        <v>96</v>
      </c>
      <c r="D25" s="5" t="s">
        <v>0</v>
      </c>
      <c r="E25" s="167" t="s">
        <v>123</v>
      </c>
      <c r="F25" s="173"/>
      <c r="G25" s="166"/>
      <c r="H25" s="165"/>
      <c r="I25" s="164" t="e">
        <v>#DIV/0!</v>
      </c>
      <c r="J25" s="163">
        <v>0</v>
      </c>
      <c r="K25" s="166"/>
      <c r="L25" s="165"/>
      <c r="M25" s="164" t="e">
        <v>#DIV/0!</v>
      </c>
      <c r="N25" s="163">
        <v>0</v>
      </c>
      <c r="O25" s="162" t="e">
        <v>#DIV/0!</v>
      </c>
      <c r="P25" s="161" t="e">
        <v>#DIV/0!</v>
      </c>
      <c r="Q25" s="160" t="e">
        <v>#DIV/0!</v>
      </c>
      <c r="R25" s="139"/>
      <c r="S25" s="139"/>
    </row>
    <row r="26" spans="1:19" x14ac:dyDescent="0.4">
      <c r="A26" s="169"/>
      <c r="B26" s="169"/>
      <c r="C26" s="168" t="s">
        <v>90</v>
      </c>
      <c r="D26" s="5" t="s">
        <v>0</v>
      </c>
      <c r="E26" s="167" t="s">
        <v>89</v>
      </c>
      <c r="F26" s="173"/>
      <c r="G26" s="166"/>
      <c r="H26" s="165"/>
      <c r="I26" s="164" t="e">
        <v>#DIV/0!</v>
      </c>
      <c r="J26" s="163">
        <v>0</v>
      </c>
      <c r="K26" s="166"/>
      <c r="L26" s="165"/>
      <c r="M26" s="164" t="e">
        <v>#DIV/0!</v>
      </c>
      <c r="N26" s="163">
        <v>0</v>
      </c>
      <c r="O26" s="162" t="e">
        <v>#DIV/0!</v>
      </c>
      <c r="P26" s="161" t="e">
        <v>#DIV/0!</v>
      </c>
      <c r="Q26" s="160" t="e">
        <v>#DIV/0!</v>
      </c>
      <c r="R26" s="139"/>
      <c r="S26" s="139"/>
    </row>
    <row r="27" spans="1:19" x14ac:dyDescent="0.4">
      <c r="A27" s="169"/>
      <c r="B27" s="169"/>
      <c r="C27" s="168" t="s">
        <v>93</v>
      </c>
      <c r="D27" s="5" t="s">
        <v>0</v>
      </c>
      <c r="E27" s="167" t="s">
        <v>89</v>
      </c>
      <c r="F27" s="173"/>
      <c r="G27" s="166"/>
      <c r="H27" s="165"/>
      <c r="I27" s="164" t="e">
        <v>#DIV/0!</v>
      </c>
      <c r="J27" s="163">
        <v>0</v>
      </c>
      <c r="K27" s="166"/>
      <c r="L27" s="165"/>
      <c r="M27" s="164" t="e">
        <v>#DIV/0!</v>
      </c>
      <c r="N27" s="163">
        <v>0</v>
      </c>
      <c r="O27" s="162" t="e">
        <v>#DIV/0!</v>
      </c>
      <c r="P27" s="161" t="e">
        <v>#DIV/0!</v>
      </c>
      <c r="Q27" s="160" t="e">
        <v>#DIV/0!</v>
      </c>
      <c r="R27" s="139"/>
      <c r="S27" s="139"/>
    </row>
    <row r="28" spans="1:19" x14ac:dyDescent="0.4">
      <c r="A28" s="169"/>
      <c r="B28" s="169"/>
      <c r="C28" s="168" t="s">
        <v>110</v>
      </c>
      <c r="D28" s="167"/>
      <c r="E28" s="167"/>
      <c r="F28" s="173"/>
      <c r="G28" s="166"/>
      <c r="H28" s="165"/>
      <c r="I28" s="164" t="e">
        <v>#DIV/0!</v>
      </c>
      <c r="J28" s="163">
        <v>0</v>
      </c>
      <c r="K28" s="166"/>
      <c r="L28" s="165"/>
      <c r="M28" s="164" t="e">
        <v>#DIV/0!</v>
      </c>
      <c r="N28" s="163">
        <v>0</v>
      </c>
      <c r="O28" s="162" t="e">
        <v>#DIV/0!</v>
      </c>
      <c r="P28" s="161" t="e">
        <v>#DIV/0!</v>
      </c>
      <c r="Q28" s="160" t="e">
        <v>#DIV/0!</v>
      </c>
      <c r="R28" s="139"/>
      <c r="S28" s="139"/>
    </row>
    <row r="29" spans="1:19" x14ac:dyDescent="0.4">
      <c r="A29" s="169"/>
      <c r="B29" s="169"/>
      <c r="C29" s="168" t="s">
        <v>105</v>
      </c>
      <c r="D29" s="167"/>
      <c r="E29" s="167"/>
      <c r="F29" s="173"/>
      <c r="G29" s="166"/>
      <c r="H29" s="165"/>
      <c r="I29" s="164" t="e">
        <v>#DIV/0!</v>
      </c>
      <c r="J29" s="163">
        <v>0</v>
      </c>
      <c r="K29" s="166"/>
      <c r="L29" s="165"/>
      <c r="M29" s="164" t="e">
        <v>#DIV/0!</v>
      </c>
      <c r="N29" s="163">
        <v>0</v>
      </c>
      <c r="O29" s="162" t="e">
        <v>#DIV/0!</v>
      </c>
      <c r="P29" s="161" t="e">
        <v>#DIV/0!</v>
      </c>
      <c r="Q29" s="160" t="e">
        <v>#DIV/0!</v>
      </c>
      <c r="R29" s="139"/>
      <c r="S29" s="139"/>
    </row>
    <row r="30" spans="1:19" x14ac:dyDescent="0.4">
      <c r="A30" s="169"/>
      <c r="B30" s="169"/>
      <c r="C30" s="168" t="s">
        <v>122</v>
      </c>
      <c r="D30" s="167"/>
      <c r="E30" s="167"/>
      <c r="F30" s="173"/>
      <c r="G30" s="166"/>
      <c r="H30" s="165"/>
      <c r="I30" s="164" t="e">
        <v>#DIV/0!</v>
      </c>
      <c r="J30" s="163">
        <v>0</v>
      </c>
      <c r="K30" s="166"/>
      <c r="L30" s="165"/>
      <c r="M30" s="164" t="e">
        <v>#DIV/0!</v>
      </c>
      <c r="N30" s="163">
        <v>0</v>
      </c>
      <c r="O30" s="162" t="e">
        <v>#DIV/0!</v>
      </c>
      <c r="P30" s="161" t="e">
        <v>#DIV/0!</v>
      </c>
      <c r="Q30" s="160" t="e">
        <v>#DIV/0!</v>
      </c>
      <c r="R30" s="139"/>
      <c r="S30" s="139"/>
    </row>
    <row r="31" spans="1:19" x14ac:dyDescent="0.4">
      <c r="A31" s="169"/>
      <c r="B31" s="169"/>
      <c r="C31" s="168" t="s">
        <v>121</v>
      </c>
      <c r="D31" s="167"/>
      <c r="E31" s="167"/>
      <c r="F31" s="6" t="s">
        <v>84</v>
      </c>
      <c r="G31" s="166">
        <v>4084</v>
      </c>
      <c r="H31" s="165">
        <v>4024</v>
      </c>
      <c r="I31" s="164">
        <v>1.0149105367793241</v>
      </c>
      <c r="J31" s="163">
        <v>60</v>
      </c>
      <c r="K31" s="166">
        <v>4355</v>
      </c>
      <c r="L31" s="165">
        <v>4350</v>
      </c>
      <c r="M31" s="164">
        <v>1.0011494252873563</v>
      </c>
      <c r="N31" s="163">
        <v>5</v>
      </c>
      <c r="O31" s="162">
        <v>0.93777267508610795</v>
      </c>
      <c r="P31" s="161">
        <v>0.92505747126436777</v>
      </c>
      <c r="Q31" s="160">
        <v>1.2715203821740184E-2</v>
      </c>
      <c r="R31" s="139"/>
      <c r="S31" s="139"/>
    </row>
    <row r="32" spans="1:19" x14ac:dyDescent="0.4">
      <c r="A32" s="169"/>
      <c r="B32" s="169"/>
      <c r="C32" s="168" t="s">
        <v>120</v>
      </c>
      <c r="D32" s="167"/>
      <c r="E32" s="167"/>
      <c r="F32" s="173"/>
      <c r="G32" s="166"/>
      <c r="H32" s="165"/>
      <c r="I32" s="164" t="e">
        <v>#DIV/0!</v>
      </c>
      <c r="J32" s="163">
        <v>0</v>
      </c>
      <c r="K32" s="166"/>
      <c r="L32" s="165"/>
      <c r="M32" s="164" t="e">
        <v>#DIV/0!</v>
      </c>
      <c r="N32" s="163">
        <v>0</v>
      </c>
      <c r="O32" s="162" t="e">
        <v>#DIV/0!</v>
      </c>
      <c r="P32" s="161" t="e">
        <v>#DIV/0!</v>
      </c>
      <c r="Q32" s="160" t="e">
        <v>#DIV/0!</v>
      </c>
      <c r="R32" s="139"/>
      <c r="S32" s="139"/>
    </row>
    <row r="33" spans="1:19" x14ac:dyDescent="0.4">
      <c r="A33" s="169"/>
      <c r="B33" s="169"/>
      <c r="C33" s="168" t="s">
        <v>119</v>
      </c>
      <c r="D33" s="167"/>
      <c r="E33" s="167"/>
      <c r="F33" s="6" t="s">
        <v>84</v>
      </c>
      <c r="G33" s="166">
        <v>2578</v>
      </c>
      <c r="H33" s="165">
        <v>2731</v>
      </c>
      <c r="I33" s="164">
        <v>0.94397656536067376</v>
      </c>
      <c r="J33" s="163">
        <v>-153</v>
      </c>
      <c r="K33" s="166">
        <v>4355</v>
      </c>
      <c r="L33" s="165">
        <v>4350</v>
      </c>
      <c r="M33" s="164">
        <v>1.0011494252873563</v>
      </c>
      <c r="N33" s="163">
        <v>5</v>
      </c>
      <c r="O33" s="162">
        <v>0.59196326061997706</v>
      </c>
      <c r="P33" s="161">
        <v>0.62781609195402299</v>
      </c>
      <c r="Q33" s="160">
        <v>-3.5852831334045931E-2</v>
      </c>
      <c r="R33" s="139"/>
      <c r="S33" s="139"/>
    </row>
    <row r="34" spans="1:19" x14ac:dyDescent="0.4">
      <c r="A34" s="169"/>
      <c r="B34" s="169"/>
      <c r="C34" s="168" t="s">
        <v>94</v>
      </c>
      <c r="D34" s="167"/>
      <c r="E34" s="167"/>
      <c r="F34" s="173"/>
      <c r="G34" s="166"/>
      <c r="H34" s="165"/>
      <c r="I34" s="164" t="e">
        <v>#DIV/0!</v>
      </c>
      <c r="J34" s="163">
        <v>0</v>
      </c>
      <c r="K34" s="166"/>
      <c r="L34" s="165"/>
      <c r="M34" s="164" t="e">
        <v>#DIV/0!</v>
      </c>
      <c r="N34" s="163">
        <v>0</v>
      </c>
      <c r="O34" s="162" t="e">
        <v>#DIV/0!</v>
      </c>
      <c r="P34" s="161" t="e">
        <v>#DIV/0!</v>
      </c>
      <c r="Q34" s="160" t="e">
        <v>#DIV/0!</v>
      </c>
      <c r="R34" s="139"/>
      <c r="S34" s="139"/>
    </row>
    <row r="35" spans="1:19" x14ac:dyDescent="0.4">
      <c r="A35" s="169"/>
      <c r="B35" s="169"/>
      <c r="C35" s="168" t="s">
        <v>90</v>
      </c>
      <c r="D35" s="167"/>
      <c r="E35" s="167"/>
      <c r="F35" s="173"/>
      <c r="G35" s="166"/>
      <c r="H35" s="165"/>
      <c r="I35" s="164" t="e">
        <v>#DIV/0!</v>
      </c>
      <c r="J35" s="163">
        <v>0</v>
      </c>
      <c r="K35" s="166"/>
      <c r="L35" s="165"/>
      <c r="M35" s="164" t="e">
        <v>#DIV/0!</v>
      </c>
      <c r="N35" s="163">
        <v>0</v>
      </c>
      <c r="O35" s="162" t="e">
        <v>#DIV/0!</v>
      </c>
      <c r="P35" s="161" t="e">
        <v>#DIV/0!</v>
      </c>
      <c r="Q35" s="160" t="e">
        <v>#DIV/0!</v>
      </c>
      <c r="R35" s="139"/>
      <c r="S35" s="139"/>
    </row>
    <row r="36" spans="1:19" x14ac:dyDescent="0.4">
      <c r="A36" s="169"/>
      <c r="B36" s="150"/>
      <c r="C36" s="149" t="s">
        <v>93</v>
      </c>
      <c r="D36" s="147"/>
      <c r="E36" s="147"/>
      <c r="F36" s="6" t="s">
        <v>84</v>
      </c>
      <c r="G36" s="146">
        <v>15611</v>
      </c>
      <c r="H36" s="145">
        <v>15144</v>
      </c>
      <c r="I36" s="144">
        <v>1.0308372952984681</v>
      </c>
      <c r="J36" s="143">
        <v>467</v>
      </c>
      <c r="K36" s="146">
        <v>18450</v>
      </c>
      <c r="L36" s="145">
        <v>17535</v>
      </c>
      <c r="M36" s="144">
        <v>1.0521813515825491</v>
      </c>
      <c r="N36" s="143">
        <v>915</v>
      </c>
      <c r="O36" s="142">
        <v>0.84612466124661245</v>
      </c>
      <c r="P36" s="141">
        <v>0.86364414029084691</v>
      </c>
      <c r="Q36" s="140">
        <v>-1.7519479044234454E-2</v>
      </c>
      <c r="R36" s="139"/>
      <c r="S36" s="139"/>
    </row>
    <row r="37" spans="1:19" x14ac:dyDescent="0.4">
      <c r="A37" s="169"/>
      <c r="B37" s="159" t="s">
        <v>118</v>
      </c>
      <c r="C37" s="158"/>
      <c r="D37" s="158"/>
      <c r="E37" s="158"/>
      <c r="F37" s="174"/>
      <c r="G37" s="157">
        <v>1490</v>
      </c>
      <c r="H37" s="156">
        <v>1456</v>
      </c>
      <c r="I37" s="155">
        <v>1.0233516483516483</v>
      </c>
      <c r="J37" s="154">
        <v>34</v>
      </c>
      <c r="K37" s="157">
        <v>2626</v>
      </c>
      <c r="L37" s="156">
        <v>2598</v>
      </c>
      <c r="M37" s="155">
        <v>1.0107775211701309</v>
      </c>
      <c r="N37" s="154">
        <v>28</v>
      </c>
      <c r="O37" s="153">
        <v>0.56740289413556744</v>
      </c>
      <c r="P37" s="152">
        <v>0.56043110084680525</v>
      </c>
      <c r="Q37" s="151">
        <v>6.9717932887621847E-3</v>
      </c>
      <c r="R37" s="139"/>
      <c r="S37" s="139"/>
    </row>
    <row r="38" spans="1:19" x14ac:dyDescent="0.4">
      <c r="A38" s="169"/>
      <c r="B38" s="169"/>
      <c r="C38" s="168" t="s">
        <v>117</v>
      </c>
      <c r="D38" s="167"/>
      <c r="E38" s="167"/>
      <c r="F38" s="6" t="s">
        <v>84</v>
      </c>
      <c r="G38" s="166">
        <v>852</v>
      </c>
      <c r="H38" s="165">
        <v>784</v>
      </c>
      <c r="I38" s="164">
        <v>1.0867346938775511</v>
      </c>
      <c r="J38" s="163">
        <v>68</v>
      </c>
      <c r="K38" s="166">
        <v>1456</v>
      </c>
      <c r="L38" s="165">
        <v>1456</v>
      </c>
      <c r="M38" s="164">
        <v>1</v>
      </c>
      <c r="N38" s="163">
        <v>0</v>
      </c>
      <c r="O38" s="162">
        <v>0.5851648351648352</v>
      </c>
      <c r="P38" s="161">
        <v>0.53846153846153844</v>
      </c>
      <c r="Q38" s="160">
        <v>4.6703296703296759E-2</v>
      </c>
      <c r="R38" s="139"/>
      <c r="S38" s="139"/>
    </row>
    <row r="39" spans="1:19" x14ac:dyDescent="0.4">
      <c r="A39" s="150"/>
      <c r="B39" s="150"/>
      <c r="C39" s="186" t="s">
        <v>116</v>
      </c>
      <c r="D39" s="185"/>
      <c r="E39" s="185"/>
      <c r="F39" s="6" t="s">
        <v>84</v>
      </c>
      <c r="G39" s="184">
        <v>638</v>
      </c>
      <c r="H39" s="183">
        <v>672</v>
      </c>
      <c r="I39" s="182">
        <v>0.94940476190476186</v>
      </c>
      <c r="J39" s="181">
        <v>-34</v>
      </c>
      <c r="K39" s="184">
        <v>1170</v>
      </c>
      <c r="L39" s="183">
        <v>1142</v>
      </c>
      <c r="M39" s="182">
        <v>1.0245183887915936</v>
      </c>
      <c r="N39" s="181">
        <v>28</v>
      </c>
      <c r="O39" s="180">
        <v>0.54529914529914525</v>
      </c>
      <c r="P39" s="179">
        <v>0.58844133099824869</v>
      </c>
      <c r="Q39" s="178">
        <v>-4.3142185699103441E-2</v>
      </c>
      <c r="R39" s="139"/>
      <c r="S39" s="139"/>
    </row>
    <row r="40" spans="1:19" x14ac:dyDescent="0.4">
      <c r="A40" s="159" t="s">
        <v>115</v>
      </c>
      <c r="B40" s="158" t="s">
        <v>114</v>
      </c>
      <c r="C40" s="158"/>
      <c r="D40" s="158"/>
      <c r="E40" s="158"/>
      <c r="F40" s="174"/>
      <c r="G40" s="157">
        <v>263829</v>
      </c>
      <c r="H40" s="156">
        <v>247480</v>
      </c>
      <c r="I40" s="155">
        <v>1.0660619039922419</v>
      </c>
      <c r="J40" s="154">
        <v>16349</v>
      </c>
      <c r="K40" s="177">
        <v>370805</v>
      </c>
      <c r="L40" s="156">
        <v>341067</v>
      </c>
      <c r="M40" s="155">
        <v>1.0871910797585225</v>
      </c>
      <c r="N40" s="154">
        <v>29738</v>
      </c>
      <c r="O40" s="153">
        <v>0.71150335081781524</v>
      </c>
      <c r="P40" s="152">
        <v>0.7256052329894126</v>
      </c>
      <c r="Q40" s="151">
        <v>-1.4101882171597357E-2</v>
      </c>
      <c r="R40" s="139"/>
      <c r="S40" s="139"/>
    </row>
    <row r="41" spans="1:19" x14ac:dyDescent="0.4">
      <c r="A41" s="176"/>
      <c r="B41" s="159" t="s">
        <v>113</v>
      </c>
      <c r="C41" s="158"/>
      <c r="D41" s="158"/>
      <c r="E41" s="158"/>
      <c r="F41" s="174"/>
      <c r="G41" s="157">
        <v>258371</v>
      </c>
      <c r="H41" s="156">
        <v>245440</v>
      </c>
      <c r="I41" s="155">
        <v>1.0526849739243807</v>
      </c>
      <c r="J41" s="154">
        <v>12931</v>
      </c>
      <c r="K41" s="157">
        <v>361092</v>
      </c>
      <c r="L41" s="156">
        <v>337711</v>
      </c>
      <c r="M41" s="155">
        <v>1.0692337531202716</v>
      </c>
      <c r="N41" s="154">
        <v>23381</v>
      </c>
      <c r="O41" s="153">
        <v>0.71552679095632143</v>
      </c>
      <c r="P41" s="152">
        <v>0.72677526050380359</v>
      </c>
      <c r="Q41" s="151">
        <v>-1.1248469547482154E-2</v>
      </c>
      <c r="R41" s="139"/>
      <c r="S41" s="139"/>
    </row>
    <row r="42" spans="1:19" x14ac:dyDescent="0.4">
      <c r="A42" s="169"/>
      <c r="B42" s="169"/>
      <c r="C42" s="168" t="s">
        <v>98</v>
      </c>
      <c r="D42" s="167"/>
      <c r="E42" s="167"/>
      <c r="F42" s="6" t="s">
        <v>84</v>
      </c>
      <c r="G42" s="166">
        <v>94322</v>
      </c>
      <c r="H42" s="165">
        <v>88021</v>
      </c>
      <c r="I42" s="164">
        <v>1.0715851898978652</v>
      </c>
      <c r="J42" s="163">
        <v>6301</v>
      </c>
      <c r="K42" s="166">
        <v>133151</v>
      </c>
      <c r="L42" s="165">
        <v>117280</v>
      </c>
      <c r="M42" s="164">
        <v>1.1353257162346522</v>
      </c>
      <c r="N42" s="163">
        <v>15871</v>
      </c>
      <c r="O42" s="162">
        <v>0.70838371472989314</v>
      </c>
      <c r="P42" s="161">
        <v>0.75052012278308322</v>
      </c>
      <c r="Q42" s="160">
        <v>-4.2136408053190078E-2</v>
      </c>
      <c r="R42" s="139"/>
      <c r="S42" s="139"/>
    </row>
    <row r="43" spans="1:19" x14ac:dyDescent="0.4">
      <c r="A43" s="169"/>
      <c r="B43" s="169"/>
      <c r="C43" s="168" t="s">
        <v>112</v>
      </c>
      <c r="D43" s="167"/>
      <c r="E43" s="167"/>
      <c r="F43" s="6" t="s">
        <v>84</v>
      </c>
      <c r="G43" s="166">
        <v>17945</v>
      </c>
      <c r="H43" s="165">
        <v>13171</v>
      </c>
      <c r="I43" s="164">
        <v>1.3624629868650824</v>
      </c>
      <c r="J43" s="163">
        <v>4774</v>
      </c>
      <c r="K43" s="166">
        <v>22218</v>
      </c>
      <c r="L43" s="165">
        <v>15411</v>
      </c>
      <c r="M43" s="164">
        <v>1.4416974888066965</v>
      </c>
      <c r="N43" s="163">
        <v>6807</v>
      </c>
      <c r="O43" s="162">
        <v>0.80767845890719236</v>
      </c>
      <c r="P43" s="161">
        <v>0.85464927649081823</v>
      </c>
      <c r="Q43" s="160">
        <v>-4.6970817583625868E-2</v>
      </c>
      <c r="R43" s="139"/>
      <c r="S43" s="139"/>
    </row>
    <row r="44" spans="1:19" x14ac:dyDescent="0.4">
      <c r="A44" s="169"/>
      <c r="B44" s="169"/>
      <c r="C44" s="168" t="s">
        <v>96</v>
      </c>
      <c r="D44" s="167"/>
      <c r="E44" s="167"/>
      <c r="F44" s="6" t="s">
        <v>84</v>
      </c>
      <c r="G44" s="166">
        <v>19398</v>
      </c>
      <c r="H44" s="165">
        <v>18199</v>
      </c>
      <c r="I44" s="164">
        <v>1.0658827408099345</v>
      </c>
      <c r="J44" s="163">
        <v>1199</v>
      </c>
      <c r="K44" s="166">
        <v>25055</v>
      </c>
      <c r="L44" s="165">
        <v>21562</v>
      </c>
      <c r="M44" s="164">
        <v>1.161997959372971</v>
      </c>
      <c r="N44" s="163">
        <v>3493</v>
      </c>
      <c r="O44" s="162">
        <v>0.77421672320894031</v>
      </c>
      <c r="P44" s="161">
        <v>0.84403116594007976</v>
      </c>
      <c r="Q44" s="160">
        <v>-6.9814442731139459E-2</v>
      </c>
      <c r="R44" s="139"/>
      <c r="S44" s="139"/>
    </row>
    <row r="45" spans="1:19" x14ac:dyDescent="0.4">
      <c r="A45" s="169"/>
      <c r="B45" s="169"/>
      <c r="C45" s="168" t="s">
        <v>90</v>
      </c>
      <c r="D45" s="167"/>
      <c r="E45" s="167"/>
      <c r="F45" s="6" t="s">
        <v>84</v>
      </c>
      <c r="G45" s="166">
        <v>8458</v>
      </c>
      <c r="H45" s="165">
        <v>14377</v>
      </c>
      <c r="I45" s="164">
        <v>0.58830075815538707</v>
      </c>
      <c r="J45" s="163">
        <v>-5919</v>
      </c>
      <c r="K45" s="166">
        <v>10819</v>
      </c>
      <c r="L45" s="165">
        <v>24300</v>
      </c>
      <c r="M45" s="164">
        <v>0.44522633744855966</v>
      </c>
      <c r="N45" s="163">
        <v>-13481</v>
      </c>
      <c r="O45" s="162">
        <v>0.78177280709862285</v>
      </c>
      <c r="P45" s="161">
        <v>0.59164609053497941</v>
      </c>
      <c r="Q45" s="160">
        <v>0.19012671656364344</v>
      </c>
      <c r="R45" s="139"/>
      <c r="S45" s="139"/>
    </row>
    <row r="46" spans="1:19" x14ac:dyDescent="0.4">
      <c r="A46" s="169"/>
      <c r="B46" s="169"/>
      <c r="C46" s="168" t="s">
        <v>93</v>
      </c>
      <c r="D46" s="167"/>
      <c r="E46" s="167"/>
      <c r="F46" s="6" t="s">
        <v>84</v>
      </c>
      <c r="G46" s="166">
        <v>19977</v>
      </c>
      <c r="H46" s="165">
        <v>17048</v>
      </c>
      <c r="I46" s="164">
        <v>1.1718090098545284</v>
      </c>
      <c r="J46" s="163">
        <v>2929</v>
      </c>
      <c r="K46" s="166">
        <v>24298</v>
      </c>
      <c r="L46" s="165">
        <v>20048</v>
      </c>
      <c r="M46" s="164">
        <v>1.2119912210694335</v>
      </c>
      <c r="N46" s="163">
        <v>4250</v>
      </c>
      <c r="O46" s="162">
        <v>0.82216643345131291</v>
      </c>
      <c r="P46" s="161">
        <v>0.85035913806863528</v>
      </c>
      <c r="Q46" s="160">
        <v>-2.8192704617322373E-2</v>
      </c>
      <c r="R46" s="139"/>
      <c r="S46" s="139"/>
    </row>
    <row r="47" spans="1:19" x14ac:dyDescent="0.4">
      <c r="A47" s="169"/>
      <c r="B47" s="169"/>
      <c r="C47" s="168" t="s">
        <v>97</v>
      </c>
      <c r="D47" s="167"/>
      <c r="E47" s="167"/>
      <c r="F47" s="6" t="s">
        <v>84</v>
      </c>
      <c r="G47" s="166">
        <v>30886</v>
      </c>
      <c r="H47" s="165">
        <v>30437</v>
      </c>
      <c r="I47" s="164">
        <v>1.0147517823701415</v>
      </c>
      <c r="J47" s="163">
        <v>449</v>
      </c>
      <c r="K47" s="166">
        <v>45710</v>
      </c>
      <c r="L47" s="165">
        <v>42335</v>
      </c>
      <c r="M47" s="164">
        <v>1.0797212708161097</v>
      </c>
      <c r="N47" s="163">
        <v>3375</v>
      </c>
      <c r="O47" s="162">
        <v>0.67569459636840956</v>
      </c>
      <c r="P47" s="161">
        <v>0.71895594661627493</v>
      </c>
      <c r="Q47" s="160">
        <v>-4.3261350247865371E-2</v>
      </c>
      <c r="R47" s="139"/>
      <c r="S47" s="139"/>
    </row>
    <row r="48" spans="1:19" x14ac:dyDescent="0.4">
      <c r="A48" s="169"/>
      <c r="B48" s="169"/>
      <c r="C48" s="168" t="s">
        <v>91</v>
      </c>
      <c r="D48" s="167"/>
      <c r="E48" s="167"/>
      <c r="F48" s="6" t="s">
        <v>84</v>
      </c>
      <c r="G48" s="166">
        <v>4423</v>
      </c>
      <c r="H48" s="165">
        <v>4064</v>
      </c>
      <c r="I48" s="164">
        <v>1.0883366141732282</v>
      </c>
      <c r="J48" s="163">
        <v>359</v>
      </c>
      <c r="K48" s="166">
        <v>8100</v>
      </c>
      <c r="L48" s="165">
        <v>8100</v>
      </c>
      <c r="M48" s="164">
        <v>1</v>
      </c>
      <c r="N48" s="163">
        <v>0</v>
      </c>
      <c r="O48" s="162">
        <v>0.54604938271604941</v>
      </c>
      <c r="P48" s="161">
        <v>0.50172839506172839</v>
      </c>
      <c r="Q48" s="160">
        <v>4.432098765432102E-2</v>
      </c>
      <c r="R48" s="139"/>
      <c r="S48" s="139"/>
    </row>
    <row r="49" spans="1:19" x14ac:dyDescent="0.4">
      <c r="A49" s="169"/>
      <c r="B49" s="169"/>
      <c r="C49" s="168" t="s">
        <v>111</v>
      </c>
      <c r="D49" s="167"/>
      <c r="E49" s="167"/>
      <c r="F49" s="6" t="s">
        <v>84</v>
      </c>
      <c r="G49" s="166">
        <v>3639</v>
      </c>
      <c r="H49" s="165">
        <v>3703</v>
      </c>
      <c r="I49" s="164">
        <v>0.98271671617607348</v>
      </c>
      <c r="J49" s="163">
        <v>-64</v>
      </c>
      <c r="K49" s="166">
        <v>5280</v>
      </c>
      <c r="L49" s="165">
        <v>5280</v>
      </c>
      <c r="M49" s="164">
        <v>1</v>
      </c>
      <c r="N49" s="163">
        <v>0</v>
      </c>
      <c r="O49" s="162">
        <v>0.68920454545454546</v>
      </c>
      <c r="P49" s="161">
        <v>0.70132575757575755</v>
      </c>
      <c r="Q49" s="160">
        <v>-1.2121212121212088E-2</v>
      </c>
      <c r="R49" s="139"/>
      <c r="S49" s="139"/>
    </row>
    <row r="50" spans="1:19" x14ac:dyDescent="0.4">
      <c r="A50" s="169"/>
      <c r="B50" s="169"/>
      <c r="C50" s="168" t="s">
        <v>110</v>
      </c>
      <c r="D50" s="167"/>
      <c r="E50" s="167"/>
      <c r="F50" s="6" t="s">
        <v>84</v>
      </c>
      <c r="G50" s="166">
        <v>6059</v>
      </c>
      <c r="H50" s="165">
        <v>6017</v>
      </c>
      <c r="I50" s="164">
        <v>1.0069802227023434</v>
      </c>
      <c r="J50" s="163">
        <v>42</v>
      </c>
      <c r="K50" s="166">
        <v>8100</v>
      </c>
      <c r="L50" s="165">
        <v>8100</v>
      </c>
      <c r="M50" s="164">
        <v>1</v>
      </c>
      <c r="N50" s="163">
        <v>0</v>
      </c>
      <c r="O50" s="162">
        <v>0.74802469135802474</v>
      </c>
      <c r="P50" s="161">
        <v>0.74283950617283956</v>
      </c>
      <c r="Q50" s="160">
        <v>5.1851851851851816E-3</v>
      </c>
      <c r="R50" s="139"/>
      <c r="S50" s="139"/>
    </row>
    <row r="51" spans="1:19" x14ac:dyDescent="0.4">
      <c r="A51" s="169"/>
      <c r="B51" s="169"/>
      <c r="C51" s="168" t="s">
        <v>109</v>
      </c>
      <c r="D51" s="167"/>
      <c r="E51" s="167"/>
      <c r="F51" s="6" t="s">
        <v>88</v>
      </c>
      <c r="G51" s="166">
        <v>2572</v>
      </c>
      <c r="H51" s="165">
        <v>2896</v>
      </c>
      <c r="I51" s="164">
        <v>0.88812154696132595</v>
      </c>
      <c r="J51" s="163">
        <v>-324</v>
      </c>
      <c r="K51" s="166">
        <v>3780</v>
      </c>
      <c r="L51" s="165">
        <v>4000</v>
      </c>
      <c r="M51" s="164">
        <v>0.94499999999999995</v>
      </c>
      <c r="N51" s="163">
        <v>-220</v>
      </c>
      <c r="O51" s="162">
        <v>0.68042328042328037</v>
      </c>
      <c r="P51" s="161">
        <v>0.72399999999999998</v>
      </c>
      <c r="Q51" s="160">
        <v>-4.3576719576719603E-2</v>
      </c>
      <c r="R51" s="139"/>
      <c r="S51" s="139"/>
    </row>
    <row r="52" spans="1:19" x14ac:dyDescent="0.4">
      <c r="A52" s="169"/>
      <c r="B52" s="169"/>
      <c r="C52" s="168" t="s">
        <v>108</v>
      </c>
      <c r="D52" s="167"/>
      <c r="E52" s="167"/>
      <c r="F52" s="6" t="s">
        <v>84</v>
      </c>
      <c r="G52" s="166">
        <v>3147</v>
      </c>
      <c r="H52" s="165">
        <v>3390</v>
      </c>
      <c r="I52" s="164">
        <v>0.92831858407079648</v>
      </c>
      <c r="J52" s="163">
        <v>-243</v>
      </c>
      <c r="K52" s="166">
        <v>5054</v>
      </c>
      <c r="L52" s="165">
        <v>5271</v>
      </c>
      <c r="M52" s="164">
        <v>0.95883134130146086</v>
      </c>
      <c r="N52" s="163">
        <v>-217</v>
      </c>
      <c r="O52" s="162">
        <v>0.62267510882469335</v>
      </c>
      <c r="P52" s="161">
        <v>0.64314171883893001</v>
      </c>
      <c r="Q52" s="160">
        <v>-2.0466610014236664E-2</v>
      </c>
      <c r="R52" s="139"/>
      <c r="S52" s="139"/>
    </row>
    <row r="53" spans="1:19" x14ac:dyDescent="0.4">
      <c r="A53" s="169"/>
      <c r="B53" s="169"/>
      <c r="C53" s="168" t="s">
        <v>107</v>
      </c>
      <c r="D53" s="167"/>
      <c r="E53" s="167"/>
      <c r="F53" s="6" t="s">
        <v>84</v>
      </c>
      <c r="G53" s="166">
        <v>6299</v>
      </c>
      <c r="H53" s="165">
        <v>5761</v>
      </c>
      <c r="I53" s="164">
        <v>1.0933865648324943</v>
      </c>
      <c r="J53" s="163">
        <v>538</v>
      </c>
      <c r="K53" s="166">
        <v>8100</v>
      </c>
      <c r="L53" s="165">
        <v>8100</v>
      </c>
      <c r="M53" s="164">
        <v>1</v>
      </c>
      <c r="N53" s="163">
        <v>0</v>
      </c>
      <c r="O53" s="162">
        <v>0.7776543209876543</v>
      </c>
      <c r="P53" s="161">
        <v>0.71123456790123452</v>
      </c>
      <c r="Q53" s="160">
        <v>6.6419753086419786E-2</v>
      </c>
      <c r="R53" s="139"/>
      <c r="S53" s="139"/>
    </row>
    <row r="54" spans="1:19" x14ac:dyDescent="0.4">
      <c r="A54" s="169"/>
      <c r="B54" s="169"/>
      <c r="C54" s="168" t="s">
        <v>106</v>
      </c>
      <c r="D54" s="167"/>
      <c r="E54" s="167"/>
      <c r="F54" s="6" t="s">
        <v>84</v>
      </c>
      <c r="G54" s="166">
        <v>6132</v>
      </c>
      <c r="H54" s="165">
        <v>6001</v>
      </c>
      <c r="I54" s="164">
        <v>1.0218296950508248</v>
      </c>
      <c r="J54" s="163">
        <v>131</v>
      </c>
      <c r="K54" s="166">
        <v>8100</v>
      </c>
      <c r="L54" s="165">
        <v>8100</v>
      </c>
      <c r="M54" s="164">
        <v>1</v>
      </c>
      <c r="N54" s="163">
        <v>0</v>
      </c>
      <c r="O54" s="162">
        <v>0.75703703703703706</v>
      </c>
      <c r="P54" s="161">
        <v>0.74086419753086419</v>
      </c>
      <c r="Q54" s="160">
        <v>1.6172839506172876E-2</v>
      </c>
      <c r="R54" s="139"/>
      <c r="S54" s="139"/>
    </row>
    <row r="55" spans="1:19" x14ac:dyDescent="0.4">
      <c r="A55" s="169"/>
      <c r="B55" s="169"/>
      <c r="C55" s="168" t="s">
        <v>105</v>
      </c>
      <c r="D55" s="167"/>
      <c r="E55" s="167"/>
      <c r="F55" s="6" t="s">
        <v>84</v>
      </c>
      <c r="G55" s="166">
        <v>3070</v>
      </c>
      <c r="H55" s="165">
        <v>3182</v>
      </c>
      <c r="I55" s="164">
        <v>0.96480201131363919</v>
      </c>
      <c r="J55" s="163">
        <v>-112</v>
      </c>
      <c r="K55" s="166">
        <v>5280</v>
      </c>
      <c r="L55" s="165">
        <v>5271</v>
      </c>
      <c r="M55" s="164">
        <v>1.0017074558907229</v>
      </c>
      <c r="N55" s="163">
        <v>9</v>
      </c>
      <c r="O55" s="162">
        <v>0.58143939393939392</v>
      </c>
      <c r="P55" s="161">
        <v>0.60368051603111361</v>
      </c>
      <c r="Q55" s="160">
        <v>-2.2241122091719689E-2</v>
      </c>
      <c r="R55" s="139"/>
      <c r="S55" s="139"/>
    </row>
    <row r="56" spans="1:19" x14ac:dyDescent="0.4">
      <c r="A56" s="169"/>
      <c r="B56" s="169"/>
      <c r="C56" s="168" t="s">
        <v>103</v>
      </c>
      <c r="D56" s="167"/>
      <c r="E56" s="167"/>
      <c r="F56" s="6" t="s">
        <v>84</v>
      </c>
      <c r="G56" s="166">
        <v>3170</v>
      </c>
      <c r="H56" s="165">
        <v>2913</v>
      </c>
      <c r="I56" s="164">
        <v>1.0882251973910058</v>
      </c>
      <c r="J56" s="163">
        <v>257</v>
      </c>
      <c r="K56" s="166">
        <v>5230</v>
      </c>
      <c r="L56" s="165">
        <v>4980</v>
      </c>
      <c r="M56" s="164">
        <v>1.0502008032128514</v>
      </c>
      <c r="N56" s="163">
        <v>250</v>
      </c>
      <c r="O56" s="162">
        <v>0.60611854684512423</v>
      </c>
      <c r="P56" s="161">
        <v>0.58493975903614459</v>
      </c>
      <c r="Q56" s="160">
        <v>2.1178787808979638E-2</v>
      </c>
      <c r="R56" s="139"/>
      <c r="S56" s="139"/>
    </row>
    <row r="57" spans="1:19" x14ac:dyDescent="0.4">
      <c r="A57" s="169"/>
      <c r="B57" s="169"/>
      <c r="C57" s="168" t="s">
        <v>102</v>
      </c>
      <c r="D57" s="167"/>
      <c r="E57" s="167"/>
      <c r="F57" s="6" t="s">
        <v>84</v>
      </c>
      <c r="G57" s="166">
        <v>2457</v>
      </c>
      <c r="H57" s="165">
        <v>2493</v>
      </c>
      <c r="I57" s="164">
        <v>0.98555956678700363</v>
      </c>
      <c r="J57" s="163">
        <v>-36</v>
      </c>
      <c r="K57" s="166">
        <v>4979</v>
      </c>
      <c r="L57" s="165">
        <v>5180</v>
      </c>
      <c r="M57" s="164">
        <v>0.9611969111969112</v>
      </c>
      <c r="N57" s="163">
        <v>-201</v>
      </c>
      <c r="O57" s="162">
        <v>0.49347258485639689</v>
      </c>
      <c r="P57" s="161">
        <v>0.48127413127413127</v>
      </c>
      <c r="Q57" s="160">
        <v>1.2198453582265623E-2</v>
      </c>
      <c r="R57" s="139"/>
      <c r="S57" s="139"/>
    </row>
    <row r="58" spans="1:19" x14ac:dyDescent="0.4">
      <c r="A58" s="169"/>
      <c r="B58" s="169"/>
      <c r="C58" s="168" t="s">
        <v>104</v>
      </c>
      <c r="D58" s="167"/>
      <c r="E58" s="167"/>
      <c r="F58" s="6" t="s">
        <v>84</v>
      </c>
      <c r="G58" s="166">
        <v>2026</v>
      </c>
      <c r="H58" s="165">
        <v>2027</v>
      </c>
      <c r="I58" s="164">
        <v>0.99950666008880118</v>
      </c>
      <c r="J58" s="163">
        <v>-1</v>
      </c>
      <c r="K58" s="166">
        <v>3590</v>
      </c>
      <c r="L58" s="165">
        <v>3651</v>
      </c>
      <c r="M58" s="164">
        <v>0.98329224869898657</v>
      </c>
      <c r="N58" s="163">
        <v>-61</v>
      </c>
      <c r="O58" s="162">
        <v>0.56434540389972143</v>
      </c>
      <c r="P58" s="161">
        <v>0.55519035880580658</v>
      </c>
      <c r="Q58" s="160">
        <v>9.1550450939148487E-3</v>
      </c>
      <c r="R58" s="139"/>
      <c r="S58" s="139"/>
    </row>
    <row r="59" spans="1:19" x14ac:dyDescent="0.4">
      <c r="A59" s="169"/>
      <c r="B59" s="169"/>
      <c r="C59" s="168" t="s">
        <v>101</v>
      </c>
      <c r="D59" s="167"/>
      <c r="E59" s="167"/>
      <c r="F59" s="6" t="s">
        <v>84</v>
      </c>
      <c r="G59" s="166">
        <v>5475</v>
      </c>
      <c r="H59" s="165">
        <v>5713</v>
      </c>
      <c r="I59" s="164">
        <v>0.95834062664099418</v>
      </c>
      <c r="J59" s="163">
        <v>-238</v>
      </c>
      <c r="K59" s="166">
        <v>10978</v>
      </c>
      <c r="L59" s="165">
        <v>12343</v>
      </c>
      <c r="M59" s="164">
        <v>0.88941100218747471</v>
      </c>
      <c r="N59" s="163">
        <v>-1365</v>
      </c>
      <c r="O59" s="162">
        <v>0.49872472217161595</v>
      </c>
      <c r="P59" s="161">
        <v>0.46285343919630562</v>
      </c>
      <c r="Q59" s="160">
        <v>3.5871282975310337E-2</v>
      </c>
      <c r="R59" s="139"/>
      <c r="S59" s="139"/>
    </row>
    <row r="60" spans="1:19" x14ac:dyDescent="0.4">
      <c r="A60" s="169"/>
      <c r="B60" s="169"/>
      <c r="C60" s="168" t="s">
        <v>98</v>
      </c>
      <c r="D60" s="5" t="s">
        <v>0</v>
      </c>
      <c r="E60" s="167" t="s">
        <v>89</v>
      </c>
      <c r="F60" s="6" t="s">
        <v>84</v>
      </c>
      <c r="G60" s="166">
        <v>8251</v>
      </c>
      <c r="H60" s="165">
        <v>7212</v>
      </c>
      <c r="I60" s="164">
        <v>1.1440654464780922</v>
      </c>
      <c r="J60" s="163">
        <v>1039</v>
      </c>
      <c r="K60" s="166">
        <v>8930</v>
      </c>
      <c r="L60" s="165">
        <v>8100</v>
      </c>
      <c r="M60" s="164">
        <v>1.1024691358024692</v>
      </c>
      <c r="N60" s="163">
        <v>830</v>
      </c>
      <c r="O60" s="162">
        <v>0.92396416573348261</v>
      </c>
      <c r="P60" s="161">
        <v>0.89037037037037037</v>
      </c>
      <c r="Q60" s="160">
        <v>3.3593795363112244E-2</v>
      </c>
      <c r="R60" s="139"/>
      <c r="S60" s="139"/>
    </row>
    <row r="61" spans="1:19" x14ac:dyDescent="0.4">
      <c r="A61" s="169"/>
      <c r="B61" s="169"/>
      <c r="C61" s="168" t="s">
        <v>96</v>
      </c>
      <c r="D61" s="5" t="s">
        <v>0</v>
      </c>
      <c r="E61" s="167" t="s">
        <v>89</v>
      </c>
      <c r="F61" s="6" t="s">
        <v>84</v>
      </c>
      <c r="G61" s="166">
        <v>3685</v>
      </c>
      <c r="H61" s="165">
        <v>3989</v>
      </c>
      <c r="I61" s="164">
        <v>0.92379042366507902</v>
      </c>
      <c r="J61" s="163">
        <v>-304</v>
      </c>
      <c r="K61" s="166">
        <v>5280</v>
      </c>
      <c r="L61" s="165">
        <v>5019</v>
      </c>
      <c r="M61" s="164">
        <v>1.0520023909145249</v>
      </c>
      <c r="N61" s="163">
        <v>261</v>
      </c>
      <c r="O61" s="162">
        <v>0.69791666666666663</v>
      </c>
      <c r="P61" s="161">
        <v>0.79477983662084084</v>
      </c>
      <c r="Q61" s="160">
        <v>-9.6863169954174211E-2</v>
      </c>
      <c r="R61" s="139"/>
      <c r="S61" s="139"/>
    </row>
    <row r="62" spans="1:19" x14ac:dyDescent="0.4">
      <c r="A62" s="169"/>
      <c r="B62" s="169"/>
      <c r="C62" s="168" t="s">
        <v>93</v>
      </c>
      <c r="D62" s="5" t="s">
        <v>0</v>
      </c>
      <c r="E62" s="167" t="s">
        <v>89</v>
      </c>
      <c r="F62" s="6" t="s">
        <v>84</v>
      </c>
      <c r="G62" s="166">
        <v>4851</v>
      </c>
      <c r="H62" s="165">
        <v>4826</v>
      </c>
      <c r="I62" s="164">
        <v>1.0051802735184419</v>
      </c>
      <c r="J62" s="163">
        <v>25</v>
      </c>
      <c r="K62" s="166">
        <v>5280</v>
      </c>
      <c r="L62" s="165">
        <v>5280</v>
      </c>
      <c r="M62" s="164">
        <v>1</v>
      </c>
      <c r="N62" s="163">
        <v>0</v>
      </c>
      <c r="O62" s="162">
        <v>0.91874999999999996</v>
      </c>
      <c r="P62" s="161">
        <v>0.91401515151515156</v>
      </c>
      <c r="Q62" s="160">
        <v>4.7348484848483974E-3</v>
      </c>
      <c r="R62" s="139"/>
      <c r="S62" s="139"/>
    </row>
    <row r="63" spans="1:19" x14ac:dyDescent="0.4">
      <c r="A63" s="169"/>
      <c r="B63" s="150"/>
      <c r="C63" s="149" t="s">
        <v>97</v>
      </c>
      <c r="D63" s="11" t="s">
        <v>0</v>
      </c>
      <c r="E63" s="147" t="s">
        <v>89</v>
      </c>
      <c r="F63" s="6" t="s">
        <v>88</v>
      </c>
      <c r="G63" s="146">
        <v>2129</v>
      </c>
      <c r="H63" s="145"/>
      <c r="I63" s="144" t="e">
        <v>#DIV/0!</v>
      </c>
      <c r="J63" s="143">
        <v>2129</v>
      </c>
      <c r="K63" s="146">
        <v>3780</v>
      </c>
      <c r="L63" s="145"/>
      <c r="M63" s="144" t="e">
        <v>#DIV/0!</v>
      </c>
      <c r="N63" s="143">
        <v>3780</v>
      </c>
      <c r="O63" s="142">
        <v>0.56322751322751319</v>
      </c>
      <c r="P63" s="141" t="e">
        <v>#DIV/0!</v>
      </c>
      <c r="Q63" s="140" t="e">
        <v>#DIV/0!</v>
      </c>
      <c r="R63" s="139"/>
      <c r="S63" s="139"/>
    </row>
    <row r="64" spans="1:19" x14ac:dyDescent="0.4">
      <c r="A64" s="169"/>
      <c r="B64" s="159" t="s">
        <v>1</v>
      </c>
      <c r="C64" s="158"/>
      <c r="D64" s="175"/>
      <c r="E64" s="158"/>
      <c r="F64" s="174"/>
      <c r="G64" s="157">
        <v>5458</v>
      </c>
      <c r="H64" s="156">
        <v>2040</v>
      </c>
      <c r="I64" s="155">
        <v>2.6754901960784312</v>
      </c>
      <c r="J64" s="154">
        <v>3418</v>
      </c>
      <c r="K64" s="157">
        <v>9713</v>
      </c>
      <c r="L64" s="156">
        <v>3356</v>
      </c>
      <c r="M64" s="155">
        <v>2.8942193087008343</v>
      </c>
      <c r="N64" s="154">
        <v>6357</v>
      </c>
      <c r="O64" s="153">
        <v>0.56192731390919382</v>
      </c>
      <c r="P64" s="152">
        <v>0.60786650774731821</v>
      </c>
      <c r="Q64" s="151">
        <v>-4.5939193838124392E-2</v>
      </c>
      <c r="R64" s="139"/>
      <c r="S64" s="139"/>
    </row>
    <row r="65" spans="1:19" x14ac:dyDescent="0.4">
      <c r="A65" s="169"/>
      <c r="B65" s="169"/>
      <c r="C65" s="168" t="s">
        <v>104</v>
      </c>
      <c r="D65" s="167"/>
      <c r="E65" s="167"/>
      <c r="F65" s="6" t="s">
        <v>84</v>
      </c>
      <c r="G65" s="166">
        <v>887</v>
      </c>
      <c r="H65" s="165">
        <v>740</v>
      </c>
      <c r="I65" s="164">
        <v>1.1986486486486487</v>
      </c>
      <c r="J65" s="163">
        <v>147</v>
      </c>
      <c r="K65" s="166">
        <v>1630</v>
      </c>
      <c r="L65" s="165">
        <v>1569</v>
      </c>
      <c r="M65" s="164">
        <v>1.0388782664117273</v>
      </c>
      <c r="N65" s="163">
        <v>61</v>
      </c>
      <c r="O65" s="162">
        <v>0.54417177914110426</v>
      </c>
      <c r="P65" s="161">
        <v>0.47163798597833012</v>
      </c>
      <c r="Q65" s="160">
        <v>7.2533793162774141E-2</v>
      </c>
      <c r="R65" s="139"/>
      <c r="S65" s="139"/>
    </row>
    <row r="66" spans="1:19" x14ac:dyDescent="0.4">
      <c r="A66" s="169"/>
      <c r="B66" s="169"/>
      <c r="C66" s="168" t="s">
        <v>103</v>
      </c>
      <c r="D66" s="167"/>
      <c r="E66" s="167"/>
      <c r="F66" s="173"/>
      <c r="G66" s="166"/>
      <c r="H66" s="165"/>
      <c r="I66" s="164" t="e">
        <v>#DIV/0!</v>
      </c>
      <c r="J66" s="163">
        <v>0</v>
      </c>
      <c r="K66" s="166"/>
      <c r="L66" s="165"/>
      <c r="M66" s="164" t="e">
        <v>#DIV/0!</v>
      </c>
      <c r="N66" s="163">
        <v>0</v>
      </c>
      <c r="O66" s="162" t="e">
        <v>#DIV/0!</v>
      </c>
      <c r="P66" s="161" t="e">
        <v>#DIV/0!</v>
      </c>
      <c r="Q66" s="160" t="e">
        <v>#DIV/0!</v>
      </c>
      <c r="R66" s="139"/>
      <c r="S66" s="139"/>
    </row>
    <row r="67" spans="1:19" x14ac:dyDescent="0.4">
      <c r="A67" s="169"/>
      <c r="B67" s="169"/>
      <c r="C67" s="168" t="s">
        <v>102</v>
      </c>
      <c r="D67" s="167"/>
      <c r="E67" s="167"/>
      <c r="F67" s="173"/>
      <c r="G67" s="166"/>
      <c r="H67" s="165"/>
      <c r="I67" s="164" t="e">
        <v>#DIV/0!</v>
      </c>
      <c r="J67" s="163">
        <v>0</v>
      </c>
      <c r="K67" s="166"/>
      <c r="L67" s="165"/>
      <c r="M67" s="164" t="e">
        <v>#DIV/0!</v>
      </c>
      <c r="N67" s="163">
        <v>0</v>
      </c>
      <c r="O67" s="162" t="e">
        <v>#DIV/0!</v>
      </c>
      <c r="P67" s="161" t="e">
        <v>#DIV/0!</v>
      </c>
      <c r="Q67" s="160" t="e">
        <v>#DIV/0!</v>
      </c>
      <c r="R67" s="139"/>
      <c r="S67" s="139"/>
    </row>
    <row r="68" spans="1:19" x14ac:dyDescent="0.4">
      <c r="A68" s="169"/>
      <c r="B68" s="169"/>
      <c r="C68" s="168" t="s">
        <v>101</v>
      </c>
      <c r="D68" s="167"/>
      <c r="E68" s="167"/>
      <c r="F68" s="6" t="s">
        <v>84</v>
      </c>
      <c r="G68" s="166">
        <v>1781</v>
      </c>
      <c r="H68" s="165">
        <v>1300</v>
      </c>
      <c r="I68" s="164">
        <v>1.37</v>
      </c>
      <c r="J68" s="163">
        <v>481</v>
      </c>
      <c r="K68" s="166">
        <v>3242</v>
      </c>
      <c r="L68" s="165">
        <v>1787</v>
      </c>
      <c r="M68" s="164">
        <v>1.8142137660884163</v>
      </c>
      <c r="N68" s="163">
        <v>1455</v>
      </c>
      <c r="O68" s="162">
        <v>0.54935225169648361</v>
      </c>
      <c r="P68" s="161">
        <v>0.72747621712367094</v>
      </c>
      <c r="Q68" s="160">
        <v>-0.17812396542718734</v>
      </c>
      <c r="R68" s="139"/>
      <c r="S68" s="139"/>
    </row>
    <row r="69" spans="1:19" x14ac:dyDescent="0.4">
      <c r="A69" s="150"/>
      <c r="B69" s="150"/>
      <c r="C69" s="149" t="s">
        <v>90</v>
      </c>
      <c r="D69" s="147"/>
      <c r="E69" s="147"/>
      <c r="F69" s="12" t="s">
        <v>84</v>
      </c>
      <c r="G69" s="146">
        <v>2790</v>
      </c>
      <c r="H69" s="145">
        <v>0</v>
      </c>
      <c r="I69" s="144" t="e">
        <v>#DIV/0!</v>
      </c>
      <c r="J69" s="143">
        <v>2790</v>
      </c>
      <c r="K69" s="146">
        <v>4841</v>
      </c>
      <c r="L69" s="145">
        <v>0</v>
      </c>
      <c r="M69" s="144" t="e">
        <v>#DIV/0!</v>
      </c>
      <c r="N69" s="143">
        <v>4841</v>
      </c>
      <c r="O69" s="142">
        <v>0.57632720512290847</v>
      </c>
      <c r="P69" s="141" t="e">
        <v>#DIV/0!</v>
      </c>
      <c r="Q69" s="140" t="e">
        <v>#DIV/0!</v>
      </c>
      <c r="R69" s="139"/>
      <c r="S69" s="139"/>
    </row>
    <row r="70" spans="1:19" x14ac:dyDescent="0.4">
      <c r="A70" s="159" t="s">
        <v>100</v>
      </c>
      <c r="B70" s="158" t="s">
        <v>99</v>
      </c>
      <c r="C70" s="158"/>
      <c r="D70" s="158"/>
      <c r="E70" s="158"/>
      <c r="F70" s="158"/>
      <c r="G70" s="157">
        <v>55120</v>
      </c>
      <c r="H70" s="156">
        <v>52198</v>
      </c>
      <c r="I70" s="155">
        <v>1.0559791562895131</v>
      </c>
      <c r="J70" s="154">
        <v>2922</v>
      </c>
      <c r="K70" s="157">
        <v>84960</v>
      </c>
      <c r="L70" s="156">
        <v>79473</v>
      </c>
      <c r="M70" s="155">
        <v>1.069042316258352</v>
      </c>
      <c r="N70" s="154">
        <v>5487</v>
      </c>
      <c r="O70" s="153">
        <v>0.6487758945386064</v>
      </c>
      <c r="P70" s="152">
        <v>0.65680168107407544</v>
      </c>
      <c r="Q70" s="151">
        <v>-8.0257865354690372E-3</v>
      </c>
      <c r="R70" s="139"/>
      <c r="S70" s="139"/>
    </row>
    <row r="71" spans="1:19" x14ac:dyDescent="0.4">
      <c r="A71" s="169"/>
      <c r="B71" s="168"/>
      <c r="C71" s="167" t="s">
        <v>98</v>
      </c>
      <c r="D71" s="167"/>
      <c r="E71" s="167"/>
      <c r="F71" s="6" t="s">
        <v>84</v>
      </c>
      <c r="G71" s="166">
        <v>20996</v>
      </c>
      <c r="H71" s="165">
        <v>17656</v>
      </c>
      <c r="I71" s="164">
        <v>1.1891708201178071</v>
      </c>
      <c r="J71" s="163">
        <v>3340</v>
      </c>
      <c r="K71" s="166">
        <v>31860</v>
      </c>
      <c r="L71" s="165">
        <v>26373</v>
      </c>
      <c r="M71" s="164">
        <v>1.2080536912751678</v>
      </c>
      <c r="N71" s="163">
        <v>5487</v>
      </c>
      <c r="O71" s="162">
        <v>0.659008160703076</v>
      </c>
      <c r="P71" s="161">
        <v>0.66947256664012433</v>
      </c>
      <c r="Q71" s="160">
        <v>-1.0464405937048338E-2</v>
      </c>
      <c r="R71" s="139"/>
      <c r="S71" s="139"/>
    </row>
    <row r="72" spans="1:19" x14ac:dyDescent="0.4">
      <c r="A72" s="169"/>
      <c r="B72" s="168"/>
      <c r="C72" s="167" t="s">
        <v>91</v>
      </c>
      <c r="D72" s="167"/>
      <c r="E72" s="167"/>
      <c r="F72" s="6" t="s">
        <v>84</v>
      </c>
      <c r="G72" s="166">
        <v>6116</v>
      </c>
      <c r="H72" s="165">
        <v>6091</v>
      </c>
      <c r="I72" s="164">
        <v>1.0041044163519948</v>
      </c>
      <c r="J72" s="163">
        <v>25</v>
      </c>
      <c r="K72" s="166">
        <v>10620</v>
      </c>
      <c r="L72" s="165">
        <v>10620</v>
      </c>
      <c r="M72" s="164">
        <v>1</v>
      </c>
      <c r="N72" s="163">
        <v>0</v>
      </c>
      <c r="O72" s="162">
        <v>0.57589453860640305</v>
      </c>
      <c r="P72" s="161">
        <v>0.57354048964218451</v>
      </c>
      <c r="Q72" s="160">
        <v>2.3540489642185358E-3</v>
      </c>
      <c r="R72" s="139"/>
      <c r="S72" s="139"/>
    </row>
    <row r="73" spans="1:19" x14ac:dyDescent="0.4">
      <c r="A73" s="169"/>
      <c r="B73" s="168"/>
      <c r="C73" s="167" t="s">
        <v>97</v>
      </c>
      <c r="D73" s="167"/>
      <c r="E73" s="167"/>
      <c r="F73" s="6" t="s">
        <v>84</v>
      </c>
      <c r="G73" s="166">
        <v>10430</v>
      </c>
      <c r="H73" s="165">
        <v>10317</v>
      </c>
      <c r="I73" s="164">
        <v>1.0109527963555298</v>
      </c>
      <c r="J73" s="163">
        <v>113</v>
      </c>
      <c r="K73" s="166">
        <v>15930</v>
      </c>
      <c r="L73" s="165">
        <v>15930</v>
      </c>
      <c r="M73" s="164">
        <v>1</v>
      </c>
      <c r="N73" s="163">
        <v>0</v>
      </c>
      <c r="O73" s="162">
        <v>0.65473948524795977</v>
      </c>
      <c r="P73" s="161">
        <v>0.6476459510357816</v>
      </c>
      <c r="Q73" s="160">
        <v>7.0935342121781764E-3</v>
      </c>
      <c r="R73" s="139"/>
      <c r="S73" s="139"/>
    </row>
    <row r="74" spans="1:19" x14ac:dyDescent="0.4">
      <c r="A74" s="169"/>
      <c r="B74" s="168"/>
      <c r="C74" s="167" t="s">
        <v>96</v>
      </c>
      <c r="D74" s="167"/>
      <c r="E74" s="167"/>
      <c r="F74" s="6"/>
      <c r="G74" s="166"/>
      <c r="H74" s="165"/>
      <c r="I74" s="164" t="e">
        <v>#DIV/0!</v>
      </c>
      <c r="J74" s="163">
        <v>0</v>
      </c>
      <c r="K74" s="166"/>
      <c r="L74" s="165"/>
      <c r="M74" s="164" t="e">
        <v>#DIV/0!</v>
      </c>
      <c r="N74" s="163">
        <v>0</v>
      </c>
      <c r="O74" s="162" t="e">
        <v>#DIV/0!</v>
      </c>
      <c r="P74" s="161" t="e">
        <v>#DIV/0!</v>
      </c>
      <c r="Q74" s="160" t="e">
        <v>#DIV/0!</v>
      </c>
      <c r="R74" s="139"/>
      <c r="S74" s="139"/>
    </row>
    <row r="75" spans="1:19" x14ac:dyDescent="0.4">
      <c r="A75" s="169"/>
      <c r="B75" s="168"/>
      <c r="C75" s="167" t="s">
        <v>90</v>
      </c>
      <c r="D75" s="167"/>
      <c r="E75" s="167"/>
      <c r="F75" s="6" t="s">
        <v>84</v>
      </c>
      <c r="G75" s="166">
        <v>7591</v>
      </c>
      <c r="H75" s="165">
        <v>10294</v>
      </c>
      <c r="I75" s="164">
        <v>0.73741985622692829</v>
      </c>
      <c r="J75" s="163">
        <v>-2703</v>
      </c>
      <c r="K75" s="166">
        <v>10620</v>
      </c>
      <c r="L75" s="165">
        <v>15930</v>
      </c>
      <c r="M75" s="164">
        <v>0.66666666666666663</v>
      </c>
      <c r="N75" s="163">
        <v>-5310</v>
      </c>
      <c r="O75" s="162">
        <v>0.71478342749529189</v>
      </c>
      <c r="P75" s="161">
        <v>0.64620213433772755</v>
      </c>
      <c r="Q75" s="160">
        <v>6.8581293157564338E-2</v>
      </c>
      <c r="R75" s="139"/>
      <c r="S75" s="139"/>
    </row>
    <row r="76" spans="1:19" x14ac:dyDescent="0.4">
      <c r="A76" s="169"/>
      <c r="B76" s="168"/>
      <c r="C76" s="167" t="s">
        <v>95</v>
      </c>
      <c r="D76" s="167"/>
      <c r="E76" s="167"/>
      <c r="F76" s="6" t="s">
        <v>88</v>
      </c>
      <c r="G76" s="166"/>
      <c r="H76" s="165"/>
      <c r="I76" s="164" t="e">
        <v>#DIV/0!</v>
      </c>
      <c r="J76" s="163">
        <v>0</v>
      </c>
      <c r="K76" s="166"/>
      <c r="L76" s="165"/>
      <c r="M76" s="164" t="e">
        <v>#DIV/0!</v>
      </c>
      <c r="N76" s="163">
        <v>0</v>
      </c>
      <c r="O76" s="162" t="e">
        <v>#DIV/0!</v>
      </c>
      <c r="P76" s="161" t="e">
        <v>#DIV/0!</v>
      </c>
      <c r="Q76" s="160" t="e">
        <v>#DIV/0!</v>
      </c>
      <c r="R76" s="139"/>
      <c r="S76" s="139"/>
    </row>
    <row r="77" spans="1:19" x14ac:dyDescent="0.4">
      <c r="A77" s="169"/>
      <c r="B77" s="168"/>
      <c r="C77" s="167" t="s">
        <v>94</v>
      </c>
      <c r="D77" s="167"/>
      <c r="E77" s="167"/>
      <c r="F77" s="6"/>
      <c r="G77" s="166"/>
      <c r="H77" s="165"/>
      <c r="I77" s="164" t="e">
        <v>#DIV/0!</v>
      </c>
      <c r="J77" s="163">
        <v>0</v>
      </c>
      <c r="K77" s="166"/>
      <c r="L77" s="165"/>
      <c r="M77" s="164" t="e">
        <v>#DIV/0!</v>
      </c>
      <c r="N77" s="163">
        <v>0</v>
      </c>
      <c r="O77" s="162" t="e">
        <v>#DIV/0!</v>
      </c>
      <c r="P77" s="161" t="e">
        <v>#DIV/0!</v>
      </c>
      <c r="Q77" s="160" t="e">
        <v>#DIV/0!</v>
      </c>
      <c r="R77" s="139"/>
      <c r="S77" s="139"/>
    </row>
    <row r="78" spans="1:19" x14ac:dyDescent="0.4">
      <c r="A78" s="169"/>
      <c r="B78" s="168"/>
      <c r="C78" s="167" t="s">
        <v>93</v>
      </c>
      <c r="D78" s="167"/>
      <c r="E78" s="167"/>
      <c r="F78" s="6" t="s">
        <v>84</v>
      </c>
      <c r="G78" s="166">
        <v>7499</v>
      </c>
      <c r="H78" s="165">
        <v>7840</v>
      </c>
      <c r="I78" s="164">
        <v>0.95650510204081629</v>
      </c>
      <c r="J78" s="163">
        <v>-341</v>
      </c>
      <c r="K78" s="166">
        <v>10620</v>
      </c>
      <c r="L78" s="165">
        <v>10620</v>
      </c>
      <c r="M78" s="164">
        <v>1</v>
      </c>
      <c r="N78" s="163">
        <v>0</v>
      </c>
      <c r="O78" s="162">
        <v>0.70612052730696795</v>
      </c>
      <c r="P78" s="161">
        <v>0.73822975517890776</v>
      </c>
      <c r="Q78" s="160">
        <v>-3.2109227871939816E-2</v>
      </c>
      <c r="R78" s="139"/>
      <c r="S78" s="139"/>
    </row>
    <row r="79" spans="1:19" x14ac:dyDescent="0.4">
      <c r="A79" s="169"/>
      <c r="B79" s="172"/>
      <c r="C79" s="171" t="s">
        <v>92</v>
      </c>
      <c r="D79" s="171"/>
      <c r="E79" s="171"/>
      <c r="F79" s="7" t="s">
        <v>84</v>
      </c>
      <c r="G79" s="170">
        <v>2488</v>
      </c>
      <c r="H79" s="165"/>
      <c r="I79" s="164" t="e">
        <v>#DIV/0!</v>
      </c>
      <c r="J79" s="163">
        <v>2488</v>
      </c>
      <c r="K79" s="166">
        <v>5310</v>
      </c>
      <c r="L79" s="165"/>
      <c r="M79" s="164" t="e">
        <v>#DIV/0!</v>
      </c>
      <c r="N79" s="163">
        <v>5310</v>
      </c>
      <c r="O79" s="162">
        <v>0.46854990583804146</v>
      </c>
      <c r="P79" s="161" t="e">
        <v>#DIV/0!</v>
      </c>
      <c r="Q79" s="160" t="e">
        <v>#DIV/0!</v>
      </c>
      <c r="R79" s="139"/>
      <c r="S79" s="139"/>
    </row>
    <row r="80" spans="1:19" x14ac:dyDescent="0.4">
      <c r="A80" s="169"/>
      <c r="B80" s="168"/>
      <c r="C80" s="167" t="s">
        <v>91</v>
      </c>
      <c r="D80" s="5" t="s">
        <v>0</v>
      </c>
      <c r="E80" s="167" t="s">
        <v>89</v>
      </c>
      <c r="F80" s="6" t="s">
        <v>88</v>
      </c>
      <c r="G80" s="166"/>
      <c r="H80" s="165"/>
      <c r="I80" s="164" t="e">
        <v>#DIV/0!</v>
      </c>
      <c r="J80" s="163">
        <v>0</v>
      </c>
      <c r="K80" s="166"/>
      <c r="L80" s="165"/>
      <c r="M80" s="164" t="e">
        <v>#DIV/0!</v>
      </c>
      <c r="N80" s="163">
        <v>0</v>
      </c>
      <c r="O80" s="162" t="e">
        <v>#DIV/0!</v>
      </c>
      <c r="P80" s="161" t="e">
        <v>#DIV/0!</v>
      </c>
      <c r="Q80" s="160" t="e">
        <v>#DIV/0!</v>
      </c>
      <c r="R80" s="139"/>
      <c r="S80" s="139"/>
    </row>
    <row r="81" spans="1:19" x14ac:dyDescent="0.4">
      <c r="A81" s="150"/>
      <c r="B81" s="149"/>
      <c r="C81" s="147" t="s">
        <v>90</v>
      </c>
      <c r="D81" s="11" t="s">
        <v>0</v>
      </c>
      <c r="E81" s="147" t="s">
        <v>89</v>
      </c>
      <c r="F81" s="6" t="s">
        <v>88</v>
      </c>
      <c r="G81" s="146"/>
      <c r="H81" s="145"/>
      <c r="I81" s="144" t="e">
        <v>#DIV/0!</v>
      </c>
      <c r="J81" s="143">
        <v>0</v>
      </c>
      <c r="K81" s="146"/>
      <c r="L81" s="145"/>
      <c r="M81" s="144" t="e">
        <v>#DIV/0!</v>
      </c>
      <c r="N81" s="143">
        <v>0</v>
      </c>
      <c r="O81" s="142" t="e">
        <v>#DIV/0!</v>
      </c>
      <c r="P81" s="141" t="e">
        <v>#DIV/0!</v>
      </c>
      <c r="Q81" s="140" t="e">
        <v>#DIV/0!</v>
      </c>
      <c r="R81" s="139"/>
      <c r="S81" s="139"/>
    </row>
    <row r="82" spans="1:19" x14ac:dyDescent="0.4">
      <c r="A82" s="159" t="s">
        <v>87</v>
      </c>
      <c r="B82" s="158" t="s">
        <v>86</v>
      </c>
      <c r="C82" s="158"/>
      <c r="D82" s="158"/>
      <c r="E82" s="158"/>
      <c r="F82" s="158"/>
      <c r="G82" s="157">
        <v>76</v>
      </c>
      <c r="H82" s="156">
        <v>60</v>
      </c>
      <c r="I82" s="155">
        <v>1.2666666666666666</v>
      </c>
      <c r="J82" s="154">
        <v>16</v>
      </c>
      <c r="K82" s="157">
        <v>153</v>
      </c>
      <c r="L82" s="156">
        <v>171</v>
      </c>
      <c r="M82" s="155">
        <v>0.89473684210526316</v>
      </c>
      <c r="N82" s="154">
        <v>-18</v>
      </c>
      <c r="O82" s="153">
        <v>0.49673202614379086</v>
      </c>
      <c r="P82" s="152">
        <v>0.35087719298245612</v>
      </c>
      <c r="Q82" s="151">
        <v>0.14585483316133474</v>
      </c>
      <c r="R82" s="139"/>
      <c r="S82" s="139"/>
    </row>
    <row r="83" spans="1:19" ht="18.75" x14ac:dyDescent="0.4">
      <c r="A83" s="150"/>
      <c r="B83" s="149"/>
      <c r="C83" s="148" t="s">
        <v>85</v>
      </c>
      <c r="D83" s="147"/>
      <c r="E83" s="147"/>
      <c r="F83" s="12" t="s">
        <v>84</v>
      </c>
      <c r="G83" s="146">
        <v>76</v>
      </c>
      <c r="H83" s="145">
        <v>60</v>
      </c>
      <c r="I83" s="144">
        <v>1.2666666666666666</v>
      </c>
      <c r="J83" s="143">
        <v>16</v>
      </c>
      <c r="K83" s="146">
        <v>153</v>
      </c>
      <c r="L83" s="145">
        <v>171</v>
      </c>
      <c r="M83" s="144">
        <v>0.89473684210526316</v>
      </c>
      <c r="N83" s="143">
        <v>-18</v>
      </c>
      <c r="O83" s="142">
        <v>0.49673202614379086</v>
      </c>
      <c r="P83" s="141">
        <v>0.35087719298245612</v>
      </c>
      <c r="Q83" s="140">
        <v>0.14585483316133474</v>
      </c>
      <c r="R83" s="139"/>
      <c r="S83" s="139"/>
    </row>
    <row r="84" spans="1:19" x14ac:dyDescent="0.4">
      <c r="G84" s="138"/>
      <c r="H84" s="138"/>
      <c r="I84" s="138"/>
      <c r="J84" s="138"/>
      <c r="K84" s="138"/>
      <c r="L84" s="138"/>
      <c r="M84" s="138"/>
      <c r="N84" s="138"/>
      <c r="O84" s="137"/>
      <c r="P84" s="137"/>
      <c r="Q84" s="137"/>
    </row>
    <row r="85" spans="1:19" x14ac:dyDescent="0.4">
      <c r="C85" s="8" t="s">
        <v>83</v>
      </c>
    </row>
    <row r="86" spans="1:19" x14ac:dyDescent="0.4">
      <c r="C86" s="9" t="s">
        <v>82</v>
      </c>
    </row>
    <row r="87" spans="1:19" x14ac:dyDescent="0.4">
      <c r="C87" s="8" t="s">
        <v>81</v>
      </c>
    </row>
    <row r="88" spans="1:19" x14ac:dyDescent="0.4">
      <c r="C88" s="8" t="s">
        <v>80</v>
      </c>
    </row>
    <row r="89" spans="1:19" x14ac:dyDescent="0.4">
      <c r="C89" s="8" t="s">
        <v>79</v>
      </c>
    </row>
  </sheetData>
  <mergeCells count="15">
    <mergeCell ref="Q3:Q4"/>
    <mergeCell ref="O2:Q2"/>
    <mergeCell ref="O3:O4"/>
    <mergeCell ref="A1:D1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h26'!A1" display="'h26'!A1"/>
  </hyperlinks>
  <pageMargins left="0.39370078740157483" right="0.39370078740157483" top="0.39370078740157483" bottom="0.39370078740157483" header="0.39370078740157483" footer="0.39370078740157483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showGridLines="0" zoomScale="90" zoomScaleNormal="90" workbookViewId="0">
      <selection sqref="A1:D1"/>
    </sheetView>
  </sheetViews>
  <sheetFormatPr defaultRowHeight="13.5" x14ac:dyDescent="0.4"/>
  <cols>
    <col min="1" max="1" width="2.125" style="136" customWidth="1"/>
    <col min="2" max="2" width="1.125" style="136" customWidth="1"/>
    <col min="3" max="3" width="6.75" style="136" customWidth="1"/>
    <col min="4" max="4" width="2.625" style="136" bestFit="1" customWidth="1"/>
    <col min="5" max="5" width="7.125" style="136" bestFit="1" customWidth="1"/>
    <col min="6" max="6" width="6.375" style="136" customWidth="1"/>
    <col min="7" max="8" width="12.75" style="136" bestFit="1" customWidth="1"/>
    <col min="9" max="9" width="7.625" style="136" customWidth="1"/>
    <col min="10" max="10" width="9.625" style="136" customWidth="1"/>
    <col min="11" max="12" width="12.75" style="136" bestFit="1" customWidth="1"/>
    <col min="13" max="13" width="7.625" style="136" customWidth="1"/>
    <col min="14" max="16" width="9.625" style="136" customWidth="1"/>
    <col min="17" max="17" width="8.625" style="136" customWidth="1"/>
    <col min="18" max="16384" width="9" style="136"/>
  </cols>
  <sheetData>
    <row r="1" spans="1:19" ht="17.25" customHeight="1" thickBot="1" x14ac:dyDescent="0.45">
      <c r="A1" s="281" t="str">
        <f>'h26'!A1</f>
        <v>平成26年度</v>
      </c>
      <c r="B1" s="281"/>
      <c r="C1" s="281"/>
      <c r="D1" s="281"/>
      <c r="E1" s="89"/>
      <c r="F1" s="89"/>
      <c r="G1" s="89"/>
      <c r="H1" s="89"/>
      <c r="I1" s="89"/>
      <c r="J1" s="92" t="str">
        <f ca="1">RIGHT(CELL("filename",$A$1),LEN(CELL("filename",$A$1))-FIND("]",CELL("filename",$A$1)))</f>
        <v>６月（中旬）</v>
      </c>
      <c r="K1" s="93" t="s">
        <v>72</v>
      </c>
      <c r="L1" s="89"/>
      <c r="M1" s="89"/>
      <c r="N1" s="89"/>
      <c r="O1" s="89"/>
      <c r="P1" s="89"/>
      <c r="Q1" s="89"/>
    </row>
    <row r="2" spans="1:19" x14ac:dyDescent="0.4">
      <c r="A2" s="299">
        <f>'６月（上旬）'!A2:B2</f>
        <v>26</v>
      </c>
      <c r="B2" s="284"/>
      <c r="C2" s="1">
        <f>'６月（上旬）'!C2</f>
        <v>2014</v>
      </c>
      <c r="D2" s="2" t="s">
        <v>141</v>
      </c>
      <c r="E2" s="2">
        <f>'６月（上旬）'!E2</f>
        <v>6</v>
      </c>
      <c r="F2" s="2" t="s">
        <v>140</v>
      </c>
      <c r="G2" s="291" t="s">
        <v>139</v>
      </c>
      <c r="H2" s="284"/>
      <c r="I2" s="284"/>
      <c r="J2" s="292"/>
      <c r="K2" s="284" t="s">
        <v>138</v>
      </c>
      <c r="L2" s="284"/>
      <c r="M2" s="284"/>
      <c r="N2" s="284"/>
      <c r="O2" s="291" t="s">
        <v>137</v>
      </c>
      <c r="P2" s="284"/>
      <c r="Q2" s="302"/>
    </row>
    <row r="3" spans="1:19" x14ac:dyDescent="0.4">
      <c r="A3" s="295" t="s">
        <v>136</v>
      </c>
      <c r="B3" s="296"/>
      <c r="C3" s="296"/>
      <c r="D3" s="296"/>
      <c r="E3" s="296"/>
      <c r="F3" s="296"/>
      <c r="G3" s="293" t="s">
        <v>203</v>
      </c>
      <c r="H3" s="287" t="s">
        <v>202</v>
      </c>
      <c r="I3" s="289" t="s">
        <v>133</v>
      </c>
      <c r="J3" s="290"/>
      <c r="K3" s="285" t="str">
        <f>G3</f>
        <v>14'6/11-6/20</v>
      </c>
      <c r="L3" s="287" t="str">
        <f>H3</f>
        <v>13'6/11-6/20</v>
      </c>
      <c r="M3" s="289" t="s">
        <v>133</v>
      </c>
      <c r="N3" s="290"/>
      <c r="O3" s="303" t="str">
        <f>G3</f>
        <v>14'6/11-6/20</v>
      </c>
      <c r="P3" s="282" t="str">
        <f>H3</f>
        <v>13'6/11-6/20</v>
      </c>
      <c r="Q3" s="300" t="s">
        <v>131</v>
      </c>
    </row>
    <row r="4" spans="1:19" ht="14.25" thickBot="1" x14ac:dyDescent="0.45">
      <c r="A4" s="297"/>
      <c r="B4" s="298"/>
      <c r="C4" s="298"/>
      <c r="D4" s="298"/>
      <c r="E4" s="298"/>
      <c r="F4" s="298"/>
      <c r="G4" s="294"/>
      <c r="H4" s="288"/>
      <c r="I4" s="3" t="s">
        <v>132</v>
      </c>
      <c r="J4" s="4" t="s">
        <v>131</v>
      </c>
      <c r="K4" s="286"/>
      <c r="L4" s="288"/>
      <c r="M4" s="3" t="s">
        <v>132</v>
      </c>
      <c r="N4" s="4" t="s">
        <v>131</v>
      </c>
      <c r="O4" s="304"/>
      <c r="P4" s="283"/>
      <c r="Q4" s="301"/>
    </row>
    <row r="5" spans="1:19" x14ac:dyDescent="0.4">
      <c r="A5" s="176" t="s">
        <v>130</v>
      </c>
      <c r="B5" s="195"/>
      <c r="C5" s="195"/>
      <c r="D5" s="195"/>
      <c r="E5" s="195"/>
      <c r="F5" s="195"/>
      <c r="G5" s="194">
        <v>133702</v>
      </c>
      <c r="H5" s="193">
        <v>112249</v>
      </c>
      <c r="I5" s="192">
        <v>1.1911197427148572</v>
      </c>
      <c r="J5" s="191">
        <v>21453</v>
      </c>
      <c r="K5" s="194">
        <v>203736</v>
      </c>
      <c r="L5" s="193">
        <v>198463</v>
      </c>
      <c r="M5" s="192">
        <v>1.0265691841804265</v>
      </c>
      <c r="N5" s="191">
        <v>5273</v>
      </c>
      <c r="O5" s="190">
        <v>0.65625122707817962</v>
      </c>
      <c r="P5" s="189">
        <v>0.56559157122486303</v>
      </c>
      <c r="Q5" s="188">
        <v>9.065965585331659E-2</v>
      </c>
      <c r="R5" s="139"/>
      <c r="S5" s="139"/>
    </row>
    <row r="6" spans="1:19" x14ac:dyDescent="0.4">
      <c r="A6" s="159" t="s">
        <v>129</v>
      </c>
      <c r="B6" s="158" t="s">
        <v>128</v>
      </c>
      <c r="C6" s="158"/>
      <c r="D6" s="158"/>
      <c r="E6" s="158"/>
      <c r="F6" s="158"/>
      <c r="G6" s="157">
        <v>58662</v>
      </c>
      <c r="H6" s="156">
        <v>48242</v>
      </c>
      <c r="I6" s="155">
        <v>1.2159943617594626</v>
      </c>
      <c r="J6" s="154">
        <v>10420</v>
      </c>
      <c r="K6" s="177">
        <v>86942</v>
      </c>
      <c r="L6" s="156">
        <v>88723</v>
      </c>
      <c r="M6" s="155">
        <v>0.97992628743392352</v>
      </c>
      <c r="N6" s="154">
        <v>-1781</v>
      </c>
      <c r="O6" s="153">
        <v>0.67472567918842452</v>
      </c>
      <c r="P6" s="152">
        <v>0.54373724964214465</v>
      </c>
      <c r="Q6" s="151">
        <v>0.13098842954627987</v>
      </c>
      <c r="R6" s="139"/>
      <c r="S6" s="139"/>
    </row>
    <row r="7" spans="1:19" x14ac:dyDescent="0.4">
      <c r="A7" s="169"/>
      <c r="B7" s="159" t="s">
        <v>127</v>
      </c>
      <c r="C7" s="158"/>
      <c r="D7" s="158"/>
      <c r="E7" s="158"/>
      <c r="F7" s="158"/>
      <c r="G7" s="157">
        <v>37190</v>
      </c>
      <c r="H7" s="156">
        <v>28667</v>
      </c>
      <c r="I7" s="155">
        <v>1.297310496389577</v>
      </c>
      <c r="J7" s="154">
        <v>8523</v>
      </c>
      <c r="K7" s="157">
        <v>58413</v>
      </c>
      <c r="L7" s="156">
        <v>58788</v>
      </c>
      <c r="M7" s="155">
        <v>0.9936211471728924</v>
      </c>
      <c r="N7" s="154">
        <v>-375</v>
      </c>
      <c r="O7" s="153">
        <v>0.63667334326262992</v>
      </c>
      <c r="P7" s="152">
        <v>0.48763353065251414</v>
      </c>
      <c r="Q7" s="151">
        <v>0.14903981261011578</v>
      </c>
      <c r="R7" s="139"/>
      <c r="S7" s="139"/>
    </row>
    <row r="8" spans="1:19" x14ac:dyDescent="0.4">
      <c r="A8" s="169"/>
      <c r="B8" s="169"/>
      <c r="C8" s="168" t="s">
        <v>98</v>
      </c>
      <c r="D8" s="5"/>
      <c r="E8" s="167"/>
      <c r="F8" s="6" t="s">
        <v>84</v>
      </c>
      <c r="G8" s="166">
        <v>30215</v>
      </c>
      <c r="H8" s="165">
        <v>24095</v>
      </c>
      <c r="I8" s="164">
        <v>1.2539946046897696</v>
      </c>
      <c r="J8" s="163">
        <v>6120</v>
      </c>
      <c r="K8" s="166">
        <v>45803</v>
      </c>
      <c r="L8" s="165">
        <v>52138</v>
      </c>
      <c r="M8" s="164">
        <v>0.87849553109056733</v>
      </c>
      <c r="N8" s="163">
        <v>-6335</v>
      </c>
      <c r="O8" s="162">
        <v>0.65967294718686553</v>
      </c>
      <c r="P8" s="161">
        <v>0.46213893896965746</v>
      </c>
      <c r="Q8" s="160">
        <v>0.19753400821720807</v>
      </c>
      <c r="R8" s="139"/>
      <c r="S8" s="139"/>
    </row>
    <row r="9" spans="1:19" x14ac:dyDescent="0.4">
      <c r="A9" s="169"/>
      <c r="B9" s="169"/>
      <c r="C9" s="168" t="s">
        <v>112</v>
      </c>
      <c r="D9" s="167"/>
      <c r="E9" s="167"/>
      <c r="F9" s="6" t="s">
        <v>84</v>
      </c>
      <c r="G9" s="166">
        <v>6005</v>
      </c>
      <c r="H9" s="165">
        <v>3641</v>
      </c>
      <c r="I9" s="164">
        <v>1.6492721779730843</v>
      </c>
      <c r="J9" s="163">
        <v>2364</v>
      </c>
      <c r="K9" s="166">
        <v>10000</v>
      </c>
      <c r="L9" s="165">
        <v>5000</v>
      </c>
      <c r="M9" s="164">
        <v>2</v>
      </c>
      <c r="N9" s="163">
        <v>5000</v>
      </c>
      <c r="O9" s="162">
        <v>0.60050000000000003</v>
      </c>
      <c r="P9" s="161">
        <v>0.72819999999999996</v>
      </c>
      <c r="Q9" s="160">
        <v>-0.12769999999999992</v>
      </c>
      <c r="R9" s="139"/>
      <c r="S9" s="139"/>
    </row>
    <row r="10" spans="1:19" x14ac:dyDescent="0.4">
      <c r="A10" s="169"/>
      <c r="B10" s="169"/>
      <c r="C10" s="168" t="s">
        <v>96</v>
      </c>
      <c r="D10" s="167"/>
      <c r="E10" s="167"/>
      <c r="F10" s="173"/>
      <c r="G10" s="166"/>
      <c r="H10" s="165"/>
      <c r="I10" s="164" t="e">
        <v>#DIV/0!</v>
      </c>
      <c r="J10" s="163">
        <v>0</v>
      </c>
      <c r="K10" s="166"/>
      <c r="L10" s="165"/>
      <c r="M10" s="164" t="e">
        <v>#DIV/0!</v>
      </c>
      <c r="N10" s="163">
        <v>0</v>
      </c>
      <c r="O10" s="162" t="e">
        <v>#DIV/0!</v>
      </c>
      <c r="P10" s="161" t="e">
        <v>#DIV/0!</v>
      </c>
      <c r="Q10" s="160" t="e">
        <v>#DIV/0!</v>
      </c>
      <c r="R10" s="139"/>
      <c r="S10" s="139"/>
    </row>
    <row r="11" spans="1:19" x14ac:dyDescent="0.4">
      <c r="A11" s="169"/>
      <c r="B11" s="169"/>
      <c r="C11" s="168" t="s">
        <v>97</v>
      </c>
      <c r="D11" s="167"/>
      <c r="E11" s="167"/>
      <c r="F11" s="173"/>
      <c r="G11" s="166"/>
      <c r="H11" s="165"/>
      <c r="I11" s="164" t="e">
        <v>#DIV/0!</v>
      </c>
      <c r="J11" s="163">
        <v>0</v>
      </c>
      <c r="K11" s="166"/>
      <c r="L11" s="165"/>
      <c r="M11" s="164" t="e">
        <v>#DIV/0!</v>
      </c>
      <c r="N11" s="163">
        <v>0</v>
      </c>
      <c r="O11" s="162" t="e">
        <v>#DIV/0!</v>
      </c>
      <c r="P11" s="161" t="e">
        <v>#DIV/0!</v>
      </c>
      <c r="Q11" s="160" t="e">
        <v>#DIV/0!</v>
      </c>
      <c r="R11" s="139"/>
      <c r="S11" s="139"/>
    </row>
    <row r="12" spans="1:19" x14ac:dyDescent="0.4">
      <c r="A12" s="169"/>
      <c r="B12" s="169"/>
      <c r="C12" s="168" t="s">
        <v>93</v>
      </c>
      <c r="D12" s="167"/>
      <c r="E12" s="167"/>
      <c r="F12" s="173"/>
      <c r="G12" s="166"/>
      <c r="H12" s="165"/>
      <c r="I12" s="164" t="e">
        <v>#DIV/0!</v>
      </c>
      <c r="J12" s="163">
        <v>0</v>
      </c>
      <c r="K12" s="166"/>
      <c r="L12" s="165"/>
      <c r="M12" s="164" t="e">
        <v>#DIV/0!</v>
      </c>
      <c r="N12" s="163">
        <v>0</v>
      </c>
      <c r="O12" s="162" t="e">
        <v>#DIV/0!</v>
      </c>
      <c r="P12" s="161" t="e">
        <v>#DIV/0!</v>
      </c>
      <c r="Q12" s="160" t="e">
        <v>#DIV/0!</v>
      </c>
      <c r="R12" s="139"/>
      <c r="S12" s="139"/>
    </row>
    <row r="13" spans="1:19" x14ac:dyDescent="0.4">
      <c r="A13" s="169"/>
      <c r="B13" s="169"/>
      <c r="C13" s="168" t="s">
        <v>91</v>
      </c>
      <c r="D13" s="167"/>
      <c r="E13" s="167"/>
      <c r="F13" s="6" t="s">
        <v>84</v>
      </c>
      <c r="G13" s="166">
        <v>970</v>
      </c>
      <c r="H13" s="165">
        <v>931</v>
      </c>
      <c r="I13" s="164">
        <v>1.0418904403866809</v>
      </c>
      <c r="J13" s="163">
        <v>39</v>
      </c>
      <c r="K13" s="166">
        <v>2610</v>
      </c>
      <c r="L13" s="165">
        <v>1650</v>
      </c>
      <c r="M13" s="164">
        <v>1.5818181818181818</v>
      </c>
      <c r="N13" s="163">
        <v>960</v>
      </c>
      <c r="O13" s="162">
        <v>0.37164750957854409</v>
      </c>
      <c r="P13" s="161">
        <v>0.56424242424242421</v>
      </c>
      <c r="Q13" s="160">
        <v>-0.19259491466388012</v>
      </c>
      <c r="R13" s="139"/>
      <c r="S13" s="139"/>
    </row>
    <row r="14" spans="1:19" x14ac:dyDescent="0.4">
      <c r="A14" s="169"/>
      <c r="B14" s="169"/>
      <c r="C14" s="168" t="s">
        <v>110</v>
      </c>
      <c r="D14" s="167"/>
      <c r="E14" s="167"/>
      <c r="F14" s="173"/>
      <c r="G14" s="166"/>
      <c r="H14" s="165"/>
      <c r="I14" s="164" t="e">
        <v>#DIV/0!</v>
      </c>
      <c r="J14" s="163">
        <v>0</v>
      </c>
      <c r="K14" s="166"/>
      <c r="L14" s="165"/>
      <c r="M14" s="164" t="e">
        <v>#DIV/0!</v>
      </c>
      <c r="N14" s="163">
        <v>0</v>
      </c>
      <c r="O14" s="162" t="e">
        <v>#DIV/0!</v>
      </c>
      <c r="P14" s="161" t="e">
        <v>#DIV/0!</v>
      </c>
      <c r="Q14" s="160" t="e">
        <v>#DIV/0!</v>
      </c>
      <c r="R14" s="139"/>
      <c r="S14" s="139"/>
    </row>
    <row r="15" spans="1:19" x14ac:dyDescent="0.4">
      <c r="A15" s="169"/>
      <c r="B15" s="169"/>
      <c r="C15" s="168" t="s">
        <v>90</v>
      </c>
      <c r="D15" s="167"/>
      <c r="E15" s="167"/>
      <c r="F15" s="173"/>
      <c r="G15" s="166"/>
      <c r="H15" s="165"/>
      <c r="I15" s="164" t="e">
        <v>#DIV/0!</v>
      </c>
      <c r="J15" s="163">
        <v>0</v>
      </c>
      <c r="K15" s="166"/>
      <c r="L15" s="165"/>
      <c r="M15" s="164" t="e">
        <v>#DIV/0!</v>
      </c>
      <c r="N15" s="163">
        <v>0</v>
      </c>
      <c r="O15" s="162" t="e">
        <v>#DIV/0!</v>
      </c>
      <c r="P15" s="161" t="e">
        <v>#DIV/0!</v>
      </c>
      <c r="Q15" s="160" t="e">
        <v>#DIV/0!</v>
      </c>
      <c r="R15" s="139"/>
      <c r="S15" s="139"/>
    </row>
    <row r="16" spans="1:19" x14ac:dyDescent="0.4">
      <c r="A16" s="169"/>
      <c r="B16" s="169"/>
      <c r="C16" s="149" t="s">
        <v>126</v>
      </c>
      <c r="D16" s="147"/>
      <c r="E16" s="147"/>
      <c r="F16" s="187"/>
      <c r="G16" s="146"/>
      <c r="H16" s="145"/>
      <c r="I16" s="144" t="e">
        <v>#DIV/0!</v>
      </c>
      <c r="J16" s="143">
        <v>0</v>
      </c>
      <c r="K16" s="146"/>
      <c r="L16" s="145"/>
      <c r="M16" s="144" t="e">
        <v>#DIV/0!</v>
      </c>
      <c r="N16" s="143">
        <v>0</v>
      </c>
      <c r="O16" s="142" t="e">
        <v>#DIV/0!</v>
      </c>
      <c r="P16" s="141" t="e">
        <v>#DIV/0!</v>
      </c>
      <c r="Q16" s="140" t="e">
        <v>#DIV/0!</v>
      </c>
      <c r="R16" s="139"/>
      <c r="S16" s="139"/>
    </row>
    <row r="17" spans="1:19" x14ac:dyDescent="0.4">
      <c r="A17" s="169"/>
      <c r="B17" s="159" t="s">
        <v>125</v>
      </c>
      <c r="C17" s="158"/>
      <c r="D17" s="158"/>
      <c r="E17" s="158"/>
      <c r="F17" s="174"/>
      <c r="G17" s="157">
        <v>21002</v>
      </c>
      <c r="H17" s="156">
        <v>19087</v>
      </c>
      <c r="I17" s="155">
        <v>1.1003300675852674</v>
      </c>
      <c r="J17" s="154">
        <v>1915</v>
      </c>
      <c r="K17" s="157">
        <v>27700</v>
      </c>
      <c r="L17" s="156">
        <v>29045</v>
      </c>
      <c r="M17" s="155">
        <v>0.95369254604923392</v>
      </c>
      <c r="N17" s="154">
        <v>-1345</v>
      </c>
      <c r="O17" s="153">
        <v>0.75819494584837543</v>
      </c>
      <c r="P17" s="152">
        <v>0.65715269409536925</v>
      </c>
      <c r="Q17" s="151">
        <v>0.10104225175300618</v>
      </c>
      <c r="R17" s="139"/>
      <c r="S17" s="139"/>
    </row>
    <row r="18" spans="1:19" x14ac:dyDescent="0.4">
      <c r="A18" s="169"/>
      <c r="B18" s="169"/>
      <c r="C18" s="168" t="s">
        <v>98</v>
      </c>
      <c r="D18" s="167"/>
      <c r="E18" s="167"/>
      <c r="F18" s="173"/>
      <c r="G18" s="166"/>
      <c r="H18" s="165"/>
      <c r="I18" s="164" t="e">
        <v>#DIV/0!</v>
      </c>
      <c r="J18" s="163">
        <v>0</v>
      </c>
      <c r="K18" s="166"/>
      <c r="L18" s="165"/>
      <c r="M18" s="164" t="e">
        <v>#DIV/0!</v>
      </c>
      <c r="N18" s="163">
        <v>0</v>
      </c>
      <c r="O18" s="162" t="e">
        <v>#DIV/0!</v>
      </c>
      <c r="P18" s="161" t="e">
        <v>#DIV/0!</v>
      </c>
      <c r="Q18" s="160" t="e">
        <v>#DIV/0!</v>
      </c>
      <c r="R18" s="139"/>
      <c r="S18" s="139"/>
    </row>
    <row r="19" spans="1:19" x14ac:dyDescent="0.4">
      <c r="A19" s="169"/>
      <c r="B19" s="169"/>
      <c r="C19" s="168" t="s">
        <v>96</v>
      </c>
      <c r="D19" s="167"/>
      <c r="E19" s="167"/>
      <c r="F19" s="6" t="s">
        <v>84</v>
      </c>
      <c r="G19" s="166">
        <v>3212</v>
      </c>
      <c r="H19" s="165">
        <v>3634</v>
      </c>
      <c r="I19" s="164">
        <v>0.88387451843698406</v>
      </c>
      <c r="J19" s="163">
        <v>-422</v>
      </c>
      <c r="K19" s="166">
        <v>4400</v>
      </c>
      <c r="L19" s="165">
        <v>5850</v>
      </c>
      <c r="M19" s="164">
        <v>0.75213675213675213</v>
      </c>
      <c r="N19" s="163">
        <v>-1450</v>
      </c>
      <c r="O19" s="162">
        <v>0.73</v>
      </c>
      <c r="P19" s="161">
        <v>0.62119658119658117</v>
      </c>
      <c r="Q19" s="160">
        <v>0.10880341880341882</v>
      </c>
      <c r="R19" s="139"/>
      <c r="S19" s="139"/>
    </row>
    <row r="20" spans="1:19" x14ac:dyDescent="0.4">
      <c r="A20" s="169"/>
      <c r="B20" s="169"/>
      <c r="C20" s="168" t="s">
        <v>97</v>
      </c>
      <c r="D20" s="167"/>
      <c r="E20" s="167"/>
      <c r="F20" s="6" t="s">
        <v>84</v>
      </c>
      <c r="G20" s="166">
        <v>6098</v>
      </c>
      <c r="H20" s="165">
        <v>5438</v>
      </c>
      <c r="I20" s="164">
        <v>1.1213681500551673</v>
      </c>
      <c r="J20" s="163">
        <v>660</v>
      </c>
      <c r="K20" s="166">
        <v>8700</v>
      </c>
      <c r="L20" s="165">
        <v>8600</v>
      </c>
      <c r="M20" s="164">
        <v>1.0116279069767442</v>
      </c>
      <c r="N20" s="163">
        <v>100</v>
      </c>
      <c r="O20" s="162">
        <v>0.70091954022988501</v>
      </c>
      <c r="P20" s="161">
        <v>0.63232558139534889</v>
      </c>
      <c r="Q20" s="160">
        <v>6.8593958834536117E-2</v>
      </c>
      <c r="R20" s="139"/>
      <c r="S20" s="139"/>
    </row>
    <row r="21" spans="1:19" x14ac:dyDescent="0.4">
      <c r="A21" s="169"/>
      <c r="B21" s="169"/>
      <c r="C21" s="168" t="s">
        <v>98</v>
      </c>
      <c r="D21" s="5" t="s">
        <v>0</v>
      </c>
      <c r="E21" s="167" t="s">
        <v>89</v>
      </c>
      <c r="F21" s="6" t="s">
        <v>84</v>
      </c>
      <c r="G21" s="166">
        <v>2278</v>
      </c>
      <c r="H21" s="165">
        <v>2157</v>
      </c>
      <c r="I21" s="164">
        <v>1.0560964302271674</v>
      </c>
      <c r="J21" s="163">
        <v>121</v>
      </c>
      <c r="K21" s="166">
        <v>2900</v>
      </c>
      <c r="L21" s="165">
        <v>2900</v>
      </c>
      <c r="M21" s="164">
        <v>1</v>
      </c>
      <c r="N21" s="163">
        <v>0</v>
      </c>
      <c r="O21" s="162">
        <v>0.78551724137931034</v>
      </c>
      <c r="P21" s="161">
        <v>0.74379310344827587</v>
      </c>
      <c r="Q21" s="160">
        <v>4.1724137931034466E-2</v>
      </c>
      <c r="R21" s="139"/>
      <c r="S21" s="139"/>
    </row>
    <row r="22" spans="1:19" x14ac:dyDescent="0.4">
      <c r="A22" s="169"/>
      <c r="B22" s="169"/>
      <c r="C22" s="168" t="s">
        <v>98</v>
      </c>
      <c r="D22" s="5" t="s">
        <v>0</v>
      </c>
      <c r="E22" s="167" t="s">
        <v>123</v>
      </c>
      <c r="F22" s="6" t="s">
        <v>84</v>
      </c>
      <c r="G22" s="166">
        <v>1360</v>
      </c>
      <c r="H22" s="165">
        <v>1118</v>
      </c>
      <c r="I22" s="164">
        <v>1.2164579606440071</v>
      </c>
      <c r="J22" s="163">
        <v>242</v>
      </c>
      <c r="K22" s="166">
        <v>1450</v>
      </c>
      <c r="L22" s="165">
        <v>1500</v>
      </c>
      <c r="M22" s="164">
        <v>0.96666666666666667</v>
      </c>
      <c r="N22" s="163">
        <v>-50</v>
      </c>
      <c r="O22" s="162">
        <v>0.93793103448275861</v>
      </c>
      <c r="P22" s="161">
        <v>0.74533333333333329</v>
      </c>
      <c r="Q22" s="160">
        <v>0.19259770114942532</v>
      </c>
      <c r="R22" s="139"/>
      <c r="S22" s="139"/>
    </row>
    <row r="23" spans="1:19" x14ac:dyDescent="0.4">
      <c r="A23" s="169"/>
      <c r="B23" s="169"/>
      <c r="C23" s="168" t="s">
        <v>98</v>
      </c>
      <c r="D23" s="5" t="s">
        <v>0</v>
      </c>
      <c r="E23" s="167" t="s">
        <v>124</v>
      </c>
      <c r="F23" s="6" t="s">
        <v>88</v>
      </c>
      <c r="G23" s="166"/>
      <c r="H23" s="165"/>
      <c r="I23" s="164" t="e">
        <v>#DIV/0!</v>
      </c>
      <c r="J23" s="163">
        <v>0</v>
      </c>
      <c r="K23" s="166"/>
      <c r="L23" s="165"/>
      <c r="M23" s="164" t="e">
        <v>#DIV/0!</v>
      </c>
      <c r="N23" s="163">
        <v>0</v>
      </c>
      <c r="O23" s="162" t="e">
        <v>#DIV/0!</v>
      </c>
      <c r="P23" s="161" t="e">
        <v>#DIV/0!</v>
      </c>
      <c r="Q23" s="160" t="e">
        <v>#DIV/0!</v>
      </c>
      <c r="R23" s="139"/>
      <c r="S23" s="139"/>
    </row>
    <row r="24" spans="1:19" x14ac:dyDescent="0.4">
      <c r="A24" s="169"/>
      <c r="B24" s="169"/>
      <c r="C24" s="168" t="s">
        <v>96</v>
      </c>
      <c r="D24" s="5" t="s">
        <v>0</v>
      </c>
      <c r="E24" s="167" t="s">
        <v>89</v>
      </c>
      <c r="F24" s="6" t="s">
        <v>84</v>
      </c>
      <c r="G24" s="166">
        <v>1143</v>
      </c>
      <c r="H24" s="165">
        <v>1204</v>
      </c>
      <c r="I24" s="164">
        <v>0.94933554817275745</v>
      </c>
      <c r="J24" s="163">
        <v>-61</v>
      </c>
      <c r="K24" s="166">
        <v>1500</v>
      </c>
      <c r="L24" s="165">
        <v>1450</v>
      </c>
      <c r="M24" s="164">
        <v>1.0344827586206897</v>
      </c>
      <c r="N24" s="163">
        <v>50</v>
      </c>
      <c r="O24" s="162">
        <v>0.76200000000000001</v>
      </c>
      <c r="P24" s="161">
        <v>0.83034482758620687</v>
      </c>
      <c r="Q24" s="160">
        <v>-6.8344827586206858E-2</v>
      </c>
      <c r="R24" s="139"/>
      <c r="S24" s="139"/>
    </row>
    <row r="25" spans="1:19" x14ac:dyDescent="0.4">
      <c r="A25" s="169"/>
      <c r="B25" s="169"/>
      <c r="C25" s="168" t="s">
        <v>96</v>
      </c>
      <c r="D25" s="5" t="s">
        <v>0</v>
      </c>
      <c r="E25" s="167" t="s">
        <v>123</v>
      </c>
      <c r="F25" s="173"/>
      <c r="G25" s="166"/>
      <c r="H25" s="165"/>
      <c r="I25" s="164" t="e">
        <v>#DIV/0!</v>
      </c>
      <c r="J25" s="163">
        <v>0</v>
      </c>
      <c r="K25" s="166"/>
      <c r="L25" s="165"/>
      <c r="M25" s="164" t="e">
        <v>#DIV/0!</v>
      </c>
      <c r="N25" s="163">
        <v>0</v>
      </c>
      <c r="O25" s="162" t="e">
        <v>#DIV/0!</v>
      </c>
      <c r="P25" s="161" t="e">
        <v>#DIV/0!</v>
      </c>
      <c r="Q25" s="160" t="e">
        <v>#DIV/0!</v>
      </c>
      <c r="R25" s="139"/>
      <c r="S25" s="139"/>
    </row>
    <row r="26" spans="1:19" x14ac:dyDescent="0.4">
      <c r="A26" s="169"/>
      <c r="B26" s="169"/>
      <c r="C26" s="168" t="s">
        <v>90</v>
      </c>
      <c r="D26" s="5" t="s">
        <v>0</v>
      </c>
      <c r="E26" s="167" t="s">
        <v>89</v>
      </c>
      <c r="F26" s="173"/>
      <c r="G26" s="166"/>
      <c r="H26" s="165"/>
      <c r="I26" s="164" t="e">
        <v>#DIV/0!</v>
      </c>
      <c r="J26" s="163">
        <v>0</v>
      </c>
      <c r="K26" s="166"/>
      <c r="L26" s="165"/>
      <c r="M26" s="164" t="e">
        <v>#DIV/0!</v>
      </c>
      <c r="N26" s="163">
        <v>0</v>
      </c>
      <c r="O26" s="162" t="e">
        <v>#DIV/0!</v>
      </c>
      <c r="P26" s="161" t="e">
        <v>#DIV/0!</v>
      </c>
      <c r="Q26" s="160" t="e">
        <v>#DIV/0!</v>
      </c>
      <c r="R26" s="139"/>
      <c r="S26" s="139"/>
    </row>
    <row r="27" spans="1:19" x14ac:dyDescent="0.4">
      <c r="A27" s="169"/>
      <c r="B27" s="169"/>
      <c r="C27" s="168" t="s">
        <v>93</v>
      </c>
      <c r="D27" s="5" t="s">
        <v>0</v>
      </c>
      <c r="E27" s="167" t="s">
        <v>89</v>
      </c>
      <c r="F27" s="173"/>
      <c r="G27" s="166"/>
      <c r="H27" s="165"/>
      <c r="I27" s="164" t="e">
        <v>#DIV/0!</v>
      </c>
      <c r="J27" s="163">
        <v>0</v>
      </c>
      <c r="K27" s="166"/>
      <c r="L27" s="165"/>
      <c r="M27" s="164" t="e">
        <v>#DIV/0!</v>
      </c>
      <c r="N27" s="163">
        <v>0</v>
      </c>
      <c r="O27" s="162" t="e">
        <v>#DIV/0!</v>
      </c>
      <c r="P27" s="161" t="e">
        <v>#DIV/0!</v>
      </c>
      <c r="Q27" s="160" t="e">
        <v>#DIV/0!</v>
      </c>
      <c r="R27" s="139"/>
      <c r="S27" s="139"/>
    </row>
    <row r="28" spans="1:19" x14ac:dyDescent="0.4">
      <c r="A28" s="169"/>
      <c r="B28" s="169"/>
      <c r="C28" s="168" t="s">
        <v>110</v>
      </c>
      <c r="D28" s="167"/>
      <c r="E28" s="167"/>
      <c r="F28" s="173"/>
      <c r="G28" s="166"/>
      <c r="H28" s="165"/>
      <c r="I28" s="164" t="e">
        <v>#DIV/0!</v>
      </c>
      <c r="J28" s="163">
        <v>0</v>
      </c>
      <c r="K28" s="166"/>
      <c r="L28" s="165"/>
      <c r="M28" s="164" t="e">
        <v>#DIV/0!</v>
      </c>
      <c r="N28" s="163">
        <v>0</v>
      </c>
      <c r="O28" s="162" t="e">
        <v>#DIV/0!</v>
      </c>
      <c r="P28" s="161" t="e">
        <v>#DIV/0!</v>
      </c>
      <c r="Q28" s="160" t="e">
        <v>#DIV/0!</v>
      </c>
      <c r="R28" s="139"/>
      <c r="S28" s="139"/>
    </row>
    <row r="29" spans="1:19" x14ac:dyDescent="0.4">
      <c r="A29" s="169"/>
      <c r="B29" s="169"/>
      <c r="C29" s="168" t="s">
        <v>105</v>
      </c>
      <c r="D29" s="167"/>
      <c r="E29" s="167"/>
      <c r="F29" s="173"/>
      <c r="G29" s="166"/>
      <c r="H29" s="165"/>
      <c r="I29" s="164" t="e">
        <v>#DIV/0!</v>
      </c>
      <c r="J29" s="163">
        <v>0</v>
      </c>
      <c r="K29" s="166"/>
      <c r="L29" s="165"/>
      <c r="M29" s="164" t="e">
        <v>#DIV/0!</v>
      </c>
      <c r="N29" s="163">
        <v>0</v>
      </c>
      <c r="O29" s="162" t="e">
        <v>#DIV/0!</v>
      </c>
      <c r="P29" s="161" t="e">
        <v>#DIV/0!</v>
      </c>
      <c r="Q29" s="160" t="e">
        <v>#DIV/0!</v>
      </c>
      <c r="R29" s="139"/>
      <c r="S29" s="139"/>
    </row>
    <row r="30" spans="1:19" x14ac:dyDescent="0.4">
      <c r="A30" s="169"/>
      <c r="B30" s="169"/>
      <c r="C30" s="168" t="s">
        <v>122</v>
      </c>
      <c r="D30" s="167"/>
      <c r="E30" s="167"/>
      <c r="F30" s="173"/>
      <c r="G30" s="166"/>
      <c r="H30" s="165"/>
      <c r="I30" s="164" t="e">
        <v>#DIV/0!</v>
      </c>
      <c r="J30" s="163">
        <v>0</v>
      </c>
      <c r="K30" s="166"/>
      <c r="L30" s="165"/>
      <c r="M30" s="164" t="e">
        <v>#DIV/0!</v>
      </c>
      <c r="N30" s="163">
        <v>0</v>
      </c>
      <c r="O30" s="162" t="e">
        <v>#DIV/0!</v>
      </c>
      <c r="P30" s="161" t="e">
        <v>#DIV/0!</v>
      </c>
      <c r="Q30" s="160" t="e">
        <v>#DIV/0!</v>
      </c>
      <c r="R30" s="139"/>
      <c r="S30" s="139"/>
    </row>
    <row r="31" spans="1:19" x14ac:dyDescent="0.4">
      <c r="A31" s="169"/>
      <c r="B31" s="169"/>
      <c r="C31" s="168" t="s">
        <v>121</v>
      </c>
      <c r="D31" s="167"/>
      <c r="E31" s="167"/>
      <c r="F31" s="6" t="s">
        <v>84</v>
      </c>
      <c r="G31" s="166">
        <v>1205</v>
      </c>
      <c r="H31" s="165">
        <v>1224</v>
      </c>
      <c r="I31" s="164">
        <v>0.98447712418300659</v>
      </c>
      <c r="J31" s="163">
        <v>-19</v>
      </c>
      <c r="K31" s="166">
        <v>1450</v>
      </c>
      <c r="L31" s="165">
        <v>1450</v>
      </c>
      <c r="M31" s="164">
        <v>1</v>
      </c>
      <c r="N31" s="163">
        <v>0</v>
      </c>
      <c r="O31" s="162">
        <v>0.83103448275862069</v>
      </c>
      <c r="P31" s="161">
        <v>0.84413793103448276</v>
      </c>
      <c r="Q31" s="160">
        <v>-1.3103448275862073E-2</v>
      </c>
      <c r="R31" s="139"/>
      <c r="S31" s="139"/>
    </row>
    <row r="32" spans="1:19" x14ac:dyDescent="0.4">
      <c r="A32" s="169"/>
      <c r="B32" s="169"/>
      <c r="C32" s="168" t="s">
        <v>120</v>
      </c>
      <c r="D32" s="167"/>
      <c r="E32" s="167"/>
      <c r="F32" s="173"/>
      <c r="G32" s="166"/>
      <c r="H32" s="165"/>
      <c r="I32" s="164" t="e">
        <v>#DIV/0!</v>
      </c>
      <c r="J32" s="163">
        <v>0</v>
      </c>
      <c r="K32" s="166"/>
      <c r="L32" s="165"/>
      <c r="M32" s="164" t="e">
        <v>#DIV/0!</v>
      </c>
      <c r="N32" s="163">
        <v>0</v>
      </c>
      <c r="O32" s="162" t="e">
        <v>#DIV/0!</v>
      </c>
      <c r="P32" s="161" t="e">
        <v>#DIV/0!</v>
      </c>
      <c r="Q32" s="160" t="e">
        <v>#DIV/0!</v>
      </c>
      <c r="R32" s="139"/>
      <c r="S32" s="139"/>
    </row>
    <row r="33" spans="1:19" x14ac:dyDescent="0.4">
      <c r="A33" s="169"/>
      <c r="B33" s="169"/>
      <c r="C33" s="168" t="s">
        <v>119</v>
      </c>
      <c r="D33" s="167"/>
      <c r="E33" s="167"/>
      <c r="F33" s="6" t="s">
        <v>84</v>
      </c>
      <c r="G33" s="166">
        <v>899</v>
      </c>
      <c r="H33" s="165">
        <v>546</v>
      </c>
      <c r="I33" s="164">
        <v>1.6465201465201464</v>
      </c>
      <c r="J33" s="163">
        <v>353</v>
      </c>
      <c r="K33" s="166">
        <v>1450</v>
      </c>
      <c r="L33" s="165">
        <v>1450</v>
      </c>
      <c r="M33" s="164">
        <v>1</v>
      </c>
      <c r="N33" s="163">
        <v>0</v>
      </c>
      <c r="O33" s="162">
        <v>0.62</v>
      </c>
      <c r="P33" s="161">
        <v>0.37655172413793103</v>
      </c>
      <c r="Q33" s="160">
        <v>0.24344827586206896</v>
      </c>
      <c r="R33" s="139"/>
      <c r="S33" s="139"/>
    </row>
    <row r="34" spans="1:19" x14ac:dyDescent="0.4">
      <c r="A34" s="169"/>
      <c r="B34" s="169"/>
      <c r="C34" s="168" t="s">
        <v>94</v>
      </c>
      <c r="D34" s="167"/>
      <c r="E34" s="167"/>
      <c r="F34" s="173"/>
      <c r="G34" s="166"/>
      <c r="H34" s="165"/>
      <c r="I34" s="164" t="e">
        <v>#DIV/0!</v>
      </c>
      <c r="J34" s="163">
        <v>0</v>
      </c>
      <c r="K34" s="166"/>
      <c r="L34" s="165"/>
      <c r="M34" s="164" t="e">
        <v>#DIV/0!</v>
      </c>
      <c r="N34" s="163">
        <v>0</v>
      </c>
      <c r="O34" s="162" t="e">
        <v>#DIV/0!</v>
      </c>
      <c r="P34" s="161" t="e">
        <v>#DIV/0!</v>
      </c>
      <c r="Q34" s="160" t="e">
        <v>#DIV/0!</v>
      </c>
      <c r="R34" s="139"/>
      <c r="S34" s="139"/>
    </row>
    <row r="35" spans="1:19" x14ac:dyDescent="0.4">
      <c r="A35" s="169"/>
      <c r="B35" s="169"/>
      <c r="C35" s="168" t="s">
        <v>90</v>
      </c>
      <c r="D35" s="167"/>
      <c r="E35" s="167"/>
      <c r="F35" s="173"/>
      <c r="G35" s="166"/>
      <c r="H35" s="165"/>
      <c r="I35" s="164" t="e">
        <v>#DIV/0!</v>
      </c>
      <c r="J35" s="163">
        <v>0</v>
      </c>
      <c r="K35" s="166"/>
      <c r="L35" s="165"/>
      <c r="M35" s="164" t="e">
        <v>#DIV/0!</v>
      </c>
      <c r="N35" s="163">
        <v>0</v>
      </c>
      <c r="O35" s="162" t="e">
        <v>#DIV/0!</v>
      </c>
      <c r="P35" s="161" t="e">
        <v>#DIV/0!</v>
      </c>
      <c r="Q35" s="160" t="e">
        <v>#DIV/0!</v>
      </c>
      <c r="R35" s="139"/>
      <c r="S35" s="139"/>
    </row>
    <row r="36" spans="1:19" x14ac:dyDescent="0.4">
      <c r="A36" s="169"/>
      <c r="B36" s="150"/>
      <c r="C36" s="149" t="s">
        <v>93</v>
      </c>
      <c r="D36" s="147"/>
      <c r="E36" s="147"/>
      <c r="F36" s="6" t="s">
        <v>84</v>
      </c>
      <c r="G36" s="146">
        <v>4807</v>
      </c>
      <c r="H36" s="145">
        <v>3766</v>
      </c>
      <c r="I36" s="144">
        <v>1.2764206054168878</v>
      </c>
      <c r="J36" s="143">
        <v>1041</v>
      </c>
      <c r="K36" s="146">
        <v>5850</v>
      </c>
      <c r="L36" s="145">
        <v>5845</v>
      </c>
      <c r="M36" s="144">
        <v>1.0008554319931566</v>
      </c>
      <c r="N36" s="143">
        <v>5</v>
      </c>
      <c r="O36" s="142">
        <v>0.82170940170940165</v>
      </c>
      <c r="P36" s="141">
        <v>0.64431137724550902</v>
      </c>
      <c r="Q36" s="140">
        <v>0.17739802446389263</v>
      </c>
      <c r="R36" s="139"/>
      <c r="S36" s="139"/>
    </row>
    <row r="37" spans="1:19" x14ac:dyDescent="0.4">
      <c r="A37" s="169"/>
      <c r="B37" s="159" t="s">
        <v>118</v>
      </c>
      <c r="C37" s="158"/>
      <c r="D37" s="158"/>
      <c r="E37" s="158"/>
      <c r="F37" s="174"/>
      <c r="G37" s="157">
        <v>470</v>
      </c>
      <c r="H37" s="156">
        <v>488</v>
      </c>
      <c r="I37" s="155">
        <v>0.96311475409836067</v>
      </c>
      <c r="J37" s="154">
        <v>-18</v>
      </c>
      <c r="K37" s="157">
        <v>829</v>
      </c>
      <c r="L37" s="156">
        <v>890</v>
      </c>
      <c r="M37" s="155">
        <v>0.93146067415730338</v>
      </c>
      <c r="N37" s="154">
        <v>-61</v>
      </c>
      <c r="O37" s="153">
        <v>0.56694813027744273</v>
      </c>
      <c r="P37" s="152">
        <v>0.54831460674157306</v>
      </c>
      <c r="Q37" s="151">
        <v>1.8633523535869667E-2</v>
      </c>
      <c r="R37" s="139"/>
      <c r="S37" s="139"/>
    </row>
    <row r="38" spans="1:19" x14ac:dyDescent="0.4">
      <c r="A38" s="169"/>
      <c r="B38" s="169"/>
      <c r="C38" s="168" t="s">
        <v>117</v>
      </c>
      <c r="D38" s="167"/>
      <c r="E38" s="167"/>
      <c r="F38" s="6" t="s">
        <v>84</v>
      </c>
      <c r="G38" s="166">
        <v>293</v>
      </c>
      <c r="H38" s="165">
        <v>262</v>
      </c>
      <c r="I38" s="164">
        <v>1.1183206106870229</v>
      </c>
      <c r="J38" s="163">
        <v>31</v>
      </c>
      <c r="K38" s="166">
        <v>478</v>
      </c>
      <c r="L38" s="165">
        <v>500</v>
      </c>
      <c r="M38" s="164">
        <v>0.95599999999999996</v>
      </c>
      <c r="N38" s="163">
        <v>-22</v>
      </c>
      <c r="O38" s="162">
        <v>0.61297071129707115</v>
      </c>
      <c r="P38" s="161">
        <v>0.52400000000000002</v>
      </c>
      <c r="Q38" s="160">
        <v>8.8970711297071126E-2</v>
      </c>
      <c r="R38" s="139"/>
      <c r="S38" s="139"/>
    </row>
    <row r="39" spans="1:19" x14ac:dyDescent="0.4">
      <c r="A39" s="150"/>
      <c r="B39" s="150"/>
      <c r="C39" s="186" t="s">
        <v>116</v>
      </c>
      <c r="D39" s="185"/>
      <c r="E39" s="185"/>
      <c r="F39" s="6" t="s">
        <v>84</v>
      </c>
      <c r="G39" s="184">
        <v>177</v>
      </c>
      <c r="H39" s="183">
        <v>226</v>
      </c>
      <c r="I39" s="182">
        <v>0.7831858407079646</v>
      </c>
      <c r="J39" s="181">
        <v>-49</v>
      </c>
      <c r="K39" s="184">
        <v>351</v>
      </c>
      <c r="L39" s="183">
        <v>390</v>
      </c>
      <c r="M39" s="182">
        <v>0.9</v>
      </c>
      <c r="N39" s="181">
        <v>-39</v>
      </c>
      <c r="O39" s="180">
        <v>0.50427350427350426</v>
      </c>
      <c r="P39" s="179">
        <v>0.57948717948717954</v>
      </c>
      <c r="Q39" s="178">
        <v>-7.521367521367528E-2</v>
      </c>
      <c r="R39" s="139"/>
      <c r="S39" s="139"/>
    </row>
    <row r="40" spans="1:19" x14ac:dyDescent="0.4">
      <c r="A40" s="159" t="s">
        <v>115</v>
      </c>
      <c r="B40" s="158" t="s">
        <v>114</v>
      </c>
      <c r="C40" s="158"/>
      <c r="D40" s="158"/>
      <c r="E40" s="158"/>
      <c r="F40" s="174"/>
      <c r="G40" s="157">
        <v>75040</v>
      </c>
      <c r="H40" s="156">
        <v>64007</v>
      </c>
      <c r="I40" s="155">
        <v>1.1723717718374553</v>
      </c>
      <c r="J40" s="154">
        <v>11033</v>
      </c>
      <c r="K40" s="177">
        <v>116794</v>
      </c>
      <c r="L40" s="156">
        <v>109740</v>
      </c>
      <c r="M40" s="155">
        <v>1.0642792053945689</v>
      </c>
      <c r="N40" s="154">
        <v>7054</v>
      </c>
      <c r="O40" s="153">
        <v>0.64249875849786808</v>
      </c>
      <c r="P40" s="152">
        <v>0.58326043375250591</v>
      </c>
      <c r="Q40" s="151">
        <v>5.923832474536217E-2</v>
      </c>
      <c r="R40" s="139"/>
      <c r="S40" s="139"/>
    </row>
    <row r="41" spans="1:19" x14ac:dyDescent="0.4">
      <c r="A41" s="176"/>
      <c r="B41" s="159" t="s">
        <v>113</v>
      </c>
      <c r="C41" s="158"/>
      <c r="D41" s="158"/>
      <c r="E41" s="158"/>
      <c r="F41" s="174"/>
      <c r="G41" s="157">
        <v>72912</v>
      </c>
      <c r="H41" s="156">
        <v>62901</v>
      </c>
      <c r="I41" s="155">
        <v>1.1591548624028234</v>
      </c>
      <c r="J41" s="154">
        <v>10011</v>
      </c>
      <c r="K41" s="157">
        <v>113542</v>
      </c>
      <c r="L41" s="156">
        <v>107676</v>
      </c>
      <c r="M41" s="155">
        <v>1.0544782495635052</v>
      </c>
      <c r="N41" s="154">
        <v>5866</v>
      </c>
      <c r="O41" s="153">
        <v>0.64215884870796713</v>
      </c>
      <c r="P41" s="152">
        <v>0.58416917418923442</v>
      </c>
      <c r="Q41" s="151">
        <v>5.7989674518732715E-2</v>
      </c>
      <c r="R41" s="139"/>
      <c r="S41" s="139"/>
    </row>
    <row r="42" spans="1:19" x14ac:dyDescent="0.4">
      <c r="A42" s="169"/>
      <c r="B42" s="169"/>
      <c r="C42" s="168" t="s">
        <v>98</v>
      </c>
      <c r="D42" s="167"/>
      <c r="E42" s="167"/>
      <c r="F42" s="6" t="s">
        <v>84</v>
      </c>
      <c r="G42" s="166">
        <v>25687</v>
      </c>
      <c r="H42" s="165">
        <v>22554</v>
      </c>
      <c r="I42" s="164">
        <v>1.1389110579054713</v>
      </c>
      <c r="J42" s="163">
        <v>3133</v>
      </c>
      <c r="K42" s="166">
        <v>40626</v>
      </c>
      <c r="L42" s="165">
        <v>38274</v>
      </c>
      <c r="M42" s="164">
        <v>1.0614516381878036</v>
      </c>
      <c r="N42" s="163">
        <v>2352</v>
      </c>
      <c r="O42" s="162">
        <v>0.63227982080441092</v>
      </c>
      <c r="P42" s="161">
        <v>0.58927731619376078</v>
      </c>
      <c r="Q42" s="160">
        <v>4.3002504610650139E-2</v>
      </c>
      <c r="R42" s="139"/>
      <c r="S42" s="139"/>
    </row>
    <row r="43" spans="1:19" x14ac:dyDescent="0.4">
      <c r="A43" s="169"/>
      <c r="B43" s="169"/>
      <c r="C43" s="168" t="s">
        <v>112</v>
      </c>
      <c r="D43" s="167"/>
      <c r="E43" s="167"/>
      <c r="F43" s="6" t="s">
        <v>84</v>
      </c>
      <c r="G43" s="166">
        <v>4682</v>
      </c>
      <c r="H43" s="165">
        <v>3489</v>
      </c>
      <c r="I43" s="164">
        <v>1.3419317856119233</v>
      </c>
      <c r="J43" s="163">
        <v>1193</v>
      </c>
      <c r="K43" s="200">
        <v>6483</v>
      </c>
      <c r="L43" s="165">
        <v>4050</v>
      </c>
      <c r="M43" s="164">
        <v>1.6007407407407408</v>
      </c>
      <c r="N43" s="163">
        <v>2433</v>
      </c>
      <c r="O43" s="162">
        <v>0.72219651395958662</v>
      </c>
      <c r="P43" s="161">
        <v>0.86148148148148151</v>
      </c>
      <c r="Q43" s="160">
        <v>-0.1392849675218949</v>
      </c>
      <c r="R43" s="139"/>
      <c r="S43" s="139"/>
    </row>
    <row r="44" spans="1:19" x14ac:dyDescent="0.4">
      <c r="A44" s="169"/>
      <c r="B44" s="169"/>
      <c r="C44" s="168" t="s">
        <v>96</v>
      </c>
      <c r="D44" s="167"/>
      <c r="E44" s="167"/>
      <c r="F44" s="6" t="s">
        <v>84</v>
      </c>
      <c r="G44" s="166">
        <v>5807</v>
      </c>
      <c r="H44" s="165">
        <v>5343</v>
      </c>
      <c r="I44" s="164">
        <v>1.0868425977915028</v>
      </c>
      <c r="J44" s="163">
        <v>464</v>
      </c>
      <c r="K44" s="200">
        <v>7835</v>
      </c>
      <c r="L44" s="165">
        <v>9065</v>
      </c>
      <c r="M44" s="164">
        <v>0.86431329288472147</v>
      </c>
      <c r="N44" s="163">
        <v>-1230</v>
      </c>
      <c r="O44" s="162">
        <v>0.74116145500957242</v>
      </c>
      <c r="P44" s="161">
        <v>0.58940981798124659</v>
      </c>
      <c r="Q44" s="160">
        <v>0.15175163702832584</v>
      </c>
      <c r="R44" s="139"/>
      <c r="S44" s="139"/>
    </row>
    <row r="45" spans="1:19" x14ac:dyDescent="0.4">
      <c r="A45" s="169"/>
      <c r="B45" s="169"/>
      <c r="C45" s="168" t="s">
        <v>90</v>
      </c>
      <c r="D45" s="167"/>
      <c r="E45" s="167"/>
      <c r="F45" s="6" t="s">
        <v>84</v>
      </c>
      <c r="G45" s="166">
        <v>2160</v>
      </c>
      <c r="H45" s="165">
        <v>1765</v>
      </c>
      <c r="I45" s="164">
        <v>1.2237960339943343</v>
      </c>
      <c r="J45" s="163">
        <v>395</v>
      </c>
      <c r="K45" s="200">
        <v>3600</v>
      </c>
      <c r="L45" s="165">
        <v>3578</v>
      </c>
      <c r="M45" s="164">
        <v>1.0061486864169928</v>
      </c>
      <c r="N45" s="163">
        <v>22</v>
      </c>
      <c r="O45" s="162">
        <v>0.6</v>
      </c>
      <c r="P45" s="161">
        <v>0.49329234209055339</v>
      </c>
      <c r="Q45" s="160">
        <v>0.10670765790944658</v>
      </c>
      <c r="R45" s="139"/>
      <c r="S45" s="139"/>
    </row>
    <row r="46" spans="1:19" x14ac:dyDescent="0.4">
      <c r="A46" s="169"/>
      <c r="B46" s="169"/>
      <c r="C46" s="168" t="s">
        <v>93</v>
      </c>
      <c r="D46" s="167"/>
      <c r="E46" s="167"/>
      <c r="F46" s="6" t="s">
        <v>84</v>
      </c>
      <c r="G46" s="166">
        <v>5076</v>
      </c>
      <c r="H46" s="165">
        <v>4517</v>
      </c>
      <c r="I46" s="164">
        <v>1.1237547044498561</v>
      </c>
      <c r="J46" s="163">
        <v>559</v>
      </c>
      <c r="K46" s="200">
        <v>7911</v>
      </c>
      <c r="L46" s="165">
        <v>9757</v>
      </c>
      <c r="M46" s="164">
        <v>0.81080250076867888</v>
      </c>
      <c r="N46" s="163">
        <v>-1846</v>
      </c>
      <c r="O46" s="162">
        <v>0.64163822525597269</v>
      </c>
      <c r="P46" s="161">
        <v>0.46294967715486318</v>
      </c>
      <c r="Q46" s="160">
        <v>0.17868854810110951</v>
      </c>
      <c r="R46" s="139"/>
      <c r="S46" s="139"/>
    </row>
    <row r="47" spans="1:19" x14ac:dyDescent="0.4">
      <c r="A47" s="169"/>
      <c r="B47" s="169"/>
      <c r="C47" s="168" t="s">
        <v>97</v>
      </c>
      <c r="D47" s="167"/>
      <c r="E47" s="167"/>
      <c r="F47" s="6" t="s">
        <v>84</v>
      </c>
      <c r="G47" s="166">
        <v>10564</v>
      </c>
      <c r="H47" s="165">
        <v>9927</v>
      </c>
      <c r="I47" s="164">
        <v>1.06416842953561</v>
      </c>
      <c r="J47" s="163">
        <v>637</v>
      </c>
      <c r="K47" s="200">
        <v>15220</v>
      </c>
      <c r="L47" s="165">
        <v>16577</v>
      </c>
      <c r="M47" s="164">
        <v>0.91813959099957776</v>
      </c>
      <c r="N47" s="163">
        <v>-1357</v>
      </c>
      <c r="O47" s="162">
        <v>0.69408672798948756</v>
      </c>
      <c r="P47" s="161">
        <v>0.59884176871569039</v>
      </c>
      <c r="Q47" s="160">
        <v>9.524495927379717E-2</v>
      </c>
      <c r="R47" s="139"/>
      <c r="S47" s="139"/>
    </row>
    <row r="48" spans="1:19" x14ac:dyDescent="0.4">
      <c r="A48" s="169"/>
      <c r="B48" s="169"/>
      <c r="C48" s="168" t="s">
        <v>91</v>
      </c>
      <c r="D48" s="167"/>
      <c r="E48" s="167"/>
      <c r="F48" s="6" t="s">
        <v>84</v>
      </c>
      <c r="G48" s="166">
        <v>1719</v>
      </c>
      <c r="H48" s="165">
        <v>1724</v>
      </c>
      <c r="I48" s="164">
        <v>0.99709976798143851</v>
      </c>
      <c r="J48" s="163">
        <v>-5</v>
      </c>
      <c r="K48" s="200">
        <v>2700</v>
      </c>
      <c r="L48" s="165">
        <v>2700</v>
      </c>
      <c r="M48" s="164">
        <v>1</v>
      </c>
      <c r="N48" s="163">
        <v>0</v>
      </c>
      <c r="O48" s="162">
        <v>0.63666666666666671</v>
      </c>
      <c r="P48" s="161">
        <v>0.63851851851851849</v>
      </c>
      <c r="Q48" s="160">
        <v>-1.8518518518517713E-3</v>
      </c>
      <c r="R48" s="139"/>
      <c r="S48" s="139"/>
    </row>
    <row r="49" spans="1:19" x14ac:dyDescent="0.4">
      <c r="A49" s="169"/>
      <c r="B49" s="169"/>
      <c r="C49" s="168" t="s">
        <v>111</v>
      </c>
      <c r="D49" s="167"/>
      <c r="E49" s="167"/>
      <c r="F49" s="6" t="s">
        <v>84</v>
      </c>
      <c r="G49" s="166">
        <v>1105</v>
      </c>
      <c r="H49" s="165">
        <v>1002</v>
      </c>
      <c r="I49" s="164">
        <v>1.1027944111776447</v>
      </c>
      <c r="J49" s="163">
        <v>103</v>
      </c>
      <c r="K49" s="200">
        <v>1759</v>
      </c>
      <c r="L49" s="165"/>
      <c r="M49" s="164" t="e">
        <v>#DIV/0!</v>
      </c>
      <c r="N49" s="163">
        <v>1759</v>
      </c>
      <c r="O49" s="162">
        <v>0.62819783968163734</v>
      </c>
      <c r="P49" s="161" t="e">
        <v>#DIV/0!</v>
      </c>
      <c r="Q49" s="160" t="e">
        <v>#DIV/0!</v>
      </c>
      <c r="R49" s="139"/>
      <c r="S49" s="139"/>
    </row>
    <row r="50" spans="1:19" x14ac:dyDescent="0.4">
      <c r="A50" s="169"/>
      <c r="B50" s="169"/>
      <c r="C50" s="168" t="s">
        <v>110</v>
      </c>
      <c r="D50" s="167"/>
      <c r="E50" s="167"/>
      <c r="F50" s="6" t="s">
        <v>84</v>
      </c>
      <c r="G50" s="166">
        <v>1773</v>
      </c>
      <c r="H50" s="165">
        <v>1330</v>
      </c>
      <c r="I50" s="164">
        <v>1.3330827067669173</v>
      </c>
      <c r="J50" s="163">
        <v>443</v>
      </c>
      <c r="K50" s="200">
        <v>2699</v>
      </c>
      <c r="L50" s="165">
        <v>2700</v>
      </c>
      <c r="M50" s="164">
        <v>0.99962962962962965</v>
      </c>
      <c r="N50" s="163">
        <v>-1</v>
      </c>
      <c r="O50" s="162">
        <v>0.65690996665431645</v>
      </c>
      <c r="P50" s="161">
        <v>0.49259259259259258</v>
      </c>
      <c r="Q50" s="160">
        <v>0.16431737406172386</v>
      </c>
      <c r="R50" s="139"/>
      <c r="S50" s="139"/>
    </row>
    <row r="51" spans="1:19" x14ac:dyDescent="0.4">
      <c r="A51" s="169"/>
      <c r="B51" s="169"/>
      <c r="C51" s="168" t="s">
        <v>109</v>
      </c>
      <c r="D51" s="167"/>
      <c r="E51" s="167"/>
      <c r="F51" s="6" t="s">
        <v>88</v>
      </c>
      <c r="G51" s="166">
        <v>0</v>
      </c>
      <c r="H51" s="165">
        <v>0</v>
      </c>
      <c r="I51" s="164" t="e">
        <v>#DIV/0!</v>
      </c>
      <c r="J51" s="163">
        <v>0</v>
      </c>
      <c r="K51" s="200">
        <v>0</v>
      </c>
      <c r="L51" s="165">
        <v>0</v>
      </c>
      <c r="M51" s="164" t="e">
        <v>#DIV/0!</v>
      </c>
      <c r="N51" s="163">
        <v>0</v>
      </c>
      <c r="O51" s="162" t="e">
        <v>#DIV/0!</v>
      </c>
      <c r="P51" s="161" t="e">
        <v>#DIV/0!</v>
      </c>
      <c r="Q51" s="160" t="e">
        <v>#DIV/0!</v>
      </c>
      <c r="R51" s="139"/>
      <c r="S51" s="139"/>
    </row>
    <row r="52" spans="1:19" x14ac:dyDescent="0.4">
      <c r="A52" s="169"/>
      <c r="B52" s="169"/>
      <c r="C52" s="168" t="s">
        <v>108</v>
      </c>
      <c r="D52" s="167"/>
      <c r="E52" s="167"/>
      <c r="F52" s="6" t="s">
        <v>84</v>
      </c>
      <c r="G52" s="166">
        <v>540</v>
      </c>
      <c r="H52" s="165">
        <v>633</v>
      </c>
      <c r="I52" s="164">
        <v>0.85308056872037918</v>
      </c>
      <c r="J52" s="163">
        <v>-93</v>
      </c>
      <c r="K52" s="200">
        <v>1704</v>
      </c>
      <c r="L52" s="165">
        <v>1648</v>
      </c>
      <c r="M52" s="164">
        <v>1.0339805825242718</v>
      </c>
      <c r="N52" s="163">
        <v>56</v>
      </c>
      <c r="O52" s="162">
        <v>0.31690140845070425</v>
      </c>
      <c r="P52" s="161">
        <v>0.38410194174757284</v>
      </c>
      <c r="Q52" s="160">
        <v>-6.7200533296868592E-2</v>
      </c>
      <c r="R52" s="139"/>
      <c r="S52" s="139"/>
    </row>
    <row r="53" spans="1:19" x14ac:dyDescent="0.4">
      <c r="A53" s="169"/>
      <c r="B53" s="169"/>
      <c r="C53" s="168" t="s">
        <v>107</v>
      </c>
      <c r="D53" s="167"/>
      <c r="E53" s="167"/>
      <c r="F53" s="6" t="s">
        <v>84</v>
      </c>
      <c r="G53" s="166">
        <v>1392</v>
      </c>
      <c r="H53" s="165">
        <v>881</v>
      </c>
      <c r="I53" s="164">
        <v>1.5800227014755959</v>
      </c>
      <c r="J53" s="163">
        <v>511</v>
      </c>
      <c r="K53" s="200">
        <v>2699</v>
      </c>
      <c r="L53" s="165">
        <v>2699</v>
      </c>
      <c r="M53" s="164">
        <v>1</v>
      </c>
      <c r="N53" s="163">
        <v>0</v>
      </c>
      <c r="O53" s="162">
        <v>0.51574657280474245</v>
      </c>
      <c r="P53" s="161">
        <v>0.32641719155242682</v>
      </c>
      <c r="Q53" s="160">
        <v>0.18932938125231563</v>
      </c>
      <c r="R53" s="139"/>
      <c r="S53" s="139"/>
    </row>
    <row r="54" spans="1:19" x14ac:dyDescent="0.4">
      <c r="A54" s="169"/>
      <c r="B54" s="169"/>
      <c r="C54" s="168" t="s">
        <v>106</v>
      </c>
      <c r="D54" s="167"/>
      <c r="E54" s="167"/>
      <c r="F54" s="6" t="s">
        <v>84</v>
      </c>
      <c r="G54" s="166">
        <v>1590</v>
      </c>
      <c r="H54" s="165">
        <v>1680</v>
      </c>
      <c r="I54" s="164">
        <v>0.9464285714285714</v>
      </c>
      <c r="J54" s="163">
        <v>-90</v>
      </c>
      <c r="K54" s="200">
        <v>2700</v>
      </c>
      <c r="L54" s="165">
        <v>2700</v>
      </c>
      <c r="M54" s="164">
        <v>1</v>
      </c>
      <c r="N54" s="163">
        <v>0</v>
      </c>
      <c r="O54" s="162">
        <v>0.58888888888888891</v>
      </c>
      <c r="P54" s="161">
        <v>0.62222222222222223</v>
      </c>
      <c r="Q54" s="160">
        <v>-3.3333333333333326E-2</v>
      </c>
      <c r="R54" s="139"/>
      <c r="S54" s="139"/>
    </row>
    <row r="55" spans="1:19" x14ac:dyDescent="0.4">
      <c r="A55" s="169"/>
      <c r="B55" s="169"/>
      <c r="C55" s="168" t="s">
        <v>105</v>
      </c>
      <c r="D55" s="167"/>
      <c r="E55" s="167"/>
      <c r="F55" s="6" t="s">
        <v>84</v>
      </c>
      <c r="G55" s="166">
        <v>883</v>
      </c>
      <c r="H55" s="165">
        <v>680</v>
      </c>
      <c r="I55" s="164">
        <v>1.2985294117647059</v>
      </c>
      <c r="J55" s="163">
        <v>203</v>
      </c>
      <c r="K55" s="200">
        <v>1760</v>
      </c>
      <c r="L55" s="165">
        <v>1760</v>
      </c>
      <c r="M55" s="164">
        <v>1</v>
      </c>
      <c r="N55" s="163">
        <v>0</v>
      </c>
      <c r="O55" s="162">
        <v>0.50170454545454546</v>
      </c>
      <c r="P55" s="161">
        <v>0.38636363636363635</v>
      </c>
      <c r="Q55" s="160">
        <v>0.11534090909090911</v>
      </c>
      <c r="R55" s="139"/>
      <c r="S55" s="139"/>
    </row>
    <row r="56" spans="1:19" x14ac:dyDescent="0.4">
      <c r="A56" s="169"/>
      <c r="B56" s="169"/>
      <c r="C56" s="168" t="s">
        <v>103</v>
      </c>
      <c r="D56" s="167"/>
      <c r="E56" s="167"/>
      <c r="F56" s="6" t="s">
        <v>84</v>
      </c>
      <c r="G56" s="166">
        <v>1289</v>
      </c>
      <c r="H56" s="165">
        <v>860</v>
      </c>
      <c r="I56" s="164">
        <v>1.4988372093023257</v>
      </c>
      <c r="J56" s="163">
        <v>429</v>
      </c>
      <c r="K56" s="200">
        <v>1760</v>
      </c>
      <c r="L56" s="165">
        <v>1620</v>
      </c>
      <c r="M56" s="164">
        <v>1.0864197530864197</v>
      </c>
      <c r="N56" s="163">
        <v>140</v>
      </c>
      <c r="O56" s="162">
        <v>0.73238636363636367</v>
      </c>
      <c r="P56" s="161">
        <v>0.53086419753086422</v>
      </c>
      <c r="Q56" s="160">
        <v>0.20152216610549945</v>
      </c>
      <c r="R56" s="139"/>
      <c r="S56" s="139"/>
    </row>
    <row r="57" spans="1:19" x14ac:dyDescent="0.4">
      <c r="A57" s="169"/>
      <c r="B57" s="169"/>
      <c r="C57" s="168" t="s">
        <v>102</v>
      </c>
      <c r="D57" s="167"/>
      <c r="E57" s="167"/>
      <c r="F57" s="6" t="s">
        <v>84</v>
      </c>
      <c r="G57" s="166">
        <v>792</v>
      </c>
      <c r="H57" s="165">
        <v>626</v>
      </c>
      <c r="I57" s="164">
        <v>1.2651757188498403</v>
      </c>
      <c r="J57" s="163">
        <v>166</v>
      </c>
      <c r="K57" s="200">
        <v>1659</v>
      </c>
      <c r="L57" s="165">
        <v>1760</v>
      </c>
      <c r="M57" s="164">
        <v>0.94261363636363638</v>
      </c>
      <c r="N57" s="163">
        <v>-101</v>
      </c>
      <c r="O57" s="162">
        <v>0.47739602169981915</v>
      </c>
      <c r="P57" s="161">
        <v>0.35568181818181815</v>
      </c>
      <c r="Q57" s="160">
        <v>0.121714203518001</v>
      </c>
      <c r="R57" s="139"/>
      <c r="S57" s="139"/>
    </row>
    <row r="58" spans="1:19" x14ac:dyDescent="0.4">
      <c r="A58" s="169"/>
      <c r="B58" s="169"/>
      <c r="C58" s="168" t="s">
        <v>104</v>
      </c>
      <c r="D58" s="167"/>
      <c r="E58" s="167"/>
      <c r="F58" s="6" t="s">
        <v>84</v>
      </c>
      <c r="G58" s="166">
        <v>659</v>
      </c>
      <c r="H58" s="165">
        <v>638</v>
      </c>
      <c r="I58" s="164">
        <v>1.0329153605015673</v>
      </c>
      <c r="J58" s="163">
        <v>21</v>
      </c>
      <c r="K58" s="200">
        <v>1188</v>
      </c>
      <c r="L58" s="165">
        <v>1200</v>
      </c>
      <c r="M58" s="164">
        <v>0.99</v>
      </c>
      <c r="N58" s="163">
        <v>-12</v>
      </c>
      <c r="O58" s="162">
        <v>0.55471380471380471</v>
      </c>
      <c r="P58" s="161">
        <v>0.53166666666666662</v>
      </c>
      <c r="Q58" s="160">
        <v>2.3047138047138094E-2</v>
      </c>
      <c r="R58" s="139"/>
      <c r="S58" s="139"/>
    </row>
    <row r="59" spans="1:19" x14ac:dyDescent="0.4">
      <c r="A59" s="169"/>
      <c r="B59" s="169"/>
      <c r="C59" s="168" t="s">
        <v>101</v>
      </c>
      <c r="D59" s="167"/>
      <c r="E59" s="167"/>
      <c r="F59" s="6" t="s">
        <v>84</v>
      </c>
      <c r="G59" s="166">
        <v>2033</v>
      </c>
      <c r="H59" s="165">
        <v>1531</v>
      </c>
      <c r="I59" s="164">
        <v>1.3278902677988242</v>
      </c>
      <c r="J59" s="163">
        <v>502</v>
      </c>
      <c r="K59" s="200">
        <v>3759</v>
      </c>
      <c r="L59" s="165">
        <v>4158</v>
      </c>
      <c r="M59" s="164">
        <v>0.90404040404040409</v>
      </c>
      <c r="N59" s="163">
        <v>-399</v>
      </c>
      <c r="O59" s="162">
        <v>0.54083532854482574</v>
      </c>
      <c r="P59" s="161">
        <v>0.3682058682058682</v>
      </c>
      <c r="Q59" s="160">
        <v>0.17262946033895754</v>
      </c>
      <c r="R59" s="139"/>
      <c r="S59" s="139"/>
    </row>
    <row r="60" spans="1:19" x14ac:dyDescent="0.4">
      <c r="A60" s="169"/>
      <c r="B60" s="169"/>
      <c r="C60" s="168" t="s">
        <v>98</v>
      </c>
      <c r="D60" s="5" t="s">
        <v>0</v>
      </c>
      <c r="E60" s="167" t="s">
        <v>89</v>
      </c>
      <c r="F60" s="6" t="s">
        <v>84</v>
      </c>
      <c r="G60" s="166">
        <v>1979</v>
      </c>
      <c r="H60" s="165">
        <v>1713</v>
      </c>
      <c r="I60" s="164">
        <v>1.1552831290134267</v>
      </c>
      <c r="J60" s="163">
        <v>266</v>
      </c>
      <c r="K60" s="200">
        <v>2700</v>
      </c>
      <c r="L60" s="165"/>
      <c r="M60" s="164" t="e">
        <v>#DIV/0!</v>
      </c>
      <c r="N60" s="163">
        <v>2700</v>
      </c>
      <c r="O60" s="162">
        <v>0.73296296296296293</v>
      </c>
      <c r="P60" s="161" t="e">
        <v>#DIV/0!</v>
      </c>
      <c r="Q60" s="160" t="e">
        <v>#DIV/0!</v>
      </c>
      <c r="R60" s="139"/>
      <c r="S60" s="139"/>
    </row>
    <row r="61" spans="1:19" x14ac:dyDescent="0.4">
      <c r="A61" s="169"/>
      <c r="B61" s="169"/>
      <c r="C61" s="168" t="s">
        <v>96</v>
      </c>
      <c r="D61" s="5" t="s">
        <v>0</v>
      </c>
      <c r="E61" s="167" t="s">
        <v>89</v>
      </c>
      <c r="F61" s="6" t="s">
        <v>84</v>
      </c>
      <c r="G61" s="166">
        <v>1492</v>
      </c>
      <c r="H61" s="165">
        <v>1015</v>
      </c>
      <c r="I61" s="164">
        <v>1.4699507389162561</v>
      </c>
      <c r="J61" s="163">
        <v>477</v>
      </c>
      <c r="K61" s="200">
        <v>1760</v>
      </c>
      <c r="L61" s="165">
        <v>1670</v>
      </c>
      <c r="M61" s="164">
        <v>1.0538922155688624</v>
      </c>
      <c r="N61" s="163">
        <v>90</v>
      </c>
      <c r="O61" s="162">
        <v>0.84772727272727277</v>
      </c>
      <c r="P61" s="161">
        <v>0.60778443113772451</v>
      </c>
      <c r="Q61" s="160">
        <v>0.23994284158954826</v>
      </c>
      <c r="R61" s="139"/>
      <c r="S61" s="139"/>
    </row>
    <row r="62" spans="1:19" x14ac:dyDescent="0.4">
      <c r="A62" s="169"/>
      <c r="B62" s="169"/>
      <c r="C62" s="168" t="s">
        <v>93</v>
      </c>
      <c r="D62" s="5" t="s">
        <v>0</v>
      </c>
      <c r="E62" s="167" t="s">
        <v>89</v>
      </c>
      <c r="F62" s="6" t="s">
        <v>84</v>
      </c>
      <c r="G62" s="166">
        <v>1054</v>
      </c>
      <c r="H62" s="165">
        <v>993</v>
      </c>
      <c r="I62" s="164">
        <v>1.0614300100704934</v>
      </c>
      <c r="J62" s="163">
        <v>61</v>
      </c>
      <c r="K62" s="200">
        <v>1760</v>
      </c>
      <c r="L62" s="165">
        <v>1760</v>
      </c>
      <c r="M62" s="164">
        <v>1</v>
      </c>
      <c r="N62" s="163">
        <v>0</v>
      </c>
      <c r="O62" s="162">
        <v>0.59886363636363638</v>
      </c>
      <c r="P62" s="161">
        <v>0.56420454545454546</v>
      </c>
      <c r="Q62" s="160">
        <v>3.4659090909090917E-2</v>
      </c>
      <c r="R62" s="139"/>
      <c r="S62" s="139"/>
    </row>
    <row r="63" spans="1:19" x14ac:dyDescent="0.4">
      <c r="A63" s="169"/>
      <c r="B63" s="150"/>
      <c r="C63" s="149" t="s">
        <v>97</v>
      </c>
      <c r="D63" s="11" t="s">
        <v>0</v>
      </c>
      <c r="E63" s="147" t="s">
        <v>89</v>
      </c>
      <c r="F63" s="6" t="s">
        <v>88</v>
      </c>
      <c r="G63" s="146">
        <v>636</v>
      </c>
      <c r="H63" s="145">
        <v>0</v>
      </c>
      <c r="I63" s="144" t="e">
        <v>#DIV/0!</v>
      </c>
      <c r="J63" s="143">
        <v>636</v>
      </c>
      <c r="K63" s="198">
        <v>1260</v>
      </c>
      <c r="L63" s="145">
        <v>0</v>
      </c>
      <c r="M63" s="144" t="e">
        <v>#DIV/0!</v>
      </c>
      <c r="N63" s="143">
        <v>1260</v>
      </c>
      <c r="O63" s="142">
        <v>0.50476190476190474</v>
      </c>
      <c r="P63" s="141" t="e">
        <v>#DIV/0!</v>
      </c>
      <c r="Q63" s="140" t="e">
        <v>#DIV/0!</v>
      </c>
      <c r="R63" s="139"/>
      <c r="S63" s="139"/>
    </row>
    <row r="64" spans="1:19" x14ac:dyDescent="0.4">
      <c r="A64" s="169"/>
      <c r="B64" s="159" t="s">
        <v>1</v>
      </c>
      <c r="C64" s="158"/>
      <c r="D64" s="175"/>
      <c r="E64" s="158"/>
      <c r="F64" s="174"/>
      <c r="G64" s="157">
        <v>2128</v>
      </c>
      <c r="H64" s="156">
        <v>1106</v>
      </c>
      <c r="I64" s="155">
        <v>1.9240506329113924</v>
      </c>
      <c r="J64" s="154">
        <v>1022</v>
      </c>
      <c r="K64" s="157">
        <v>3252</v>
      </c>
      <c r="L64" s="156">
        <v>2064</v>
      </c>
      <c r="M64" s="155">
        <v>1.5755813953488371</v>
      </c>
      <c r="N64" s="154">
        <v>1188</v>
      </c>
      <c r="O64" s="153">
        <v>0.65436654366543667</v>
      </c>
      <c r="P64" s="152">
        <v>0.53585271317829453</v>
      </c>
      <c r="Q64" s="151">
        <v>0.11851383048714215</v>
      </c>
      <c r="R64" s="139"/>
      <c r="S64" s="139"/>
    </row>
    <row r="65" spans="1:19" x14ac:dyDescent="0.4">
      <c r="A65" s="169"/>
      <c r="B65" s="169"/>
      <c r="C65" s="168" t="s">
        <v>104</v>
      </c>
      <c r="D65" s="167"/>
      <c r="E65" s="167"/>
      <c r="F65" s="6" t="s">
        <v>84</v>
      </c>
      <c r="G65" s="166">
        <v>412</v>
      </c>
      <c r="H65" s="165">
        <v>264</v>
      </c>
      <c r="I65" s="164">
        <v>1.5606060606060606</v>
      </c>
      <c r="J65" s="163">
        <v>148</v>
      </c>
      <c r="K65" s="166">
        <v>551</v>
      </c>
      <c r="L65" s="165">
        <v>540</v>
      </c>
      <c r="M65" s="164">
        <v>1.0203703703703704</v>
      </c>
      <c r="N65" s="163">
        <v>11</v>
      </c>
      <c r="O65" s="162">
        <v>0.74773139745916517</v>
      </c>
      <c r="P65" s="161">
        <v>0.48888888888888887</v>
      </c>
      <c r="Q65" s="160">
        <v>0.2588425085702763</v>
      </c>
      <c r="R65" s="139"/>
      <c r="S65" s="139"/>
    </row>
    <row r="66" spans="1:19" x14ac:dyDescent="0.4">
      <c r="A66" s="169"/>
      <c r="B66" s="169"/>
      <c r="C66" s="168" t="s">
        <v>103</v>
      </c>
      <c r="D66" s="167"/>
      <c r="E66" s="167"/>
      <c r="F66" s="173"/>
      <c r="G66" s="166"/>
      <c r="H66" s="165"/>
      <c r="I66" s="164" t="e">
        <v>#DIV/0!</v>
      </c>
      <c r="J66" s="163">
        <v>0</v>
      </c>
      <c r="K66" s="166"/>
      <c r="L66" s="165"/>
      <c r="M66" s="164" t="e">
        <v>#DIV/0!</v>
      </c>
      <c r="N66" s="163">
        <v>0</v>
      </c>
      <c r="O66" s="162" t="e">
        <v>#DIV/0!</v>
      </c>
      <c r="P66" s="161" t="e">
        <v>#DIV/0!</v>
      </c>
      <c r="Q66" s="160" t="e">
        <v>#DIV/0!</v>
      </c>
      <c r="R66" s="139"/>
      <c r="S66" s="139"/>
    </row>
    <row r="67" spans="1:19" x14ac:dyDescent="0.4">
      <c r="A67" s="169"/>
      <c r="B67" s="169"/>
      <c r="C67" s="168" t="s">
        <v>102</v>
      </c>
      <c r="D67" s="167"/>
      <c r="E67" s="167"/>
      <c r="F67" s="173"/>
      <c r="G67" s="166"/>
      <c r="H67" s="165"/>
      <c r="I67" s="164" t="e">
        <v>#DIV/0!</v>
      </c>
      <c r="J67" s="163">
        <v>0</v>
      </c>
      <c r="K67" s="166"/>
      <c r="L67" s="165"/>
      <c r="M67" s="164" t="e">
        <v>#DIV/0!</v>
      </c>
      <c r="N67" s="163">
        <v>0</v>
      </c>
      <c r="O67" s="162" t="e">
        <v>#DIV/0!</v>
      </c>
      <c r="P67" s="161" t="e">
        <v>#DIV/0!</v>
      </c>
      <c r="Q67" s="160" t="e">
        <v>#DIV/0!</v>
      </c>
      <c r="R67" s="139"/>
      <c r="S67" s="139"/>
    </row>
    <row r="68" spans="1:19" x14ac:dyDescent="0.4">
      <c r="A68" s="169"/>
      <c r="B68" s="169"/>
      <c r="C68" s="168" t="s">
        <v>101</v>
      </c>
      <c r="D68" s="167"/>
      <c r="E68" s="167"/>
      <c r="F68" s="6" t="s">
        <v>84</v>
      </c>
      <c r="G68" s="166">
        <v>674</v>
      </c>
      <c r="H68" s="165">
        <v>351</v>
      </c>
      <c r="I68" s="164">
        <v>1.9202279202279202</v>
      </c>
      <c r="J68" s="163">
        <v>323</v>
      </c>
      <c r="K68" s="166">
        <v>1081</v>
      </c>
      <c r="L68" s="165">
        <v>602</v>
      </c>
      <c r="M68" s="164">
        <v>1.7956810631229236</v>
      </c>
      <c r="N68" s="163">
        <v>479</v>
      </c>
      <c r="O68" s="162">
        <v>0.62349676225716932</v>
      </c>
      <c r="P68" s="161">
        <v>0.5830564784053156</v>
      </c>
      <c r="Q68" s="160">
        <v>4.044028385185372E-2</v>
      </c>
      <c r="R68" s="139"/>
      <c r="S68" s="139"/>
    </row>
    <row r="69" spans="1:19" x14ac:dyDescent="0.4">
      <c r="A69" s="150"/>
      <c r="B69" s="150"/>
      <c r="C69" s="149" t="s">
        <v>90</v>
      </c>
      <c r="D69" s="147"/>
      <c r="E69" s="147"/>
      <c r="F69" s="12" t="s">
        <v>84</v>
      </c>
      <c r="G69" s="146">
        <v>1042</v>
      </c>
      <c r="H69" s="145">
        <v>491</v>
      </c>
      <c r="I69" s="144">
        <v>2.1221995926680246</v>
      </c>
      <c r="J69" s="143">
        <v>551</v>
      </c>
      <c r="K69" s="146">
        <v>1620</v>
      </c>
      <c r="L69" s="145">
        <v>922</v>
      </c>
      <c r="M69" s="144">
        <v>1.7570498915401302</v>
      </c>
      <c r="N69" s="143">
        <v>698</v>
      </c>
      <c r="O69" s="142">
        <v>0.64320987654320982</v>
      </c>
      <c r="P69" s="141">
        <v>0.53253796095444683</v>
      </c>
      <c r="Q69" s="140">
        <v>0.11067191558876299</v>
      </c>
      <c r="R69" s="139"/>
      <c r="S69" s="139"/>
    </row>
    <row r="70" spans="1:19" x14ac:dyDescent="0.4">
      <c r="G70" s="138"/>
      <c r="H70" s="138"/>
      <c r="I70" s="138"/>
      <c r="J70" s="138"/>
      <c r="K70" s="138"/>
      <c r="L70" s="138"/>
      <c r="M70" s="138"/>
      <c r="N70" s="138"/>
      <c r="O70" s="137"/>
      <c r="P70" s="137"/>
      <c r="Q70" s="137"/>
    </row>
    <row r="71" spans="1:19" x14ac:dyDescent="0.4">
      <c r="C71" s="8" t="s">
        <v>83</v>
      </c>
    </row>
    <row r="72" spans="1:19" x14ac:dyDescent="0.4">
      <c r="C72" s="9" t="s">
        <v>82</v>
      </c>
    </row>
    <row r="73" spans="1:19" x14ac:dyDescent="0.4">
      <c r="C73" s="8" t="s">
        <v>81</v>
      </c>
    </row>
    <row r="74" spans="1:19" x14ac:dyDescent="0.4">
      <c r="C74" s="8" t="s">
        <v>80</v>
      </c>
    </row>
    <row r="75" spans="1:19" x14ac:dyDescent="0.4">
      <c r="C75" s="8" t="s">
        <v>79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h26'!A1" display="'h26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showGridLines="0" zoomScale="90" zoomScaleNormal="90" workbookViewId="0">
      <pane xSplit="6" ySplit="5" topLeftCell="G6" activePane="bottomRight" state="frozen"/>
      <selection activeCell="G4" sqref="G4:G5"/>
      <selection pane="topRight" activeCell="G4" sqref="G4:G5"/>
      <selection pane="bottomLeft" activeCell="G4" sqref="G4:G5"/>
      <selection pane="bottomRight" sqref="A1:D1"/>
    </sheetView>
  </sheetViews>
  <sheetFormatPr defaultRowHeight="13.5" x14ac:dyDescent="0.4"/>
  <cols>
    <col min="1" max="1" width="2.125" style="136" customWidth="1"/>
    <col min="2" max="2" width="1.125" style="136" customWidth="1"/>
    <col min="3" max="3" width="6.75" style="136" customWidth="1"/>
    <col min="4" max="4" width="2.625" style="136" bestFit="1" customWidth="1"/>
    <col min="5" max="5" width="7.125" style="136" bestFit="1" customWidth="1"/>
    <col min="6" max="6" width="6.375" style="136" customWidth="1"/>
    <col min="7" max="8" width="12.75" style="136" bestFit="1" customWidth="1"/>
    <col min="9" max="9" width="7.625" style="136" customWidth="1"/>
    <col min="10" max="10" width="9.625" style="136" customWidth="1"/>
    <col min="11" max="12" width="12.75" style="136" bestFit="1" customWidth="1"/>
    <col min="13" max="13" width="7.625" style="136" customWidth="1"/>
    <col min="14" max="16" width="9.625" style="136" customWidth="1"/>
    <col min="17" max="17" width="8.625" style="136" customWidth="1"/>
    <col min="18" max="16384" width="9" style="136"/>
  </cols>
  <sheetData>
    <row r="1" spans="1:19" ht="17.25" customHeight="1" thickBot="1" x14ac:dyDescent="0.45">
      <c r="A1" s="281" t="str">
        <f>'h26'!A1</f>
        <v>平成26年度</v>
      </c>
      <c r="B1" s="281"/>
      <c r="C1" s="281"/>
      <c r="D1" s="281"/>
      <c r="E1" s="89"/>
      <c r="F1" s="89"/>
      <c r="G1" s="89"/>
      <c r="H1" s="89"/>
      <c r="I1" s="89"/>
      <c r="J1" s="92" t="str">
        <f ca="1">RIGHT(CELL("filename",$A$1),LEN(CELL("filename",$A$1))-FIND("]",CELL("filename",$A$1)))</f>
        <v>６月（下旬）</v>
      </c>
      <c r="K1" s="93" t="s">
        <v>72</v>
      </c>
      <c r="L1" s="89"/>
      <c r="M1" s="89"/>
      <c r="N1" s="89"/>
      <c r="O1" s="89"/>
      <c r="P1" s="89"/>
      <c r="Q1" s="89"/>
    </row>
    <row r="2" spans="1:19" x14ac:dyDescent="0.4">
      <c r="A2" s="299">
        <f>'６月（上旬）'!A2:B2</f>
        <v>26</v>
      </c>
      <c r="B2" s="284"/>
      <c r="C2" s="1">
        <f>'６月（上旬）'!C2</f>
        <v>2014</v>
      </c>
      <c r="D2" s="2" t="s">
        <v>141</v>
      </c>
      <c r="E2" s="2">
        <f>'６月（上旬）'!E2</f>
        <v>6</v>
      </c>
      <c r="F2" s="2" t="s">
        <v>140</v>
      </c>
      <c r="G2" s="291" t="s">
        <v>139</v>
      </c>
      <c r="H2" s="284"/>
      <c r="I2" s="284"/>
      <c r="J2" s="292"/>
      <c r="K2" s="284" t="s">
        <v>138</v>
      </c>
      <c r="L2" s="284"/>
      <c r="M2" s="284"/>
      <c r="N2" s="284"/>
      <c r="O2" s="291" t="s">
        <v>137</v>
      </c>
      <c r="P2" s="284"/>
      <c r="Q2" s="302"/>
    </row>
    <row r="3" spans="1:19" x14ac:dyDescent="0.4">
      <c r="A3" s="295" t="s">
        <v>136</v>
      </c>
      <c r="B3" s="296"/>
      <c r="C3" s="296"/>
      <c r="D3" s="296"/>
      <c r="E3" s="296"/>
      <c r="F3" s="296"/>
      <c r="G3" s="293" t="s">
        <v>205</v>
      </c>
      <c r="H3" s="287" t="s">
        <v>204</v>
      </c>
      <c r="I3" s="289" t="s">
        <v>133</v>
      </c>
      <c r="J3" s="290"/>
      <c r="K3" s="285" t="str">
        <f>G3</f>
        <v>14'6/21-6/30</v>
      </c>
      <c r="L3" s="287" t="str">
        <f>H3</f>
        <v>13'6/21-6/30</v>
      </c>
      <c r="M3" s="289" t="s">
        <v>133</v>
      </c>
      <c r="N3" s="290"/>
      <c r="O3" s="303" t="str">
        <f>G3</f>
        <v>14'6/21-6/30</v>
      </c>
      <c r="P3" s="282" t="str">
        <f>H3</f>
        <v>13'6/21-6/30</v>
      </c>
      <c r="Q3" s="300" t="s">
        <v>131</v>
      </c>
    </row>
    <row r="4" spans="1:19" ht="14.25" thickBot="1" x14ac:dyDescent="0.45">
      <c r="A4" s="297"/>
      <c r="B4" s="298"/>
      <c r="C4" s="298"/>
      <c r="D4" s="298"/>
      <c r="E4" s="298"/>
      <c r="F4" s="298"/>
      <c r="G4" s="294"/>
      <c r="H4" s="288"/>
      <c r="I4" s="3" t="s">
        <v>132</v>
      </c>
      <c r="J4" s="4" t="s">
        <v>131</v>
      </c>
      <c r="K4" s="286"/>
      <c r="L4" s="288"/>
      <c r="M4" s="3" t="s">
        <v>132</v>
      </c>
      <c r="N4" s="4" t="s">
        <v>131</v>
      </c>
      <c r="O4" s="304"/>
      <c r="P4" s="283"/>
      <c r="Q4" s="301"/>
    </row>
    <row r="5" spans="1:19" x14ac:dyDescent="0.4">
      <c r="A5" s="176" t="s">
        <v>149</v>
      </c>
      <c r="B5" s="195"/>
      <c r="C5" s="195"/>
      <c r="D5" s="195"/>
      <c r="E5" s="195"/>
      <c r="F5" s="195"/>
      <c r="G5" s="194">
        <v>164438</v>
      </c>
      <c r="H5" s="193">
        <v>160558</v>
      </c>
      <c r="I5" s="192">
        <v>1.0241657220443703</v>
      </c>
      <c r="J5" s="191">
        <v>3880</v>
      </c>
      <c r="K5" s="194">
        <v>208144</v>
      </c>
      <c r="L5" s="193">
        <v>212571</v>
      </c>
      <c r="M5" s="192">
        <v>0.97917401715191632</v>
      </c>
      <c r="N5" s="191">
        <v>-4427</v>
      </c>
      <c r="O5" s="190">
        <v>0.790020370512722</v>
      </c>
      <c r="P5" s="189">
        <v>0.75531469485489555</v>
      </c>
      <c r="Q5" s="188">
        <v>3.4705675657826451E-2</v>
      </c>
      <c r="R5" s="139"/>
      <c r="S5" s="139"/>
    </row>
    <row r="6" spans="1:19" x14ac:dyDescent="0.4">
      <c r="A6" s="159" t="s">
        <v>129</v>
      </c>
      <c r="B6" s="158" t="s">
        <v>128</v>
      </c>
      <c r="C6" s="158"/>
      <c r="D6" s="158"/>
      <c r="E6" s="158"/>
      <c r="F6" s="158"/>
      <c r="G6" s="157">
        <v>69434</v>
      </c>
      <c r="H6" s="156">
        <v>68697</v>
      </c>
      <c r="I6" s="155">
        <v>1.0107282705212746</v>
      </c>
      <c r="J6" s="154">
        <v>737</v>
      </c>
      <c r="K6" s="177">
        <v>88069</v>
      </c>
      <c r="L6" s="156">
        <v>91623</v>
      </c>
      <c r="M6" s="155">
        <v>0.96121061305567379</v>
      </c>
      <c r="N6" s="154">
        <v>-3554</v>
      </c>
      <c r="O6" s="153">
        <v>0.78840454643518154</v>
      </c>
      <c r="P6" s="152">
        <v>0.74977898562587997</v>
      </c>
      <c r="Q6" s="151">
        <v>3.8625560809301573E-2</v>
      </c>
      <c r="R6" s="139"/>
      <c r="S6" s="139"/>
    </row>
    <row r="7" spans="1:19" x14ac:dyDescent="0.4">
      <c r="A7" s="169"/>
      <c r="B7" s="159" t="s">
        <v>127</v>
      </c>
      <c r="C7" s="158"/>
      <c r="D7" s="158"/>
      <c r="E7" s="158"/>
      <c r="F7" s="158"/>
      <c r="G7" s="157">
        <v>44648</v>
      </c>
      <c r="H7" s="156">
        <v>43745</v>
      </c>
      <c r="I7" s="155">
        <v>1.0206423591267573</v>
      </c>
      <c r="J7" s="154">
        <v>903</v>
      </c>
      <c r="K7" s="157">
        <v>59479</v>
      </c>
      <c r="L7" s="156">
        <v>61428</v>
      </c>
      <c r="M7" s="155">
        <v>0.96827179787718953</v>
      </c>
      <c r="N7" s="154">
        <v>-1949</v>
      </c>
      <c r="O7" s="153">
        <v>0.75065149044200474</v>
      </c>
      <c r="P7" s="152">
        <v>0.71213453148401384</v>
      </c>
      <c r="Q7" s="151">
        <v>3.8516958957990899E-2</v>
      </c>
      <c r="R7" s="139"/>
      <c r="S7" s="139"/>
    </row>
    <row r="8" spans="1:19" x14ac:dyDescent="0.4">
      <c r="A8" s="169"/>
      <c r="B8" s="169"/>
      <c r="C8" s="168" t="s">
        <v>98</v>
      </c>
      <c r="D8" s="5"/>
      <c r="E8" s="167"/>
      <c r="F8" s="6" t="s">
        <v>84</v>
      </c>
      <c r="G8" s="166">
        <v>37269</v>
      </c>
      <c r="H8" s="165">
        <v>38275</v>
      </c>
      <c r="I8" s="164">
        <v>0.97371652514696272</v>
      </c>
      <c r="J8" s="163">
        <v>-1006</v>
      </c>
      <c r="K8" s="166">
        <v>46869</v>
      </c>
      <c r="L8" s="165">
        <v>54778</v>
      </c>
      <c r="M8" s="164">
        <v>0.85561721859140527</v>
      </c>
      <c r="N8" s="163">
        <v>-7909</v>
      </c>
      <c r="O8" s="162">
        <v>0.79517378224412727</v>
      </c>
      <c r="P8" s="161">
        <v>0.6987294169192011</v>
      </c>
      <c r="Q8" s="160">
        <v>9.6444365324926173E-2</v>
      </c>
      <c r="R8" s="139"/>
      <c r="S8" s="139"/>
    </row>
    <row r="9" spans="1:19" x14ac:dyDescent="0.4">
      <c r="A9" s="169"/>
      <c r="B9" s="169"/>
      <c r="C9" s="168" t="s">
        <v>112</v>
      </c>
      <c r="D9" s="167"/>
      <c r="E9" s="167"/>
      <c r="F9" s="6" t="s">
        <v>84</v>
      </c>
      <c r="G9" s="166">
        <v>6296</v>
      </c>
      <c r="H9" s="165">
        <v>4391</v>
      </c>
      <c r="I9" s="164">
        <v>1.4338419494420405</v>
      </c>
      <c r="J9" s="163">
        <v>1905</v>
      </c>
      <c r="K9" s="166">
        <v>10000</v>
      </c>
      <c r="L9" s="165">
        <v>5000</v>
      </c>
      <c r="M9" s="164">
        <v>2</v>
      </c>
      <c r="N9" s="163">
        <v>5000</v>
      </c>
      <c r="O9" s="162">
        <v>0.62960000000000005</v>
      </c>
      <c r="P9" s="161">
        <v>0.87819999999999998</v>
      </c>
      <c r="Q9" s="160">
        <v>-0.24859999999999993</v>
      </c>
      <c r="R9" s="139"/>
      <c r="S9" s="139"/>
    </row>
    <row r="10" spans="1:19" x14ac:dyDescent="0.4">
      <c r="A10" s="169"/>
      <c r="B10" s="169"/>
      <c r="C10" s="168" t="s">
        <v>96</v>
      </c>
      <c r="D10" s="167"/>
      <c r="E10" s="167"/>
      <c r="F10" s="173"/>
      <c r="G10" s="166">
        <v>0</v>
      </c>
      <c r="H10" s="165">
        <v>0</v>
      </c>
      <c r="I10" s="164" t="e">
        <v>#DIV/0!</v>
      </c>
      <c r="J10" s="163">
        <v>0</v>
      </c>
      <c r="K10" s="166">
        <v>0</v>
      </c>
      <c r="L10" s="165">
        <v>0</v>
      </c>
      <c r="M10" s="164" t="e">
        <v>#DIV/0!</v>
      </c>
      <c r="N10" s="163">
        <v>0</v>
      </c>
      <c r="O10" s="162" t="e">
        <v>#DIV/0!</v>
      </c>
      <c r="P10" s="161" t="e">
        <v>#DIV/0!</v>
      </c>
      <c r="Q10" s="160" t="e">
        <v>#DIV/0!</v>
      </c>
      <c r="R10" s="139"/>
      <c r="S10" s="139"/>
    </row>
    <row r="11" spans="1:19" x14ac:dyDescent="0.4">
      <c r="A11" s="169"/>
      <c r="B11" s="169"/>
      <c r="C11" s="168" t="s">
        <v>97</v>
      </c>
      <c r="D11" s="167"/>
      <c r="E11" s="167"/>
      <c r="F11" s="173"/>
      <c r="G11" s="166">
        <v>0</v>
      </c>
      <c r="H11" s="165">
        <v>0</v>
      </c>
      <c r="I11" s="164" t="e">
        <v>#DIV/0!</v>
      </c>
      <c r="J11" s="163">
        <v>0</v>
      </c>
      <c r="K11" s="166">
        <v>0</v>
      </c>
      <c r="L11" s="165">
        <v>0</v>
      </c>
      <c r="M11" s="164" t="e">
        <v>#DIV/0!</v>
      </c>
      <c r="N11" s="163">
        <v>0</v>
      </c>
      <c r="O11" s="162" t="e">
        <v>#DIV/0!</v>
      </c>
      <c r="P11" s="161" t="e">
        <v>#DIV/0!</v>
      </c>
      <c r="Q11" s="160" t="e">
        <v>#DIV/0!</v>
      </c>
      <c r="R11" s="139"/>
      <c r="S11" s="139"/>
    </row>
    <row r="12" spans="1:19" x14ac:dyDescent="0.4">
      <c r="A12" s="169"/>
      <c r="B12" s="169"/>
      <c r="C12" s="168" t="s">
        <v>93</v>
      </c>
      <c r="D12" s="167"/>
      <c r="E12" s="167"/>
      <c r="F12" s="173"/>
      <c r="G12" s="166">
        <v>0</v>
      </c>
      <c r="H12" s="165">
        <v>0</v>
      </c>
      <c r="I12" s="164" t="e">
        <v>#DIV/0!</v>
      </c>
      <c r="J12" s="163">
        <v>0</v>
      </c>
      <c r="K12" s="166">
        <v>0</v>
      </c>
      <c r="L12" s="165">
        <v>0</v>
      </c>
      <c r="M12" s="164" t="e">
        <v>#DIV/0!</v>
      </c>
      <c r="N12" s="163">
        <v>0</v>
      </c>
      <c r="O12" s="162" t="e">
        <v>#DIV/0!</v>
      </c>
      <c r="P12" s="161" t="e">
        <v>#DIV/0!</v>
      </c>
      <c r="Q12" s="160" t="e">
        <v>#DIV/0!</v>
      </c>
      <c r="R12" s="139"/>
      <c r="S12" s="139"/>
    </row>
    <row r="13" spans="1:19" x14ac:dyDescent="0.4">
      <c r="A13" s="169"/>
      <c r="B13" s="169"/>
      <c r="C13" s="168" t="s">
        <v>91</v>
      </c>
      <c r="D13" s="167"/>
      <c r="E13" s="167"/>
      <c r="F13" s="6" t="s">
        <v>84</v>
      </c>
      <c r="G13" s="166">
        <v>1083</v>
      </c>
      <c r="H13" s="165">
        <v>1079</v>
      </c>
      <c r="I13" s="164">
        <v>1.0037071362372567</v>
      </c>
      <c r="J13" s="163">
        <v>4</v>
      </c>
      <c r="K13" s="166">
        <v>2610</v>
      </c>
      <c r="L13" s="165">
        <v>1650</v>
      </c>
      <c r="M13" s="164">
        <v>1.5818181818181818</v>
      </c>
      <c r="N13" s="163">
        <v>960</v>
      </c>
      <c r="O13" s="162">
        <v>0.4149425287356322</v>
      </c>
      <c r="P13" s="161">
        <v>0.65393939393939393</v>
      </c>
      <c r="Q13" s="160">
        <v>-0.23899686520376173</v>
      </c>
      <c r="R13" s="139"/>
      <c r="S13" s="139"/>
    </row>
    <row r="14" spans="1:19" x14ac:dyDescent="0.4">
      <c r="A14" s="169"/>
      <c r="B14" s="169"/>
      <c r="C14" s="168" t="s">
        <v>110</v>
      </c>
      <c r="D14" s="167"/>
      <c r="E14" s="167"/>
      <c r="F14" s="173"/>
      <c r="G14" s="166">
        <v>0</v>
      </c>
      <c r="H14" s="165">
        <v>0</v>
      </c>
      <c r="I14" s="164" t="e">
        <v>#DIV/0!</v>
      </c>
      <c r="J14" s="163">
        <v>0</v>
      </c>
      <c r="K14" s="166">
        <v>0</v>
      </c>
      <c r="L14" s="165">
        <v>0</v>
      </c>
      <c r="M14" s="164" t="e">
        <v>#DIV/0!</v>
      </c>
      <c r="N14" s="163">
        <v>0</v>
      </c>
      <c r="O14" s="162" t="e">
        <v>#DIV/0!</v>
      </c>
      <c r="P14" s="161" t="e">
        <v>#DIV/0!</v>
      </c>
      <c r="Q14" s="160" t="e">
        <v>#DIV/0!</v>
      </c>
      <c r="R14" s="139"/>
      <c r="S14" s="139"/>
    </row>
    <row r="15" spans="1:19" x14ac:dyDescent="0.4">
      <c r="A15" s="169"/>
      <c r="B15" s="169"/>
      <c r="C15" s="168" t="s">
        <v>90</v>
      </c>
      <c r="D15" s="167"/>
      <c r="E15" s="167"/>
      <c r="F15" s="173"/>
      <c r="G15" s="166">
        <v>0</v>
      </c>
      <c r="H15" s="165">
        <v>0</v>
      </c>
      <c r="I15" s="164" t="e">
        <v>#DIV/0!</v>
      </c>
      <c r="J15" s="163">
        <v>0</v>
      </c>
      <c r="K15" s="166">
        <v>0</v>
      </c>
      <c r="L15" s="165">
        <v>0</v>
      </c>
      <c r="M15" s="164" t="e">
        <v>#DIV/0!</v>
      </c>
      <c r="N15" s="163">
        <v>0</v>
      </c>
      <c r="O15" s="162" t="e">
        <v>#DIV/0!</v>
      </c>
      <c r="P15" s="161" t="e">
        <v>#DIV/0!</v>
      </c>
      <c r="Q15" s="160" t="e">
        <v>#DIV/0!</v>
      </c>
      <c r="R15" s="139"/>
      <c r="S15" s="139"/>
    </row>
    <row r="16" spans="1:19" x14ac:dyDescent="0.4">
      <c r="A16" s="169"/>
      <c r="B16" s="169"/>
      <c r="C16" s="149" t="s">
        <v>126</v>
      </c>
      <c r="D16" s="147"/>
      <c r="E16" s="147"/>
      <c r="F16" s="187"/>
      <c r="G16" s="146">
        <v>0</v>
      </c>
      <c r="H16" s="145">
        <v>0</v>
      </c>
      <c r="I16" s="144" t="e">
        <v>#DIV/0!</v>
      </c>
      <c r="J16" s="143">
        <v>0</v>
      </c>
      <c r="K16" s="146">
        <v>0</v>
      </c>
      <c r="L16" s="145">
        <v>0</v>
      </c>
      <c r="M16" s="144" t="e">
        <v>#DIV/0!</v>
      </c>
      <c r="N16" s="143">
        <v>0</v>
      </c>
      <c r="O16" s="142" t="e">
        <v>#DIV/0!</v>
      </c>
      <c r="P16" s="141" t="e">
        <v>#DIV/0!</v>
      </c>
      <c r="Q16" s="140" t="e">
        <v>#DIV/0!</v>
      </c>
      <c r="R16" s="139"/>
      <c r="S16" s="139"/>
    </row>
    <row r="17" spans="1:19" x14ac:dyDescent="0.4">
      <c r="A17" s="169"/>
      <c r="B17" s="159" t="s">
        <v>125</v>
      </c>
      <c r="C17" s="158"/>
      <c r="D17" s="158"/>
      <c r="E17" s="158"/>
      <c r="F17" s="174"/>
      <c r="G17" s="157">
        <v>24125</v>
      </c>
      <c r="H17" s="156">
        <v>24262</v>
      </c>
      <c r="I17" s="155">
        <v>0.99435330970241531</v>
      </c>
      <c r="J17" s="154">
        <v>-137</v>
      </c>
      <c r="K17" s="157">
        <v>27700</v>
      </c>
      <c r="L17" s="156">
        <v>29305</v>
      </c>
      <c r="M17" s="155">
        <v>0.94523118921685723</v>
      </c>
      <c r="N17" s="154">
        <v>-1605</v>
      </c>
      <c r="O17" s="153">
        <v>0.87093862815884482</v>
      </c>
      <c r="P17" s="152">
        <v>0.82791332537109708</v>
      </c>
      <c r="Q17" s="151">
        <v>4.3025302787747743E-2</v>
      </c>
      <c r="R17" s="139"/>
      <c r="S17" s="139"/>
    </row>
    <row r="18" spans="1:19" x14ac:dyDescent="0.4">
      <c r="A18" s="169"/>
      <c r="B18" s="169"/>
      <c r="C18" s="168" t="s">
        <v>98</v>
      </c>
      <c r="D18" s="167"/>
      <c r="E18" s="167"/>
      <c r="F18" s="173"/>
      <c r="G18" s="166">
        <v>0</v>
      </c>
      <c r="H18" s="165">
        <v>0</v>
      </c>
      <c r="I18" s="164" t="e">
        <v>#DIV/0!</v>
      </c>
      <c r="J18" s="163">
        <v>0</v>
      </c>
      <c r="K18" s="200">
        <v>0</v>
      </c>
      <c r="L18" s="165">
        <v>0</v>
      </c>
      <c r="M18" s="164" t="e">
        <v>#DIV/0!</v>
      </c>
      <c r="N18" s="163">
        <v>0</v>
      </c>
      <c r="O18" s="162" t="e">
        <v>#DIV/0!</v>
      </c>
      <c r="P18" s="161" t="e">
        <v>#DIV/0!</v>
      </c>
      <c r="Q18" s="160" t="e">
        <v>#DIV/0!</v>
      </c>
      <c r="R18" s="139"/>
      <c r="S18" s="139"/>
    </row>
    <row r="19" spans="1:19" x14ac:dyDescent="0.4">
      <c r="A19" s="169"/>
      <c r="B19" s="169"/>
      <c r="C19" s="168" t="s">
        <v>96</v>
      </c>
      <c r="D19" s="167"/>
      <c r="E19" s="167"/>
      <c r="F19" s="6" t="s">
        <v>84</v>
      </c>
      <c r="G19" s="166">
        <v>3420</v>
      </c>
      <c r="H19" s="165">
        <v>4714</v>
      </c>
      <c r="I19" s="164">
        <v>0.72549851506151886</v>
      </c>
      <c r="J19" s="163">
        <v>-1294</v>
      </c>
      <c r="K19" s="200">
        <v>4400</v>
      </c>
      <c r="L19" s="165">
        <v>5990</v>
      </c>
      <c r="M19" s="164">
        <v>0.73455759599332215</v>
      </c>
      <c r="N19" s="163">
        <v>-1590</v>
      </c>
      <c r="O19" s="162">
        <v>0.77727272727272723</v>
      </c>
      <c r="P19" s="161">
        <v>0.78697829716193657</v>
      </c>
      <c r="Q19" s="160">
        <v>-9.7055698892093423E-3</v>
      </c>
      <c r="R19" s="139"/>
      <c r="S19" s="139"/>
    </row>
    <row r="20" spans="1:19" x14ac:dyDescent="0.4">
      <c r="A20" s="169"/>
      <c r="B20" s="169"/>
      <c r="C20" s="168" t="s">
        <v>97</v>
      </c>
      <c r="D20" s="167"/>
      <c r="E20" s="167"/>
      <c r="F20" s="6" t="s">
        <v>84</v>
      </c>
      <c r="G20" s="166">
        <v>7298</v>
      </c>
      <c r="H20" s="165">
        <v>6503</v>
      </c>
      <c r="I20" s="164">
        <v>1.1222512686452406</v>
      </c>
      <c r="J20" s="163">
        <v>795</v>
      </c>
      <c r="K20" s="200">
        <v>8700</v>
      </c>
      <c r="L20" s="165">
        <v>8735</v>
      </c>
      <c r="M20" s="164">
        <v>0.99599313108185461</v>
      </c>
      <c r="N20" s="163">
        <v>-35</v>
      </c>
      <c r="O20" s="162">
        <v>0.83885057471264368</v>
      </c>
      <c r="P20" s="161">
        <v>0.74447624499141385</v>
      </c>
      <c r="Q20" s="160">
        <v>9.4374329721229833E-2</v>
      </c>
      <c r="R20" s="139"/>
      <c r="S20" s="139"/>
    </row>
    <row r="21" spans="1:19" x14ac:dyDescent="0.4">
      <c r="A21" s="169"/>
      <c r="B21" s="169"/>
      <c r="C21" s="168" t="s">
        <v>98</v>
      </c>
      <c r="D21" s="5" t="s">
        <v>0</v>
      </c>
      <c r="E21" s="167" t="s">
        <v>89</v>
      </c>
      <c r="F21" s="6" t="s">
        <v>84</v>
      </c>
      <c r="G21" s="166">
        <v>2727</v>
      </c>
      <c r="H21" s="165">
        <v>2790</v>
      </c>
      <c r="I21" s="164">
        <v>0.97741935483870968</v>
      </c>
      <c r="J21" s="163">
        <v>-63</v>
      </c>
      <c r="K21" s="200">
        <v>2900</v>
      </c>
      <c r="L21" s="165">
        <v>2900</v>
      </c>
      <c r="M21" s="164">
        <v>1</v>
      </c>
      <c r="N21" s="163">
        <v>0</v>
      </c>
      <c r="O21" s="162">
        <v>0.94034482758620686</v>
      </c>
      <c r="P21" s="161">
        <v>0.96206896551724141</v>
      </c>
      <c r="Q21" s="160">
        <v>-2.1724137931034559E-2</v>
      </c>
      <c r="R21" s="139"/>
      <c r="S21" s="139"/>
    </row>
    <row r="22" spans="1:19" x14ac:dyDescent="0.4">
      <c r="A22" s="169"/>
      <c r="B22" s="169"/>
      <c r="C22" s="168" t="s">
        <v>98</v>
      </c>
      <c r="D22" s="5" t="s">
        <v>0</v>
      </c>
      <c r="E22" s="167" t="s">
        <v>123</v>
      </c>
      <c r="F22" s="6" t="s">
        <v>84</v>
      </c>
      <c r="G22" s="166">
        <v>1435</v>
      </c>
      <c r="H22" s="165">
        <v>1464</v>
      </c>
      <c r="I22" s="164">
        <v>0.98019125683060104</v>
      </c>
      <c r="J22" s="163">
        <v>-29</v>
      </c>
      <c r="K22" s="200">
        <v>1450</v>
      </c>
      <c r="L22" s="165">
        <v>1495</v>
      </c>
      <c r="M22" s="164">
        <v>0.96989966555183948</v>
      </c>
      <c r="N22" s="163">
        <v>-45</v>
      </c>
      <c r="O22" s="162">
        <v>0.98965517241379308</v>
      </c>
      <c r="P22" s="161">
        <v>0.97926421404682273</v>
      </c>
      <c r="Q22" s="160">
        <v>1.0390958366970349E-2</v>
      </c>
      <c r="R22" s="139"/>
      <c r="S22" s="139"/>
    </row>
    <row r="23" spans="1:19" x14ac:dyDescent="0.4">
      <c r="A23" s="169"/>
      <c r="B23" s="169"/>
      <c r="C23" s="168" t="s">
        <v>98</v>
      </c>
      <c r="D23" s="5" t="s">
        <v>0</v>
      </c>
      <c r="E23" s="167" t="s">
        <v>124</v>
      </c>
      <c r="F23" s="6" t="s">
        <v>88</v>
      </c>
      <c r="G23" s="166">
        <v>0</v>
      </c>
      <c r="H23" s="165">
        <v>0</v>
      </c>
      <c r="I23" s="164" t="e">
        <v>#DIV/0!</v>
      </c>
      <c r="J23" s="163">
        <v>0</v>
      </c>
      <c r="K23" s="200">
        <v>0</v>
      </c>
      <c r="L23" s="165">
        <v>0</v>
      </c>
      <c r="M23" s="164" t="e">
        <v>#DIV/0!</v>
      </c>
      <c r="N23" s="163">
        <v>0</v>
      </c>
      <c r="O23" s="162" t="e">
        <v>#DIV/0!</v>
      </c>
      <c r="P23" s="161" t="e">
        <v>#DIV/0!</v>
      </c>
      <c r="Q23" s="160" t="e">
        <v>#DIV/0!</v>
      </c>
      <c r="R23" s="139"/>
      <c r="S23" s="139"/>
    </row>
    <row r="24" spans="1:19" x14ac:dyDescent="0.4">
      <c r="A24" s="169"/>
      <c r="B24" s="169"/>
      <c r="C24" s="168" t="s">
        <v>96</v>
      </c>
      <c r="D24" s="5" t="s">
        <v>0</v>
      </c>
      <c r="E24" s="167" t="s">
        <v>89</v>
      </c>
      <c r="F24" s="6" t="s">
        <v>84</v>
      </c>
      <c r="G24" s="166">
        <v>1336</v>
      </c>
      <c r="H24" s="165">
        <v>1364</v>
      </c>
      <c r="I24" s="164">
        <v>0.97947214076246336</v>
      </c>
      <c r="J24" s="163">
        <v>-28</v>
      </c>
      <c r="K24" s="200">
        <v>1500</v>
      </c>
      <c r="L24" s="165">
        <v>1450</v>
      </c>
      <c r="M24" s="164">
        <v>1.0344827586206897</v>
      </c>
      <c r="N24" s="163">
        <v>50</v>
      </c>
      <c r="O24" s="162">
        <v>0.89066666666666672</v>
      </c>
      <c r="P24" s="161">
        <v>0.94068965517241376</v>
      </c>
      <c r="Q24" s="160">
        <v>-5.0022988505747046E-2</v>
      </c>
      <c r="R24" s="139"/>
      <c r="S24" s="139"/>
    </row>
    <row r="25" spans="1:19" x14ac:dyDescent="0.4">
      <c r="A25" s="169"/>
      <c r="B25" s="169"/>
      <c r="C25" s="168" t="s">
        <v>96</v>
      </c>
      <c r="D25" s="5" t="s">
        <v>0</v>
      </c>
      <c r="E25" s="167" t="s">
        <v>123</v>
      </c>
      <c r="F25" s="173"/>
      <c r="G25" s="166">
        <v>0</v>
      </c>
      <c r="H25" s="165">
        <v>0</v>
      </c>
      <c r="I25" s="164" t="e">
        <v>#DIV/0!</v>
      </c>
      <c r="J25" s="163">
        <v>0</v>
      </c>
      <c r="K25" s="200">
        <v>0</v>
      </c>
      <c r="L25" s="165">
        <v>0</v>
      </c>
      <c r="M25" s="164" t="e">
        <v>#DIV/0!</v>
      </c>
      <c r="N25" s="163">
        <v>0</v>
      </c>
      <c r="O25" s="162" t="e">
        <v>#DIV/0!</v>
      </c>
      <c r="P25" s="161" t="e">
        <v>#DIV/0!</v>
      </c>
      <c r="Q25" s="160" t="e">
        <v>#DIV/0!</v>
      </c>
      <c r="R25" s="139"/>
      <c r="S25" s="139"/>
    </row>
    <row r="26" spans="1:19" x14ac:dyDescent="0.4">
      <c r="A26" s="169"/>
      <c r="B26" s="169"/>
      <c r="C26" s="168" t="s">
        <v>90</v>
      </c>
      <c r="D26" s="5" t="s">
        <v>0</v>
      </c>
      <c r="E26" s="167" t="s">
        <v>89</v>
      </c>
      <c r="F26" s="173"/>
      <c r="G26" s="166">
        <v>0</v>
      </c>
      <c r="H26" s="165">
        <v>0</v>
      </c>
      <c r="I26" s="164" t="e">
        <v>#DIV/0!</v>
      </c>
      <c r="J26" s="163">
        <v>0</v>
      </c>
      <c r="K26" s="200">
        <v>0</v>
      </c>
      <c r="L26" s="165">
        <v>0</v>
      </c>
      <c r="M26" s="164" t="e">
        <v>#DIV/0!</v>
      </c>
      <c r="N26" s="163">
        <v>0</v>
      </c>
      <c r="O26" s="162" t="e">
        <v>#DIV/0!</v>
      </c>
      <c r="P26" s="161" t="e">
        <v>#DIV/0!</v>
      </c>
      <c r="Q26" s="160" t="e">
        <v>#DIV/0!</v>
      </c>
      <c r="R26" s="139"/>
      <c r="S26" s="139"/>
    </row>
    <row r="27" spans="1:19" x14ac:dyDescent="0.4">
      <c r="A27" s="169"/>
      <c r="B27" s="169"/>
      <c r="C27" s="168" t="s">
        <v>93</v>
      </c>
      <c r="D27" s="5" t="s">
        <v>0</v>
      </c>
      <c r="E27" s="167" t="s">
        <v>89</v>
      </c>
      <c r="F27" s="173"/>
      <c r="G27" s="166">
        <v>0</v>
      </c>
      <c r="H27" s="165">
        <v>0</v>
      </c>
      <c r="I27" s="164" t="e">
        <v>#DIV/0!</v>
      </c>
      <c r="J27" s="163">
        <v>0</v>
      </c>
      <c r="K27" s="200">
        <v>0</v>
      </c>
      <c r="L27" s="165">
        <v>0</v>
      </c>
      <c r="M27" s="164" t="e">
        <v>#DIV/0!</v>
      </c>
      <c r="N27" s="163">
        <v>0</v>
      </c>
      <c r="O27" s="162" t="e">
        <v>#DIV/0!</v>
      </c>
      <c r="P27" s="161" t="e">
        <v>#DIV/0!</v>
      </c>
      <c r="Q27" s="160" t="e">
        <v>#DIV/0!</v>
      </c>
      <c r="R27" s="139"/>
      <c r="S27" s="139"/>
    </row>
    <row r="28" spans="1:19" x14ac:dyDescent="0.4">
      <c r="A28" s="169"/>
      <c r="B28" s="169"/>
      <c r="C28" s="168" t="s">
        <v>110</v>
      </c>
      <c r="D28" s="167"/>
      <c r="E28" s="167"/>
      <c r="F28" s="173"/>
      <c r="G28" s="166">
        <v>0</v>
      </c>
      <c r="H28" s="165">
        <v>0</v>
      </c>
      <c r="I28" s="164" t="e">
        <v>#DIV/0!</v>
      </c>
      <c r="J28" s="163">
        <v>0</v>
      </c>
      <c r="K28" s="200">
        <v>0</v>
      </c>
      <c r="L28" s="165">
        <v>0</v>
      </c>
      <c r="M28" s="164" t="e">
        <v>#DIV/0!</v>
      </c>
      <c r="N28" s="163">
        <v>0</v>
      </c>
      <c r="O28" s="162" t="e">
        <v>#DIV/0!</v>
      </c>
      <c r="P28" s="161" t="e">
        <v>#DIV/0!</v>
      </c>
      <c r="Q28" s="160" t="e">
        <v>#DIV/0!</v>
      </c>
      <c r="R28" s="139"/>
      <c r="S28" s="139"/>
    </row>
    <row r="29" spans="1:19" x14ac:dyDescent="0.4">
      <c r="A29" s="169"/>
      <c r="B29" s="169"/>
      <c r="C29" s="168" t="s">
        <v>105</v>
      </c>
      <c r="D29" s="167"/>
      <c r="E29" s="167"/>
      <c r="F29" s="173"/>
      <c r="G29" s="166">
        <v>0</v>
      </c>
      <c r="H29" s="165">
        <v>0</v>
      </c>
      <c r="I29" s="164" t="e">
        <v>#DIV/0!</v>
      </c>
      <c r="J29" s="163">
        <v>0</v>
      </c>
      <c r="K29" s="200">
        <v>0</v>
      </c>
      <c r="L29" s="165">
        <v>0</v>
      </c>
      <c r="M29" s="164" t="e">
        <v>#DIV/0!</v>
      </c>
      <c r="N29" s="163">
        <v>0</v>
      </c>
      <c r="O29" s="162" t="e">
        <v>#DIV/0!</v>
      </c>
      <c r="P29" s="161" t="e">
        <v>#DIV/0!</v>
      </c>
      <c r="Q29" s="160" t="e">
        <v>#DIV/0!</v>
      </c>
      <c r="R29" s="139"/>
      <c r="S29" s="139"/>
    </row>
    <row r="30" spans="1:19" x14ac:dyDescent="0.4">
      <c r="A30" s="169"/>
      <c r="B30" s="169"/>
      <c r="C30" s="168" t="s">
        <v>122</v>
      </c>
      <c r="D30" s="167"/>
      <c r="E30" s="167"/>
      <c r="F30" s="173"/>
      <c r="G30" s="166">
        <v>0</v>
      </c>
      <c r="H30" s="165">
        <v>0</v>
      </c>
      <c r="I30" s="164" t="e">
        <v>#DIV/0!</v>
      </c>
      <c r="J30" s="163">
        <v>0</v>
      </c>
      <c r="K30" s="200">
        <v>0</v>
      </c>
      <c r="L30" s="165">
        <v>0</v>
      </c>
      <c r="M30" s="164" t="e">
        <v>#DIV/0!</v>
      </c>
      <c r="N30" s="163">
        <v>0</v>
      </c>
      <c r="O30" s="162" t="e">
        <v>#DIV/0!</v>
      </c>
      <c r="P30" s="161" t="e">
        <v>#DIV/0!</v>
      </c>
      <c r="Q30" s="160" t="e">
        <v>#DIV/0!</v>
      </c>
      <c r="R30" s="139"/>
      <c r="S30" s="139"/>
    </row>
    <row r="31" spans="1:19" x14ac:dyDescent="0.4">
      <c r="A31" s="169"/>
      <c r="B31" s="169"/>
      <c r="C31" s="168" t="s">
        <v>121</v>
      </c>
      <c r="D31" s="167"/>
      <c r="E31" s="167"/>
      <c r="F31" s="6" t="s">
        <v>84</v>
      </c>
      <c r="G31" s="166">
        <v>1404</v>
      </c>
      <c r="H31" s="165">
        <v>1433</v>
      </c>
      <c r="I31" s="164">
        <v>0.97976273551988835</v>
      </c>
      <c r="J31" s="163">
        <v>-29</v>
      </c>
      <c r="K31" s="200">
        <v>1450</v>
      </c>
      <c r="L31" s="165">
        <v>1450</v>
      </c>
      <c r="M31" s="164">
        <v>1</v>
      </c>
      <c r="N31" s="163">
        <v>0</v>
      </c>
      <c r="O31" s="162">
        <v>0.96827586206896554</v>
      </c>
      <c r="P31" s="161">
        <v>0.98827586206896556</v>
      </c>
      <c r="Q31" s="160">
        <v>-2.0000000000000018E-2</v>
      </c>
      <c r="R31" s="139"/>
      <c r="S31" s="139"/>
    </row>
    <row r="32" spans="1:19" x14ac:dyDescent="0.4">
      <c r="A32" s="169"/>
      <c r="B32" s="169"/>
      <c r="C32" s="168" t="s">
        <v>120</v>
      </c>
      <c r="D32" s="167"/>
      <c r="E32" s="167"/>
      <c r="F32" s="173"/>
      <c r="G32" s="166">
        <v>0</v>
      </c>
      <c r="H32" s="165">
        <v>0</v>
      </c>
      <c r="I32" s="164" t="e">
        <v>#DIV/0!</v>
      </c>
      <c r="J32" s="163">
        <v>0</v>
      </c>
      <c r="K32" s="200">
        <v>0</v>
      </c>
      <c r="L32" s="165">
        <v>0</v>
      </c>
      <c r="M32" s="164" t="e">
        <v>#DIV/0!</v>
      </c>
      <c r="N32" s="163">
        <v>0</v>
      </c>
      <c r="O32" s="162" t="e">
        <v>#DIV/0!</v>
      </c>
      <c r="P32" s="161" t="e">
        <v>#DIV/0!</v>
      </c>
      <c r="Q32" s="160" t="e">
        <v>#DIV/0!</v>
      </c>
      <c r="R32" s="139"/>
      <c r="S32" s="139"/>
    </row>
    <row r="33" spans="1:19" x14ac:dyDescent="0.4">
      <c r="A33" s="169"/>
      <c r="B33" s="169"/>
      <c r="C33" s="168" t="s">
        <v>119</v>
      </c>
      <c r="D33" s="167"/>
      <c r="E33" s="167"/>
      <c r="F33" s="6" t="s">
        <v>84</v>
      </c>
      <c r="G33" s="166">
        <v>910</v>
      </c>
      <c r="H33" s="165">
        <v>921</v>
      </c>
      <c r="I33" s="164">
        <v>0.98805646036916395</v>
      </c>
      <c r="J33" s="163">
        <v>-11</v>
      </c>
      <c r="K33" s="200">
        <v>1450</v>
      </c>
      <c r="L33" s="165">
        <v>1450</v>
      </c>
      <c r="M33" s="164">
        <v>1</v>
      </c>
      <c r="N33" s="163">
        <v>0</v>
      </c>
      <c r="O33" s="162">
        <v>0.62758620689655176</v>
      </c>
      <c r="P33" s="161">
        <v>0.63517241379310341</v>
      </c>
      <c r="Q33" s="160">
        <v>-7.5862068965516505E-3</v>
      </c>
      <c r="R33" s="139"/>
      <c r="S33" s="139"/>
    </row>
    <row r="34" spans="1:19" x14ac:dyDescent="0.4">
      <c r="A34" s="169"/>
      <c r="B34" s="169"/>
      <c r="C34" s="168" t="s">
        <v>94</v>
      </c>
      <c r="D34" s="167"/>
      <c r="E34" s="167"/>
      <c r="F34" s="173"/>
      <c r="G34" s="166">
        <v>0</v>
      </c>
      <c r="H34" s="165">
        <v>0</v>
      </c>
      <c r="I34" s="164" t="e">
        <v>#DIV/0!</v>
      </c>
      <c r="J34" s="163">
        <v>0</v>
      </c>
      <c r="K34" s="200">
        <v>0</v>
      </c>
      <c r="L34" s="165">
        <v>0</v>
      </c>
      <c r="M34" s="164" t="e">
        <v>#DIV/0!</v>
      </c>
      <c r="N34" s="163">
        <v>0</v>
      </c>
      <c r="O34" s="162" t="e">
        <v>#DIV/0!</v>
      </c>
      <c r="P34" s="161" t="e">
        <v>#DIV/0!</v>
      </c>
      <c r="Q34" s="160" t="e">
        <v>#DIV/0!</v>
      </c>
      <c r="R34" s="139"/>
      <c r="S34" s="139"/>
    </row>
    <row r="35" spans="1:19" x14ac:dyDescent="0.4">
      <c r="A35" s="169"/>
      <c r="B35" s="169"/>
      <c r="C35" s="168" t="s">
        <v>90</v>
      </c>
      <c r="D35" s="167"/>
      <c r="E35" s="167"/>
      <c r="F35" s="173"/>
      <c r="G35" s="166">
        <v>0</v>
      </c>
      <c r="H35" s="165">
        <v>0</v>
      </c>
      <c r="I35" s="164" t="e">
        <v>#DIV/0!</v>
      </c>
      <c r="J35" s="163">
        <v>0</v>
      </c>
      <c r="K35" s="200">
        <v>0</v>
      </c>
      <c r="L35" s="165">
        <v>0</v>
      </c>
      <c r="M35" s="164" t="e">
        <v>#DIV/0!</v>
      </c>
      <c r="N35" s="163">
        <v>0</v>
      </c>
      <c r="O35" s="162" t="e">
        <v>#DIV/0!</v>
      </c>
      <c r="P35" s="161" t="e">
        <v>#DIV/0!</v>
      </c>
      <c r="Q35" s="160" t="e">
        <v>#DIV/0!</v>
      </c>
      <c r="R35" s="139"/>
      <c r="S35" s="139"/>
    </row>
    <row r="36" spans="1:19" x14ac:dyDescent="0.4">
      <c r="A36" s="169"/>
      <c r="B36" s="150"/>
      <c r="C36" s="149" t="s">
        <v>93</v>
      </c>
      <c r="D36" s="147"/>
      <c r="E36" s="147"/>
      <c r="F36" s="6" t="s">
        <v>84</v>
      </c>
      <c r="G36" s="146">
        <v>5595</v>
      </c>
      <c r="H36" s="145">
        <v>5073</v>
      </c>
      <c r="I36" s="144">
        <v>1.1028976936723831</v>
      </c>
      <c r="J36" s="143">
        <v>522</v>
      </c>
      <c r="K36" s="198">
        <v>5850</v>
      </c>
      <c r="L36" s="145">
        <v>5835</v>
      </c>
      <c r="M36" s="144">
        <v>1.0025706940874035</v>
      </c>
      <c r="N36" s="143">
        <v>15</v>
      </c>
      <c r="O36" s="142">
        <v>0.95641025641025645</v>
      </c>
      <c r="P36" s="141">
        <v>0.86940874035989713</v>
      </c>
      <c r="Q36" s="140">
        <v>8.7001516050359329E-2</v>
      </c>
      <c r="R36" s="139"/>
      <c r="S36" s="139"/>
    </row>
    <row r="37" spans="1:19" x14ac:dyDescent="0.4">
      <c r="A37" s="169"/>
      <c r="B37" s="159" t="s">
        <v>118</v>
      </c>
      <c r="C37" s="158"/>
      <c r="D37" s="158"/>
      <c r="E37" s="158"/>
      <c r="F37" s="174"/>
      <c r="G37" s="157">
        <v>661</v>
      </c>
      <c r="H37" s="156">
        <v>690</v>
      </c>
      <c r="I37" s="155">
        <v>0.95797101449275357</v>
      </c>
      <c r="J37" s="154">
        <v>-29</v>
      </c>
      <c r="K37" s="157">
        <v>890</v>
      </c>
      <c r="L37" s="156">
        <v>890</v>
      </c>
      <c r="M37" s="155">
        <v>1</v>
      </c>
      <c r="N37" s="154">
        <v>0</v>
      </c>
      <c r="O37" s="153">
        <v>0.74269662921348312</v>
      </c>
      <c r="P37" s="152">
        <v>0.7752808988764045</v>
      </c>
      <c r="Q37" s="151">
        <v>-3.2584269662921383E-2</v>
      </c>
      <c r="R37" s="139"/>
      <c r="S37" s="139"/>
    </row>
    <row r="38" spans="1:19" x14ac:dyDescent="0.4">
      <c r="A38" s="169"/>
      <c r="B38" s="169"/>
      <c r="C38" s="168" t="s">
        <v>117</v>
      </c>
      <c r="D38" s="167"/>
      <c r="E38" s="167"/>
      <c r="F38" s="6" t="s">
        <v>84</v>
      </c>
      <c r="G38" s="166">
        <v>405</v>
      </c>
      <c r="H38" s="165">
        <v>409</v>
      </c>
      <c r="I38" s="164">
        <v>0.99022004889975546</v>
      </c>
      <c r="J38" s="163">
        <v>-4</v>
      </c>
      <c r="K38" s="166">
        <v>500</v>
      </c>
      <c r="L38" s="165">
        <v>500</v>
      </c>
      <c r="M38" s="164">
        <v>1</v>
      </c>
      <c r="N38" s="163">
        <v>0</v>
      </c>
      <c r="O38" s="162">
        <v>0.81</v>
      </c>
      <c r="P38" s="161">
        <v>0.81799999999999995</v>
      </c>
      <c r="Q38" s="160">
        <v>-7.9999999999998961E-3</v>
      </c>
      <c r="R38" s="139"/>
      <c r="S38" s="139"/>
    </row>
    <row r="39" spans="1:19" x14ac:dyDescent="0.4">
      <c r="A39" s="150"/>
      <c r="B39" s="150"/>
      <c r="C39" s="186" t="s">
        <v>116</v>
      </c>
      <c r="D39" s="185"/>
      <c r="E39" s="185"/>
      <c r="F39" s="6" t="s">
        <v>84</v>
      </c>
      <c r="G39" s="184">
        <v>256</v>
      </c>
      <c r="H39" s="183">
        <v>281</v>
      </c>
      <c r="I39" s="182">
        <v>0.91103202846975084</v>
      </c>
      <c r="J39" s="181">
        <v>-25</v>
      </c>
      <c r="K39" s="184">
        <v>390</v>
      </c>
      <c r="L39" s="183">
        <v>390</v>
      </c>
      <c r="M39" s="182">
        <v>1</v>
      </c>
      <c r="N39" s="181">
        <v>0</v>
      </c>
      <c r="O39" s="180">
        <v>0.65641025641025641</v>
      </c>
      <c r="P39" s="179">
        <v>0.72051282051282051</v>
      </c>
      <c r="Q39" s="178">
        <v>-6.4102564102564097E-2</v>
      </c>
      <c r="R39" s="139"/>
      <c r="S39" s="139"/>
    </row>
    <row r="40" spans="1:19" x14ac:dyDescent="0.4">
      <c r="A40" s="159" t="s">
        <v>115</v>
      </c>
      <c r="B40" s="158" t="s">
        <v>114</v>
      </c>
      <c r="C40" s="158"/>
      <c r="D40" s="158"/>
      <c r="E40" s="158"/>
      <c r="F40" s="174"/>
      <c r="G40" s="157">
        <v>95004</v>
      </c>
      <c r="H40" s="156">
        <v>91861</v>
      </c>
      <c r="I40" s="155">
        <v>1.0342147374838071</v>
      </c>
      <c r="J40" s="154">
        <v>3143</v>
      </c>
      <c r="K40" s="177">
        <v>120075</v>
      </c>
      <c r="L40" s="156">
        <v>120948</v>
      </c>
      <c r="M40" s="155">
        <v>0.99278202202599464</v>
      </c>
      <c r="N40" s="154">
        <v>-873</v>
      </c>
      <c r="O40" s="153">
        <v>0.79120549656464711</v>
      </c>
      <c r="P40" s="152">
        <v>0.75950821840791083</v>
      </c>
      <c r="Q40" s="151">
        <v>3.1697278156736286E-2</v>
      </c>
      <c r="R40" s="139"/>
      <c r="S40" s="139"/>
    </row>
    <row r="41" spans="1:19" x14ac:dyDescent="0.4">
      <c r="A41" s="176"/>
      <c r="B41" s="159" t="s">
        <v>113</v>
      </c>
      <c r="C41" s="158"/>
      <c r="D41" s="158"/>
      <c r="E41" s="158"/>
      <c r="F41" s="174"/>
      <c r="G41" s="157">
        <v>92325</v>
      </c>
      <c r="H41" s="156">
        <v>90376</v>
      </c>
      <c r="I41" s="155">
        <v>1.0215654598565991</v>
      </c>
      <c r="J41" s="154">
        <v>1949</v>
      </c>
      <c r="K41" s="157">
        <v>116807</v>
      </c>
      <c r="L41" s="156">
        <v>118899</v>
      </c>
      <c r="M41" s="155">
        <v>0.98240523469499319</v>
      </c>
      <c r="N41" s="154">
        <v>-2092</v>
      </c>
      <c r="O41" s="153">
        <v>0.79040639687689951</v>
      </c>
      <c r="P41" s="152">
        <v>0.76010731797576092</v>
      </c>
      <c r="Q41" s="151">
        <v>3.0299078901138587E-2</v>
      </c>
      <c r="R41" s="139"/>
      <c r="S41" s="139"/>
    </row>
    <row r="42" spans="1:19" x14ac:dyDescent="0.4">
      <c r="A42" s="169"/>
      <c r="B42" s="169"/>
      <c r="C42" s="168" t="s">
        <v>98</v>
      </c>
      <c r="D42" s="167"/>
      <c r="E42" s="167"/>
      <c r="F42" s="6" t="s">
        <v>84</v>
      </c>
      <c r="G42" s="166">
        <v>35554</v>
      </c>
      <c r="H42" s="165">
        <v>36205</v>
      </c>
      <c r="I42" s="164">
        <v>0.98201905814114077</v>
      </c>
      <c r="J42" s="163">
        <v>-651</v>
      </c>
      <c r="K42" s="166">
        <v>43775</v>
      </c>
      <c r="L42" s="165">
        <v>45023</v>
      </c>
      <c r="M42" s="164">
        <v>0.97228083424027723</v>
      </c>
      <c r="N42" s="163">
        <v>-1248</v>
      </c>
      <c r="O42" s="162">
        <v>0.81219874357509991</v>
      </c>
      <c r="P42" s="161">
        <v>0.80414454834195859</v>
      </c>
      <c r="Q42" s="160">
        <v>8.0541952331413258E-3</v>
      </c>
      <c r="R42" s="139"/>
      <c r="S42" s="139"/>
    </row>
    <row r="43" spans="1:19" x14ac:dyDescent="0.4">
      <c r="A43" s="169"/>
      <c r="B43" s="169"/>
      <c r="C43" s="168" t="s">
        <v>112</v>
      </c>
      <c r="D43" s="167"/>
      <c r="E43" s="167"/>
      <c r="F43" s="6" t="s">
        <v>84</v>
      </c>
      <c r="G43" s="166">
        <v>5618</v>
      </c>
      <c r="H43" s="165">
        <v>3916</v>
      </c>
      <c r="I43" s="164">
        <v>1.4346271705822267</v>
      </c>
      <c r="J43" s="163">
        <v>1702</v>
      </c>
      <c r="K43" s="166">
        <v>6586</v>
      </c>
      <c r="L43" s="165">
        <v>4268</v>
      </c>
      <c r="M43" s="164">
        <v>1.5431115276476102</v>
      </c>
      <c r="N43" s="163">
        <v>2318</v>
      </c>
      <c r="O43" s="162">
        <v>0.85302156088672942</v>
      </c>
      <c r="P43" s="161">
        <v>0.91752577319587625</v>
      </c>
      <c r="Q43" s="160">
        <v>-6.4504212309146824E-2</v>
      </c>
      <c r="R43" s="139"/>
      <c r="S43" s="139"/>
    </row>
    <row r="44" spans="1:19" x14ac:dyDescent="0.4">
      <c r="A44" s="169"/>
      <c r="B44" s="169"/>
      <c r="C44" s="168" t="s">
        <v>96</v>
      </c>
      <c r="D44" s="167"/>
      <c r="E44" s="167"/>
      <c r="F44" s="6" t="s">
        <v>84</v>
      </c>
      <c r="G44" s="166">
        <v>6093</v>
      </c>
      <c r="H44" s="165">
        <v>6354</v>
      </c>
      <c r="I44" s="164">
        <v>0.95892351274787535</v>
      </c>
      <c r="J44" s="163">
        <v>-261</v>
      </c>
      <c r="K44" s="166">
        <v>7680</v>
      </c>
      <c r="L44" s="165">
        <v>7684</v>
      </c>
      <c r="M44" s="164">
        <v>0.99947943779281623</v>
      </c>
      <c r="N44" s="163">
        <v>-4</v>
      </c>
      <c r="O44" s="162">
        <v>0.79335937499999998</v>
      </c>
      <c r="P44" s="161">
        <v>0.82691306611140036</v>
      </c>
      <c r="Q44" s="160">
        <v>-3.3553691111400386E-2</v>
      </c>
      <c r="R44" s="139"/>
      <c r="S44" s="139"/>
    </row>
    <row r="45" spans="1:19" x14ac:dyDescent="0.4">
      <c r="A45" s="169"/>
      <c r="B45" s="169"/>
      <c r="C45" s="168" t="s">
        <v>90</v>
      </c>
      <c r="D45" s="167"/>
      <c r="E45" s="167"/>
      <c r="F45" s="6" t="s">
        <v>84</v>
      </c>
      <c r="G45" s="166">
        <v>2473</v>
      </c>
      <c r="H45" s="165">
        <v>2419</v>
      </c>
      <c r="I45" s="164">
        <v>1.0223232740801984</v>
      </c>
      <c r="J45" s="163">
        <v>54</v>
      </c>
      <c r="K45" s="166">
        <v>3572</v>
      </c>
      <c r="L45" s="165">
        <v>3549</v>
      </c>
      <c r="M45" s="164">
        <v>1.0064806987883912</v>
      </c>
      <c r="N45" s="163">
        <v>23</v>
      </c>
      <c r="O45" s="162">
        <v>0.69232922732362823</v>
      </c>
      <c r="P45" s="161">
        <v>0.68160045083122012</v>
      </c>
      <c r="Q45" s="160">
        <v>1.072877649240811E-2</v>
      </c>
      <c r="R45" s="139"/>
      <c r="S45" s="139"/>
    </row>
    <row r="46" spans="1:19" x14ac:dyDescent="0.4">
      <c r="A46" s="169"/>
      <c r="B46" s="169"/>
      <c r="C46" s="168" t="s">
        <v>93</v>
      </c>
      <c r="D46" s="167"/>
      <c r="E46" s="167"/>
      <c r="F46" s="6" t="s">
        <v>84</v>
      </c>
      <c r="G46" s="166">
        <v>7114</v>
      </c>
      <c r="H46" s="165">
        <v>7555</v>
      </c>
      <c r="I46" s="164">
        <v>0.94162806088682993</v>
      </c>
      <c r="J46" s="163">
        <v>-441</v>
      </c>
      <c r="K46" s="166">
        <v>8099</v>
      </c>
      <c r="L46" s="165">
        <v>9860</v>
      </c>
      <c r="M46" s="164">
        <v>0.82139959432048681</v>
      </c>
      <c r="N46" s="163">
        <v>-1761</v>
      </c>
      <c r="O46" s="162">
        <v>0.87838004691937277</v>
      </c>
      <c r="P46" s="161">
        <v>0.76622718052738337</v>
      </c>
      <c r="Q46" s="160">
        <v>0.1121528663919894</v>
      </c>
      <c r="R46" s="139"/>
      <c r="S46" s="139"/>
    </row>
    <row r="47" spans="1:19" x14ac:dyDescent="0.4">
      <c r="A47" s="169"/>
      <c r="B47" s="169"/>
      <c r="C47" s="168" t="s">
        <v>97</v>
      </c>
      <c r="D47" s="167"/>
      <c r="E47" s="167"/>
      <c r="F47" s="6" t="s">
        <v>84</v>
      </c>
      <c r="G47" s="166">
        <v>11955</v>
      </c>
      <c r="H47" s="165">
        <v>12181</v>
      </c>
      <c r="I47" s="164">
        <v>0.98144651506444458</v>
      </c>
      <c r="J47" s="163">
        <v>-226</v>
      </c>
      <c r="K47" s="166">
        <v>15217</v>
      </c>
      <c r="L47" s="165">
        <v>17392</v>
      </c>
      <c r="M47" s="164">
        <v>0.874942502299908</v>
      </c>
      <c r="N47" s="163">
        <v>-2175</v>
      </c>
      <c r="O47" s="162">
        <v>0.7856344877439706</v>
      </c>
      <c r="P47" s="161">
        <v>0.70037948482060719</v>
      </c>
      <c r="Q47" s="160">
        <v>8.525500292336341E-2</v>
      </c>
      <c r="R47" s="139"/>
      <c r="S47" s="139"/>
    </row>
    <row r="48" spans="1:19" x14ac:dyDescent="0.4">
      <c r="A48" s="169"/>
      <c r="B48" s="169"/>
      <c r="C48" s="168" t="s">
        <v>91</v>
      </c>
      <c r="D48" s="167"/>
      <c r="E48" s="167"/>
      <c r="F48" s="6" t="s">
        <v>84</v>
      </c>
      <c r="G48" s="166">
        <v>1788</v>
      </c>
      <c r="H48" s="165">
        <v>1785</v>
      </c>
      <c r="I48" s="164">
        <v>1.0016806722689076</v>
      </c>
      <c r="J48" s="163">
        <v>3</v>
      </c>
      <c r="K48" s="166">
        <v>2700</v>
      </c>
      <c r="L48" s="165">
        <v>2700</v>
      </c>
      <c r="M48" s="164">
        <v>1</v>
      </c>
      <c r="N48" s="163">
        <v>0</v>
      </c>
      <c r="O48" s="162">
        <v>0.66222222222222227</v>
      </c>
      <c r="P48" s="161">
        <v>0.66111111111111109</v>
      </c>
      <c r="Q48" s="160">
        <v>1.1111111111111738E-3</v>
      </c>
      <c r="R48" s="139"/>
      <c r="S48" s="139"/>
    </row>
    <row r="49" spans="1:19" x14ac:dyDescent="0.4">
      <c r="A49" s="169"/>
      <c r="B49" s="169"/>
      <c r="C49" s="168" t="s">
        <v>111</v>
      </c>
      <c r="D49" s="167"/>
      <c r="E49" s="167"/>
      <c r="F49" s="6" t="s">
        <v>84</v>
      </c>
      <c r="G49" s="166">
        <v>1490</v>
      </c>
      <c r="H49" s="165">
        <v>1526</v>
      </c>
      <c r="I49" s="164">
        <v>0.97640891218872872</v>
      </c>
      <c r="J49" s="163">
        <v>-36</v>
      </c>
      <c r="K49" s="166">
        <v>1760</v>
      </c>
      <c r="L49" s="165">
        <v>1751</v>
      </c>
      <c r="M49" s="164">
        <v>1.0051399200456881</v>
      </c>
      <c r="N49" s="163">
        <v>9</v>
      </c>
      <c r="O49" s="162">
        <v>0.84659090909090906</v>
      </c>
      <c r="P49" s="161">
        <v>0.87150199885779556</v>
      </c>
      <c r="Q49" s="160">
        <v>-2.4911089766886496E-2</v>
      </c>
      <c r="R49" s="139"/>
      <c r="S49" s="139"/>
    </row>
    <row r="50" spans="1:19" x14ac:dyDescent="0.4">
      <c r="A50" s="169"/>
      <c r="B50" s="169"/>
      <c r="C50" s="168" t="s">
        <v>110</v>
      </c>
      <c r="D50" s="167"/>
      <c r="E50" s="167"/>
      <c r="F50" s="6" t="s">
        <v>84</v>
      </c>
      <c r="G50" s="166">
        <v>2032</v>
      </c>
      <c r="H50" s="165">
        <v>1890</v>
      </c>
      <c r="I50" s="164">
        <v>1.0751322751322752</v>
      </c>
      <c r="J50" s="163">
        <v>142</v>
      </c>
      <c r="K50" s="166">
        <v>2700</v>
      </c>
      <c r="L50" s="165">
        <v>2700</v>
      </c>
      <c r="M50" s="164">
        <v>1</v>
      </c>
      <c r="N50" s="163">
        <v>0</v>
      </c>
      <c r="O50" s="162">
        <v>0.75259259259259259</v>
      </c>
      <c r="P50" s="161">
        <v>0.7</v>
      </c>
      <c r="Q50" s="160">
        <v>5.2592592592592635E-2</v>
      </c>
      <c r="R50" s="139"/>
      <c r="S50" s="139"/>
    </row>
    <row r="51" spans="1:19" x14ac:dyDescent="0.4">
      <c r="A51" s="169"/>
      <c r="B51" s="169"/>
      <c r="C51" s="168" t="s">
        <v>109</v>
      </c>
      <c r="D51" s="167"/>
      <c r="E51" s="167"/>
      <c r="F51" s="6" t="s">
        <v>88</v>
      </c>
      <c r="G51" s="166">
        <v>0</v>
      </c>
      <c r="H51" s="165">
        <v>0</v>
      </c>
      <c r="I51" s="164" t="e">
        <v>#DIV/0!</v>
      </c>
      <c r="J51" s="163">
        <v>0</v>
      </c>
      <c r="K51" s="166">
        <v>0</v>
      </c>
      <c r="L51" s="165">
        <v>0</v>
      </c>
      <c r="M51" s="164" t="e">
        <v>#DIV/0!</v>
      </c>
      <c r="N51" s="163">
        <v>0</v>
      </c>
      <c r="O51" s="162" t="e">
        <v>#DIV/0!</v>
      </c>
      <c r="P51" s="161" t="e">
        <v>#DIV/0!</v>
      </c>
      <c r="Q51" s="160" t="e">
        <v>#DIV/0!</v>
      </c>
      <c r="R51" s="139"/>
      <c r="S51" s="139"/>
    </row>
    <row r="52" spans="1:19" x14ac:dyDescent="0.4">
      <c r="A52" s="169"/>
      <c r="B52" s="169"/>
      <c r="C52" s="168" t="s">
        <v>108</v>
      </c>
      <c r="D52" s="167"/>
      <c r="E52" s="167"/>
      <c r="F52" s="6" t="s">
        <v>84</v>
      </c>
      <c r="G52" s="166">
        <v>1104</v>
      </c>
      <c r="H52" s="165">
        <v>1200</v>
      </c>
      <c r="I52" s="164">
        <v>0.92</v>
      </c>
      <c r="J52" s="163">
        <v>-96</v>
      </c>
      <c r="K52" s="166">
        <v>1648</v>
      </c>
      <c r="L52" s="165">
        <v>1760</v>
      </c>
      <c r="M52" s="164">
        <v>0.9363636363636364</v>
      </c>
      <c r="N52" s="163">
        <v>-112</v>
      </c>
      <c r="O52" s="162">
        <v>0.66990291262135926</v>
      </c>
      <c r="P52" s="161">
        <v>0.68181818181818177</v>
      </c>
      <c r="Q52" s="160">
        <v>-1.1915269196822509E-2</v>
      </c>
      <c r="R52" s="139"/>
      <c r="S52" s="139"/>
    </row>
    <row r="53" spans="1:19" x14ac:dyDescent="0.4">
      <c r="A53" s="169"/>
      <c r="B53" s="169"/>
      <c r="C53" s="168" t="s">
        <v>107</v>
      </c>
      <c r="D53" s="167"/>
      <c r="E53" s="167"/>
      <c r="F53" s="6" t="s">
        <v>84</v>
      </c>
      <c r="G53" s="166">
        <v>1623</v>
      </c>
      <c r="H53" s="165">
        <v>1729</v>
      </c>
      <c r="I53" s="164">
        <v>0.93869288606130707</v>
      </c>
      <c r="J53" s="163">
        <v>-106</v>
      </c>
      <c r="K53" s="166">
        <v>2700</v>
      </c>
      <c r="L53" s="165">
        <v>2700</v>
      </c>
      <c r="M53" s="164">
        <v>1</v>
      </c>
      <c r="N53" s="163">
        <v>0</v>
      </c>
      <c r="O53" s="162">
        <v>0.60111111111111115</v>
      </c>
      <c r="P53" s="161">
        <v>0.64037037037037037</v>
      </c>
      <c r="Q53" s="160">
        <v>-3.9259259259259216E-2</v>
      </c>
      <c r="R53" s="139"/>
      <c r="S53" s="139"/>
    </row>
    <row r="54" spans="1:19" x14ac:dyDescent="0.4">
      <c r="A54" s="169"/>
      <c r="B54" s="169"/>
      <c r="C54" s="168" t="s">
        <v>106</v>
      </c>
      <c r="D54" s="167"/>
      <c r="E54" s="167"/>
      <c r="F54" s="6" t="s">
        <v>84</v>
      </c>
      <c r="G54" s="166">
        <v>1979</v>
      </c>
      <c r="H54" s="165">
        <v>1723</v>
      </c>
      <c r="I54" s="164">
        <v>1.1485780615206036</v>
      </c>
      <c r="J54" s="163">
        <v>256</v>
      </c>
      <c r="K54" s="166">
        <v>2700</v>
      </c>
      <c r="L54" s="165">
        <v>2700</v>
      </c>
      <c r="M54" s="164">
        <v>1</v>
      </c>
      <c r="N54" s="163">
        <v>0</v>
      </c>
      <c r="O54" s="162">
        <v>0.73296296296296293</v>
      </c>
      <c r="P54" s="161">
        <v>0.63814814814814813</v>
      </c>
      <c r="Q54" s="160">
        <v>9.4814814814814796E-2</v>
      </c>
      <c r="R54" s="139"/>
      <c r="S54" s="139"/>
    </row>
    <row r="55" spans="1:19" x14ac:dyDescent="0.4">
      <c r="A55" s="169"/>
      <c r="B55" s="169"/>
      <c r="C55" s="168" t="s">
        <v>105</v>
      </c>
      <c r="D55" s="167"/>
      <c r="E55" s="167"/>
      <c r="F55" s="6" t="s">
        <v>84</v>
      </c>
      <c r="G55" s="166">
        <v>1266</v>
      </c>
      <c r="H55" s="165">
        <v>1134</v>
      </c>
      <c r="I55" s="164">
        <v>1.1164021164021165</v>
      </c>
      <c r="J55" s="163">
        <v>132</v>
      </c>
      <c r="K55" s="166">
        <v>1760</v>
      </c>
      <c r="L55" s="165">
        <v>1760</v>
      </c>
      <c r="M55" s="164">
        <v>1</v>
      </c>
      <c r="N55" s="163">
        <v>0</v>
      </c>
      <c r="O55" s="162">
        <v>0.71931818181818186</v>
      </c>
      <c r="P55" s="161">
        <v>0.64431818181818179</v>
      </c>
      <c r="Q55" s="160">
        <v>7.5000000000000067E-2</v>
      </c>
      <c r="R55" s="139"/>
      <c r="S55" s="139"/>
    </row>
    <row r="56" spans="1:19" x14ac:dyDescent="0.4">
      <c r="A56" s="169"/>
      <c r="B56" s="169"/>
      <c r="C56" s="168" t="s">
        <v>103</v>
      </c>
      <c r="D56" s="167"/>
      <c r="E56" s="167"/>
      <c r="F56" s="6" t="s">
        <v>84</v>
      </c>
      <c r="G56" s="166">
        <v>1347</v>
      </c>
      <c r="H56" s="165">
        <v>1073</v>
      </c>
      <c r="I56" s="164">
        <v>1.2553588070829451</v>
      </c>
      <c r="J56" s="163">
        <v>274</v>
      </c>
      <c r="K56" s="166">
        <v>1760</v>
      </c>
      <c r="L56" s="165">
        <v>1760</v>
      </c>
      <c r="M56" s="164">
        <v>1</v>
      </c>
      <c r="N56" s="163">
        <v>0</v>
      </c>
      <c r="O56" s="162">
        <v>0.76534090909090913</v>
      </c>
      <c r="P56" s="161">
        <v>0.60965909090909087</v>
      </c>
      <c r="Q56" s="160">
        <v>0.15568181818181825</v>
      </c>
      <c r="R56" s="139"/>
      <c r="S56" s="139"/>
    </row>
    <row r="57" spans="1:19" x14ac:dyDescent="0.4">
      <c r="A57" s="169"/>
      <c r="B57" s="169"/>
      <c r="C57" s="168" t="s">
        <v>102</v>
      </c>
      <c r="D57" s="167"/>
      <c r="E57" s="167"/>
      <c r="F57" s="6" t="s">
        <v>84</v>
      </c>
      <c r="G57" s="166">
        <v>1021</v>
      </c>
      <c r="H57" s="165">
        <v>694</v>
      </c>
      <c r="I57" s="164">
        <v>1.4711815561959654</v>
      </c>
      <c r="J57" s="163">
        <v>327</v>
      </c>
      <c r="K57" s="166">
        <v>1660</v>
      </c>
      <c r="L57" s="165">
        <v>1760</v>
      </c>
      <c r="M57" s="164">
        <v>0.94318181818181823</v>
      </c>
      <c r="N57" s="163">
        <v>-100</v>
      </c>
      <c r="O57" s="162">
        <v>0.61506024096385548</v>
      </c>
      <c r="P57" s="161">
        <v>0.39431818181818185</v>
      </c>
      <c r="Q57" s="160">
        <v>0.22074205914567363</v>
      </c>
      <c r="R57" s="139"/>
      <c r="S57" s="139"/>
    </row>
    <row r="58" spans="1:19" x14ac:dyDescent="0.4">
      <c r="A58" s="169"/>
      <c r="B58" s="169"/>
      <c r="C58" s="168" t="s">
        <v>104</v>
      </c>
      <c r="D58" s="167"/>
      <c r="E58" s="167"/>
      <c r="F58" s="6" t="s">
        <v>84</v>
      </c>
      <c r="G58" s="166">
        <v>950</v>
      </c>
      <c r="H58" s="165">
        <v>1047</v>
      </c>
      <c r="I58" s="164">
        <v>0.90735434574976126</v>
      </c>
      <c r="J58" s="163">
        <v>-97</v>
      </c>
      <c r="K58" s="166">
        <v>1213</v>
      </c>
      <c r="L58" s="165">
        <v>1246</v>
      </c>
      <c r="M58" s="164">
        <v>0.9735152487961477</v>
      </c>
      <c r="N58" s="163">
        <v>-33</v>
      </c>
      <c r="O58" s="162">
        <v>0.78318219291014013</v>
      </c>
      <c r="P58" s="161">
        <v>0.8402889245585875</v>
      </c>
      <c r="Q58" s="160">
        <v>-5.7106731648447373E-2</v>
      </c>
      <c r="R58" s="139"/>
      <c r="S58" s="139"/>
    </row>
    <row r="59" spans="1:19" x14ac:dyDescent="0.4">
      <c r="A59" s="169"/>
      <c r="B59" s="169"/>
      <c r="C59" s="168" t="s">
        <v>101</v>
      </c>
      <c r="D59" s="167"/>
      <c r="E59" s="167"/>
      <c r="F59" s="6" t="s">
        <v>84</v>
      </c>
      <c r="G59" s="166">
        <v>2307</v>
      </c>
      <c r="H59" s="165">
        <v>2064</v>
      </c>
      <c r="I59" s="164">
        <v>1.117732558139535</v>
      </c>
      <c r="J59" s="163">
        <v>243</v>
      </c>
      <c r="K59" s="166">
        <v>3797</v>
      </c>
      <c r="L59" s="165">
        <v>4156</v>
      </c>
      <c r="M59" s="164">
        <v>0.91361886429258898</v>
      </c>
      <c r="N59" s="163">
        <v>-359</v>
      </c>
      <c r="O59" s="162">
        <v>0.60758493547537529</v>
      </c>
      <c r="P59" s="161">
        <v>0.49663137632338789</v>
      </c>
      <c r="Q59" s="160">
        <v>0.1109535591519874</v>
      </c>
      <c r="R59" s="139"/>
      <c r="S59" s="139"/>
    </row>
    <row r="60" spans="1:19" x14ac:dyDescent="0.4">
      <c r="A60" s="169"/>
      <c r="B60" s="169"/>
      <c r="C60" s="168" t="s">
        <v>98</v>
      </c>
      <c r="D60" s="5" t="s">
        <v>0</v>
      </c>
      <c r="E60" s="167" t="s">
        <v>89</v>
      </c>
      <c r="F60" s="6" t="s">
        <v>84</v>
      </c>
      <c r="G60" s="166">
        <v>2580</v>
      </c>
      <c r="H60" s="165">
        <v>2647</v>
      </c>
      <c r="I60" s="164">
        <v>0.97468832640725345</v>
      </c>
      <c r="J60" s="163">
        <v>-67</v>
      </c>
      <c r="K60" s="166">
        <v>2700</v>
      </c>
      <c r="L60" s="165">
        <v>2700</v>
      </c>
      <c r="M60" s="164">
        <v>1</v>
      </c>
      <c r="N60" s="163">
        <v>0</v>
      </c>
      <c r="O60" s="162">
        <v>0.9555555555555556</v>
      </c>
      <c r="P60" s="161">
        <v>0.98037037037037034</v>
      </c>
      <c r="Q60" s="160">
        <v>-2.4814814814814734E-2</v>
      </c>
      <c r="R60" s="139"/>
      <c r="S60" s="139"/>
    </row>
    <row r="61" spans="1:19" x14ac:dyDescent="0.4">
      <c r="A61" s="169"/>
      <c r="B61" s="169"/>
      <c r="C61" s="168" t="s">
        <v>96</v>
      </c>
      <c r="D61" s="5" t="s">
        <v>0</v>
      </c>
      <c r="E61" s="167" t="s">
        <v>89</v>
      </c>
      <c r="F61" s="6" t="s">
        <v>84</v>
      </c>
      <c r="G61" s="166">
        <v>1419</v>
      </c>
      <c r="H61" s="165">
        <v>1588</v>
      </c>
      <c r="I61" s="164">
        <v>0.89357682619647361</v>
      </c>
      <c r="J61" s="163">
        <v>-169</v>
      </c>
      <c r="K61" s="166">
        <v>1760</v>
      </c>
      <c r="L61" s="165">
        <v>1670</v>
      </c>
      <c r="M61" s="164">
        <v>1.0538922155688624</v>
      </c>
      <c r="N61" s="163">
        <v>90</v>
      </c>
      <c r="O61" s="162">
        <v>0.80625000000000002</v>
      </c>
      <c r="P61" s="161">
        <v>0.95089820359281441</v>
      </c>
      <c r="Q61" s="160">
        <v>-0.14464820359281438</v>
      </c>
      <c r="R61" s="139"/>
      <c r="S61" s="139"/>
    </row>
    <row r="62" spans="1:19" x14ac:dyDescent="0.4">
      <c r="A62" s="169"/>
      <c r="B62" s="169"/>
      <c r="C62" s="168" t="s">
        <v>93</v>
      </c>
      <c r="D62" s="5" t="s">
        <v>0</v>
      </c>
      <c r="E62" s="167" t="s">
        <v>89</v>
      </c>
      <c r="F62" s="6" t="s">
        <v>84</v>
      </c>
      <c r="G62" s="166">
        <v>1588</v>
      </c>
      <c r="H62" s="165">
        <v>1646</v>
      </c>
      <c r="I62" s="164">
        <v>0.96476306196840822</v>
      </c>
      <c r="J62" s="163">
        <v>-58</v>
      </c>
      <c r="K62" s="166">
        <v>1760</v>
      </c>
      <c r="L62" s="165">
        <v>1760</v>
      </c>
      <c r="M62" s="164">
        <v>1</v>
      </c>
      <c r="N62" s="163">
        <v>0</v>
      </c>
      <c r="O62" s="162">
        <v>0.90227272727272723</v>
      </c>
      <c r="P62" s="161">
        <v>0.93522727272727268</v>
      </c>
      <c r="Q62" s="160">
        <v>-3.2954545454545459E-2</v>
      </c>
      <c r="R62" s="139"/>
      <c r="S62" s="139"/>
    </row>
    <row r="63" spans="1:19" x14ac:dyDescent="0.4">
      <c r="A63" s="169"/>
      <c r="B63" s="150"/>
      <c r="C63" s="149" t="s">
        <v>97</v>
      </c>
      <c r="D63" s="11" t="s">
        <v>0</v>
      </c>
      <c r="E63" s="147" t="s">
        <v>89</v>
      </c>
      <c r="F63" s="6" t="s">
        <v>88</v>
      </c>
      <c r="G63" s="146">
        <v>1024</v>
      </c>
      <c r="H63" s="145">
        <v>0</v>
      </c>
      <c r="I63" s="144" t="e">
        <v>#DIV/0!</v>
      </c>
      <c r="J63" s="143">
        <v>1024</v>
      </c>
      <c r="K63" s="146">
        <v>1260</v>
      </c>
      <c r="L63" s="145">
        <v>0</v>
      </c>
      <c r="M63" s="144" t="e">
        <v>#DIV/0!</v>
      </c>
      <c r="N63" s="143">
        <v>1260</v>
      </c>
      <c r="O63" s="142">
        <v>0.8126984126984127</v>
      </c>
      <c r="P63" s="141" t="e">
        <v>#DIV/0!</v>
      </c>
      <c r="Q63" s="140" t="e">
        <v>#DIV/0!</v>
      </c>
      <c r="R63" s="139"/>
      <c r="S63" s="139"/>
    </row>
    <row r="64" spans="1:19" x14ac:dyDescent="0.4">
      <c r="A64" s="169"/>
      <c r="B64" s="159" t="s">
        <v>1</v>
      </c>
      <c r="C64" s="158"/>
      <c r="D64" s="175"/>
      <c r="E64" s="158"/>
      <c r="F64" s="174"/>
      <c r="G64" s="157">
        <v>2679</v>
      </c>
      <c r="H64" s="156">
        <v>1485</v>
      </c>
      <c r="I64" s="155">
        <v>1.8040404040404041</v>
      </c>
      <c r="J64" s="154">
        <v>1194</v>
      </c>
      <c r="K64" s="157">
        <v>3268</v>
      </c>
      <c r="L64" s="156">
        <v>2049</v>
      </c>
      <c r="M64" s="155">
        <v>1.5949243533430941</v>
      </c>
      <c r="N64" s="154">
        <v>1219</v>
      </c>
      <c r="O64" s="153">
        <v>0.81976744186046513</v>
      </c>
      <c r="P64" s="152">
        <v>0.7247437774524158</v>
      </c>
      <c r="Q64" s="151">
        <v>9.5023664408049324E-2</v>
      </c>
      <c r="R64" s="139"/>
      <c r="S64" s="139"/>
    </row>
    <row r="65" spans="1:19" x14ac:dyDescent="0.4">
      <c r="A65" s="169"/>
      <c r="B65" s="169"/>
      <c r="C65" s="168" t="s">
        <v>104</v>
      </c>
      <c r="D65" s="167"/>
      <c r="E65" s="167"/>
      <c r="F65" s="6" t="s">
        <v>84</v>
      </c>
      <c r="G65" s="166">
        <v>434</v>
      </c>
      <c r="H65" s="165">
        <v>333</v>
      </c>
      <c r="I65" s="164">
        <v>1.3033033033033032</v>
      </c>
      <c r="J65" s="163">
        <v>101</v>
      </c>
      <c r="K65" s="166">
        <v>527</v>
      </c>
      <c r="L65" s="165">
        <v>494</v>
      </c>
      <c r="M65" s="164">
        <v>1.0668016194331984</v>
      </c>
      <c r="N65" s="163">
        <v>33</v>
      </c>
      <c r="O65" s="162">
        <v>0.82352941176470584</v>
      </c>
      <c r="P65" s="161">
        <v>0.67408906882591091</v>
      </c>
      <c r="Q65" s="160">
        <v>0.14944034293879493</v>
      </c>
      <c r="R65" s="139"/>
      <c r="S65" s="139"/>
    </row>
    <row r="66" spans="1:19" x14ac:dyDescent="0.4">
      <c r="A66" s="169"/>
      <c r="B66" s="169"/>
      <c r="C66" s="168" t="s">
        <v>103</v>
      </c>
      <c r="D66" s="167"/>
      <c r="E66" s="167"/>
      <c r="F66" s="173"/>
      <c r="G66" s="166"/>
      <c r="H66" s="165"/>
      <c r="I66" s="164" t="e">
        <v>#DIV/0!</v>
      </c>
      <c r="J66" s="163">
        <v>0</v>
      </c>
      <c r="K66" s="166"/>
      <c r="L66" s="165"/>
      <c r="M66" s="164" t="e">
        <v>#DIV/0!</v>
      </c>
      <c r="N66" s="163">
        <v>0</v>
      </c>
      <c r="O66" s="162" t="e">
        <v>#DIV/0!</v>
      </c>
      <c r="P66" s="161" t="e">
        <v>#DIV/0!</v>
      </c>
      <c r="Q66" s="160" t="e">
        <v>#DIV/0!</v>
      </c>
      <c r="R66" s="139"/>
      <c r="S66" s="139"/>
    </row>
    <row r="67" spans="1:19" x14ac:dyDescent="0.4">
      <c r="A67" s="169"/>
      <c r="B67" s="169"/>
      <c r="C67" s="168" t="s">
        <v>102</v>
      </c>
      <c r="D67" s="167"/>
      <c r="E67" s="167"/>
      <c r="F67" s="173"/>
      <c r="G67" s="166"/>
      <c r="H67" s="165"/>
      <c r="I67" s="164" t="e">
        <v>#DIV/0!</v>
      </c>
      <c r="J67" s="163">
        <v>0</v>
      </c>
      <c r="K67" s="166"/>
      <c r="L67" s="165"/>
      <c r="M67" s="164" t="e">
        <v>#DIV/0!</v>
      </c>
      <c r="N67" s="163">
        <v>0</v>
      </c>
      <c r="O67" s="162" t="e">
        <v>#DIV/0!</v>
      </c>
      <c r="P67" s="161" t="e">
        <v>#DIV/0!</v>
      </c>
      <c r="Q67" s="160" t="e">
        <v>#DIV/0!</v>
      </c>
      <c r="R67" s="139"/>
      <c r="S67" s="139"/>
    </row>
    <row r="68" spans="1:19" x14ac:dyDescent="0.4">
      <c r="A68" s="169"/>
      <c r="B68" s="169"/>
      <c r="C68" s="168" t="s">
        <v>101</v>
      </c>
      <c r="D68" s="167"/>
      <c r="E68" s="167"/>
      <c r="F68" s="6" t="s">
        <v>84</v>
      </c>
      <c r="G68" s="166">
        <v>810</v>
      </c>
      <c r="H68" s="165">
        <v>445</v>
      </c>
      <c r="I68" s="164">
        <v>1.8202247191011236</v>
      </c>
      <c r="J68" s="163">
        <v>365</v>
      </c>
      <c r="K68" s="166">
        <v>1093</v>
      </c>
      <c r="L68" s="165">
        <v>604</v>
      </c>
      <c r="M68" s="164">
        <v>1.8096026490066226</v>
      </c>
      <c r="N68" s="163">
        <v>489</v>
      </c>
      <c r="O68" s="162">
        <v>0.74107959743824336</v>
      </c>
      <c r="P68" s="161">
        <v>0.73675496688741726</v>
      </c>
      <c r="Q68" s="160">
        <v>4.3246305508261029E-3</v>
      </c>
      <c r="R68" s="139"/>
      <c r="S68" s="139"/>
    </row>
    <row r="69" spans="1:19" x14ac:dyDescent="0.4">
      <c r="A69" s="150"/>
      <c r="B69" s="150"/>
      <c r="C69" s="149" t="s">
        <v>90</v>
      </c>
      <c r="D69" s="147"/>
      <c r="E69" s="147"/>
      <c r="F69" s="12" t="s">
        <v>84</v>
      </c>
      <c r="G69" s="146">
        <v>1435</v>
      </c>
      <c r="H69" s="145">
        <v>707</v>
      </c>
      <c r="I69" s="144">
        <v>2.0297029702970297</v>
      </c>
      <c r="J69" s="143">
        <v>728</v>
      </c>
      <c r="K69" s="146">
        <v>1648</v>
      </c>
      <c r="L69" s="145">
        <v>951</v>
      </c>
      <c r="M69" s="144">
        <v>1.7329127234490012</v>
      </c>
      <c r="N69" s="143">
        <v>697</v>
      </c>
      <c r="O69" s="142">
        <v>0.87075242718446599</v>
      </c>
      <c r="P69" s="141">
        <v>0.74342797055730814</v>
      </c>
      <c r="Q69" s="140">
        <v>0.12732445662715786</v>
      </c>
      <c r="R69" s="139"/>
      <c r="S69" s="139"/>
    </row>
    <row r="70" spans="1:19" x14ac:dyDescent="0.4">
      <c r="G70" s="138"/>
      <c r="H70" s="138"/>
      <c r="I70" s="138"/>
      <c r="J70" s="138"/>
      <c r="K70" s="138"/>
      <c r="L70" s="138"/>
      <c r="M70" s="138"/>
      <c r="N70" s="138"/>
      <c r="O70" s="137"/>
      <c r="P70" s="137"/>
      <c r="Q70" s="137"/>
    </row>
    <row r="71" spans="1:19" x14ac:dyDescent="0.4">
      <c r="C71" s="8" t="s">
        <v>83</v>
      </c>
    </row>
    <row r="72" spans="1:19" x14ac:dyDescent="0.4">
      <c r="C72" s="9" t="s">
        <v>82</v>
      </c>
    </row>
    <row r="73" spans="1:19" x14ac:dyDescent="0.4">
      <c r="C73" s="8" t="s">
        <v>81</v>
      </c>
    </row>
    <row r="74" spans="1:19" x14ac:dyDescent="0.4">
      <c r="C74" s="8" t="s">
        <v>80</v>
      </c>
    </row>
    <row r="75" spans="1:19" x14ac:dyDescent="0.4">
      <c r="C75" s="8" t="s">
        <v>79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h26'!A1" display="'h26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2"/>
  <sheetViews>
    <sheetView showGridLines="0" zoomScale="90" zoomScaleNormal="90" zoomScaleSheetLayoutView="90" workbookViewId="0">
      <pane xSplit="2" ySplit="5" topLeftCell="C24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02" customWidth="1"/>
    <col min="2" max="2" width="20.75" style="202" customWidth="1"/>
    <col min="3" max="4" width="11.625" style="201" customWidth="1"/>
    <col min="5" max="5" width="8.625" style="201" customWidth="1"/>
    <col min="6" max="6" width="10.625" style="201" customWidth="1"/>
    <col min="7" max="8" width="11.625" style="201" customWidth="1"/>
    <col min="9" max="9" width="8.625" style="201" customWidth="1"/>
    <col min="10" max="10" width="10.625" style="201" customWidth="1"/>
    <col min="11" max="11" width="9.625" style="70" customWidth="1"/>
    <col min="12" max="12" width="9.625" style="201" customWidth="1"/>
    <col min="13" max="13" width="8.625" style="201" customWidth="1"/>
    <col min="14" max="16384" width="9" style="201"/>
  </cols>
  <sheetData>
    <row r="1" spans="1:13" s="217" customFormat="1" x14ac:dyDescent="0.4">
      <c r="A1" s="327" t="str">
        <f>'h26'!A1</f>
        <v>平成26年度</v>
      </c>
      <c r="B1" s="327"/>
      <c r="C1" s="90"/>
      <c r="D1" s="90"/>
      <c r="E1" s="90"/>
      <c r="F1" s="95" t="str">
        <f ca="1">RIGHT(CELL("filename",$A$1),LEN(CELL("filename",$A$1))-FIND("]",CELL("filename",$A$1)))</f>
        <v>６月月間</v>
      </c>
      <c r="G1" s="94" t="s">
        <v>71</v>
      </c>
      <c r="H1" s="90"/>
      <c r="I1" s="90"/>
      <c r="J1" s="90"/>
      <c r="K1" s="90"/>
      <c r="L1" s="90"/>
      <c r="M1" s="90"/>
    </row>
    <row r="2" spans="1:13" s="217" customFormat="1" ht="19.5" thickBot="1" x14ac:dyDescent="0.45">
      <c r="A2" s="13"/>
      <c r="B2" s="13" t="s">
        <v>177</v>
      </c>
      <c r="C2" s="218">
        <f>'６月（上旬）'!E2</f>
        <v>6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7.100000000000001" customHeight="1" x14ac:dyDescent="0.4">
      <c r="A3" s="216"/>
      <c r="B3" s="215"/>
      <c r="C3" s="323" t="s">
        <v>173</v>
      </c>
      <c r="D3" s="324"/>
      <c r="E3" s="325"/>
      <c r="F3" s="326"/>
      <c r="G3" s="323" t="s">
        <v>172</v>
      </c>
      <c r="H3" s="324"/>
      <c r="I3" s="325"/>
      <c r="J3" s="326"/>
      <c r="K3" s="315" t="s">
        <v>171</v>
      </c>
      <c r="L3" s="316"/>
      <c r="M3" s="317"/>
    </row>
    <row r="4" spans="1:13" ht="17.100000000000001" customHeight="1" x14ac:dyDescent="0.4">
      <c r="A4" s="206"/>
      <c r="B4" s="214"/>
      <c r="C4" s="305" t="s">
        <v>207</v>
      </c>
      <c r="D4" s="340" t="s">
        <v>206</v>
      </c>
      <c r="E4" s="341" t="s">
        <v>168</v>
      </c>
      <c r="F4" s="342"/>
      <c r="G4" s="318" t="str">
        <f>C4</f>
        <v>14'6月間</v>
      </c>
      <c r="H4" s="338" t="str">
        <f>D4</f>
        <v>13'6月間</v>
      </c>
      <c r="I4" s="341" t="s">
        <v>168</v>
      </c>
      <c r="J4" s="342"/>
      <c r="K4" s="318" t="str">
        <f>C4</f>
        <v>14'6月間</v>
      </c>
      <c r="L4" s="319" t="str">
        <f>D4</f>
        <v>13'6月間</v>
      </c>
      <c r="M4" s="321" t="s">
        <v>167</v>
      </c>
    </row>
    <row r="5" spans="1:13" ht="17.100000000000001" customHeight="1" x14ac:dyDescent="0.4">
      <c r="A5" s="205"/>
      <c r="B5" s="213"/>
      <c r="C5" s="306"/>
      <c r="D5" s="320"/>
      <c r="E5" s="212" t="s">
        <v>166</v>
      </c>
      <c r="F5" s="211" t="s">
        <v>165</v>
      </c>
      <c r="G5" s="306"/>
      <c r="H5" s="339"/>
      <c r="I5" s="212" t="s">
        <v>166</v>
      </c>
      <c r="J5" s="211" t="s">
        <v>165</v>
      </c>
      <c r="K5" s="306"/>
      <c r="L5" s="320"/>
      <c r="M5" s="322"/>
    </row>
    <row r="6" spans="1:13" x14ac:dyDescent="0.4">
      <c r="A6" s="332" t="s">
        <v>164</v>
      </c>
      <c r="B6" s="333"/>
      <c r="C6" s="334">
        <v>471600</v>
      </c>
      <c r="D6" s="348">
        <v>441415</v>
      </c>
      <c r="E6" s="307">
        <v>1.0683823612700067</v>
      </c>
      <c r="F6" s="328">
        <v>30185</v>
      </c>
      <c r="G6" s="334">
        <v>701342</v>
      </c>
      <c r="H6" s="336">
        <v>699030</v>
      </c>
      <c r="I6" s="307">
        <v>1.0033074403101441</v>
      </c>
      <c r="J6" s="328">
        <v>2312</v>
      </c>
      <c r="K6" s="309">
        <v>0.67242515063977348</v>
      </c>
      <c r="L6" s="345">
        <v>0.63146789122069158</v>
      </c>
      <c r="M6" s="313">
        <v>4.0957259419081904E-2</v>
      </c>
    </row>
    <row r="7" spans="1:13" x14ac:dyDescent="0.4">
      <c r="A7" s="330" t="s">
        <v>163</v>
      </c>
      <c r="B7" s="331"/>
      <c r="C7" s="335"/>
      <c r="D7" s="349"/>
      <c r="E7" s="344"/>
      <c r="F7" s="343"/>
      <c r="G7" s="335"/>
      <c r="H7" s="337"/>
      <c r="I7" s="344"/>
      <c r="J7" s="343"/>
      <c r="K7" s="310"/>
      <c r="L7" s="346"/>
      <c r="M7" s="347"/>
    </row>
    <row r="8" spans="1:13" ht="18" customHeight="1" x14ac:dyDescent="0.4">
      <c r="A8" s="208" t="s">
        <v>162</v>
      </c>
      <c r="B8" s="14"/>
      <c r="C8" s="15">
        <v>227520</v>
      </c>
      <c r="D8" s="16">
        <v>216117</v>
      </c>
      <c r="E8" s="17">
        <v>1.0527630866613917</v>
      </c>
      <c r="F8" s="18">
        <v>11403</v>
      </c>
      <c r="G8" s="15">
        <v>342462</v>
      </c>
      <c r="H8" s="19">
        <v>353789</v>
      </c>
      <c r="I8" s="17">
        <v>0.96798374172176072</v>
      </c>
      <c r="J8" s="18">
        <v>-11327</v>
      </c>
      <c r="K8" s="20">
        <v>0.66436568144786867</v>
      </c>
      <c r="L8" s="21">
        <v>0.61086410261483537</v>
      </c>
      <c r="M8" s="210">
        <v>5.3501578833033303E-2</v>
      </c>
    </row>
    <row r="9" spans="1:13" ht="18" customHeight="1" x14ac:dyDescent="0.4">
      <c r="A9" s="206"/>
      <c r="B9" s="81" t="s">
        <v>157</v>
      </c>
      <c r="C9" s="23">
        <v>94846</v>
      </c>
      <c r="D9" s="24">
        <v>89236</v>
      </c>
      <c r="E9" s="25">
        <v>1.0628670043480211</v>
      </c>
      <c r="F9" s="26">
        <v>5610</v>
      </c>
      <c r="G9" s="23">
        <v>145386</v>
      </c>
      <c r="H9" s="24">
        <v>165644</v>
      </c>
      <c r="I9" s="25">
        <v>0.87770157687570938</v>
      </c>
      <c r="J9" s="26">
        <v>-20258</v>
      </c>
      <c r="K9" s="27">
        <v>0.65237368109721705</v>
      </c>
      <c r="L9" s="28">
        <v>0.53872159571128442</v>
      </c>
      <c r="M9" s="209">
        <v>0.11365208538593263</v>
      </c>
    </row>
    <row r="10" spans="1:13" ht="18" customHeight="1" x14ac:dyDescent="0.4">
      <c r="A10" s="206"/>
      <c r="B10" s="66" t="s">
        <v>156</v>
      </c>
      <c r="C10" s="30">
        <v>10858</v>
      </c>
      <c r="D10" s="31">
        <v>10743</v>
      </c>
      <c r="E10" s="32">
        <v>1.0107046448850414</v>
      </c>
      <c r="F10" s="33">
        <v>115</v>
      </c>
      <c r="G10" s="30">
        <v>13050</v>
      </c>
      <c r="H10" s="31">
        <v>13190</v>
      </c>
      <c r="I10" s="32">
        <v>0.98938589840788471</v>
      </c>
      <c r="J10" s="33">
        <v>-140</v>
      </c>
      <c r="K10" s="34">
        <v>0.83203065134099619</v>
      </c>
      <c r="L10" s="35">
        <v>0.8144806671721001</v>
      </c>
      <c r="M10" s="36">
        <v>1.7549984168896082E-2</v>
      </c>
    </row>
    <row r="11" spans="1:13" ht="18" customHeight="1" x14ac:dyDescent="0.4">
      <c r="A11" s="206"/>
      <c r="B11" s="66" t="s">
        <v>154</v>
      </c>
      <c r="C11" s="30">
        <v>93185</v>
      </c>
      <c r="D11" s="31">
        <v>91037</v>
      </c>
      <c r="E11" s="32">
        <v>1.0235948021134265</v>
      </c>
      <c r="F11" s="33">
        <v>2148</v>
      </c>
      <c r="G11" s="30">
        <v>141546</v>
      </c>
      <c r="H11" s="31">
        <v>137785</v>
      </c>
      <c r="I11" s="32">
        <v>1.0272961497985993</v>
      </c>
      <c r="J11" s="33">
        <v>3761</v>
      </c>
      <c r="K11" s="34">
        <v>0.65833721899594477</v>
      </c>
      <c r="L11" s="35">
        <v>0.66071778495482092</v>
      </c>
      <c r="M11" s="36">
        <v>-2.3805659588761463E-3</v>
      </c>
    </row>
    <row r="12" spans="1:13" ht="18" customHeight="1" x14ac:dyDescent="0.4">
      <c r="A12" s="206"/>
      <c r="B12" s="204" t="s">
        <v>99</v>
      </c>
      <c r="C12" s="73">
        <v>28631</v>
      </c>
      <c r="D12" s="74">
        <v>25101</v>
      </c>
      <c r="E12" s="75">
        <v>1.1406318473367596</v>
      </c>
      <c r="F12" s="76">
        <v>3530</v>
      </c>
      <c r="G12" s="73">
        <v>42480</v>
      </c>
      <c r="H12" s="74">
        <v>37170</v>
      </c>
      <c r="I12" s="75">
        <v>1.1428571428571428</v>
      </c>
      <c r="J12" s="76">
        <v>5310</v>
      </c>
      <c r="K12" s="77">
        <v>0.6739877589453861</v>
      </c>
      <c r="L12" s="78">
        <v>0.67530266343825662</v>
      </c>
      <c r="M12" s="79">
        <v>-1.3149044928705278E-3</v>
      </c>
    </row>
    <row r="13" spans="1:13" ht="18" customHeight="1" x14ac:dyDescent="0.4">
      <c r="A13" s="208" t="s">
        <v>161</v>
      </c>
      <c r="B13" s="14"/>
      <c r="C13" s="15">
        <v>87625</v>
      </c>
      <c r="D13" s="16">
        <v>82047</v>
      </c>
      <c r="E13" s="17">
        <v>1.0679854229892622</v>
      </c>
      <c r="F13" s="18">
        <v>5578</v>
      </c>
      <c r="G13" s="15">
        <v>123628</v>
      </c>
      <c r="H13" s="16">
        <v>111738</v>
      </c>
      <c r="I13" s="17">
        <v>1.1064096368290106</v>
      </c>
      <c r="J13" s="18">
        <v>11890</v>
      </c>
      <c r="K13" s="46">
        <v>0.7087795644999515</v>
      </c>
      <c r="L13" s="47">
        <v>0.73428019116146703</v>
      </c>
      <c r="M13" s="48">
        <v>-2.5500626661515535E-2</v>
      </c>
    </row>
    <row r="14" spans="1:13" ht="18" customHeight="1" x14ac:dyDescent="0.4">
      <c r="A14" s="206"/>
      <c r="B14" s="81" t="s">
        <v>157</v>
      </c>
      <c r="C14" s="23">
        <v>18498</v>
      </c>
      <c r="D14" s="24">
        <v>12410</v>
      </c>
      <c r="E14" s="25">
        <v>1.4905721192586623</v>
      </c>
      <c r="F14" s="26">
        <v>6088</v>
      </c>
      <c r="G14" s="23">
        <v>30000</v>
      </c>
      <c r="H14" s="24">
        <v>15000</v>
      </c>
      <c r="I14" s="25">
        <v>2</v>
      </c>
      <c r="J14" s="26">
        <v>15000</v>
      </c>
      <c r="K14" s="49">
        <v>0.61660000000000004</v>
      </c>
      <c r="L14" s="50">
        <v>0.82733333333333337</v>
      </c>
      <c r="M14" s="29">
        <v>-0.21073333333333333</v>
      </c>
    </row>
    <row r="15" spans="1:13" ht="18" customHeight="1" x14ac:dyDescent="0.4">
      <c r="A15" s="206"/>
      <c r="B15" s="66" t="s">
        <v>156</v>
      </c>
      <c r="C15" s="30">
        <v>13014</v>
      </c>
      <c r="D15" s="31">
        <v>16557</v>
      </c>
      <c r="E15" s="32">
        <v>0.7860119586881682</v>
      </c>
      <c r="F15" s="33">
        <v>-3543</v>
      </c>
      <c r="G15" s="30">
        <v>17645</v>
      </c>
      <c r="H15" s="31">
        <v>22040</v>
      </c>
      <c r="I15" s="32">
        <v>0.800589836660617</v>
      </c>
      <c r="J15" s="33">
        <v>-4395</v>
      </c>
      <c r="K15" s="34">
        <v>0.73754604703882121</v>
      </c>
      <c r="L15" s="35">
        <v>0.75122504537205081</v>
      </c>
      <c r="M15" s="36">
        <v>-1.3678998333229608E-2</v>
      </c>
    </row>
    <row r="16" spans="1:13" ht="18" customHeight="1" x14ac:dyDescent="0.4">
      <c r="A16" s="206"/>
      <c r="B16" s="66" t="s">
        <v>154</v>
      </c>
      <c r="C16" s="30">
        <v>45504</v>
      </c>
      <c r="D16" s="31">
        <v>41572</v>
      </c>
      <c r="E16" s="32">
        <v>1.094582892331377</v>
      </c>
      <c r="F16" s="33">
        <v>3932</v>
      </c>
      <c r="G16" s="30">
        <v>60470</v>
      </c>
      <c r="H16" s="31">
        <v>55985</v>
      </c>
      <c r="I16" s="32">
        <v>1.0801107439492721</v>
      </c>
      <c r="J16" s="33">
        <v>4485</v>
      </c>
      <c r="K16" s="34">
        <v>0.7525053745659005</v>
      </c>
      <c r="L16" s="35">
        <v>0.74255604179690993</v>
      </c>
      <c r="M16" s="36">
        <v>9.9493327689905708E-3</v>
      </c>
    </row>
    <row r="17" spans="1:13" ht="18" customHeight="1" x14ac:dyDescent="0.4">
      <c r="A17" s="206"/>
      <c r="B17" s="66" t="s">
        <v>153</v>
      </c>
      <c r="C17" s="30">
        <v>3321</v>
      </c>
      <c r="D17" s="31">
        <v>1657</v>
      </c>
      <c r="E17" s="32">
        <v>2.0042245021122511</v>
      </c>
      <c r="F17" s="33">
        <v>1664</v>
      </c>
      <c r="G17" s="30">
        <v>4893</v>
      </c>
      <c r="H17" s="31">
        <v>2783</v>
      </c>
      <c r="I17" s="32">
        <v>1.7581746316924183</v>
      </c>
      <c r="J17" s="33">
        <v>2110</v>
      </c>
      <c r="K17" s="34">
        <v>0.67872470876762725</v>
      </c>
      <c r="L17" s="35">
        <v>0.59540064678404603</v>
      </c>
      <c r="M17" s="36">
        <v>8.3324061983581221E-2</v>
      </c>
    </row>
    <row r="18" spans="1:13" ht="18" customHeight="1" x14ac:dyDescent="0.4">
      <c r="A18" s="205"/>
      <c r="B18" s="204" t="s">
        <v>99</v>
      </c>
      <c r="C18" s="73">
        <v>7288</v>
      </c>
      <c r="D18" s="74">
        <v>9851</v>
      </c>
      <c r="E18" s="75">
        <v>0.73982336818597094</v>
      </c>
      <c r="F18" s="76">
        <v>-2563</v>
      </c>
      <c r="G18" s="73">
        <v>10620</v>
      </c>
      <c r="H18" s="74">
        <v>15930</v>
      </c>
      <c r="I18" s="75">
        <v>0.66666666666666663</v>
      </c>
      <c r="J18" s="76">
        <v>-5310</v>
      </c>
      <c r="K18" s="77">
        <v>0.68625235404896423</v>
      </c>
      <c r="L18" s="78">
        <v>0.61839296924042686</v>
      </c>
      <c r="M18" s="79">
        <v>6.7859384808537371E-2</v>
      </c>
    </row>
    <row r="19" spans="1:13" ht="18" customHeight="1" x14ac:dyDescent="0.4">
      <c r="A19" s="208" t="s">
        <v>160</v>
      </c>
      <c r="B19" s="14"/>
      <c r="C19" s="15">
        <v>63286</v>
      </c>
      <c r="D19" s="16">
        <v>59125</v>
      </c>
      <c r="E19" s="17">
        <v>1.0703763213530655</v>
      </c>
      <c r="F19" s="18">
        <v>4161</v>
      </c>
      <c r="G19" s="15">
        <v>91228</v>
      </c>
      <c r="H19" s="19">
        <v>89905</v>
      </c>
      <c r="I19" s="17">
        <v>1.0147155330626774</v>
      </c>
      <c r="J19" s="18">
        <v>1323</v>
      </c>
      <c r="K19" s="46">
        <v>0.69371245670188975</v>
      </c>
      <c r="L19" s="47">
        <v>0.65763861854179406</v>
      </c>
      <c r="M19" s="22">
        <v>3.6073838160095684E-2</v>
      </c>
    </row>
    <row r="20" spans="1:13" ht="18" customHeight="1" x14ac:dyDescent="0.4">
      <c r="A20" s="206"/>
      <c r="B20" s="81" t="s">
        <v>157</v>
      </c>
      <c r="C20" s="23">
        <v>0</v>
      </c>
      <c r="D20" s="24">
        <v>0</v>
      </c>
      <c r="E20" s="25" t="e">
        <v>#DIV/0!</v>
      </c>
      <c r="F20" s="26">
        <v>0</v>
      </c>
      <c r="G20" s="23">
        <v>0</v>
      </c>
      <c r="H20" s="24">
        <v>0</v>
      </c>
      <c r="I20" s="25" t="e">
        <v>#DIV/0!</v>
      </c>
      <c r="J20" s="26">
        <v>0</v>
      </c>
      <c r="K20" s="49" t="s">
        <v>0</v>
      </c>
      <c r="L20" s="50" t="s">
        <v>0</v>
      </c>
      <c r="M20" s="29" t="e">
        <v>#VALUE!</v>
      </c>
    </row>
    <row r="21" spans="1:13" ht="18" customHeight="1" x14ac:dyDescent="0.4">
      <c r="A21" s="206"/>
      <c r="B21" s="66" t="s">
        <v>156</v>
      </c>
      <c r="C21" s="30">
        <v>19089</v>
      </c>
      <c r="D21" s="31">
        <v>17301</v>
      </c>
      <c r="E21" s="32">
        <v>1.1033466273625803</v>
      </c>
      <c r="F21" s="33">
        <v>1788</v>
      </c>
      <c r="G21" s="30">
        <v>25965</v>
      </c>
      <c r="H21" s="31">
        <v>25945</v>
      </c>
      <c r="I21" s="32">
        <v>1.0007708614376565</v>
      </c>
      <c r="J21" s="33">
        <v>20</v>
      </c>
      <c r="K21" s="34">
        <v>0.7351819757365684</v>
      </c>
      <c r="L21" s="35">
        <v>0.66683368664482556</v>
      </c>
      <c r="M21" s="36">
        <v>6.8348289091742842E-2</v>
      </c>
    </row>
    <row r="22" spans="1:13" ht="18" customHeight="1" x14ac:dyDescent="0.4">
      <c r="A22" s="206"/>
      <c r="B22" s="66" t="s">
        <v>154</v>
      </c>
      <c r="C22" s="30">
        <v>33482</v>
      </c>
      <c r="D22" s="31">
        <v>31004</v>
      </c>
      <c r="E22" s="32">
        <v>1.0799251709456845</v>
      </c>
      <c r="F22" s="33">
        <v>2478</v>
      </c>
      <c r="G22" s="30">
        <v>49333</v>
      </c>
      <c r="H22" s="31">
        <v>48030</v>
      </c>
      <c r="I22" s="32">
        <v>1.0271288777847178</v>
      </c>
      <c r="J22" s="33">
        <v>1303</v>
      </c>
      <c r="K22" s="34">
        <v>0.67869377495793892</v>
      </c>
      <c r="L22" s="35">
        <v>0.64551322090360197</v>
      </c>
      <c r="M22" s="36">
        <v>3.3180554054336953E-2</v>
      </c>
    </row>
    <row r="23" spans="1:13" ht="18" customHeight="1" x14ac:dyDescent="0.4">
      <c r="A23" s="205"/>
      <c r="B23" s="204" t="s">
        <v>99</v>
      </c>
      <c r="C23" s="73">
        <v>10715</v>
      </c>
      <c r="D23" s="74">
        <v>10820</v>
      </c>
      <c r="E23" s="75">
        <v>0.99029574861367842</v>
      </c>
      <c r="F23" s="76">
        <v>-105</v>
      </c>
      <c r="G23" s="73">
        <v>15930</v>
      </c>
      <c r="H23" s="74">
        <v>15930</v>
      </c>
      <c r="I23" s="75">
        <v>1</v>
      </c>
      <c r="J23" s="76">
        <v>0</v>
      </c>
      <c r="K23" s="77">
        <v>0.67263025737602011</v>
      </c>
      <c r="L23" s="78">
        <v>0.67922159447583175</v>
      </c>
      <c r="M23" s="79">
        <v>-6.5913370998116338E-3</v>
      </c>
    </row>
    <row r="24" spans="1:13" ht="18" customHeight="1" x14ac:dyDescent="0.4">
      <c r="A24" s="208" t="s">
        <v>159</v>
      </c>
      <c r="B24" s="14"/>
      <c r="C24" s="15">
        <v>42650</v>
      </c>
      <c r="D24" s="16">
        <v>40819</v>
      </c>
      <c r="E24" s="17">
        <v>1.0448565618951959</v>
      </c>
      <c r="F24" s="18">
        <v>1831</v>
      </c>
      <c r="G24" s="15">
        <v>57238</v>
      </c>
      <c r="H24" s="19">
        <v>62580</v>
      </c>
      <c r="I24" s="17">
        <v>0.91463726430169379</v>
      </c>
      <c r="J24" s="18">
        <v>-5342</v>
      </c>
      <c r="K24" s="46">
        <v>0.74513435130507699</v>
      </c>
      <c r="L24" s="47">
        <v>0.6522690955576862</v>
      </c>
      <c r="M24" s="48">
        <v>9.2865255747390796E-2</v>
      </c>
    </row>
    <row r="25" spans="1:13" ht="18" customHeight="1" x14ac:dyDescent="0.4">
      <c r="A25" s="206"/>
      <c r="B25" s="81" t="s">
        <v>157</v>
      </c>
      <c r="C25" s="23">
        <v>0</v>
      </c>
      <c r="D25" s="24">
        <v>0</v>
      </c>
      <c r="E25" s="25" t="e">
        <v>#DIV/0!</v>
      </c>
      <c r="F25" s="26">
        <v>0</v>
      </c>
      <c r="G25" s="23">
        <v>0</v>
      </c>
      <c r="H25" s="24">
        <v>0</v>
      </c>
      <c r="I25" s="25" t="e">
        <v>#DIV/0!</v>
      </c>
      <c r="J25" s="26">
        <v>0</v>
      </c>
      <c r="K25" s="49" t="s">
        <v>0</v>
      </c>
      <c r="L25" s="50" t="s">
        <v>0</v>
      </c>
      <c r="M25" s="29" t="e">
        <v>#VALUE!</v>
      </c>
    </row>
    <row r="26" spans="1:13" ht="18" customHeight="1" x14ac:dyDescent="0.4">
      <c r="A26" s="206"/>
      <c r="B26" s="66" t="s">
        <v>156</v>
      </c>
      <c r="C26" s="30">
        <v>14854</v>
      </c>
      <c r="D26" s="31">
        <v>12811</v>
      </c>
      <c r="E26" s="32">
        <v>1.1594723284677231</v>
      </c>
      <c r="F26" s="33">
        <v>2043</v>
      </c>
      <c r="G26" s="30">
        <v>17520</v>
      </c>
      <c r="H26" s="31">
        <v>17530</v>
      </c>
      <c r="I26" s="32">
        <v>0.99942954934398176</v>
      </c>
      <c r="J26" s="33">
        <v>-10</v>
      </c>
      <c r="K26" s="34">
        <v>0.84783105022831051</v>
      </c>
      <c r="L26" s="35">
        <v>0.73080433542498568</v>
      </c>
      <c r="M26" s="36">
        <v>0.11702671480332483</v>
      </c>
    </row>
    <row r="27" spans="1:13" ht="18" customHeight="1" x14ac:dyDescent="0.4">
      <c r="A27" s="206"/>
      <c r="B27" s="66" t="s">
        <v>154</v>
      </c>
      <c r="C27" s="30">
        <v>20067</v>
      </c>
      <c r="D27" s="31">
        <v>20501</v>
      </c>
      <c r="E27" s="32">
        <v>0.97883030096092871</v>
      </c>
      <c r="F27" s="33">
        <v>-434</v>
      </c>
      <c r="G27" s="30">
        <v>29098</v>
      </c>
      <c r="H27" s="31">
        <v>34430</v>
      </c>
      <c r="I27" s="32">
        <v>0.84513505663665411</v>
      </c>
      <c r="J27" s="33">
        <v>-5332</v>
      </c>
      <c r="K27" s="34">
        <v>0.68963502646229979</v>
      </c>
      <c r="L27" s="35">
        <v>0.59544002323555034</v>
      </c>
      <c r="M27" s="36">
        <v>9.4195003226749452E-2</v>
      </c>
    </row>
    <row r="28" spans="1:13" ht="18" customHeight="1" x14ac:dyDescent="0.4">
      <c r="A28" s="205"/>
      <c r="B28" s="204" t="s">
        <v>99</v>
      </c>
      <c r="C28" s="84">
        <v>7729</v>
      </c>
      <c r="D28" s="74">
        <v>7507</v>
      </c>
      <c r="E28" s="75">
        <v>1.0295723990941787</v>
      </c>
      <c r="F28" s="76">
        <v>222</v>
      </c>
      <c r="G28" s="84">
        <v>10620</v>
      </c>
      <c r="H28" s="74">
        <v>10620</v>
      </c>
      <c r="I28" s="75">
        <v>1</v>
      </c>
      <c r="J28" s="76">
        <v>0</v>
      </c>
      <c r="K28" s="77">
        <v>0.72777777777777775</v>
      </c>
      <c r="L28" s="78">
        <v>0.70687382297551793</v>
      </c>
      <c r="M28" s="79">
        <v>2.0903954802259817E-2</v>
      </c>
    </row>
    <row r="29" spans="1:13" ht="18" customHeight="1" x14ac:dyDescent="0.4">
      <c r="A29" s="208" t="s">
        <v>158</v>
      </c>
      <c r="B29" s="14"/>
      <c r="C29" s="15">
        <v>50519</v>
      </c>
      <c r="D29" s="16">
        <v>43307</v>
      </c>
      <c r="E29" s="17">
        <v>1.1665319694275753</v>
      </c>
      <c r="F29" s="18">
        <v>7212</v>
      </c>
      <c r="G29" s="15">
        <v>86786</v>
      </c>
      <c r="H29" s="16">
        <v>81018</v>
      </c>
      <c r="I29" s="17">
        <v>1.0711940556419561</v>
      </c>
      <c r="J29" s="18">
        <v>5768</v>
      </c>
      <c r="K29" s="46">
        <v>0.58211001774479754</v>
      </c>
      <c r="L29" s="47">
        <v>0.53453553531314024</v>
      </c>
      <c r="M29" s="22">
        <v>4.7574482431657295E-2</v>
      </c>
    </row>
    <row r="30" spans="1:13" ht="18" customHeight="1" x14ac:dyDescent="0.4">
      <c r="A30" s="206"/>
      <c r="B30" s="81" t="s">
        <v>157</v>
      </c>
      <c r="C30" s="23">
        <v>0</v>
      </c>
      <c r="D30" s="24">
        <v>0</v>
      </c>
      <c r="E30" s="25" t="e">
        <v>#DIV/0!</v>
      </c>
      <c r="F30" s="26">
        <v>0</v>
      </c>
      <c r="G30" s="23">
        <v>0</v>
      </c>
      <c r="H30" s="24">
        <v>0</v>
      </c>
      <c r="I30" s="25" t="e">
        <v>#DIV/0!</v>
      </c>
      <c r="J30" s="26">
        <v>0</v>
      </c>
      <c r="K30" s="49" t="s">
        <v>0</v>
      </c>
      <c r="L30" s="50" t="s">
        <v>0</v>
      </c>
      <c r="M30" s="29" t="e">
        <v>#VALUE!</v>
      </c>
    </row>
    <row r="31" spans="1:13" ht="18" customHeight="1" x14ac:dyDescent="0.4">
      <c r="A31" s="206"/>
      <c r="B31" s="66" t="s">
        <v>156</v>
      </c>
      <c r="C31" s="30">
        <v>6027</v>
      </c>
      <c r="D31" s="207">
        <v>5884</v>
      </c>
      <c r="E31" s="32">
        <v>1.0243031951053705</v>
      </c>
      <c r="F31" s="33">
        <v>143</v>
      </c>
      <c r="G31" s="30">
        <v>8700</v>
      </c>
      <c r="H31" s="207">
        <v>8700</v>
      </c>
      <c r="I31" s="32">
        <v>1</v>
      </c>
      <c r="J31" s="33">
        <v>0</v>
      </c>
      <c r="K31" s="34">
        <v>0.69275862068965521</v>
      </c>
      <c r="L31" s="35">
        <v>0.67632183908045973</v>
      </c>
      <c r="M31" s="36">
        <v>1.6436781609195483E-2</v>
      </c>
    </row>
    <row r="32" spans="1:13" ht="18" customHeight="1" x14ac:dyDescent="0.4">
      <c r="A32" s="206"/>
      <c r="B32" s="66" t="s">
        <v>155</v>
      </c>
      <c r="C32" s="30">
        <v>1595</v>
      </c>
      <c r="D32" s="31">
        <v>1615</v>
      </c>
      <c r="E32" s="32">
        <v>0.9876160990712074</v>
      </c>
      <c r="F32" s="33">
        <v>-20</v>
      </c>
      <c r="G32" s="30">
        <v>2570</v>
      </c>
      <c r="H32" s="31">
        <v>2631</v>
      </c>
      <c r="I32" s="32">
        <v>0.97681489927784115</v>
      </c>
      <c r="J32" s="33">
        <v>-61</v>
      </c>
      <c r="K32" s="34">
        <v>0.62062256809338523</v>
      </c>
      <c r="L32" s="35">
        <v>0.61383504370961617</v>
      </c>
      <c r="M32" s="36">
        <v>6.7875243837690613E-3</v>
      </c>
    </row>
    <row r="33" spans="1:13" ht="18" customHeight="1" x14ac:dyDescent="0.4">
      <c r="A33" s="206"/>
      <c r="B33" s="66" t="s">
        <v>154</v>
      </c>
      <c r="C33" s="30">
        <v>37187</v>
      </c>
      <c r="D33" s="31">
        <v>33741</v>
      </c>
      <c r="E33" s="32">
        <v>1.1021309386206692</v>
      </c>
      <c r="F33" s="33">
        <v>3446</v>
      </c>
      <c r="G33" s="30">
        <v>65281</v>
      </c>
      <c r="H33" s="31">
        <v>66217</v>
      </c>
      <c r="I33" s="32">
        <v>0.98586465711222193</v>
      </c>
      <c r="J33" s="33">
        <v>-936</v>
      </c>
      <c r="K33" s="34">
        <v>0.56964507283895771</v>
      </c>
      <c r="L33" s="35">
        <v>0.50955192775269187</v>
      </c>
      <c r="M33" s="36">
        <v>6.0093145086265842E-2</v>
      </c>
    </row>
    <row r="34" spans="1:13" ht="18" customHeight="1" x14ac:dyDescent="0.4">
      <c r="A34" s="206"/>
      <c r="B34" s="66" t="s">
        <v>153</v>
      </c>
      <c r="C34" s="30">
        <v>3285</v>
      </c>
      <c r="D34" s="31">
        <v>1977</v>
      </c>
      <c r="E34" s="32">
        <v>1.6616084977238239</v>
      </c>
      <c r="F34" s="33">
        <v>1308</v>
      </c>
      <c r="G34" s="30">
        <v>4835</v>
      </c>
      <c r="H34" s="31">
        <v>3335</v>
      </c>
      <c r="I34" s="32">
        <v>1.4497751124437781</v>
      </c>
      <c r="J34" s="33">
        <v>1500</v>
      </c>
      <c r="K34" s="34">
        <v>0.67942088934850053</v>
      </c>
      <c r="L34" s="35">
        <v>0.59280359820089956</v>
      </c>
      <c r="M34" s="36">
        <v>8.6617291147600972E-2</v>
      </c>
    </row>
    <row r="35" spans="1:13" ht="18" customHeight="1" x14ac:dyDescent="0.4">
      <c r="A35" s="206"/>
      <c r="B35" s="66" t="s">
        <v>99</v>
      </c>
      <c r="C35" s="82">
        <v>2385</v>
      </c>
      <c r="D35" s="80">
        <v>0</v>
      </c>
      <c r="E35" s="55" t="e">
        <v>#DIV/0!</v>
      </c>
      <c r="F35" s="72">
        <v>2385</v>
      </c>
      <c r="G35" s="82">
        <v>5310</v>
      </c>
      <c r="H35" s="80">
        <v>0</v>
      </c>
      <c r="I35" s="55" t="e">
        <v>#DIV/0!</v>
      </c>
      <c r="J35" s="72">
        <v>5310</v>
      </c>
      <c r="K35" s="34">
        <v>0.44915254237288138</v>
      </c>
      <c r="L35" s="35" t="s">
        <v>0</v>
      </c>
      <c r="M35" s="36" t="e">
        <v>#VALUE!</v>
      </c>
    </row>
    <row r="36" spans="1:13" ht="18" customHeight="1" thickBot="1" x14ac:dyDescent="0.45">
      <c r="A36" s="205"/>
      <c r="B36" s="204" t="s">
        <v>152</v>
      </c>
      <c r="C36" s="84">
        <v>40</v>
      </c>
      <c r="D36" s="74">
        <v>90</v>
      </c>
      <c r="E36" s="75">
        <v>0.44444444444444442</v>
      </c>
      <c r="F36" s="76">
        <v>-50</v>
      </c>
      <c r="G36" s="84">
        <v>90</v>
      </c>
      <c r="H36" s="74">
        <v>135</v>
      </c>
      <c r="I36" s="75">
        <v>0.66666666666666663</v>
      </c>
      <c r="J36" s="76">
        <v>-45</v>
      </c>
      <c r="K36" s="86">
        <v>0.44444444444444442</v>
      </c>
      <c r="L36" s="87">
        <v>0.66666666666666663</v>
      </c>
      <c r="M36" s="88">
        <v>-0.22222222222222221</v>
      </c>
    </row>
    <row r="37" spans="1:13" x14ac:dyDescent="0.4">
      <c r="C37" s="203"/>
      <c r="G37" s="203"/>
    </row>
    <row r="38" spans="1:13" x14ac:dyDescent="0.4">
      <c r="C38" s="203"/>
      <c r="G38" s="203"/>
    </row>
    <row r="39" spans="1:13" x14ac:dyDescent="0.4">
      <c r="C39" s="203"/>
      <c r="G39" s="71"/>
    </row>
    <row r="40" spans="1:13" x14ac:dyDescent="0.4">
      <c r="C40" s="203"/>
      <c r="G40" s="203"/>
    </row>
    <row r="41" spans="1:13" x14ac:dyDescent="0.4">
      <c r="C41" s="203"/>
      <c r="G41" s="203"/>
    </row>
    <row r="42" spans="1:13" x14ac:dyDescent="0.4">
      <c r="C42" s="203"/>
      <c r="G42" s="203"/>
    </row>
    <row r="43" spans="1:13" x14ac:dyDescent="0.4">
      <c r="C43" s="203"/>
      <c r="G43" s="203"/>
    </row>
    <row r="44" spans="1:13" x14ac:dyDescent="0.4">
      <c r="C44" s="203"/>
      <c r="G44" s="203"/>
    </row>
    <row r="45" spans="1:13" x14ac:dyDescent="0.4">
      <c r="C45" s="203"/>
      <c r="G45" s="203"/>
    </row>
    <row r="46" spans="1:13" x14ac:dyDescent="0.4">
      <c r="C46" s="203"/>
      <c r="G46" s="203"/>
    </row>
    <row r="47" spans="1:13" x14ac:dyDescent="0.4">
      <c r="C47" s="203"/>
      <c r="G47" s="203"/>
    </row>
    <row r="48" spans="1:13" x14ac:dyDescent="0.4">
      <c r="C48" s="203"/>
      <c r="G48" s="203"/>
    </row>
    <row r="49" spans="3:7" x14ac:dyDescent="0.4">
      <c r="C49" s="203"/>
      <c r="G49" s="203"/>
    </row>
    <row r="50" spans="3:7" x14ac:dyDescent="0.4">
      <c r="C50" s="203"/>
      <c r="G50" s="203"/>
    </row>
    <row r="51" spans="3:7" x14ac:dyDescent="0.4">
      <c r="C51" s="203"/>
      <c r="G51" s="203"/>
    </row>
    <row r="52" spans="3:7" x14ac:dyDescent="0.4">
      <c r="C52" s="203"/>
      <c r="G52" s="203"/>
    </row>
    <row r="53" spans="3:7" x14ac:dyDescent="0.4">
      <c r="C53" s="203"/>
      <c r="G53" s="203"/>
    </row>
    <row r="54" spans="3:7" x14ac:dyDescent="0.4">
      <c r="C54" s="203"/>
      <c r="G54" s="203"/>
    </row>
    <row r="55" spans="3:7" x14ac:dyDescent="0.4">
      <c r="C55" s="203"/>
      <c r="G55" s="203"/>
    </row>
    <row r="56" spans="3:7" x14ac:dyDescent="0.4">
      <c r="C56" s="203"/>
      <c r="G56" s="203"/>
    </row>
    <row r="57" spans="3:7" x14ac:dyDescent="0.4">
      <c r="C57" s="203"/>
      <c r="G57" s="203"/>
    </row>
    <row r="58" spans="3:7" x14ac:dyDescent="0.4">
      <c r="C58" s="203"/>
      <c r="G58" s="203"/>
    </row>
    <row r="59" spans="3:7" x14ac:dyDescent="0.4">
      <c r="C59" s="203"/>
      <c r="G59" s="203"/>
    </row>
    <row r="60" spans="3:7" x14ac:dyDescent="0.4">
      <c r="C60" s="203"/>
      <c r="G60" s="203"/>
    </row>
    <row r="61" spans="3:7" x14ac:dyDescent="0.4">
      <c r="C61" s="203"/>
      <c r="G61" s="203"/>
    </row>
    <row r="62" spans="3:7" x14ac:dyDescent="0.4">
      <c r="C62" s="203"/>
      <c r="G62" s="203"/>
    </row>
    <row r="63" spans="3:7" x14ac:dyDescent="0.4">
      <c r="C63" s="203"/>
      <c r="G63" s="203"/>
    </row>
    <row r="64" spans="3:7" x14ac:dyDescent="0.4">
      <c r="C64" s="203"/>
      <c r="G64" s="203"/>
    </row>
    <row r="65" spans="2:7" x14ac:dyDescent="0.4">
      <c r="C65" s="203"/>
      <c r="G65" s="203"/>
    </row>
    <row r="66" spans="2:7" x14ac:dyDescent="0.4">
      <c r="C66" s="203"/>
      <c r="G66" s="203"/>
    </row>
    <row r="67" spans="2:7" x14ac:dyDescent="0.4">
      <c r="B67" s="202">
        <v>6025</v>
      </c>
      <c r="C67" s="203"/>
      <c r="F67" s="201">
        <v>10620</v>
      </c>
      <c r="G67" s="203"/>
    </row>
    <row r="68" spans="2:7" x14ac:dyDescent="0.4">
      <c r="C68" s="203"/>
      <c r="G68" s="203"/>
    </row>
    <row r="69" spans="2:7" x14ac:dyDescent="0.4">
      <c r="C69" s="203"/>
      <c r="G69" s="203"/>
    </row>
    <row r="70" spans="2:7" x14ac:dyDescent="0.4">
      <c r="C70" s="203"/>
      <c r="G70" s="203"/>
    </row>
    <row r="71" spans="2:7" x14ac:dyDescent="0.4">
      <c r="C71" s="203"/>
      <c r="G71" s="203"/>
    </row>
    <row r="72" spans="2:7" x14ac:dyDescent="0.4">
      <c r="C72" s="203"/>
      <c r="G72" s="203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26'!A1" display="'h26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2"/>
  <sheetViews>
    <sheetView showGridLines="0" zoomScale="90" zoomScaleNormal="90" zoomScaleSheetLayoutView="90" workbookViewId="0">
      <pane xSplit="2" ySplit="5" topLeftCell="C24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02" customWidth="1"/>
    <col min="2" max="2" width="20.75" style="202" customWidth="1"/>
    <col min="3" max="4" width="11.625" style="201" customWidth="1"/>
    <col min="5" max="5" width="8.625" style="201" customWidth="1"/>
    <col min="6" max="6" width="10.625" style="201" customWidth="1"/>
    <col min="7" max="8" width="11.625" style="201" customWidth="1"/>
    <col min="9" max="9" width="8.625" style="201" customWidth="1"/>
    <col min="10" max="10" width="10.625" style="201" customWidth="1"/>
    <col min="11" max="11" width="9.625" style="70" customWidth="1"/>
    <col min="12" max="12" width="9.625" style="201" customWidth="1"/>
    <col min="13" max="13" width="8.625" style="201" customWidth="1"/>
    <col min="14" max="16384" width="9" style="201"/>
  </cols>
  <sheetData>
    <row r="1" spans="1:13" s="217" customFormat="1" x14ac:dyDescent="0.4">
      <c r="A1" s="327" t="str">
        <f>'h26'!A1</f>
        <v>平成26年度</v>
      </c>
      <c r="B1" s="327"/>
      <c r="C1" s="90"/>
      <c r="D1" s="90"/>
      <c r="E1" s="90"/>
      <c r="F1" s="95" t="str">
        <f ca="1">RIGHT(CELL("filename",$A$1),LEN(CELL("filename",$A$1))-FIND("]",CELL("filename",$A$1)))</f>
        <v>６月上旬</v>
      </c>
      <c r="G1" s="94" t="s">
        <v>71</v>
      </c>
      <c r="H1" s="90"/>
      <c r="I1" s="90"/>
      <c r="J1" s="90"/>
      <c r="K1" s="90"/>
      <c r="L1" s="90"/>
      <c r="M1" s="90"/>
    </row>
    <row r="2" spans="1:13" s="217" customFormat="1" ht="19.5" thickBot="1" x14ac:dyDescent="0.45">
      <c r="A2" s="13"/>
      <c r="B2" s="13" t="s">
        <v>177</v>
      </c>
      <c r="C2" s="218">
        <f>'６月（上旬）'!E2</f>
        <v>6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7.100000000000001" customHeight="1" x14ac:dyDescent="0.4">
      <c r="A3" s="216"/>
      <c r="B3" s="215"/>
      <c r="C3" s="323" t="s">
        <v>173</v>
      </c>
      <c r="D3" s="324"/>
      <c r="E3" s="325"/>
      <c r="F3" s="326"/>
      <c r="G3" s="323" t="s">
        <v>172</v>
      </c>
      <c r="H3" s="324"/>
      <c r="I3" s="325"/>
      <c r="J3" s="326"/>
      <c r="K3" s="315" t="s">
        <v>171</v>
      </c>
      <c r="L3" s="316"/>
      <c r="M3" s="317"/>
    </row>
    <row r="4" spans="1:13" ht="17.100000000000001" customHeight="1" x14ac:dyDescent="0.4">
      <c r="A4" s="206"/>
      <c r="B4" s="214"/>
      <c r="C4" s="305" t="s">
        <v>209</v>
      </c>
      <c r="D4" s="340" t="s">
        <v>208</v>
      </c>
      <c r="E4" s="341" t="s">
        <v>168</v>
      </c>
      <c r="F4" s="342"/>
      <c r="G4" s="318" t="str">
        <f>C4</f>
        <v>14'6上旬</v>
      </c>
      <c r="H4" s="338" t="str">
        <f>D4</f>
        <v>13'6上旬</v>
      </c>
      <c r="I4" s="341" t="s">
        <v>168</v>
      </c>
      <c r="J4" s="342"/>
      <c r="K4" s="318" t="str">
        <f>C4</f>
        <v>14'6上旬</v>
      </c>
      <c r="L4" s="319" t="str">
        <f>D4</f>
        <v>13'6上旬</v>
      </c>
      <c r="M4" s="321" t="s">
        <v>167</v>
      </c>
    </row>
    <row r="5" spans="1:13" ht="17.100000000000001" customHeight="1" x14ac:dyDescent="0.4">
      <c r="A5" s="205"/>
      <c r="B5" s="213"/>
      <c r="C5" s="306"/>
      <c r="D5" s="320"/>
      <c r="E5" s="212" t="s">
        <v>166</v>
      </c>
      <c r="F5" s="211" t="s">
        <v>165</v>
      </c>
      <c r="G5" s="306"/>
      <c r="H5" s="339"/>
      <c r="I5" s="212" t="s">
        <v>166</v>
      </c>
      <c r="J5" s="211" t="s">
        <v>165</v>
      </c>
      <c r="K5" s="306"/>
      <c r="L5" s="320"/>
      <c r="M5" s="322"/>
    </row>
    <row r="6" spans="1:13" x14ac:dyDescent="0.4">
      <c r="A6" s="332" t="s">
        <v>164</v>
      </c>
      <c r="B6" s="333"/>
      <c r="C6" s="334">
        <v>116672</v>
      </c>
      <c r="D6" s="348">
        <v>115239</v>
      </c>
      <c r="E6" s="307">
        <v>1.01243502633657</v>
      </c>
      <c r="F6" s="328">
        <v>1433</v>
      </c>
      <c r="G6" s="334">
        <v>204412</v>
      </c>
      <c r="H6" s="336">
        <v>203751</v>
      </c>
      <c r="I6" s="307">
        <v>1.0032441558569039</v>
      </c>
      <c r="J6" s="328">
        <v>661</v>
      </c>
      <c r="K6" s="309">
        <v>0.57076883940277479</v>
      </c>
      <c r="L6" s="345">
        <v>0.56558740815996</v>
      </c>
      <c r="M6" s="313">
        <v>5.1814312428147824E-3</v>
      </c>
    </row>
    <row r="7" spans="1:13" x14ac:dyDescent="0.4">
      <c r="A7" s="330" t="s">
        <v>163</v>
      </c>
      <c r="B7" s="331"/>
      <c r="C7" s="335"/>
      <c r="D7" s="349"/>
      <c r="E7" s="344"/>
      <c r="F7" s="343"/>
      <c r="G7" s="335"/>
      <c r="H7" s="337"/>
      <c r="I7" s="344"/>
      <c r="J7" s="343"/>
      <c r="K7" s="310"/>
      <c r="L7" s="346"/>
      <c r="M7" s="347"/>
    </row>
    <row r="8" spans="1:13" ht="18" customHeight="1" x14ac:dyDescent="0.4">
      <c r="A8" s="208" t="s">
        <v>162</v>
      </c>
      <c r="B8" s="14"/>
      <c r="C8" s="15">
        <v>52245</v>
      </c>
      <c r="D8" s="16">
        <v>52479</v>
      </c>
      <c r="E8" s="17">
        <v>0.99554107357228605</v>
      </c>
      <c r="F8" s="18">
        <v>-234</v>
      </c>
      <c r="G8" s="15">
        <v>98189</v>
      </c>
      <c r="H8" s="19">
        <v>103511</v>
      </c>
      <c r="I8" s="17">
        <v>0.94858517452251456</v>
      </c>
      <c r="J8" s="18">
        <v>-5322</v>
      </c>
      <c r="K8" s="20">
        <v>0.53208607888867387</v>
      </c>
      <c r="L8" s="21">
        <v>0.50698959530871113</v>
      </c>
      <c r="M8" s="210">
        <v>2.5096483579962747E-2</v>
      </c>
    </row>
    <row r="9" spans="1:13" ht="18" customHeight="1" x14ac:dyDescent="0.4">
      <c r="A9" s="206"/>
      <c r="B9" s="81" t="s">
        <v>157</v>
      </c>
      <c r="C9" s="23">
        <v>25309</v>
      </c>
      <c r="D9" s="24">
        <v>24856</v>
      </c>
      <c r="E9" s="25">
        <v>1.0182249758609592</v>
      </c>
      <c r="F9" s="26">
        <v>453</v>
      </c>
      <c r="G9" s="23">
        <v>47494</v>
      </c>
      <c r="H9" s="24">
        <v>55428</v>
      </c>
      <c r="I9" s="25">
        <v>0.85685934906545425</v>
      </c>
      <c r="J9" s="26">
        <v>-7934</v>
      </c>
      <c r="K9" s="27">
        <v>0.53288836484608582</v>
      </c>
      <c r="L9" s="28">
        <v>0.44843761275889443</v>
      </c>
      <c r="M9" s="209">
        <v>8.4450752087191383E-2</v>
      </c>
    </row>
    <row r="10" spans="1:13" ht="18" customHeight="1" x14ac:dyDescent="0.4">
      <c r="A10" s="206"/>
      <c r="B10" s="66" t="s">
        <v>156</v>
      </c>
      <c r="C10" s="30">
        <v>3058</v>
      </c>
      <c r="D10" s="31">
        <v>3214</v>
      </c>
      <c r="E10" s="32">
        <v>0.95146235220908526</v>
      </c>
      <c r="F10" s="33">
        <v>-156</v>
      </c>
      <c r="G10" s="30">
        <v>4350</v>
      </c>
      <c r="H10" s="31">
        <v>4395</v>
      </c>
      <c r="I10" s="32">
        <v>0.98976109215017061</v>
      </c>
      <c r="J10" s="33">
        <v>-45</v>
      </c>
      <c r="K10" s="34">
        <v>0.70298850574712646</v>
      </c>
      <c r="L10" s="35">
        <v>0.73128555176336751</v>
      </c>
      <c r="M10" s="36">
        <v>-2.8297046016241056E-2</v>
      </c>
    </row>
    <row r="11" spans="1:13" ht="18" customHeight="1" x14ac:dyDescent="0.4">
      <c r="A11" s="206"/>
      <c r="B11" s="66" t="s">
        <v>154</v>
      </c>
      <c r="C11" s="30">
        <v>23878</v>
      </c>
      <c r="D11" s="31">
        <v>24409</v>
      </c>
      <c r="E11" s="32">
        <v>0.97824572903437257</v>
      </c>
      <c r="F11" s="33">
        <v>-531</v>
      </c>
      <c r="G11" s="30">
        <v>46345</v>
      </c>
      <c r="H11" s="31">
        <v>43688</v>
      </c>
      <c r="I11" s="32">
        <v>1.0608176158212781</v>
      </c>
      <c r="J11" s="33">
        <v>2657</v>
      </c>
      <c r="K11" s="34">
        <v>0.51522278562951773</v>
      </c>
      <c r="L11" s="35">
        <v>0.55871177440029296</v>
      </c>
      <c r="M11" s="36">
        <v>-4.3488988770775228E-2</v>
      </c>
    </row>
    <row r="12" spans="1:13" s="45" customFormat="1" ht="18" customHeight="1" x14ac:dyDescent="0.15">
      <c r="A12" s="37"/>
      <c r="B12" s="52" t="s">
        <v>99</v>
      </c>
      <c r="C12" s="38" t="s">
        <v>0</v>
      </c>
      <c r="D12" s="39" t="s">
        <v>0</v>
      </c>
      <c r="E12" s="40" t="s">
        <v>0</v>
      </c>
      <c r="F12" s="41" t="s">
        <v>0</v>
      </c>
      <c r="G12" s="38" t="s">
        <v>0</v>
      </c>
      <c r="H12" s="39" t="s">
        <v>0</v>
      </c>
      <c r="I12" s="40" t="s">
        <v>0</v>
      </c>
      <c r="J12" s="41" t="s">
        <v>0</v>
      </c>
      <c r="K12" s="42" t="s">
        <v>0</v>
      </c>
      <c r="L12" s="43" t="s">
        <v>0</v>
      </c>
      <c r="M12" s="44" t="s">
        <v>0</v>
      </c>
    </row>
    <row r="13" spans="1:13" ht="18" customHeight="1" x14ac:dyDescent="0.4">
      <c r="A13" s="208" t="s">
        <v>161</v>
      </c>
      <c r="B13" s="14"/>
      <c r="C13" s="15">
        <v>26704</v>
      </c>
      <c r="D13" s="16">
        <v>26161</v>
      </c>
      <c r="E13" s="17">
        <v>1.020756087305531</v>
      </c>
      <c r="F13" s="18">
        <v>543</v>
      </c>
      <c r="G13" s="15">
        <v>38664</v>
      </c>
      <c r="H13" s="16">
        <v>33661</v>
      </c>
      <c r="I13" s="17">
        <v>1.1486289771545706</v>
      </c>
      <c r="J13" s="18">
        <v>5003</v>
      </c>
      <c r="K13" s="46">
        <v>0.69066832195323813</v>
      </c>
      <c r="L13" s="47">
        <v>0.77719022013606254</v>
      </c>
      <c r="M13" s="48">
        <v>-8.6521898182824408E-2</v>
      </c>
    </row>
    <row r="14" spans="1:13" ht="18" customHeight="1" x14ac:dyDescent="0.4">
      <c r="A14" s="206"/>
      <c r="B14" s="81" t="s">
        <v>157</v>
      </c>
      <c r="C14" s="23">
        <v>6197</v>
      </c>
      <c r="D14" s="24">
        <v>4378</v>
      </c>
      <c r="E14" s="25">
        <v>1.4154865235267244</v>
      </c>
      <c r="F14" s="26">
        <v>1819</v>
      </c>
      <c r="G14" s="23">
        <v>10000</v>
      </c>
      <c r="H14" s="24">
        <v>5000</v>
      </c>
      <c r="I14" s="25">
        <v>2</v>
      </c>
      <c r="J14" s="26">
        <v>5000</v>
      </c>
      <c r="K14" s="49">
        <v>0.61970000000000003</v>
      </c>
      <c r="L14" s="50">
        <v>0.87560000000000004</v>
      </c>
      <c r="M14" s="29">
        <v>-0.25590000000000002</v>
      </c>
    </row>
    <row r="15" spans="1:13" ht="18" customHeight="1" x14ac:dyDescent="0.4">
      <c r="A15" s="206"/>
      <c r="B15" s="66" t="s">
        <v>156</v>
      </c>
      <c r="C15" s="30">
        <v>3903</v>
      </c>
      <c r="D15" s="31">
        <v>5641</v>
      </c>
      <c r="E15" s="32">
        <v>0.69189859953908883</v>
      </c>
      <c r="F15" s="33">
        <v>-1738</v>
      </c>
      <c r="G15" s="30">
        <v>5845</v>
      </c>
      <c r="H15" s="31">
        <v>7300</v>
      </c>
      <c r="I15" s="32">
        <v>0.80068493150684927</v>
      </c>
      <c r="J15" s="33">
        <v>-1455</v>
      </c>
      <c r="K15" s="34">
        <v>0.66775021385799826</v>
      </c>
      <c r="L15" s="35">
        <v>0.77273972602739727</v>
      </c>
      <c r="M15" s="36">
        <v>-0.104989512169399</v>
      </c>
    </row>
    <row r="16" spans="1:13" ht="18" customHeight="1" x14ac:dyDescent="0.4">
      <c r="A16" s="206"/>
      <c r="B16" s="66" t="s">
        <v>154</v>
      </c>
      <c r="C16" s="30">
        <v>15760</v>
      </c>
      <c r="D16" s="31">
        <v>15683</v>
      </c>
      <c r="E16" s="32">
        <v>1.0049097749155136</v>
      </c>
      <c r="F16" s="33">
        <v>77</v>
      </c>
      <c r="G16" s="30">
        <v>21194</v>
      </c>
      <c r="H16" s="31">
        <v>20451</v>
      </c>
      <c r="I16" s="32">
        <v>1.0363307417730185</v>
      </c>
      <c r="J16" s="33">
        <v>743</v>
      </c>
      <c r="K16" s="34">
        <v>0.74360668113617057</v>
      </c>
      <c r="L16" s="35">
        <v>0.76685736638795166</v>
      </c>
      <c r="M16" s="36">
        <v>-2.3250685251781089E-2</v>
      </c>
    </row>
    <row r="17" spans="1:13" ht="18" customHeight="1" x14ac:dyDescent="0.4">
      <c r="A17" s="206"/>
      <c r="B17" s="66" t="s">
        <v>153</v>
      </c>
      <c r="C17" s="30">
        <v>844</v>
      </c>
      <c r="D17" s="31">
        <v>459</v>
      </c>
      <c r="E17" s="32">
        <v>1.8387799564270153</v>
      </c>
      <c r="F17" s="33">
        <v>385</v>
      </c>
      <c r="G17" s="30">
        <v>1625</v>
      </c>
      <c r="H17" s="31">
        <v>910</v>
      </c>
      <c r="I17" s="32">
        <v>1.7857142857142858</v>
      </c>
      <c r="J17" s="33">
        <v>715</v>
      </c>
      <c r="K17" s="34">
        <v>0.51938461538461533</v>
      </c>
      <c r="L17" s="35">
        <v>0.50439560439560438</v>
      </c>
      <c r="M17" s="36">
        <v>1.4989010989010954E-2</v>
      </c>
    </row>
    <row r="18" spans="1:13" s="45" customFormat="1" ht="18" customHeight="1" x14ac:dyDescent="0.15">
      <c r="A18" s="51"/>
      <c r="B18" s="52" t="s">
        <v>99</v>
      </c>
      <c r="C18" s="53" t="s">
        <v>0</v>
      </c>
      <c r="D18" s="39" t="s">
        <v>0</v>
      </c>
      <c r="E18" s="40" t="s">
        <v>0</v>
      </c>
      <c r="F18" s="41" t="s">
        <v>0</v>
      </c>
      <c r="G18" s="53" t="s">
        <v>0</v>
      </c>
      <c r="H18" s="39" t="s">
        <v>0</v>
      </c>
      <c r="I18" s="40" t="s">
        <v>0</v>
      </c>
      <c r="J18" s="41" t="s">
        <v>0</v>
      </c>
      <c r="K18" s="42" t="s">
        <v>0</v>
      </c>
      <c r="L18" s="43" t="s">
        <v>0</v>
      </c>
      <c r="M18" s="44" t="s">
        <v>0</v>
      </c>
    </row>
    <row r="19" spans="1:13" ht="18" customHeight="1" x14ac:dyDescent="0.4">
      <c r="A19" s="208" t="s">
        <v>160</v>
      </c>
      <c r="B19" s="14"/>
      <c r="C19" s="15">
        <v>14996</v>
      </c>
      <c r="D19" s="16">
        <v>14256</v>
      </c>
      <c r="E19" s="17">
        <v>1.0519079685746353</v>
      </c>
      <c r="F19" s="18">
        <v>740</v>
      </c>
      <c r="G19" s="15">
        <v>24941</v>
      </c>
      <c r="H19" s="19">
        <v>22671</v>
      </c>
      <c r="I19" s="17">
        <v>1.1001279167218032</v>
      </c>
      <c r="J19" s="18">
        <v>2270</v>
      </c>
      <c r="K19" s="46">
        <v>0.60125897117196581</v>
      </c>
      <c r="L19" s="47">
        <v>0.62882096069868998</v>
      </c>
      <c r="M19" s="22">
        <v>-2.7561989526724173E-2</v>
      </c>
    </row>
    <row r="20" spans="1:13" ht="18" customHeight="1" x14ac:dyDescent="0.4">
      <c r="A20" s="206"/>
      <c r="B20" s="81" t="s">
        <v>157</v>
      </c>
      <c r="C20" s="23">
        <v>0</v>
      </c>
      <c r="D20" s="24">
        <v>0</v>
      </c>
      <c r="E20" s="25" t="e">
        <v>#DIV/0!</v>
      </c>
      <c r="F20" s="26">
        <v>0</v>
      </c>
      <c r="G20" s="23">
        <v>0</v>
      </c>
      <c r="H20" s="24">
        <v>0</v>
      </c>
      <c r="I20" s="25" t="e">
        <v>#DIV/0!</v>
      </c>
      <c r="J20" s="26">
        <v>0</v>
      </c>
      <c r="K20" s="49" t="s">
        <v>0</v>
      </c>
      <c r="L20" s="50" t="s">
        <v>0</v>
      </c>
      <c r="M20" s="29" t="e">
        <v>#VALUE!</v>
      </c>
    </row>
    <row r="21" spans="1:13" ht="18" customHeight="1" x14ac:dyDescent="0.4">
      <c r="A21" s="206"/>
      <c r="B21" s="66" t="s">
        <v>156</v>
      </c>
      <c r="C21" s="30">
        <v>5693</v>
      </c>
      <c r="D21" s="31">
        <v>5360</v>
      </c>
      <c r="E21" s="32">
        <v>1.0621268656716418</v>
      </c>
      <c r="F21" s="33">
        <v>333</v>
      </c>
      <c r="G21" s="30">
        <v>8565</v>
      </c>
      <c r="H21" s="54">
        <v>8610</v>
      </c>
      <c r="I21" s="32">
        <v>0.99477351916376311</v>
      </c>
      <c r="J21" s="33">
        <v>-45</v>
      </c>
      <c r="K21" s="34">
        <v>0.66468184471687097</v>
      </c>
      <c r="L21" s="35">
        <v>0.62253193960511033</v>
      </c>
      <c r="M21" s="36">
        <v>4.2149905111760644E-2</v>
      </c>
    </row>
    <row r="22" spans="1:13" ht="18" customHeight="1" x14ac:dyDescent="0.4">
      <c r="A22" s="206"/>
      <c r="B22" s="66" t="s">
        <v>154</v>
      </c>
      <c r="C22" s="30">
        <v>9303</v>
      </c>
      <c r="D22" s="31">
        <v>8896</v>
      </c>
      <c r="E22" s="32">
        <v>1.0457508992805755</v>
      </c>
      <c r="F22" s="33">
        <v>407</v>
      </c>
      <c r="G22" s="30">
        <v>16376</v>
      </c>
      <c r="H22" s="31">
        <v>14061</v>
      </c>
      <c r="I22" s="32">
        <v>1.1646397837991609</v>
      </c>
      <c r="J22" s="33">
        <v>2315</v>
      </c>
      <c r="K22" s="34">
        <v>0.5680874450415242</v>
      </c>
      <c r="L22" s="35">
        <v>0.63267192945025252</v>
      </c>
      <c r="M22" s="36">
        <v>-6.4584484408728327E-2</v>
      </c>
    </row>
    <row r="23" spans="1:13" s="45" customFormat="1" ht="18" customHeight="1" x14ac:dyDescent="0.15">
      <c r="A23" s="51"/>
      <c r="B23" s="52" t="s">
        <v>99</v>
      </c>
      <c r="C23" s="53" t="s">
        <v>0</v>
      </c>
      <c r="D23" s="39" t="s">
        <v>0</v>
      </c>
      <c r="E23" s="40" t="s">
        <v>0</v>
      </c>
      <c r="F23" s="41" t="s">
        <v>0</v>
      </c>
      <c r="G23" s="53" t="s">
        <v>0</v>
      </c>
      <c r="H23" s="39" t="s">
        <v>0</v>
      </c>
      <c r="I23" s="40" t="s">
        <v>0</v>
      </c>
      <c r="J23" s="41" t="s">
        <v>0</v>
      </c>
      <c r="K23" s="42" t="s">
        <v>0</v>
      </c>
      <c r="L23" s="43" t="s">
        <v>0</v>
      </c>
      <c r="M23" s="44" t="s">
        <v>0</v>
      </c>
    </row>
    <row r="24" spans="1:13" ht="18" customHeight="1" x14ac:dyDescent="0.4">
      <c r="A24" s="208" t="s">
        <v>159</v>
      </c>
      <c r="B24" s="14"/>
      <c r="C24" s="15">
        <v>9687</v>
      </c>
      <c r="D24" s="16">
        <v>9762</v>
      </c>
      <c r="E24" s="17">
        <v>0.99231714812538419</v>
      </c>
      <c r="F24" s="18">
        <v>-75</v>
      </c>
      <c r="G24" s="15">
        <v>15388</v>
      </c>
      <c r="H24" s="19">
        <v>17143</v>
      </c>
      <c r="I24" s="17">
        <v>0.89762585311789067</v>
      </c>
      <c r="J24" s="18">
        <v>-1755</v>
      </c>
      <c r="K24" s="46">
        <v>0.6295165063685989</v>
      </c>
      <c r="L24" s="47">
        <v>0.56944525462287809</v>
      </c>
      <c r="M24" s="48">
        <v>6.0071251745720811E-2</v>
      </c>
    </row>
    <row r="25" spans="1:13" ht="18" customHeight="1" x14ac:dyDescent="0.4">
      <c r="A25" s="206"/>
      <c r="B25" s="81" t="s">
        <v>157</v>
      </c>
      <c r="C25" s="23">
        <v>0</v>
      </c>
      <c r="D25" s="24">
        <v>0</v>
      </c>
      <c r="E25" s="25" t="e">
        <v>#DIV/0!</v>
      </c>
      <c r="F25" s="26">
        <v>0</v>
      </c>
      <c r="G25" s="23">
        <v>0</v>
      </c>
      <c r="H25" s="24">
        <v>0</v>
      </c>
      <c r="I25" s="25" t="e">
        <v>#DIV/0!</v>
      </c>
      <c r="J25" s="26">
        <v>0</v>
      </c>
      <c r="K25" s="49" t="s">
        <v>0</v>
      </c>
      <c r="L25" s="50" t="s">
        <v>0</v>
      </c>
      <c r="M25" s="29" t="e">
        <v>#VALUE!</v>
      </c>
    </row>
    <row r="26" spans="1:13" ht="18" customHeight="1" x14ac:dyDescent="0.4">
      <c r="A26" s="206"/>
      <c r="B26" s="66" t="s">
        <v>156</v>
      </c>
      <c r="C26" s="30">
        <v>4452</v>
      </c>
      <c r="D26" s="31">
        <v>3972</v>
      </c>
      <c r="E26" s="32">
        <v>1.1208459214501512</v>
      </c>
      <c r="F26" s="33">
        <v>480</v>
      </c>
      <c r="G26" s="30">
        <v>5820</v>
      </c>
      <c r="H26" s="54">
        <v>5850</v>
      </c>
      <c r="I26" s="32">
        <v>0.99487179487179489</v>
      </c>
      <c r="J26" s="33">
        <v>-30</v>
      </c>
      <c r="K26" s="34">
        <v>0.76494845360824737</v>
      </c>
      <c r="L26" s="35">
        <v>0.67897435897435898</v>
      </c>
      <c r="M26" s="36">
        <v>8.5974094633888387E-2</v>
      </c>
    </row>
    <row r="27" spans="1:13" ht="18" customHeight="1" x14ac:dyDescent="0.4">
      <c r="A27" s="206"/>
      <c r="B27" s="66" t="s">
        <v>154</v>
      </c>
      <c r="C27" s="30">
        <v>5235</v>
      </c>
      <c r="D27" s="31">
        <v>5790</v>
      </c>
      <c r="E27" s="32">
        <v>0.90414507772020725</v>
      </c>
      <c r="F27" s="33">
        <v>-555</v>
      </c>
      <c r="G27" s="30">
        <v>9568</v>
      </c>
      <c r="H27" s="31">
        <v>11293</v>
      </c>
      <c r="I27" s="32">
        <v>0.84725050916496947</v>
      </c>
      <c r="J27" s="33">
        <v>-1725</v>
      </c>
      <c r="K27" s="34">
        <v>0.54713628762541811</v>
      </c>
      <c r="L27" s="35">
        <v>0.51270698662888514</v>
      </c>
      <c r="M27" s="36">
        <v>3.4429300996532963E-2</v>
      </c>
    </row>
    <row r="28" spans="1:13" s="45" customFormat="1" ht="18" customHeight="1" x14ac:dyDescent="0.15">
      <c r="A28" s="51"/>
      <c r="B28" s="52" t="s">
        <v>99</v>
      </c>
      <c r="C28" s="53" t="s">
        <v>0</v>
      </c>
      <c r="D28" s="39" t="s">
        <v>0</v>
      </c>
      <c r="E28" s="40" t="s">
        <v>0</v>
      </c>
      <c r="F28" s="41" t="s">
        <v>0</v>
      </c>
      <c r="G28" s="53" t="s">
        <v>0</v>
      </c>
      <c r="H28" s="39" t="s">
        <v>0</v>
      </c>
      <c r="I28" s="40" t="s">
        <v>0</v>
      </c>
      <c r="J28" s="41" t="s">
        <v>0</v>
      </c>
      <c r="K28" s="42" t="s">
        <v>0</v>
      </c>
      <c r="L28" s="43" t="s">
        <v>0</v>
      </c>
      <c r="M28" s="44" t="s">
        <v>0</v>
      </c>
    </row>
    <row r="29" spans="1:13" ht="18" customHeight="1" x14ac:dyDescent="0.4">
      <c r="A29" s="208" t="s">
        <v>158</v>
      </c>
      <c r="B29" s="14"/>
      <c r="C29" s="15">
        <v>13040</v>
      </c>
      <c r="D29" s="16">
        <v>12581</v>
      </c>
      <c r="E29" s="17">
        <v>1.0364835863603847</v>
      </c>
      <c r="F29" s="18">
        <v>459</v>
      </c>
      <c r="G29" s="15">
        <v>27230</v>
      </c>
      <c r="H29" s="16">
        <v>26765</v>
      </c>
      <c r="I29" s="17">
        <v>1.0173734354567532</v>
      </c>
      <c r="J29" s="18">
        <v>465</v>
      </c>
      <c r="K29" s="46">
        <v>0.47888358428204186</v>
      </c>
      <c r="L29" s="47">
        <v>0.47005417522884363</v>
      </c>
      <c r="M29" s="22">
        <v>8.8294090531982339E-3</v>
      </c>
    </row>
    <row r="30" spans="1:13" ht="18" customHeight="1" x14ac:dyDescent="0.4">
      <c r="A30" s="206"/>
      <c r="B30" s="81" t="s">
        <v>157</v>
      </c>
      <c r="C30" s="23">
        <v>0</v>
      </c>
      <c r="D30" s="24">
        <v>0</v>
      </c>
      <c r="E30" s="25" t="e">
        <v>#DIV/0!</v>
      </c>
      <c r="F30" s="26">
        <v>0</v>
      </c>
      <c r="G30" s="23">
        <v>0</v>
      </c>
      <c r="H30" s="24">
        <v>0</v>
      </c>
      <c r="I30" s="25" t="e">
        <v>#DIV/0!</v>
      </c>
      <c r="J30" s="26">
        <v>0</v>
      </c>
      <c r="K30" s="49" t="s">
        <v>0</v>
      </c>
      <c r="L30" s="50" t="s">
        <v>0</v>
      </c>
      <c r="M30" s="29" t="e">
        <v>#VALUE!</v>
      </c>
    </row>
    <row r="31" spans="1:13" ht="18" customHeight="1" x14ac:dyDescent="0.4">
      <c r="A31" s="206"/>
      <c r="B31" s="66" t="s">
        <v>156</v>
      </c>
      <c r="C31" s="30">
        <v>1609</v>
      </c>
      <c r="D31" s="207">
        <v>1760</v>
      </c>
      <c r="E31" s="32">
        <v>0.91420454545454544</v>
      </c>
      <c r="F31" s="33">
        <v>-151</v>
      </c>
      <c r="G31" s="30">
        <v>2900</v>
      </c>
      <c r="H31" s="207">
        <v>2900</v>
      </c>
      <c r="I31" s="32">
        <v>1</v>
      </c>
      <c r="J31" s="33">
        <v>0</v>
      </c>
      <c r="K31" s="34">
        <v>0.55482758620689654</v>
      </c>
      <c r="L31" s="35">
        <v>0.60689655172413792</v>
      </c>
      <c r="M31" s="36">
        <v>-5.2068965517241383E-2</v>
      </c>
    </row>
    <row r="32" spans="1:13" ht="18" customHeight="1" x14ac:dyDescent="0.4">
      <c r="A32" s="206"/>
      <c r="B32" s="66" t="s">
        <v>155</v>
      </c>
      <c r="C32" s="30">
        <v>464</v>
      </c>
      <c r="D32" s="31">
        <v>437</v>
      </c>
      <c r="E32" s="32">
        <v>1.0617848970251715</v>
      </c>
      <c r="F32" s="33">
        <v>27</v>
      </c>
      <c r="G32" s="30">
        <v>851</v>
      </c>
      <c r="H32" s="31">
        <v>851</v>
      </c>
      <c r="I32" s="32">
        <v>1</v>
      </c>
      <c r="J32" s="33">
        <v>0</v>
      </c>
      <c r="K32" s="34">
        <v>0.54524089306697998</v>
      </c>
      <c r="L32" s="35">
        <v>0.51351351351351349</v>
      </c>
      <c r="M32" s="36">
        <v>3.1727379553466495E-2</v>
      </c>
    </row>
    <row r="33" spans="1:13" ht="18" customHeight="1" x14ac:dyDescent="0.4">
      <c r="A33" s="206"/>
      <c r="B33" s="66" t="s">
        <v>154</v>
      </c>
      <c r="C33" s="30">
        <v>10012</v>
      </c>
      <c r="D33" s="31">
        <v>9800</v>
      </c>
      <c r="E33" s="32">
        <v>1.0216326530612245</v>
      </c>
      <c r="F33" s="33">
        <v>212</v>
      </c>
      <c r="G33" s="30">
        <v>21896</v>
      </c>
      <c r="H33" s="31">
        <v>21919</v>
      </c>
      <c r="I33" s="32">
        <v>0.99895068205666315</v>
      </c>
      <c r="J33" s="33">
        <v>-23</v>
      </c>
      <c r="K33" s="34">
        <v>0.45725246620387283</v>
      </c>
      <c r="L33" s="35">
        <v>0.44710068890004107</v>
      </c>
      <c r="M33" s="36">
        <v>1.0151777303831766E-2</v>
      </c>
    </row>
    <row r="34" spans="1:13" ht="18" customHeight="1" x14ac:dyDescent="0.4">
      <c r="A34" s="206"/>
      <c r="B34" s="66" t="s">
        <v>153</v>
      </c>
      <c r="C34" s="30">
        <v>955</v>
      </c>
      <c r="D34" s="31">
        <v>584</v>
      </c>
      <c r="E34" s="32">
        <v>1.6352739726027397</v>
      </c>
      <c r="F34" s="33">
        <v>371</v>
      </c>
      <c r="G34" s="30">
        <v>1583</v>
      </c>
      <c r="H34" s="31">
        <v>1095</v>
      </c>
      <c r="I34" s="32">
        <v>1.445662100456621</v>
      </c>
      <c r="J34" s="33">
        <v>488</v>
      </c>
      <c r="K34" s="34">
        <v>0.60328490208464935</v>
      </c>
      <c r="L34" s="35">
        <v>0.53333333333333333</v>
      </c>
      <c r="M34" s="36">
        <v>6.9951568751316029E-2</v>
      </c>
    </row>
    <row r="35" spans="1:13" s="45" customFormat="1" ht="18" customHeight="1" x14ac:dyDescent="0.15">
      <c r="A35" s="37"/>
      <c r="B35" s="57" t="s">
        <v>99</v>
      </c>
      <c r="C35" s="58" t="s">
        <v>0</v>
      </c>
      <c r="D35" s="59" t="s">
        <v>0</v>
      </c>
      <c r="E35" s="60" t="s">
        <v>0</v>
      </c>
      <c r="F35" s="61" t="s">
        <v>0</v>
      </c>
      <c r="G35" s="58" t="s">
        <v>0</v>
      </c>
      <c r="H35" s="59" t="s">
        <v>0</v>
      </c>
      <c r="I35" s="60" t="s">
        <v>0</v>
      </c>
      <c r="J35" s="61" t="s">
        <v>0</v>
      </c>
      <c r="K35" s="62" t="s">
        <v>0</v>
      </c>
      <c r="L35" s="63" t="s">
        <v>0</v>
      </c>
      <c r="M35" s="64" t="s">
        <v>0</v>
      </c>
    </row>
    <row r="36" spans="1:13" s="45" customFormat="1" ht="18" customHeight="1" thickBot="1" x14ac:dyDescent="0.2">
      <c r="A36" s="51"/>
      <c r="B36" s="52" t="s">
        <v>152</v>
      </c>
      <c r="C36" s="53" t="s">
        <v>0</v>
      </c>
      <c r="D36" s="39" t="s">
        <v>0</v>
      </c>
      <c r="E36" s="40" t="s">
        <v>0</v>
      </c>
      <c r="F36" s="41" t="s">
        <v>0</v>
      </c>
      <c r="G36" s="53" t="s">
        <v>0</v>
      </c>
      <c r="H36" s="39" t="s">
        <v>0</v>
      </c>
      <c r="I36" s="40" t="s">
        <v>0</v>
      </c>
      <c r="J36" s="41" t="s">
        <v>0</v>
      </c>
      <c r="K36" s="67" t="s">
        <v>0</v>
      </c>
      <c r="L36" s="68" t="s">
        <v>0</v>
      </c>
      <c r="M36" s="69" t="s">
        <v>0</v>
      </c>
    </row>
    <row r="37" spans="1:13" x14ac:dyDescent="0.4">
      <c r="C37" s="203"/>
      <c r="G37" s="203"/>
    </row>
    <row r="38" spans="1:13" x14ac:dyDescent="0.4">
      <c r="C38" s="203"/>
      <c r="G38" s="203"/>
    </row>
    <row r="39" spans="1:13" x14ac:dyDescent="0.4">
      <c r="C39" s="203"/>
      <c r="G39" s="71"/>
    </row>
    <row r="40" spans="1:13" x14ac:dyDescent="0.4">
      <c r="C40" s="203"/>
      <c r="G40" s="203"/>
    </row>
    <row r="41" spans="1:13" x14ac:dyDescent="0.4">
      <c r="C41" s="203"/>
      <c r="G41" s="203"/>
    </row>
    <row r="42" spans="1:13" x14ac:dyDescent="0.4">
      <c r="C42" s="203"/>
      <c r="G42" s="203"/>
    </row>
    <row r="43" spans="1:13" x14ac:dyDescent="0.4">
      <c r="C43" s="203"/>
      <c r="G43" s="203"/>
    </row>
    <row r="44" spans="1:13" x14ac:dyDescent="0.4">
      <c r="C44" s="203"/>
      <c r="G44" s="203"/>
    </row>
    <row r="45" spans="1:13" x14ac:dyDescent="0.4">
      <c r="C45" s="203"/>
      <c r="G45" s="203"/>
    </row>
    <row r="46" spans="1:13" x14ac:dyDescent="0.4">
      <c r="C46" s="203"/>
      <c r="G46" s="203"/>
    </row>
    <row r="47" spans="1:13" x14ac:dyDescent="0.4">
      <c r="C47" s="203"/>
      <c r="G47" s="203"/>
    </row>
    <row r="48" spans="1:13" x14ac:dyDescent="0.4">
      <c r="C48" s="203"/>
      <c r="G48" s="203"/>
    </row>
    <row r="49" spans="3:7" x14ac:dyDescent="0.4">
      <c r="C49" s="203"/>
      <c r="G49" s="203"/>
    </row>
    <row r="50" spans="3:7" x14ac:dyDescent="0.4">
      <c r="C50" s="203"/>
      <c r="G50" s="203"/>
    </row>
    <row r="51" spans="3:7" x14ac:dyDescent="0.4">
      <c r="C51" s="203"/>
      <c r="G51" s="203"/>
    </row>
    <row r="52" spans="3:7" x14ac:dyDescent="0.4">
      <c r="C52" s="203"/>
      <c r="G52" s="203"/>
    </row>
    <row r="53" spans="3:7" x14ac:dyDescent="0.4">
      <c r="C53" s="203"/>
      <c r="G53" s="203"/>
    </row>
    <row r="54" spans="3:7" x14ac:dyDescent="0.4">
      <c r="C54" s="203"/>
      <c r="G54" s="203"/>
    </row>
    <row r="55" spans="3:7" x14ac:dyDescent="0.4">
      <c r="C55" s="203"/>
      <c r="G55" s="203"/>
    </row>
    <row r="56" spans="3:7" x14ac:dyDescent="0.4">
      <c r="C56" s="203"/>
      <c r="G56" s="203"/>
    </row>
    <row r="57" spans="3:7" x14ac:dyDescent="0.4">
      <c r="C57" s="203"/>
      <c r="G57" s="203"/>
    </row>
    <row r="58" spans="3:7" x14ac:dyDescent="0.4">
      <c r="C58" s="203"/>
      <c r="G58" s="203"/>
    </row>
    <row r="59" spans="3:7" x14ac:dyDescent="0.4">
      <c r="C59" s="203"/>
      <c r="G59" s="203"/>
    </row>
    <row r="60" spans="3:7" x14ac:dyDescent="0.4">
      <c r="C60" s="203"/>
      <c r="G60" s="203"/>
    </row>
    <row r="61" spans="3:7" x14ac:dyDescent="0.4">
      <c r="C61" s="203"/>
      <c r="G61" s="203"/>
    </row>
    <row r="62" spans="3:7" x14ac:dyDescent="0.4">
      <c r="C62" s="203"/>
      <c r="G62" s="203"/>
    </row>
    <row r="63" spans="3:7" x14ac:dyDescent="0.4">
      <c r="C63" s="203"/>
      <c r="G63" s="203"/>
    </row>
    <row r="64" spans="3:7" x14ac:dyDescent="0.4">
      <c r="C64" s="203"/>
      <c r="G64" s="203"/>
    </row>
    <row r="65" spans="2:7" x14ac:dyDescent="0.4">
      <c r="C65" s="203"/>
      <c r="G65" s="203"/>
    </row>
    <row r="66" spans="2:7" x14ac:dyDescent="0.4">
      <c r="C66" s="203"/>
      <c r="G66" s="203"/>
    </row>
    <row r="67" spans="2:7" x14ac:dyDescent="0.4">
      <c r="B67" s="202">
        <v>6025</v>
      </c>
      <c r="C67" s="203"/>
      <c r="F67" s="201">
        <v>10620</v>
      </c>
      <c r="G67" s="203"/>
    </row>
    <row r="68" spans="2:7" x14ac:dyDescent="0.4">
      <c r="C68" s="203"/>
      <c r="G68" s="203"/>
    </row>
    <row r="69" spans="2:7" x14ac:dyDescent="0.4">
      <c r="C69" s="203"/>
      <c r="G69" s="203"/>
    </row>
    <row r="70" spans="2:7" x14ac:dyDescent="0.4">
      <c r="C70" s="203"/>
      <c r="G70" s="203"/>
    </row>
    <row r="71" spans="2:7" x14ac:dyDescent="0.4">
      <c r="C71" s="203"/>
      <c r="G71" s="203"/>
    </row>
    <row r="72" spans="2:7" x14ac:dyDescent="0.4">
      <c r="C72" s="203"/>
      <c r="G72" s="203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26'!A1" display="'h26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2"/>
  <sheetViews>
    <sheetView showGridLines="0" zoomScale="90" zoomScaleNormal="90" zoomScaleSheetLayoutView="90" workbookViewId="0">
      <pane xSplit="2" ySplit="5" topLeftCell="C24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02" customWidth="1"/>
    <col min="2" max="2" width="20.75" style="202" customWidth="1"/>
    <col min="3" max="4" width="11.625" style="201" customWidth="1"/>
    <col min="5" max="5" width="8.625" style="201" customWidth="1"/>
    <col min="6" max="6" width="10.625" style="201" customWidth="1"/>
    <col min="7" max="8" width="11.625" style="201" customWidth="1"/>
    <col min="9" max="9" width="8.625" style="201" customWidth="1"/>
    <col min="10" max="10" width="10.625" style="201" customWidth="1"/>
    <col min="11" max="11" width="9.625" style="70" customWidth="1"/>
    <col min="12" max="12" width="9.625" style="201" customWidth="1"/>
    <col min="13" max="13" width="8.625" style="201" customWidth="1"/>
    <col min="14" max="16384" width="9" style="201"/>
  </cols>
  <sheetData>
    <row r="1" spans="1:13" s="217" customFormat="1" x14ac:dyDescent="0.4">
      <c r="A1" s="327" t="str">
        <f>'h26'!A1</f>
        <v>平成26年度</v>
      </c>
      <c r="B1" s="327"/>
      <c r="C1" s="90"/>
      <c r="D1" s="90"/>
      <c r="E1" s="90"/>
      <c r="F1" s="95" t="str">
        <f ca="1">RIGHT(CELL("filename",$A$1),LEN(CELL("filename",$A$1))-FIND("]",CELL("filename",$A$1)))</f>
        <v>６月中旬</v>
      </c>
      <c r="G1" s="94" t="s">
        <v>71</v>
      </c>
      <c r="H1" s="90"/>
      <c r="I1" s="90"/>
      <c r="J1" s="90"/>
      <c r="K1" s="90"/>
      <c r="L1" s="90"/>
      <c r="M1" s="90"/>
    </row>
    <row r="2" spans="1:13" s="217" customFormat="1" ht="19.5" thickBot="1" x14ac:dyDescent="0.45">
      <c r="A2" s="13"/>
      <c r="B2" s="13" t="str">
        <f>'６月上旬'!B2</f>
        <v>26（2014）年</v>
      </c>
      <c r="C2" s="218">
        <f>'６月（上旬）'!E2</f>
        <v>6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7.100000000000001" customHeight="1" x14ac:dyDescent="0.4">
      <c r="A3" s="216"/>
      <c r="B3" s="215"/>
      <c r="C3" s="323" t="s">
        <v>173</v>
      </c>
      <c r="D3" s="324"/>
      <c r="E3" s="325"/>
      <c r="F3" s="326"/>
      <c r="G3" s="323" t="s">
        <v>172</v>
      </c>
      <c r="H3" s="324"/>
      <c r="I3" s="325"/>
      <c r="J3" s="326"/>
      <c r="K3" s="315" t="s">
        <v>171</v>
      </c>
      <c r="L3" s="316"/>
      <c r="M3" s="317"/>
    </row>
    <row r="4" spans="1:13" ht="17.100000000000001" customHeight="1" x14ac:dyDescent="0.4">
      <c r="A4" s="206"/>
      <c r="B4" s="214"/>
      <c r="C4" s="305" t="s">
        <v>211</v>
      </c>
      <c r="D4" s="340" t="s">
        <v>210</v>
      </c>
      <c r="E4" s="341" t="s">
        <v>168</v>
      </c>
      <c r="F4" s="342"/>
      <c r="G4" s="318" t="str">
        <f>C4</f>
        <v>14'6中旬</v>
      </c>
      <c r="H4" s="338" t="str">
        <f>D4</f>
        <v>13'6中旬</v>
      </c>
      <c r="I4" s="341" t="s">
        <v>168</v>
      </c>
      <c r="J4" s="342"/>
      <c r="K4" s="318" t="str">
        <f>C4</f>
        <v>14'6中旬</v>
      </c>
      <c r="L4" s="319" t="str">
        <f>D4</f>
        <v>13'6中旬</v>
      </c>
      <c r="M4" s="321" t="s">
        <v>167</v>
      </c>
    </row>
    <row r="5" spans="1:13" ht="17.100000000000001" customHeight="1" x14ac:dyDescent="0.4">
      <c r="A5" s="205"/>
      <c r="B5" s="213"/>
      <c r="C5" s="306"/>
      <c r="D5" s="320"/>
      <c r="E5" s="212" t="s">
        <v>166</v>
      </c>
      <c r="F5" s="211" t="s">
        <v>165</v>
      </c>
      <c r="G5" s="306"/>
      <c r="H5" s="339"/>
      <c r="I5" s="212" t="s">
        <v>166</v>
      </c>
      <c r="J5" s="211" t="s">
        <v>165</v>
      </c>
      <c r="K5" s="306"/>
      <c r="L5" s="320"/>
      <c r="M5" s="322"/>
    </row>
    <row r="6" spans="1:13" x14ac:dyDescent="0.4">
      <c r="A6" s="332" t="s">
        <v>164</v>
      </c>
      <c r="B6" s="333"/>
      <c r="C6" s="334">
        <v>133702</v>
      </c>
      <c r="D6" s="348">
        <v>112249</v>
      </c>
      <c r="E6" s="307">
        <v>1.1911197427148572</v>
      </c>
      <c r="F6" s="328">
        <v>21453</v>
      </c>
      <c r="G6" s="334">
        <v>203736</v>
      </c>
      <c r="H6" s="336">
        <v>198463</v>
      </c>
      <c r="I6" s="307">
        <v>1.0265691841804265</v>
      </c>
      <c r="J6" s="328">
        <v>5273</v>
      </c>
      <c r="K6" s="309">
        <v>0.65625122707817962</v>
      </c>
      <c r="L6" s="345">
        <v>0.56559157122486303</v>
      </c>
      <c r="M6" s="313">
        <v>9.065965585331659E-2</v>
      </c>
    </row>
    <row r="7" spans="1:13" x14ac:dyDescent="0.4">
      <c r="A7" s="330" t="s">
        <v>163</v>
      </c>
      <c r="B7" s="331"/>
      <c r="C7" s="335"/>
      <c r="D7" s="349"/>
      <c r="E7" s="344"/>
      <c r="F7" s="343"/>
      <c r="G7" s="335"/>
      <c r="H7" s="337"/>
      <c r="I7" s="344"/>
      <c r="J7" s="343"/>
      <c r="K7" s="310"/>
      <c r="L7" s="346"/>
      <c r="M7" s="347"/>
    </row>
    <row r="8" spans="1:13" ht="18" customHeight="1" x14ac:dyDescent="0.4">
      <c r="A8" s="208" t="s">
        <v>162</v>
      </c>
      <c r="B8" s="14"/>
      <c r="C8" s="15">
        <v>64208</v>
      </c>
      <c r="D8" s="16">
        <v>54292</v>
      </c>
      <c r="E8" s="17">
        <v>1.182642009872541</v>
      </c>
      <c r="F8" s="18">
        <v>9916</v>
      </c>
      <c r="G8" s="15">
        <v>98789</v>
      </c>
      <c r="H8" s="19">
        <v>99162</v>
      </c>
      <c r="I8" s="17">
        <v>0.99623847844940605</v>
      </c>
      <c r="J8" s="18">
        <v>-373</v>
      </c>
      <c r="K8" s="20">
        <v>0.64995090546518342</v>
      </c>
      <c r="L8" s="21">
        <v>0.54750811802908372</v>
      </c>
      <c r="M8" s="210">
        <v>0.10244278743609969</v>
      </c>
    </row>
    <row r="9" spans="1:13" ht="18" customHeight="1" x14ac:dyDescent="0.4">
      <c r="A9" s="206"/>
      <c r="B9" s="81" t="s">
        <v>157</v>
      </c>
      <c r="C9" s="23">
        <v>31185</v>
      </c>
      <c r="D9" s="24">
        <v>25026</v>
      </c>
      <c r="E9" s="25">
        <v>1.2461040517861424</v>
      </c>
      <c r="F9" s="26">
        <v>6159</v>
      </c>
      <c r="G9" s="23">
        <v>48413</v>
      </c>
      <c r="H9" s="24">
        <v>53788</v>
      </c>
      <c r="I9" s="25">
        <v>0.90007064772811785</v>
      </c>
      <c r="J9" s="26">
        <v>-5375</v>
      </c>
      <c r="K9" s="27">
        <v>0.6441451676202673</v>
      </c>
      <c r="L9" s="28">
        <v>0.46527106417788355</v>
      </c>
      <c r="M9" s="209">
        <v>0.17887410344238375</v>
      </c>
    </row>
    <row r="10" spans="1:13" ht="18" customHeight="1" x14ac:dyDescent="0.4">
      <c r="A10" s="206"/>
      <c r="B10" s="66" t="s">
        <v>156</v>
      </c>
      <c r="C10" s="30">
        <v>3638</v>
      </c>
      <c r="D10" s="31">
        <v>3275</v>
      </c>
      <c r="E10" s="32">
        <v>1.1108396946564885</v>
      </c>
      <c r="F10" s="33">
        <v>363</v>
      </c>
      <c r="G10" s="30">
        <v>4350</v>
      </c>
      <c r="H10" s="31">
        <v>4400</v>
      </c>
      <c r="I10" s="32">
        <v>0.98863636363636365</v>
      </c>
      <c r="J10" s="33">
        <v>-50</v>
      </c>
      <c r="K10" s="34">
        <v>0.83632183908045976</v>
      </c>
      <c r="L10" s="35">
        <v>0.74431818181818177</v>
      </c>
      <c r="M10" s="36">
        <v>9.2003657262277994E-2</v>
      </c>
    </row>
    <row r="11" spans="1:13" ht="18" customHeight="1" x14ac:dyDescent="0.4">
      <c r="A11" s="206"/>
      <c r="B11" s="66" t="s">
        <v>154</v>
      </c>
      <c r="C11" s="30">
        <v>29385</v>
      </c>
      <c r="D11" s="31">
        <v>25991</v>
      </c>
      <c r="E11" s="32">
        <v>1.1305836635758533</v>
      </c>
      <c r="F11" s="33">
        <v>3394</v>
      </c>
      <c r="G11" s="30">
        <v>46026</v>
      </c>
      <c r="H11" s="31">
        <v>40974</v>
      </c>
      <c r="I11" s="32">
        <v>1.12329770098111</v>
      </c>
      <c r="J11" s="33">
        <v>5052</v>
      </c>
      <c r="K11" s="34">
        <v>0.63844348846304266</v>
      </c>
      <c r="L11" s="35">
        <v>0.63432908673793142</v>
      </c>
      <c r="M11" s="36">
        <v>4.1144017251112386E-3</v>
      </c>
    </row>
    <row r="12" spans="1:13" s="45" customFormat="1" ht="18" customHeight="1" x14ac:dyDescent="0.15">
      <c r="A12" s="37"/>
      <c r="B12" s="52" t="s">
        <v>99</v>
      </c>
      <c r="C12" s="38" t="s">
        <v>0</v>
      </c>
      <c r="D12" s="39" t="s">
        <v>0</v>
      </c>
      <c r="E12" s="40" t="s">
        <v>0</v>
      </c>
      <c r="F12" s="41" t="s">
        <v>0</v>
      </c>
      <c r="G12" s="38" t="s">
        <v>0</v>
      </c>
      <c r="H12" s="39" t="s">
        <v>0</v>
      </c>
      <c r="I12" s="40" t="s">
        <v>0</v>
      </c>
      <c r="J12" s="41" t="s">
        <v>0</v>
      </c>
      <c r="K12" s="42" t="s">
        <v>0</v>
      </c>
      <c r="L12" s="43" t="s">
        <v>0</v>
      </c>
      <c r="M12" s="44" t="s">
        <v>0</v>
      </c>
    </row>
    <row r="13" spans="1:13" ht="18" customHeight="1" x14ac:dyDescent="0.4">
      <c r="A13" s="208" t="s">
        <v>161</v>
      </c>
      <c r="B13" s="14"/>
      <c r="C13" s="15">
        <v>25543</v>
      </c>
      <c r="D13" s="16">
        <v>20582</v>
      </c>
      <c r="E13" s="17">
        <v>1.2410358565737052</v>
      </c>
      <c r="F13" s="18">
        <v>4961</v>
      </c>
      <c r="G13" s="15">
        <v>37198</v>
      </c>
      <c r="H13" s="16">
        <v>31585</v>
      </c>
      <c r="I13" s="17">
        <v>1.1777109387367422</v>
      </c>
      <c r="J13" s="18">
        <v>5613</v>
      </c>
      <c r="K13" s="46">
        <v>0.686676703048551</v>
      </c>
      <c r="L13" s="47">
        <v>0.65163843596643978</v>
      </c>
      <c r="M13" s="48">
        <v>3.5038267082111219E-2</v>
      </c>
    </row>
    <row r="14" spans="1:13" ht="18" customHeight="1" x14ac:dyDescent="0.4">
      <c r="A14" s="206"/>
      <c r="B14" s="81" t="s">
        <v>157</v>
      </c>
      <c r="C14" s="23">
        <v>6005</v>
      </c>
      <c r="D14" s="24">
        <v>3641</v>
      </c>
      <c r="E14" s="25">
        <v>1.6492721779730843</v>
      </c>
      <c r="F14" s="26">
        <v>2364</v>
      </c>
      <c r="G14" s="23">
        <v>10000</v>
      </c>
      <c r="H14" s="24">
        <v>5000</v>
      </c>
      <c r="I14" s="25">
        <v>2</v>
      </c>
      <c r="J14" s="26">
        <v>5000</v>
      </c>
      <c r="K14" s="49">
        <v>0.60050000000000003</v>
      </c>
      <c r="L14" s="50">
        <v>0.72819999999999996</v>
      </c>
      <c r="M14" s="29">
        <v>-0.12769999999999992</v>
      </c>
    </row>
    <row r="15" spans="1:13" ht="18" customHeight="1" x14ac:dyDescent="0.4">
      <c r="A15" s="206"/>
      <c r="B15" s="66" t="s">
        <v>156</v>
      </c>
      <c r="C15" s="30">
        <v>4355</v>
      </c>
      <c r="D15" s="31">
        <v>4838</v>
      </c>
      <c r="E15" s="32">
        <v>0.9001653575857792</v>
      </c>
      <c r="F15" s="33">
        <v>-483</v>
      </c>
      <c r="G15" s="30">
        <v>5900</v>
      </c>
      <c r="H15" s="31">
        <v>7300</v>
      </c>
      <c r="I15" s="32">
        <v>0.80821917808219179</v>
      </c>
      <c r="J15" s="33">
        <v>-1400</v>
      </c>
      <c r="K15" s="34">
        <v>0.73813559322033895</v>
      </c>
      <c r="L15" s="35">
        <v>0.66273972602739728</v>
      </c>
      <c r="M15" s="36">
        <v>7.5395867192941668E-2</v>
      </c>
    </row>
    <row r="16" spans="1:13" ht="18" customHeight="1" x14ac:dyDescent="0.4">
      <c r="A16" s="206"/>
      <c r="B16" s="66" t="s">
        <v>154</v>
      </c>
      <c r="C16" s="30">
        <v>14141</v>
      </c>
      <c r="D16" s="31">
        <v>11612</v>
      </c>
      <c r="E16" s="32">
        <v>1.2177919393730623</v>
      </c>
      <c r="F16" s="33">
        <v>2529</v>
      </c>
      <c r="G16" s="30">
        <v>19678</v>
      </c>
      <c r="H16" s="31">
        <v>18363</v>
      </c>
      <c r="I16" s="32">
        <v>1.0716113924739967</v>
      </c>
      <c r="J16" s="33">
        <v>1315</v>
      </c>
      <c r="K16" s="34">
        <v>0.71861977843276759</v>
      </c>
      <c r="L16" s="35">
        <v>0.63235854707836414</v>
      </c>
      <c r="M16" s="36">
        <v>8.6261231354403445E-2</v>
      </c>
    </row>
    <row r="17" spans="1:13" ht="18" customHeight="1" x14ac:dyDescent="0.4">
      <c r="A17" s="206"/>
      <c r="B17" s="66" t="s">
        <v>153</v>
      </c>
      <c r="C17" s="30">
        <v>1042</v>
      </c>
      <c r="D17" s="31">
        <v>491</v>
      </c>
      <c r="E17" s="32">
        <v>2.1221995926680246</v>
      </c>
      <c r="F17" s="33">
        <v>551</v>
      </c>
      <c r="G17" s="30">
        <v>1620</v>
      </c>
      <c r="H17" s="31">
        <v>922</v>
      </c>
      <c r="I17" s="32">
        <v>1.7570498915401302</v>
      </c>
      <c r="J17" s="33">
        <v>698</v>
      </c>
      <c r="K17" s="34">
        <v>0.64320987654320982</v>
      </c>
      <c r="L17" s="35">
        <v>0.53253796095444683</v>
      </c>
      <c r="M17" s="36">
        <v>0.11067191558876299</v>
      </c>
    </row>
    <row r="18" spans="1:13" s="45" customFormat="1" ht="18" customHeight="1" x14ac:dyDescent="0.15">
      <c r="A18" s="51"/>
      <c r="B18" s="52" t="s">
        <v>99</v>
      </c>
      <c r="C18" s="53" t="s">
        <v>0</v>
      </c>
      <c r="D18" s="39" t="s">
        <v>0</v>
      </c>
      <c r="E18" s="40" t="s">
        <v>0</v>
      </c>
      <c r="F18" s="41" t="s">
        <v>0</v>
      </c>
      <c r="G18" s="53" t="s">
        <v>0</v>
      </c>
      <c r="H18" s="39" t="s">
        <v>0</v>
      </c>
      <c r="I18" s="40" t="s">
        <v>0</v>
      </c>
      <c r="J18" s="41" t="s">
        <v>0</v>
      </c>
      <c r="K18" s="42" t="s">
        <v>0</v>
      </c>
      <c r="L18" s="43" t="s">
        <v>0</v>
      </c>
      <c r="M18" s="44" t="s">
        <v>0</v>
      </c>
    </row>
    <row r="19" spans="1:13" ht="18" customHeight="1" x14ac:dyDescent="0.4">
      <c r="A19" s="208" t="s">
        <v>160</v>
      </c>
      <c r="B19" s="14"/>
      <c r="C19" s="15">
        <v>17298</v>
      </c>
      <c r="D19" s="16">
        <v>15365</v>
      </c>
      <c r="E19" s="17">
        <v>1.1258054018874064</v>
      </c>
      <c r="F19" s="18">
        <v>1933</v>
      </c>
      <c r="G19" s="15">
        <v>25180</v>
      </c>
      <c r="H19" s="19">
        <v>25177</v>
      </c>
      <c r="I19" s="17">
        <v>1.00011915637288</v>
      </c>
      <c r="J19" s="18">
        <v>3</v>
      </c>
      <c r="K19" s="46">
        <v>0.68697378872120729</v>
      </c>
      <c r="L19" s="47">
        <v>0.6102792231004488</v>
      </c>
      <c r="M19" s="22">
        <v>7.6694565620758492E-2</v>
      </c>
    </row>
    <row r="20" spans="1:13" ht="18" customHeight="1" x14ac:dyDescent="0.4">
      <c r="A20" s="206"/>
      <c r="B20" s="81" t="s">
        <v>157</v>
      </c>
      <c r="C20" s="23">
        <v>0</v>
      </c>
      <c r="D20" s="24">
        <v>0</v>
      </c>
      <c r="E20" s="25" t="e">
        <v>#DIV/0!</v>
      </c>
      <c r="F20" s="26">
        <v>0</v>
      </c>
      <c r="G20" s="23">
        <v>0</v>
      </c>
      <c r="H20" s="24">
        <v>0</v>
      </c>
      <c r="I20" s="25" t="e">
        <v>#DIV/0!</v>
      </c>
      <c r="J20" s="26">
        <v>0</v>
      </c>
      <c r="K20" s="49" t="s">
        <v>0</v>
      </c>
      <c r="L20" s="50" t="s">
        <v>0</v>
      </c>
      <c r="M20" s="29" t="e">
        <v>#VALUE!</v>
      </c>
    </row>
    <row r="21" spans="1:13" ht="18" customHeight="1" x14ac:dyDescent="0.4">
      <c r="A21" s="206"/>
      <c r="B21" s="66" t="s">
        <v>156</v>
      </c>
      <c r="C21" s="30">
        <v>6098</v>
      </c>
      <c r="D21" s="31">
        <v>5438</v>
      </c>
      <c r="E21" s="32">
        <v>1.1213681500551673</v>
      </c>
      <c r="F21" s="33">
        <v>660</v>
      </c>
      <c r="G21" s="30">
        <v>8700</v>
      </c>
      <c r="H21" s="31">
        <v>8600</v>
      </c>
      <c r="I21" s="32">
        <v>1.0116279069767442</v>
      </c>
      <c r="J21" s="33">
        <v>100</v>
      </c>
      <c r="K21" s="34">
        <v>0.70091954022988501</v>
      </c>
      <c r="L21" s="35">
        <v>0.63232558139534889</v>
      </c>
      <c r="M21" s="36">
        <v>6.8593958834536117E-2</v>
      </c>
    </row>
    <row r="22" spans="1:13" ht="18" customHeight="1" x14ac:dyDescent="0.4">
      <c r="A22" s="206"/>
      <c r="B22" s="66" t="s">
        <v>154</v>
      </c>
      <c r="C22" s="30">
        <v>11200</v>
      </c>
      <c r="D22" s="31">
        <v>9927</v>
      </c>
      <c r="E22" s="32">
        <v>1.1282361237030321</v>
      </c>
      <c r="F22" s="33">
        <v>1273</v>
      </c>
      <c r="G22" s="30">
        <v>16480</v>
      </c>
      <c r="H22" s="31">
        <v>16577</v>
      </c>
      <c r="I22" s="32">
        <v>0.99414851903239432</v>
      </c>
      <c r="J22" s="33">
        <v>-97</v>
      </c>
      <c r="K22" s="34">
        <v>0.67961165048543692</v>
      </c>
      <c r="L22" s="35">
        <v>0.59884176871569039</v>
      </c>
      <c r="M22" s="36">
        <v>8.0769881769746532E-2</v>
      </c>
    </row>
    <row r="23" spans="1:13" s="45" customFormat="1" ht="18" customHeight="1" x14ac:dyDescent="0.15">
      <c r="A23" s="51"/>
      <c r="B23" s="52" t="s">
        <v>99</v>
      </c>
      <c r="C23" s="53" t="s">
        <v>0</v>
      </c>
      <c r="D23" s="39" t="s">
        <v>0</v>
      </c>
      <c r="E23" s="40" t="s">
        <v>0</v>
      </c>
      <c r="F23" s="41" t="s">
        <v>0</v>
      </c>
      <c r="G23" s="53" t="s">
        <v>0</v>
      </c>
      <c r="H23" s="39" t="s">
        <v>0</v>
      </c>
      <c r="I23" s="40" t="s">
        <v>0</v>
      </c>
      <c r="J23" s="41" t="s">
        <v>0</v>
      </c>
      <c r="K23" s="42" t="s">
        <v>0</v>
      </c>
      <c r="L23" s="43" t="s">
        <v>0</v>
      </c>
      <c r="M23" s="44" t="s">
        <v>0</v>
      </c>
    </row>
    <row r="24" spans="1:13" ht="18" customHeight="1" x14ac:dyDescent="0.4">
      <c r="A24" s="208" t="s">
        <v>159</v>
      </c>
      <c r="B24" s="14"/>
      <c r="C24" s="15">
        <v>10937</v>
      </c>
      <c r="D24" s="16">
        <v>9276</v>
      </c>
      <c r="E24" s="17">
        <v>1.1790642518326866</v>
      </c>
      <c r="F24" s="18">
        <v>1661</v>
      </c>
      <c r="G24" s="15">
        <v>15521</v>
      </c>
      <c r="H24" s="19">
        <v>17362</v>
      </c>
      <c r="I24" s="17">
        <v>0.89396382905195249</v>
      </c>
      <c r="J24" s="18">
        <v>-1841</v>
      </c>
      <c r="K24" s="46">
        <v>0.7046582050125636</v>
      </c>
      <c r="L24" s="47">
        <v>0.53427024536343737</v>
      </c>
      <c r="M24" s="48">
        <v>0.17038795964912623</v>
      </c>
    </row>
    <row r="25" spans="1:13" ht="18" customHeight="1" x14ac:dyDescent="0.4">
      <c r="A25" s="206"/>
      <c r="B25" s="81" t="s">
        <v>157</v>
      </c>
      <c r="C25" s="23">
        <v>0</v>
      </c>
      <c r="D25" s="24">
        <v>0</v>
      </c>
      <c r="E25" s="25" t="e">
        <v>#DIV/0!</v>
      </c>
      <c r="F25" s="26">
        <v>0</v>
      </c>
      <c r="G25" s="23">
        <v>0</v>
      </c>
      <c r="H25" s="24">
        <v>0</v>
      </c>
      <c r="I25" s="25" t="e">
        <v>#DIV/0!</v>
      </c>
      <c r="J25" s="26">
        <v>0</v>
      </c>
      <c r="K25" s="49" t="s">
        <v>0</v>
      </c>
      <c r="L25" s="50" t="s">
        <v>0</v>
      </c>
      <c r="M25" s="29" t="e">
        <v>#VALUE!</v>
      </c>
    </row>
    <row r="26" spans="1:13" ht="18" customHeight="1" x14ac:dyDescent="0.4">
      <c r="A26" s="206"/>
      <c r="B26" s="66" t="s">
        <v>156</v>
      </c>
      <c r="C26" s="30">
        <v>4807</v>
      </c>
      <c r="D26" s="31">
        <v>3766</v>
      </c>
      <c r="E26" s="32">
        <v>1.2764206054168878</v>
      </c>
      <c r="F26" s="33">
        <v>1041</v>
      </c>
      <c r="G26" s="30">
        <v>5850</v>
      </c>
      <c r="H26" s="31">
        <v>5845</v>
      </c>
      <c r="I26" s="32">
        <v>1.0008554319931566</v>
      </c>
      <c r="J26" s="33">
        <v>5</v>
      </c>
      <c r="K26" s="34">
        <v>0.82170940170940165</v>
      </c>
      <c r="L26" s="35">
        <v>0.64431137724550902</v>
      </c>
      <c r="M26" s="36">
        <v>0.17739802446389263</v>
      </c>
    </row>
    <row r="27" spans="1:13" ht="18" customHeight="1" x14ac:dyDescent="0.4">
      <c r="A27" s="206"/>
      <c r="B27" s="66" t="s">
        <v>154</v>
      </c>
      <c r="C27" s="30">
        <v>6130</v>
      </c>
      <c r="D27" s="31">
        <v>5510</v>
      </c>
      <c r="E27" s="32">
        <v>1.1125226860254083</v>
      </c>
      <c r="F27" s="33">
        <v>620</v>
      </c>
      <c r="G27" s="30">
        <v>9671</v>
      </c>
      <c r="H27" s="31">
        <v>11517</v>
      </c>
      <c r="I27" s="32">
        <v>0.83971520361205176</v>
      </c>
      <c r="J27" s="33">
        <v>-1846</v>
      </c>
      <c r="K27" s="34">
        <v>0.63385378968048811</v>
      </c>
      <c r="L27" s="35">
        <v>0.47842320048623771</v>
      </c>
      <c r="M27" s="36">
        <v>0.1554305891942504</v>
      </c>
    </row>
    <row r="28" spans="1:13" s="45" customFormat="1" ht="18" customHeight="1" x14ac:dyDescent="0.15">
      <c r="A28" s="51"/>
      <c r="B28" s="52" t="s">
        <v>99</v>
      </c>
      <c r="C28" s="53" t="s">
        <v>0</v>
      </c>
      <c r="D28" s="39" t="s">
        <v>0</v>
      </c>
      <c r="E28" s="40" t="s">
        <v>0</v>
      </c>
      <c r="F28" s="41" t="s">
        <v>0</v>
      </c>
      <c r="G28" s="53" t="s">
        <v>0</v>
      </c>
      <c r="H28" s="39" t="s">
        <v>0</v>
      </c>
      <c r="I28" s="40" t="s">
        <v>0</v>
      </c>
      <c r="J28" s="41" t="s">
        <v>0</v>
      </c>
      <c r="K28" s="42" t="s">
        <v>0</v>
      </c>
      <c r="L28" s="43" t="s">
        <v>0</v>
      </c>
      <c r="M28" s="44" t="s">
        <v>0</v>
      </c>
    </row>
    <row r="29" spans="1:13" ht="18" customHeight="1" x14ac:dyDescent="0.4">
      <c r="A29" s="208" t="s">
        <v>158</v>
      </c>
      <c r="B29" s="14"/>
      <c r="C29" s="15">
        <v>15716</v>
      </c>
      <c r="D29" s="16">
        <v>12734</v>
      </c>
      <c r="E29" s="17">
        <v>1.2341762211402545</v>
      </c>
      <c r="F29" s="18">
        <v>2982</v>
      </c>
      <c r="G29" s="15">
        <v>27048</v>
      </c>
      <c r="H29" s="16">
        <v>25177</v>
      </c>
      <c r="I29" s="17">
        <v>1.074313857886166</v>
      </c>
      <c r="J29" s="18">
        <v>1871</v>
      </c>
      <c r="K29" s="46">
        <v>0.5810411120970127</v>
      </c>
      <c r="L29" s="47">
        <v>0.50577908408468042</v>
      </c>
      <c r="M29" s="22">
        <v>7.5262028012332283E-2</v>
      </c>
    </row>
    <row r="30" spans="1:13" ht="18" customHeight="1" x14ac:dyDescent="0.4">
      <c r="A30" s="206"/>
      <c r="B30" s="81" t="s">
        <v>157</v>
      </c>
      <c r="C30" s="23">
        <v>0</v>
      </c>
      <c r="D30" s="24">
        <v>0</v>
      </c>
      <c r="E30" s="25" t="e">
        <v>#DIV/0!</v>
      </c>
      <c r="F30" s="26">
        <v>0</v>
      </c>
      <c r="G30" s="23">
        <v>0</v>
      </c>
      <c r="H30" s="24">
        <v>0</v>
      </c>
      <c r="I30" s="25" t="e">
        <v>#DIV/0!</v>
      </c>
      <c r="J30" s="26">
        <v>0</v>
      </c>
      <c r="K30" s="49" t="s">
        <v>0</v>
      </c>
      <c r="L30" s="50" t="s">
        <v>0</v>
      </c>
      <c r="M30" s="29" t="e">
        <v>#VALUE!</v>
      </c>
    </row>
    <row r="31" spans="1:13" ht="18" customHeight="1" x14ac:dyDescent="0.4">
      <c r="A31" s="206"/>
      <c r="B31" s="66" t="s">
        <v>156</v>
      </c>
      <c r="C31" s="30">
        <v>2104</v>
      </c>
      <c r="D31" s="207">
        <v>1770</v>
      </c>
      <c r="E31" s="32">
        <v>1.1887005649717515</v>
      </c>
      <c r="F31" s="33">
        <v>334</v>
      </c>
      <c r="G31" s="30">
        <v>2900</v>
      </c>
      <c r="H31" s="207">
        <v>2900</v>
      </c>
      <c r="I31" s="32">
        <v>1</v>
      </c>
      <c r="J31" s="33">
        <v>0</v>
      </c>
      <c r="K31" s="34">
        <v>0.7255172413793104</v>
      </c>
      <c r="L31" s="35">
        <v>0.6103448275862069</v>
      </c>
      <c r="M31" s="36">
        <v>0.1151724137931035</v>
      </c>
    </row>
    <row r="32" spans="1:13" ht="18" customHeight="1" x14ac:dyDescent="0.4">
      <c r="A32" s="206"/>
      <c r="B32" s="66" t="s">
        <v>155</v>
      </c>
      <c r="C32" s="30">
        <v>470</v>
      </c>
      <c r="D32" s="31">
        <v>488</v>
      </c>
      <c r="E32" s="32">
        <v>0.96311475409836067</v>
      </c>
      <c r="F32" s="33">
        <v>-18</v>
      </c>
      <c r="G32" s="30">
        <v>829</v>
      </c>
      <c r="H32" s="31">
        <v>890</v>
      </c>
      <c r="I32" s="32">
        <v>0.93146067415730338</v>
      </c>
      <c r="J32" s="33">
        <v>-61</v>
      </c>
      <c r="K32" s="34">
        <v>0.56694813027744273</v>
      </c>
      <c r="L32" s="35">
        <v>0.54831460674157306</v>
      </c>
      <c r="M32" s="36">
        <v>1.8633523535869667E-2</v>
      </c>
    </row>
    <row r="33" spans="1:13" ht="18" customHeight="1" x14ac:dyDescent="0.4">
      <c r="A33" s="206"/>
      <c r="B33" s="66" t="s">
        <v>154</v>
      </c>
      <c r="C33" s="30">
        <v>12056</v>
      </c>
      <c r="D33" s="31">
        <v>9861</v>
      </c>
      <c r="E33" s="32">
        <v>1.2225940573978298</v>
      </c>
      <c r="F33" s="33">
        <v>2195</v>
      </c>
      <c r="G33" s="30">
        <v>21687</v>
      </c>
      <c r="H33" s="31">
        <v>20245</v>
      </c>
      <c r="I33" s="32">
        <v>1.0712274635712522</v>
      </c>
      <c r="J33" s="33">
        <v>1442</v>
      </c>
      <c r="K33" s="34">
        <v>0.55590906994973943</v>
      </c>
      <c r="L33" s="35">
        <v>0.48708323042726598</v>
      </c>
      <c r="M33" s="36">
        <v>6.8825839522473453E-2</v>
      </c>
    </row>
    <row r="34" spans="1:13" ht="18" customHeight="1" x14ac:dyDescent="0.4">
      <c r="A34" s="206"/>
      <c r="B34" s="66" t="s">
        <v>153</v>
      </c>
      <c r="C34" s="30">
        <v>1086</v>
      </c>
      <c r="D34" s="31">
        <v>615</v>
      </c>
      <c r="E34" s="32">
        <v>1.7658536585365854</v>
      </c>
      <c r="F34" s="33">
        <v>471</v>
      </c>
      <c r="G34" s="30">
        <v>1632</v>
      </c>
      <c r="H34" s="31">
        <v>1142</v>
      </c>
      <c r="I34" s="32">
        <v>1.4290718038528896</v>
      </c>
      <c r="J34" s="33">
        <v>490</v>
      </c>
      <c r="K34" s="34">
        <v>0.6654411764705882</v>
      </c>
      <c r="L34" s="35">
        <v>0.53852889667250436</v>
      </c>
      <c r="M34" s="36">
        <v>0.12691227979808384</v>
      </c>
    </row>
    <row r="35" spans="1:13" s="45" customFormat="1" ht="18" customHeight="1" x14ac:dyDescent="0.15">
      <c r="A35" s="37"/>
      <c r="B35" s="57" t="s">
        <v>99</v>
      </c>
      <c r="C35" s="58" t="s">
        <v>0</v>
      </c>
      <c r="D35" s="59" t="s">
        <v>0</v>
      </c>
      <c r="E35" s="60" t="s">
        <v>0</v>
      </c>
      <c r="F35" s="61" t="s">
        <v>0</v>
      </c>
      <c r="G35" s="58" t="s">
        <v>0</v>
      </c>
      <c r="H35" s="59" t="s">
        <v>0</v>
      </c>
      <c r="I35" s="60" t="s">
        <v>0</v>
      </c>
      <c r="J35" s="61" t="s">
        <v>0</v>
      </c>
      <c r="K35" s="62" t="s">
        <v>0</v>
      </c>
      <c r="L35" s="63" t="s">
        <v>0</v>
      </c>
      <c r="M35" s="64" t="s">
        <v>0</v>
      </c>
    </row>
    <row r="36" spans="1:13" s="45" customFormat="1" ht="18" customHeight="1" thickBot="1" x14ac:dyDescent="0.2">
      <c r="A36" s="51"/>
      <c r="B36" s="52" t="s">
        <v>152</v>
      </c>
      <c r="C36" s="53" t="s">
        <v>0</v>
      </c>
      <c r="D36" s="39" t="s">
        <v>0</v>
      </c>
      <c r="E36" s="40" t="s">
        <v>0</v>
      </c>
      <c r="F36" s="41" t="s">
        <v>0</v>
      </c>
      <c r="G36" s="53" t="s">
        <v>0</v>
      </c>
      <c r="H36" s="39" t="s">
        <v>0</v>
      </c>
      <c r="I36" s="40" t="s">
        <v>0</v>
      </c>
      <c r="J36" s="41" t="s">
        <v>0</v>
      </c>
      <c r="K36" s="67" t="s">
        <v>0</v>
      </c>
      <c r="L36" s="68" t="s">
        <v>0</v>
      </c>
      <c r="M36" s="69" t="s">
        <v>0</v>
      </c>
    </row>
    <row r="37" spans="1:13" x14ac:dyDescent="0.4">
      <c r="C37" s="203"/>
      <c r="G37" s="203"/>
    </row>
    <row r="38" spans="1:13" x14ac:dyDescent="0.4">
      <c r="C38" s="203"/>
      <c r="G38" s="203"/>
    </row>
    <row r="39" spans="1:13" x14ac:dyDescent="0.4">
      <c r="C39" s="203"/>
      <c r="G39" s="71"/>
    </row>
    <row r="40" spans="1:13" x14ac:dyDescent="0.4">
      <c r="C40" s="203"/>
      <c r="G40" s="203"/>
    </row>
    <row r="41" spans="1:13" x14ac:dyDescent="0.4">
      <c r="C41" s="203"/>
      <c r="G41" s="203"/>
    </row>
    <row r="42" spans="1:13" x14ac:dyDescent="0.4">
      <c r="C42" s="203"/>
      <c r="G42" s="203"/>
    </row>
    <row r="43" spans="1:13" x14ac:dyDescent="0.4">
      <c r="C43" s="203"/>
      <c r="G43" s="203"/>
    </row>
    <row r="44" spans="1:13" x14ac:dyDescent="0.4">
      <c r="C44" s="203"/>
      <c r="G44" s="203"/>
    </row>
    <row r="45" spans="1:13" x14ac:dyDescent="0.4">
      <c r="C45" s="203"/>
      <c r="G45" s="203"/>
    </row>
    <row r="46" spans="1:13" x14ac:dyDescent="0.4">
      <c r="C46" s="203"/>
      <c r="G46" s="203"/>
    </row>
    <row r="47" spans="1:13" x14ac:dyDescent="0.4">
      <c r="C47" s="203"/>
      <c r="G47" s="203"/>
    </row>
    <row r="48" spans="1:13" x14ac:dyDescent="0.4">
      <c r="C48" s="203"/>
      <c r="G48" s="203"/>
    </row>
    <row r="49" spans="3:7" x14ac:dyDescent="0.4">
      <c r="C49" s="203"/>
      <c r="G49" s="203"/>
    </row>
    <row r="50" spans="3:7" x14ac:dyDescent="0.4">
      <c r="C50" s="203"/>
      <c r="G50" s="203"/>
    </row>
    <row r="51" spans="3:7" x14ac:dyDescent="0.4">
      <c r="C51" s="203"/>
      <c r="G51" s="203"/>
    </row>
    <row r="52" spans="3:7" x14ac:dyDescent="0.4">
      <c r="C52" s="203"/>
      <c r="G52" s="203"/>
    </row>
    <row r="53" spans="3:7" x14ac:dyDescent="0.4">
      <c r="C53" s="203"/>
      <c r="G53" s="203"/>
    </row>
    <row r="54" spans="3:7" x14ac:dyDescent="0.4">
      <c r="C54" s="203"/>
      <c r="G54" s="203"/>
    </row>
    <row r="55" spans="3:7" x14ac:dyDescent="0.4">
      <c r="C55" s="203"/>
      <c r="G55" s="203"/>
    </row>
    <row r="56" spans="3:7" x14ac:dyDescent="0.4">
      <c r="C56" s="203"/>
      <c r="G56" s="203"/>
    </row>
    <row r="57" spans="3:7" x14ac:dyDescent="0.4">
      <c r="C57" s="203"/>
      <c r="G57" s="203"/>
    </row>
    <row r="58" spans="3:7" x14ac:dyDescent="0.4">
      <c r="C58" s="203"/>
      <c r="G58" s="203"/>
    </row>
    <row r="59" spans="3:7" x14ac:dyDescent="0.4">
      <c r="C59" s="203"/>
      <c r="G59" s="203"/>
    </row>
    <row r="60" spans="3:7" x14ac:dyDescent="0.4">
      <c r="C60" s="203"/>
      <c r="G60" s="203"/>
    </row>
    <row r="61" spans="3:7" x14ac:dyDescent="0.4">
      <c r="C61" s="203"/>
      <c r="G61" s="203"/>
    </row>
    <row r="62" spans="3:7" x14ac:dyDescent="0.4">
      <c r="C62" s="203"/>
      <c r="G62" s="203"/>
    </row>
    <row r="63" spans="3:7" x14ac:dyDescent="0.4">
      <c r="C63" s="203"/>
      <c r="G63" s="203"/>
    </row>
    <row r="64" spans="3:7" x14ac:dyDescent="0.4">
      <c r="C64" s="203"/>
      <c r="G64" s="203"/>
    </row>
    <row r="65" spans="2:7" x14ac:dyDescent="0.4">
      <c r="C65" s="203"/>
      <c r="G65" s="203"/>
    </row>
    <row r="66" spans="2:7" x14ac:dyDescent="0.4">
      <c r="C66" s="203"/>
      <c r="G66" s="203"/>
    </row>
    <row r="67" spans="2:7" x14ac:dyDescent="0.4">
      <c r="B67" s="202">
        <v>6025</v>
      </c>
      <c r="C67" s="203"/>
      <c r="F67" s="201">
        <v>10620</v>
      </c>
      <c r="G67" s="203"/>
    </row>
    <row r="68" spans="2:7" x14ac:dyDescent="0.4">
      <c r="C68" s="203"/>
      <c r="G68" s="203"/>
    </row>
    <row r="69" spans="2:7" x14ac:dyDescent="0.4">
      <c r="C69" s="203"/>
      <c r="G69" s="203"/>
    </row>
    <row r="70" spans="2:7" x14ac:dyDescent="0.4">
      <c r="C70" s="203"/>
      <c r="G70" s="203"/>
    </row>
    <row r="71" spans="2:7" x14ac:dyDescent="0.4">
      <c r="C71" s="203"/>
      <c r="G71" s="203"/>
    </row>
    <row r="72" spans="2:7" x14ac:dyDescent="0.4">
      <c r="C72" s="203"/>
      <c r="G72" s="203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26'!A1" display="'h26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2"/>
  <sheetViews>
    <sheetView showGridLines="0" zoomScale="90" zoomScaleNormal="90" zoomScaleSheetLayoutView="90" workbookViewId="0">
      <pane xSplit="2" ySplit="5" topLeftCell="C24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02" customWidth="1"/>
    <col min="2" max="2" width="20.75" style="202" customWidth="1"/>
    <col min="3" max="4" width="11.625" style="201" customWidth="1"/>
    <col min="5" max="5" width="8.625" style="201" customWidth="1"/>
    <col min="6" max="6" width="10.625" style="201" customWidth="1"/>
    <col min="7" max="8" width="11.625" style="201" customWidth="1"/>
    <col min="9" max="9" width="8.625" style="201" customWidth="1"/>
    <col min="10" max="10" width="10.625" style="201" customWidth="1"/>
    <col min="11" max="11" width="9.625" style="70" customWidth="1"/>
    <col min="12" max="12" width="9.625" style="201" customWidth="1"/>
    <col min="13" max="13" width="8.625" style="201" customWidth="1"/>
    <col min="14" max="16384" width="9" style="201"/>
  </cols>
  <sheetData>
    <row r="1" spans="1:13" s="217" customFormat="1" x14ac:dyDescent="0.4">
      <c r="A1" s="327" t="str">
        <f>'h26'!A1</f>
        <v>平成26年度</v>
      </c>
      <c r="B1" s="327"/>
      <c r="C1" s="90"/>
      <c r="D1" s="90"/>
      <c r="E1" s="90"/>
      <c r="F1" s="95" t="str">
        <f ca="1">RIGHT(CELL("filename",$A$1),LEN(CELL("filename",$A$1))-FIND("]",CELL("filename",$A$1)))</f>
        <v>６月下旬</v>
      </c>
      <c r="G1" s="94" t="s">
        <v>71</v>
      </c>
      <c r="H1" s="90"/>
      <c r="I1" s="90"/>
      <c r="J1" s="90"/>
      <c r="K1" s="90"/>
      <c r="L1" s="90"/>
      <c r="M1" s="90"/>
    </row>
    <row r="2" spans="1:13" s="217" customFormat="1" ht="19.5" thickBot="1" x14ac:dyDescent="0.45">
      <c r="A2" s="13"/>
      <c r="B2" s="13" t="str">
        <f>'６月上旬'!B2</f>
        <v>26（2014）年</v>
      </c>
      <c r="C2" s="218">
        <f>'６月（上旬）'!E2</f>
        <v>6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7.100000000000001" customHeight="1" x14ac:dyDescent="0.4">
      <c r="A3" s="216"/>
      <c r="B3" s="215"/>
      <c r="C3" s="323" t="s">
        <v>173</v>
      </c>
      <c r="D3" s="324"/>
      <c r="E3" s="325"/>
      <c r="F3" s="326"/>
      <c r="G3" s="323" t="s">
        <v>172</v>
      </c>
      <c r="H3" s="324"/>
      <c r="I3" s="325"/>
      <c r="J3" s="326"/>
      <c r="K3" s="315" t="s">
        <v>171</v>
      </c>
      <c r="L3" s="316"/>
      <c r="M3" s="317"/>
    </row>
    <row r="4" spans="1:13" ht="17.100000000000001" customHeight="1" x14ac:dyDescent="0.4">
      <c r="A4" s="206"/>
      <c r="B4" s="214"/>
      <c r="C4" s="305" t="s">
        <v>213</v>
      </c>
      <c r="D4" s="340" t="s">
        <v>212</v>
      </c>
      <c r="E4" s="341" t="s">
        <v>168</v>
      </c>
      <c r="F4" s="342"/>
      <c r="G4" s="318" t="str">
        <f>C4</f>
        <v>14'6下旬</v>
      </c>
      <c r="H4" s="338" t="str">
        <f>D4</f>
        <v>13'6下旬</v>
      </c>
      <c r="I4" s="341" t="s">
        <v>168</v>
      </c>
      <c r="J4" s="342"/>
      <c r="K4" s="318" t="str">
        <f>C4</f>
        <v>14'6下旬</v>
      </c>
      <c r="L4" s="319" t="str">
        <f>D4</f>
        <v>13'6下旬</v>
      </c>
      <c r="M4" s="321" t="s">
        <v>167</v>
      </c>
    </row>
    <row r="5" spans="1:13" ht="17.100000000000001" customHeight="1" x14ac:dyDescent="0.4">
      <c r="A5" s="205"/>
      <c r="B5" s="213"/>
      <c r="C5" s="306"/>
      <c r="D5" s="320"/>
      <c r="E5" s="212" t="s">
        <v>166</v>
      </c>
      <c r="F5" s="211" t="s">
        <v>165</v>
      </c>
      <c r="G5" s="306"/>
      <c r="H5" s="339"/>
      <c r="I5" s="212" t="s">
        <v>166</v>
      </c>
      <c r="J5" s="211" t="s">
        <v>165</v>
      </c>
      <c r="K5" s="306"/>
      <c r="L5" s="320"/>
      <c r="M5" s="322"/>
    </row>
    <row r="6" spans="1:13" x14ac:dyDescent="0.4">
      <c r="A6" s="332" t="s">
        <v>164</v>
      </c>
      <c r="B6" s="333"/>
      <c r="C6" s="334">
        <v>164438</v>
      </c>
      <c r="D6" s="348">
        <v>160558</v>
      </c>
      <c r="E6" s="307">
        <v>1.0241657220443703</v>
      </c>
      <c r="F6" s="328">
        <v>3880</v>
      </c>
      <c r="G6" s="334">
        <v>208144</v>
      </c>
      <c r="H6" s="336">
        <v>212571</v>
      </c>
      <c r="I6" s="307">
        <v>0.97917401715191632</v>
      </c>
      <c r="J6" s="328">
        <v>-4427</v>
      </c>
      <c r="K6" s="309">
        <v>0.790020370512722</v>
      </c>
      <c r="L6" s="345">
        <v>0.75531469485489555</v>
      </c>
      <c r="M6" s="313">
        <v>3.4705675657826451E-2</v>
      </c>
    </row>
    <row r="7" spans="1:13" x14ac:dyDescent="0.4">
      <c r="A7" s="330" t="s">
        <v>163</v>
      </c>
      <c r="B7" s="331"/>
      <c r="C7" s="335"/>
      <c r="D7" s="349"/>
      <c r="E7" s="344"/>
      <c r="F7" s="343"/>
      <c r="G7" s="335"/>
      <c r="H7" s="337"/>
      <c r="I7" s="344"/>
      <c r="J7" s="343"/>
      <c r="K7" s="310"/>
      <c r="L7" s="346"/>
      <c r="M7" s="347"/>
    </row>
    <row r="8" spans="1:13" ht="18" customHeight="1" x14ac:dyDescent="0.4">
      <c r="A8" s="208" t="s">
        <v>162</v>
      </c>
      <c r="B8" s="14"/>
      <c r="C8" s="15">
        <v>82436</v>
      </c>
      <c r="D8" s="16">
        <v>84245</v>
      </c>
      <c r="E8" s="17">
        <v>0.97852691554394922</v>
      </c>
      <c r="F8" s="18">
        <v>-1809</v>
      </c>
      <c r="G8" s="15">
        <v>103004</v>
      </c>
      <c r="H8" s="19">
        <v>111246</v>
      </c>
      <c r="I8" s="17">
        <v>0.92591194290131784</v>
      </c>
      <c r="J8" s="18">
        <v>-8242</v>
      </c>
      <c r="K8" s="20">
        <v>0.8003184342355637</v>
      </c>
      <c r="L8" s="21">
        <v>0.75728565521456948</v>
      </c>
      <c r="M8" s="210">
        <v>4.3032779020994227E-2</v>
      </c>
    </row>
    <row r="9" spans="1:13" ht="18" customHeight="1" x14ac:dyDescent="0.4">
      <c r="A9" s="206"/>
      <c r="B9" s="81" t="s">
        <v>157</v>
      </c>
      <c r="C9" s="23">
        <v>38352</v>
      </c>
      <c r="D9" s="24">
        <v>39354</v>
      </c>
      <c r="E9" s="25">
        <v>0.97453880164659246</v>
      </c>
      <c r="F9" s="26">
        <v>-1002</v>
      </c>
      <c r="G9" s="23">
        <v>49479</v>
      </c>
      <c r="H9" s="24">
        <v>56428</v>
      </c>
      <c r="I9" s="25">
        <v>0.87685191748777203</v>
      </c>
      <c r="J9" s="26">
        <v>-6949</v>
      </c>
      <c r="K9" s="27">
        <v>0.7751167161826229</v>
      </c>
      <c r="L9" s="28">
        <v>0.69741972070603242</v>
      </c>
      <c r="M9" s="209">
        <v>7.769699547659048E-2</v>
      </c>
    </row>
    <row r="10" spans="1:13" ht="18" customHeight="1" x14ac:dyDescent="0.4">
      <c r="A10" s="206"/>
      <c r="B10" s="66" t="s">
        <v>156</v>
      </c>
      <c r="C10" s="30">
        <v>4162</v>
      </c>
      <c r="D10" s="31">
        <v>4254</v>
      </c>
      <c r="E10" s="32">
        <v>0.97837329572167375</v>
      </c>
      <c r="F10" s="33">
        <v>-92</v>
      </c>
      <c r="G10" s="30">
        <v>4350</v>
      </c>
      <c r="H10" s="31">
        <v>4395</v>
      </c>
      <c r="I10" s="32">
        <v>0.98976109215017061</v>
      </c>
      <c r="J10" s="33">
        <v>-45</v>
      </c>
      <c r="K10" s="34">
        <v>0.95678160919540234</v>
      </c>
      <c r="L10" s="35">
        <v>0.96791808873720131</v>
      </c>
      <c r="M10" s="36">
        <v>-1.1136479541798971E-2</v>
      </c>
    </row>
    <row r="11" spans="1:13" ht="18" customHeight="1" x14ac:dyDescent="0.4">
      <c r="A11" s="206"/>
      <c r="B11" s="66" t="s">
        <v>154</v>
      </c>
      <c r="C11" s="30">
        <v>39922</v>
      </c>
      <c r="D11" s="31">
        <v>40637</v>
      </c>
      <c r="E11" s="32">
        <v>0.98240519723404773</v>
      </c>
      <c r="F11" s="33">
        <v>-715</v>
      </c>
      <c r="G11" s="30">
        <v>49175</v>
      </c>
      <c r="H11" s="31">
        <v>50423</v>
      </c>
      <c r="I11" s="32">
        <v>0.97524939015925272</v>
      </c>
      <c r="J11" s="33">
        <v>-1248</v>
      </c>
      <c r="K11" s="34">
        <v>0.81183528215556688</v>
      </c>
      <c r="L11" s="35">
        <v>0.80592190071990955</v>
      </c>
      <c r="M11" s="36">
        <v>5.9133814356573389E-3</v>
      </c>
    </row>
    <row r="12" spans="1:13" s="45" customFormat="1" ht="18" customHeight="1" x14ac:dyDescent="0.15">
      <c r="A12" s="37"/>
      <c r="B12" s="52" t="s">
        <v>99</v>
      </c>
      <c r="C12" s="38" t="s">
        <v>0</v>
      </c>
      <c r="D12" s="39" t="s">
        <v>0</v>
      </c>
      <c r="E12" s="40" t="s">
        <v>0</v>
      </c>
      <c r="F12" s="41" t="s">
        <v>0</v>
      </c>
      <c r="G12" s="38" t="s">
        <v>0</v>
      </c>
      <c r="H12" s="39" t="s">
        <v>0</v>
      </c>
      <c r="I12" s="40" t="s">
        <v>0</v>
      </c>
      <c r="J12" s="41" t="s">
        <v>0</v>
      </c>
      <c r="K12" s="42" t="s">
        <v>0</v>
      </c>
      <c r="L12" s="43" t="s">
        <v>0</v>
      </c>
      <c r="M12" s="44" t="s">
        <v>0</v>
      </c>
    </row>
    <row r="13" spans="1:13" ht="18" customHeight="1" x14ac:dyDescent="0.4">
      <c r="A13" s="208" t="s">
        <v>161</v>
      </c>
      <c r="B13" s="14"/>
      <c r="C13" s="15">
        <v>28090</v>
      </c>
      <c r="D13" s="16">
        <v>25453</v>
      </c>
      <c r="E13" s="17">
        <v>1.1036027187364947</v>
      </c>
      <c r="F13" s="18">
        <v>2637</v>
      </c>
      <c r="G13" s="15">
        <v>37146</v>
      </c>
      <c r="H13" s="16">
        <v>30562</v>
      </c>
      <c r="I13" s="17">
        <v>1.2154309272953341</v>
      </c>
      <c r="J13" s="18">
        <v>6584</v>
      </c>
      <c r="K13" s="46">
        <v>0.75620524417164703</v>
      </c>
      <c r="L13" s="47">
        <v>0.83283162096721419</v>
      </c>
      <c r="M13" s="48">
        <v>-7.6626376795567164E-2</v>
      </c>
    </row>
    <row r="14" spans="1:13" ht="18" customHeight="1" x14ac:dyDescent="0.4">
      <c r="A14" s="206"/>
      <c r="B14" s="81" t="s">
        <v>157</v>
      </c>
      <c r="C14" s="23">
        <v>6296</v>
      </c>
      <c r="D14" s="24">
        <v>4391</v>
      </c>
      <c r="E14" s="25">
        <v>1.4338419494420405</v>
      </c>
      <c r="F14" s="26">
        <v>1905</v>
      </c>
      <c r="G14" s="23">
        <v>10000</v>
      </c>
      <c r="H14" s="24">
        <v>5000</v>
      </c>
      <c r="I14" s="25">
        <v>2</v>
      </c>
      <c r="J14" s="26">
        <v>5000</v>
      </c>
      <c r="K14" s="49">
        <v>0.62960000000000005</v>
      </c>
      <c r="L14" s="50">
        <v>0.87819999999999998</v>
      </c>
      <c r="M14" s="29">
        <v>-0.24859999999999993</v>
      </c>
    </row>
    <row r="15" spans="1:13" ht="18" customHeight="1" x14ac:dyDescent="0.4">
      <c r="A15" s="206"/>
      <c r="B15" s="66" t="s">
        <v>156</v>
      </c>
      <c r="C15" s="30">
        <v>4756</v>
      </c>
      <c r="D15" s="31">
        <v>6078</v>
      </c>
      <c r="E15" s="32">
        <v>0.78249424152681801</v>
      </c>
      <c r="F15" s="33">
        <v>-1322</v>
      </c>
      <c r="G15" s="30">
        <v>5900</v>
      </c>
      <c r="H15" s="31">
        <v>7440</v>
      </c>
      <c r="I15" s="32">
        <v>0.793010752688172</v>
      </c>
      <c r="J15" s="33">
        <v>-1540</v>
      </c>
      <c r="K15" s="34">
        <v>0.80610169491525419</v>
      </c>
      <c r="L15" s="35">
        <v>0.8169354838709677</v>
      </c>
      <c r="M15" s="36">
        <v>-1.0833788955713519E-2</v>
      </c>
    </row>
    <row r="16" spans="1:13" ht="18" customHeight="1" x14ac:dyDescent="0.4">
      <c r="A16" s="206"/>
      <c r="B16" s="66" t="s">
        <v>154</v>
      </c>
      <c r="C16" s="30">
        <v>15603</v>
      </c>
      <c r="D16" s="31">
        <v>14277</v>
      </c>
      <c r="E16" s="32">
        <v>1.0928766547594033</v>
      </c>
      <c r="F16" s="33">
        <v>1326</v>
      </c>
      <c r="G16" s="30">
        <v>19598</v>
      </c>
      <c r="H16" s="31">
        <v>17171</v>
      </c>
      <c r="I16" s="32">
        <v>1.1413429619707647</v>
      </c>
      <c r="J16" s="33">
        <v>2427</v>
      </c>
      <c r="K16" s="34">
        <v>0.79615266863965706</v>
      </c>
      <c r="L16" s="35">
        <v>0.83146001980082695</v>
      </c>
      <c r="M16" s="36">
        <v>-3.5307351161169898E-2</v>
      </c>
    </row>
    <row r="17" spans="1:13" ht="18" customHeight="1" x14ac:dyDescent="0.4">
      <c r="A17" s="206"/>
      <c r="B17" s="66" t="s">
        <v>153</v>
      </c>
      <c r="C17" s="30">
        <v>1435</v>
      </c>
      <c r="D17" s="31">
        <v>707</v>
      </c>
      <c r="E17" s="32">
        <v>2.0297029702970297</v>
      </c>
      <c r="F17" s="33">
        <v>728</v>
      </c>
      <c r="G17" s="30">
        <v>1648</v>
      </c>
      <c r="H17" s="31">
        <v>951</v>
      </c>
      <c r="I17" s="32">
        <v>1.7329127234490012</v>
      </c>
      <c r="J17" s="33">
        <v>697</v>
      </c>
      <c r="K17" s="34">
        <v>0.87075242718446599</v>
      </c>
      <c r="L17" s="35">
        <v>0.74342797055730814</v>
      </c>
      <c r="M17" s="36">
        <v>0.12732445662715786</v>
      </c>
    </row>
    <row r="18" spans="1:13" s="45" customFormat="1" ht="18" customHeight="1" x14ac:dyDescent="0.15">
      <c r="A18" s="51"/>
      <c r="B18" s="52" t="s">
        <v>99</v>
      </c>
      <c r="C18" s="53" t="s">
        <v>0</v>
      </c>
      <c r="D18" s="39" t="s">
        <v>0</v>
      </c>
      <c r="E18" s="40" t="s">
        <v>0</v>
      </c>
      <c r="F18" s="41" t="s">
        <v>0</v>
      </c>
      <c r="G18" s="53" t="s">
        <v>0</v>
      </c>
      <c r="H18" s="39" t="s">
        <v>0</v>
      </c>
      <c r="I18" s="40" t="s">
        <v>0</v>
      </c>
      <c r="J18" s="41" t="s">
        <v>0</v>
      </c>
      <c r="K18" s="42" t="s">
        <v>0</v>
      </c>
      <c r="L18" s="43" t="s">
        <v>0</v>
      </c>
      <c r="M18" s="44" t="s">
        <v>0</v>
      </c>
    </row>
    <row r="19" spans="1:13" ht="18" customHeight="1" x14ac:dyDescent="0.4">
      <c r="A19" s="208" t="s">
        <v>160</v>
      </c>
      <c r="B19" s="14"/>
      <c r="C19" s="15">
        <v>20277</v>
      </c>
      <c r="D19" s="16">
        <v>18684</v>
      </c>
      <c r="E19" s="17">
        <v>1.0852601156069364</v>
      </c>
      <c r="F19" s="18">
        <v>1593</v>
      </c>
      <c r="G19" s="15">
        <v>25177</v>
      </c>
      <c r="H19" s="19">
        <v>26127</v>
      </c>
      <c r="I19" s="17">
        <v>0.96363914724231636</v>
      </c>
      <c r="J19" s="18">
        <v>-950</v>
      </c>
      <c r="K19" s="46">
        <v>0.80537792429598443</v>
      </c>
      <c r="L19" s="47">
        <v>0.71512228728901139</v>
      </c>
      <c r="M19" s="22">
        <v>9.0255637006973033E-2</v>
      </c>
    </row>
    <row r="20" spans="1:13" ht="18" customHeight="1" x14ac:dyDescent="0.4">
      <c r="A20" s="206"/>
      <c r="B20" s="81" t="s">
        <v>157</v>
      </c>
      <c r="C20" s="23">
        <v>0</v>
      </c>
      <c r="D20" s="24">
        <v>0</v>
      </c>
      <c r="E20" s="25" t="e">
        <v>#DIV/0!</v>
      </c>
      <c r="F20" s="26">
        <v>0</v>
      </c>
      <c r="G20" s="23">
        <v>0</v>
      </c>
      <c r="H20" s="24">
        <v>0</v>
      </c>
      <c r="I20" s="25" t="e">
        <v>#DIV/0!</v>
      </c>
      <c r="J20" s="26">
        <v>0</v>
      </c>
      <c r="K20" s="49" t="s">
        <v>0</v>
      </c>
      <c r="L20" s="50" t="s">
        <v>0</v>
      </c>
      <c r="M20" s="29" t="e">
        <v>#VALUE!</v>
      </c>
    </row>
    <row r="21" spans="1:13" ht="18" customHeight="1" x14ac:dyDescent="0.4">
      <c r="A21" s="206"/>
      <c r="B21" s="66" t="s">
        <v>156</v>
      </c>
      <c r="C21" s="30">
        <v>7298</v>
      </c>
      <c r="D21" s="31">
        <v>6503</v>
      </c>
      <c r="E21" s="32">
        <v>1.1222512686452406</v>
      </c>
      <c r="F21" s="33">
        <v>795</v>
      </c>
      <c r="G21" s="30">
        <v>8700</v>
      </c>
      <c r="H21" s="31">
        <v>8735</v>
      </c>
      <c r="I21" s="32">
        <v>0.99599313108185461</v>
      </c>
      <c r="J21" s="33">
        <v>-35</v>
      </c>
      <c r="K21" s="34">
        <v>0.83885057471264368</v>
      </c>
      <c r="L21" s="35">
        <v>0.74447624499141385</v>
      </c>
      <c r="M21" s="36">
        <v>9.4374329721229833E-2</v>
      </c>
    </row>
    <row r="22" spans="1:13" ht="18" customHeight="1" x14ac:dyDescent="0.4">
      <c r="A22" s="206"/>
      <c r="B22" s="66" t="s">
        <v>154</v>
      </c>
      <c r="C22" s="30">
        <v>12979</v>
      </c>
      <c r="D22" s="31">
        <v>12181</v>
      </c>
      <c r="E22" s="32">
        <v>1.0655118627370495</v>
      </c>
      <c r="F22" s="33">
        <v>798</v>
      </c>
      <c r="G22" s="30">
        <v>16477</v>
      </c>
      <c r="H22" s="31">
        <v>17392</v>
      </c>
      <c r="I22" s="32">
        <v>0.94738960441582332</v>
      </c>
      <c r="J22" s="33">
        <v>-915</v>
      </c>
      <c r="K22" s="34">
        <v>0.78770407234326634</v>
      </c>
      <c r="L22" s="35">
        <v>0.70037948482060719</v>
      </c>
      <c r="M22" s="36">
        <v>8.7324587522659147E-2</v>
      </c>
    </row>
    <row r="23" spans="1:13" s="45" customFormat="1" ht="18" customHeight="1" x14ac:dyDescent="0.15">
      <c r="A23" s="51"/>
      <c r="B23" s="52" t="s">
        <v>99</v>
      </c>
      <c r="C23" s="53" t="s">
        <v>0</v>
      </c>
      <c r="D23" s="39" t="s">
        <v>0</v>
      </c>
      <c r="E23" s="40" t="s">
        <v>0</v>
      </c>
      <c r="F23" s="41" t="s">
        <v>0</v>
      </c>
      <c r="G23" s="53" t="s">
        <v>0</v>
      </c>
      <c r="H23" s="39" t="s">
        <v>0</v>
      </c>
      <c r="I23" s="40" t="s">
        <v>0</v>
      </c>
      <c r="J23" s="41" t="s">
        <v>0</v>
      </c>
      <c r="K23" s="42" t="s">
        <v>0</v>
      </c>
      <c r="L23" s="43" t="s">
        <v>0</v>
      </c>
      <c r="M23" s="44" t="s">
        <v>0</v>
      </c>
    </row>
    <row r="24" spans="1:13" ht="18" customHeight="1" x14ac:dyDescent="0.4">
      <c r="A24" s="208" t="s">
        <v>159</v>
      </c>
      <c r="B24" s="14"/>
      <c r="C24" s="15">
        <v>14297</v>
      </c>
      <c r="D24" s="16">
        <v>14274</v>
      </c>
      <c r="E24" s="17">
        <v>1.0016113212834525</v>
      </c>
      <c r="F24" s="18">
        <v>23</v>
      </c>
      <c r="G24" s="15">
        <v>15709</v>
      </c>
      <c r="H24" s="19">
        <v>17455</v>
      </c>
      <c r="I24" s="17">
        <v>0.89997135491263247</v>
      </c>
      <c r="J24" s="18">
        <v>-1746</v>
      </c>
      <c r="K24" s="46">
        <v>0.91011522057419314</v>
      </c>
      <c r="L24" s="47">
        <v>0.81775995416786018</v>
      </c>
      <c r="M24" s="48">
        <v>9.2355266406332959E-2</v>
      </c>
    </row>
    <row r="25" spans="1:13" ht="18" customHeight="1" x14ac:dyDescent="0.4">
      <c r="A25" s="206"/>
      <c r="B25" s="81" t="s">
        <v>157</v>
      </c>
      <c r="C25" s="23">
        <v>0</v>
      </c>
      <c r="D25" s="24">
        <v>0</v>
      </c>
      <c r="E25" s="25" t="e">
        <v>#DIV/0!</v>
      </c>
      <c r="F25" s="26">
        <v>0</v>
      </c>
      <c r="G25" s="23">
        <v>0</v>
      </c>
      <c r="H25" s="24">
        <v>0</v>
      </c>
      <c r="I25" s="25" t="e">
        <v>#DIV/0!</v>
      </c>
      <c r="J25" s="26">
        <v>0</v>
      </c>
      <c r="K25" s="49" t="s">
        <v>0</v>
      </c>
      <c r="L25" s="50" t="s">
        <v>0</v>
      </c>
      <c r="M25" s="29" t="e">
        <v>#VALUE!</v>
      </c>
    </row>
    <row r="26" spans="1:13" ht="18" customHeight="1" x14ac:dyDescent="0.4">
      <c r="A26" s="206"/>
      <c r="B26" s="66" t="s">
        <v>156</v>
      </c>
      <c r="C26" s="30">
        <v>5595</v>
      </c>
      <c r="D26" s="31">
        <v>5073</v>
      </c>
      <c r="E26" s="32">
        <v>1.1028976936723831</v>
      </c>
      <c r="F26" s="33">
        <v>522</v>
      </c>
      <c r="G26" s="30">
        <v>5850</v>
      </c>
      <c r="H26" s="31">
        <v>5835</v>
      </c>
      <c r="I26" s="32">
        <v>1.0025706940874035</v>
      </c>
      <c r="J26" s="33">
        <v>15</v>
      </c>
      <c r="K26" s="34">
        <v>0.95641025641025645</v>
      </c>
      <c r="L26" s="35">
        <v>0.86940874035989713</v>
      </c>
      <c r="M26" s="36">
        <v>8.7001516050359329E-2</v>
      </c>
    </row>
    <row r="27" spans="1:13" ht="18" customHeight="1" x14ac:dyDescent="0.4">
      <c r="A27" s="206"/>
      <c r="B27" s="66" t="s">
        <v>154</v>
      </c>
      <c r="C27" s="30">
        <v>8702</v>
      </c>
      <c r="D27" s="31">
        <v>9201</v>
      </c>
      <c r="E27" s="32">
        <v>0.94576676448212149</v>
      </c>
      <c r="F27" s="33">
        <v>-499</v>
      </c>
      <c r="G27" s="30">
        <v>9859</v>
      </c>
      <c r="H27" s="31">
        <v>11620</v>
      </c>
      <c r="I27" s="32">
        <v>0.84845094664371767</v>
      </c>
      <c r="J27" s="33">
        <v>-1761</v>
      </c>
      <c r="K27" s="34">
        <v>0.88264529871183695</v>
      </c>
      <c r="L27" s="35">
        <v>0.79182444061962132</v>
      </c>
      <c r="M27" s="36">
        <v>9.0820858092215628E-2</v>
      </c>
    </row>
    <row r="28" spans="1:13" s="45" customFormat="1" ht="18" customHeight="1" x14ac:dyDescent="0.15">
      <c r="A28" s="51"/>
      <c r="B28" s="52" t="s">
        <v>99</v>
      </c>
      <c r="C28" s="53" t="s">
        <v>0</v>
      </c>
      <c r="D28" s="39" t="s">
        <v>0</v>
      </c>
      <c r="E28" s="40" t="s">
        <v>0</v>
      </c>
      <c r="F28" s="41" t="s">
        <v>0</v>
      </c>
      <c r="G28" s="53" t="s">
        <v>0</v>
      </c>
      <c r="H28" s="39" t="s">
        <v>0</v>
      </c>
      <c r="I28" s="40" t="s">
        <v>0</v>
      </c>
      <c r="J28" s="41" t="s">
        <v>0</v>
      </c>
      <c r="K28" s="42" t="s">
        <v>0</v>
      </c>
      <c r="L28" s="43" t="s">
        <v>0</v>
      </c>
      <c r="M28" s="44" t="s">
        <v>0</v>
      </c>
    </row>
    <row r="29" spans="1:13" ht="18" customHeight="1" x14ac:dyDescent="0.4">
      <c r="A29" s="208" t="s">
        <v>158</v>
      </c>
      <c r="B29" s="14"/>
      <c r="C29" s="15">
        <v>19338</v>
      </c>
      <c r="D29" s="16">
        <v>17902</v>
      </c>
      <c r="E29" s="17">
        <v>1.0802145011730533</v>
      </c>
      <c r="F29" s="18">
        <v>1436</v>
      </c>
      <c r="G29" s="15">
        <v>27108</v>
      </c>
      <c r="H29" s="16">
        <v>27181</v>
      </c>
      <c r="I29" s="17">
        <v>0.99731430043044778</v>
      </c>
      <c r="J29" s="18">
        <v>-73</v>
      </c>
      <c r="K29" s="46">
        <v>0.71336874723328902</v>
      </c>
      <c r="L29" s="47">
        <v>0.65862183142636399</v>
      </c>
      <c r="M29" s="22">
        <v>5.4746915806925034E-2</v>
      </c>
    </row>
    <row r="30" spans="1:13" ht="18" customHeight="1" x14ac:dyDescent="0.4">
      <c r="A30" s="206"/>
      <c r="B30" s="81" t="s">
        <v>157</v>
      </c>
      <c r="C30" s="23">
        <v>0</v>
      </c>
      <c r="D30" s="24">
        <v>0</v>
      </c>
      <c r="E30" s="25" t="e">
        <v>#DIV/0!</v>
      </c>
      <c r="F30" s="26">
        <v>0</v>
      </c>
      <c r="G30" s="23">
        <v>0</v>
      </c>
      <c r="H30" s="24">
        <v>0</v>
      </c>
      <c r="I30" s="25" t="e">
        <v>#DIV/0!</v>
      </c>
      <c r="J30" s="26">
        <v>0</v>
      </c>
      <c r="K30" s="49" t="s">
        <v>0</v>
      </c>
      <c r="L30" s="50" t="s">
        <v>0</v>
      </c>
      <c r="M30" s="29" t="e">
        <v>#VALUE!</v>
      </c>
    </row>
    <row r="31" spans="1:13" ht="18" customHeight="1" x14ac:dyDescent="0.4">
      <c r="A31" s="206"/>
      <c r="B31" s="66" t="s">
        <v>156</v>
      </c>
      <c r="C31" s="30">
        <v>2314</v>
      </c>
      <c r="D31" s="207">
        <v>2354</v>
      </c>
      <c r="E31" s="32">
        <v>0.98300764655904838</v>
      </c>
      <c r="F31" s="33">
        <v>-40</v>
      </c>
      <c r="G31" s="30">
        <v>2900</v>
      </c>
      <c r="H31" s="207">
        <v>2900</v>
      </c>
      <c r="I31" s="32">
        <v>1</v>
      </c>
      <c r="J31" s="33">
        <v>0</v>
      </c>
      <c r="K31" s="34">
        <v>0.79793103448275859</v>
      </c>
      <c r="L31" s="35">
        <v>0.81172413793103448</v>
      </c>
      <c r="M31" s="36">
        <v>-1.379310344827589E-2</v>
      </c>
    </row>
    <row r="32" spans="1:13" ht="18" customHeight="1" x14ac:dyDescent="0.4">
      <c r="A32" s="206"/>
      <c r="B32" s="66" t="s">
        <v>155</v>
      </c>
      <c r="C32" s="30">
        <v>661</v>
      </c>
      <c r="D32" s="31">
        <v>690</v>
      </c>
      <c r="E32" s="32">
        <v>0.95797101449275357</v>
      </c>
      <c r="F32" s="33">
        <v>-29</v>
      </c>
      <c r="G32" s="30">
        <v>890</v>
      </c>
      <c r="H32" s="31">
        <v>890</v>
      </c>
      <c r="I32" s="32">
        <v>1</v>
      </c>
      <c r="J32" s="33">
        <v>0</v>
      </c>
      <c r="K32" s="34">
        <v>0.74269662921348312</v>
      </c>
      <c r="L32" s="35">
        <v>0.7752808988764045</v>
      </c>
      <c r="M32" s="36">
        <v>-3.2584269662921383E-2</v>
      </c>
    </row>
    <row r="33" spans="1:13" ht="18" customHeight="1" x14ac:dyDescent="0.4">
      <c r="A33" s="206"/>
      <c r="B33" s="66" t="s">
        <v>154</v>
      </c>
      <c r="C33" s="30">
        <v>15119</v>
      </c>
      <c r="D33" s="31">
        <v>14080</v>
      </c>
      <c r="E33" s="32">
        <v>1.0737926136363636</v>
      </c>
      <c r="F33" s="33">
        <v>1039</v>
      </c>
      <c r="G33" s="30">
        <v>21698</v>
      </c>
      <c r="H33" s="31">
        <v>22293</v>
      </c>
      <c r="I33" s="32">
        <v>0.97331000762571207</v>
      </c>
      <c r="J33" s="33">
        <v>-595</v>
      </c>
      <c r="K33" s="34">
        <v>0.69679233109042304</v>
      </c>
      <c r="L33" s="35">
        <v>0.6315883909747454</v>
      </c>
      <c r="M33" s="36">
        <v>6.520394011567765E-2</v>
      </c>
    </row>
    <row r="34" spans="1:13" ht="18" customHeight="1" x14ac:dyDescent="0.4">
      <c r="A34" s="206"/>
      <c r="B34" s="66" t="s">
        <v>153</v>
      </c>
      <c r="C34" s="30">
        <v>1244</v>
      </c>
      <c r="D34" s="31">
        <v>778</v>
      </c>
      <c r="E34" s="32">
        <v>1.5989717223650386</v>
      </c>
      <c r="F34" s="33">
        <v>466</v>
      </c>
      <c r="G34" s="30">
        <v>1620</v>
      </c>
      <c r="H34" s="31">
        <v>1098</v>
      </c>
      <c r="I34" s="32">
        <v>1.4754098360655739</v>
      </c>
      <c r="J34" s="33">
        <v>522</v>
      </c>
      <c r="K34" s="34">
        <v>0.76790123456790127</v>
      </c>
      <c r="L34" s="35">
        <v>0.70856102003642984</v>
      </c>
      <c r="M34" s="36">
        <v>5.9340214531471425E-2</v>
      </c>
    </row>
    <row r="35" spans="1:13" s="45" customFormat="1" ht="18" customHeight="1" x14ac:dyDescent="0.15">
      <c r="A35" s="37"/>
      <c r="B35" s="57" t="s">
        <v>99</v>
      </c>
      <c r="C35" s="58" t="s">
        <v>0</v>
      </c>
      <c r="D35" s="59" t="s">
        <v>0</v>
      </c>
      <c r="E35" s="60" t="s">
        <v>0</v>
      </c>
      <c r="F35" s="61" t="s">
        <v>0</v>
      </c>
      <c r="G35" s="58" t="s">
        <v>0</v>
      </c>
      <c r="H35" s="59" t="s">
        <v>0</v>
      </c>
      <c r="I35" s="60" t="s">
        <v>0</v>
      </c>
      <c r="J35" s="61" t="s">
        <v>0</v>
      </c>
      <c r="K35" s="62" t="s">
        <v>0</v>
      </c>
      <c r="L35" s="63" t="s">
        <v>0</v>
      </c>
      <c r="M35" s="64" t="s">
        <v>0</v>
      </c>
    </row>
    <row r="36" spans="1:13" s="45" customFormat="1" ht="18" customHeight="1" thickBot="1" x14ac:dyDescent="0.2">
      <c r="A36" s="51"/>
      <c r="B36" s="52" t="s">
        <v>152</v>
      </c>
      <c r="C36" s="53" t="s">
        <v>0</v>
      </c>
      <c r="D36" s="39" t="s">
        <v>0</v>
      </c>
      <c r="E36" s="40" t="s">
        <v>0</v>
      </c>
      <c r="F36" s="41" t="s">
        <v>0</v>
      </c>
      <c r="G36" s="53" t="s">
        <v>0</v>
      </c>
      <c r="H36" s="39" t="s">
        <v>0</v>
      </c>
      <c r="I36" s="40" t="s">
        <v>0</v>
      </c>
      <c r="J36" s="41" t="s">
        <v>0</v>
      </c>
      <c r="K36" s="67" t="s">
        <v>0</v>
      </c>
      <c r="L36" s="68" t="s">
        <v>0</v>
      </c>
      <c r="M36" s="69" t="s">
        <v>0</v>
      </c>
    </row>
    <row r="37" spans="1:13" x14ac:dyDescent="0.4">
      <c r="C37" s="203"/>
      <c r="G37" s="203"/>
    </row>
    <row r="38" spans="1:13" x14ac:dyDescent="0.4">
      <c r="C38" s="203"/>
      <c r="G38" s="203"/>
    </row>
    <row r="39" spans="1:13" x14ac:dyDescent="0.4">
      <c r="C39" s="203"/>
      <c r="G39" s="71"/>
    </row>
    <row r="40" spans="1:13" x14ac:dyDescent="0.4">
      <c r="C40" s="203"/>
      <c r="G40" s="203"/>
    </row>
    <row r="41" spans="1:13" x14ac:dyDescent="0.4">
      <c r="C41" s="203"/>
      <c r="G41" s="203"/>
    </row>
    <row r="42" spans="1:13" x14ac:dyDescent="0.4">
      <c r="C42" s="203"/>
      <c r="G42" s="203"/>
    </row>
    <row r="43" spans="1:13" x14ac:dyDescent="0.4">
      <c r="C43" s="203"/>
      <c r="G43" s="203"/>
    </row>
    <row r="44" spans="1:13" x14ac:dyDescent="0.4">
      <c r="C44" s="203"/>
      <c r="G44" s="203"/>
    </row>
    <row r="45" spans="1:13" x14ac:dyDescent="0.4">
      <c r="C45" s="203"/>
      <c r="G45" s="203"/>
    </row>
    <row r="46" spans="1:13" x14ac:dyDescent="0.4">
      <c r="C46" s="203"/>
      <c r="G46" s="203"/>
    </row>
    <row r="47" spans="1:13" x14ac:dyDescent="0.4">
      <c r="C47" s="203"/>
      <c r="G47" s="203"/>
    </row>
    <row r="48" spans="1:13" x14ac:dyDescent="0.4">
      <c r="C48" s="203"/>
      <c r="G48" s="203"/>
    </row>
    <row r="49" spans="3:7" x14ac:dyDescent="0.4">
      <c r="C49" s="203"/>
      <c r="G49" s="203"/>
    </row>
    <row r="50" spans="3:7" x14ac:dyDescent="0.4">
      <c r="C50" s="203"/>
      <c r="G50" s="203"/>
    </row>
    <row r="51" spans="3:7" x14ac:dyDescent="0.4">
      <c r="C51" s="203"/>
      <c r="G51" s="203"/>
    </row>
    <row r="52" spans="3:7" x14ac:dyDescent="0.4">
      <c r="C52" s="203"/>
      <c r="G52" s="203"/>
    </row>
    <row r="53" spans="3:7" x14ac:dyDescent="0.4">
      <c r="C53" s="203"/>
      <c r="G53" s="203"/>
    </row>
    <row r="54" spans="3:7" x14ac:dyDescent="0.4">
      <c r="C54" s="203"/>
      <c r="G54" s="203"/>
    </row>
    <row r="55" spans="3:7" x14ac:dyDescent="0.4">
      <c r="C55" s="203"/>
      <c r="G55" s="203"/>
    </row>
    <row r="56" spans="3:7" x14ac:dyDescent="0.4">
      <c r="C56" s="203"/>
      <c r="G56" s="203"/>
    </row>
    <row r="57" spans="3:7" x14ac:dyDescent="0.4">
      <c r="C57" s="203"/>
      <c r="G57" s="203"/>
    </row>
    <row r="58" spans="3:7" x14ac:dyDescent="0.4">
      <c r="C58" s="203"/>
      <c r="G58" s="203"/>
    </row>
    <row r="59" spans="3:7" x14ac:dyDescent="0.4">
      <c r="C59" s="203"/>
      <c r="G59" s="203"/>
    </row>
    <row r="60" spans="3:7" x14ac:dyDescent="0.4">
      <c r="C60" s="203"/>
      <c r="G60" s="203"/>
    </row>
    <row r="61" spans="3:7" x14ac:dyDescent="0.4">
      <c r="C61" s="203"/>
      <c r="G61" s="203"/>
    </row>
    <row r="62" spans="3:7" x14ac:dyDescent="0.4">
      <c r="C62" s="203"/>
      <c r="G62" s="203"/>
    </row>
    <row r="63" spans="3:7" x14ac:dyDescent="0.4">
      <c r="C63" s="203"/>
      <c r="G63" s="203"/>
    </row>
    <row r="64" spans="3:7" x14ac:dyDescent="0.4">
      <c r="C64" s="203"/>
      <c r="G64" s="203"/>
    </row>
    <row r="65" spans="2:7" x14ac:dyDescent="0.4">
      <c r="C65" s="203"/>
      <c r="G65" s="203"/>
    </row>
    <row r="66" spans="2:7" x14ac:dyDescent="0.4">
      <c r="C66" s="203"/>
      <c r="G66" s="203"/>
    </row>
    <row r="67" spans="2:7" x14ac:dyDescent="0.4">
      <c r="B67" s="202">
        <v>6025</v>
      </c>
      <c r="C67" s="203"/>
      <c r="F67" s="201">
        <v>10620</v>
      </c>
      <c r="G67" s="203"/>
    </row>
    <row r="68" spans="2:7" x14ac:dyDescent="0.4">
      <c r="C68" s="203"/>
      <c r="G68" s="203"/>
    </row>
    <row r="69" spans="2:7" x14ac:dyDescent="0.4">
      <c r="C69" s="203"/>
      <c r="G69" s="203"/>
    </row>
    <row r="70" spans="2:7" x14ac:dyDescent="0.4">
      <c r="C70" s="203"/>
      <c r="G70" s="203"/>
    </row>
    <row r="71" spans="2:7" x14ac:dyDescent="0.4">
      <c r="C71" s="203"/>
      <c r="G71" s="203"/>
    </row>
    <row r="72" spans="2:7" x14ac:dyDescent="0.4">
      <c r="C72" s="203"/>
      <c r="G72" s="203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26'!A1" display="'h26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showGridLines="0" zoomScale="90" zoomScaleNormal="90" zoomScaleSheetLayoutView="90" workbookViewId="0">
      <pane xSplit="6" ySplit="5" topLeftCell="G6" activePane="bottomRight" state="frozen"/>
      <selection activeCell="H23" sqref="H23"/>
      <selection pane="topRight" activeCell="H23" sqref="H23"/>
      <selection pane="bottomLeft" activeCell="H23" sqref="H23"/>
      <selection pane="bottomRight" sqref="A1:D1"/>
    </sheetView>
  </sheetViews>
  <sheetFormatPr defaultRowHeight="13.5" x14ac:dyDescent="0.4"/>
  <cols>
    <col min="1" max="1" width="2.125" style="136" customWidth="1"/>
    <col min="2" max="2" width="1.125" style="136" customWidth="1"/>
    <col min="3" max="3" width="6.75" style="136" customWidth="1"/>
    <col min="4" max="4" width="2.625" style="136" bestFit="1" customWidth="1"/>
    <col min="5" max="5" width="7.125" style="136" bestFit="1" customWidth="1"/>
    <col min="6" max="6" width="6.375" style="136" customWidth="1"/>
    <col min="7" max="8" width="12.75" style="136" bestFit="1" customWidth="1"/>
    <col min="9" max="9" width="7.625" style="136" customWidth="1"/>
    <col min="10" max="10" width="9.625" style="136" customWidth="1"/>
    <col min="11" max="12" width="12.75" style="136" bestFit="1" customWidth="1"/>
    <col min="13" max="13" width="7.625" style="136" customWidth="1"/>
    <col min="14" max="16" width="9.625" style="136" customWidth="1"/>
    <col min="17" max="17" width="8.625" style="136" customWidth="1"/>
    <col min="18" max="16384" width="9" style="136"/>
  </cols>
  <sheetData>
    <row r="1" spans="1:19" ht="17.25" customHeight="1" thickBot="1" x14ac:dyDescent="0.45">
      <c r="A1" s="281" t="str">
        <f>'h26'!A1</f>
        <v>平成26年度</v>
      </c>
      <c r="B1" s="281"/>
      <c r="C1" s="281"/>
      <c r="D1" s="281"/>
      <c r="E1" s="89"/>
      <c r="F1" s="89"/>
      <c r="G1" s="89"/>
      <c r="H1" s="89"/>
      <c r="I1" s="89"/>
      <c r="J1" s="92" t="str">
        <f ca="1">RIGHT(CELL("filename",$A$1),LEN(CELL("filename",$A$1))-FIND("]",CELL("filename",$A$1)))</f>
        <v>７月（月間）</v>
      </c>
      <c r="K1" s="93" t="s">
        <v>72</v>
      </c>
      <c r="L1" s="89"/>
      <c r="M1" s="89"/>
      <c r="N1" s="89"/>
      <c r="O1" s="89"/>
      <c r="P1" s="89"/>
      <c r="Q1" s="89"/>
    </row>
    <row r="2" spans="1:19" x14ac:dyDescent="0.4">
      <c r="A2" s="299">
        <f>'７月（上旬）'!A2:B2</f>
        <v>26</v>
      </c>
      <c r="B2" s="284"/>
      <c r="C2" s="1">
        <f>'７月（上旬）'!C2</f>
        <v>2014</v>
      </c>
      <c r="D2" s="2" t="s">
        <v>141</v>
      </c>
      <c r="E2" s="2">
        <f>'７月（上旬）'!E2</f>
        <v>7</v>
      </c>
      <c r="F2" s="2" t="s">
        <v>140</v>
      </c>
      <c r="G2" s="291" t="s">
        <v>139</v>
      </c>
      <c r="H2" s="284"/>
      <c r="I2" s="284"/>
      <c r="J2" s="292"/>
      <c r="K2" s="284" t="s">
        <v>138</v>
      </c>
      <c r="L2" s="284"/>
      <c r="M2" s="284"/>
      <c r="N2" s="284"/>
      <c r="O2" s="291" t="s">
        <v>137</v>
      </c>
      <c r="P2" s="284"/>
      <c r="Q2" s="302"/>
    </row>
    <row r="3" spans="1:19" x14ac:dyDescent="0.4">
      <c r="A3" s="295" t="s">
        <v>136</v>
      </c>
      <c r="B3" s="296"/>
      <c r="C3" s="296"/>
      <c r="D3" s="296"/>
      <c r="E3" s="296"/>
      <c r="F3" s="296"/>
      <c r="G3" s="293" t="s">
        <v>216</v>
      </c>
      <c r="H3" s="287" t="s">
        <v>215</v>
      </c>
      <c r="I3" s="289" t="s">
        <v>133</v>
      </c>
      <c r="J3" s="290"/>
      <c r="K3" s="285" t="str">
        <f>G3</f>
        <v>14'7/1-7/31</v>
      </c>
      <c r="L3" s="287" t="str">
        <f>H3</f>
        <v>13'7/1-7/31</v>
      </c>
      <c r="M3" s="289" t="s">
        <v>133</v>
      </c>
      <c r="N3" s="290"/>
      <c r="O3" s="303" t="str">
        <f>G3</f>
        <v>14'7/1-7/31</v>
      </c>
      <c r="P3" s="282" t="str">
        <f>H3</f>
        <v>13'7/1-7/31</v>
      </c>
      <c r="Q3" s="300" t="s">
        <v>131</v>
      </c>
    </row>
    <row r="4" spans="1:19" ht="14.25" thickBot="1" x14ac:dyDescent="0.45">
      <c r="A4" s="297"/>
      <c r="B4" s="298"/>
      <c r="C4" s="298"/>
      <c r="D4" s="298"/>
      <c r="E4" s="298"/>
      <c r="F4" s="298"/>
      <c r="G4" s="294"/>
      <c r="H4" s="288"/>
      <c r="I4" s="3" t="s">
        <v>132</v>
      </c>
      <c r="J4" s="4" t="s">
        <v>131</v>
      </c>
      <c r="K4" s="286"/>
      <c r="L4" s="288"/>
      <c r="M4" s="3" t="s">
        <v>132</v>
      </c>
      <c r="N4" s="4" t="s">
        <v>131</v>
      </c>
      <c r="O4" s="304"/>
      <c r="P4" s="283"/>
      <c r="Q4" s="301"/>
    </row>
    <row r="5" spans="1:19" x14ac:dyDescent="0.4">
      <c r="A5" s="176" t="s">
        <v>130</v>
      </c>
      <c r="B5" s="195"/>
      <c r="C5" s="195"/>
      <c r="D5" s="195"/>
      <c r="E5" s="195"/>
      <c r="F5" s="195"/>
      <c r="G5" s="194">
        <v>570071</v>
      </c>
      <c r="H5" s="193">
        <v>534994</v>
      </c>
      <c r="I5" s="192">
        <v>1.0655652212922013</v>
      </c>
      <c r="J5" s="191">
        <v>35077</v>
      </c>
      <c r="K5" s="194">
        <v>746685</v>
      </c>
      <c r="L5" s="193">
        <v>798753</v>
      </c>
      <c r="M5" s="192">
        <v>0.93481339037224276</v>
      </c>
      <c r="N5" s="191">
        <v>-52068</v>
      </c>
      <c r="O5" s="190">
        <v>0.76346920053302259</v>
      </c>
      <c r="P5" s="189">
        <v>0.66978652975325292</v>
      </c>
      <c r="Q5" s="188">
        <v>9.3682670779769661E-2</v>
      </c>
      <c r="R5" s="139"/>
      <c r="S5" s="139"/>
    </row>
    <row r="6" spans="1:19" x14ac:dyDescent="0.4">
      <c r="A6" s="159" t="s">
        <v>129</v>
      </c>
      <c r="B6" s="158" t="s">
        <v>128</v>
      </c>
      <c r="C6" s="158"/>
      <c r="D6" s="158"/>
      <c r="E6" s="158"/>
      <c r="F6" s="158"/>
      <c r="G6" s="157">
        <v>216458</v>
      </c>
      <c r="H6" s="156">
        <v>199580</v>
      </c>
      <c r="I6" s="155">
        <v>1.0845675919430804</v>
      </c>
      <c r="J6" s="154">
        <v>16878</v>
      </c>
      <c r="K6" s="177">
        <v>275953</v>
      </c>
      <c r="L6" s="156">
        <v>289123</v>
      </c>
      <c r="M6" s="155">
        <v>0.95444845273464929</v>
      </c>
      <c r="N6" s="154">
        <v>-13170</v>
      </c>
      <c r="O6" s="153">
        <v>0.7844016915924088</v>
      </c>
      <c r="P6" s="152">
        <v>0.69029444215783597</v>
      </c>
      <c r="Q6" s="151">
        <v>9.4107249434572826E-2</v>
      </c>
      <c r="R6" s="139"/>
      <c r="S6" s="139"/>
    </row>
    <row r="7" spans="1:19" x14ac:dyDescent="0.4">
      <c r="A7" s="169"/>
      <c r="B7" s="159" t="s">
        <v>127</v>
      </c>
      <c r="C7" s="158"/>
      <c r="D7" s="158"/>
      <c r="E7" s="158"/>
      <c r="F7" s="158"/>
      <c r="G7" s="157">
        <v>144948</v>
      </c>
      <c r="H7" s="156">
        <v>135761</v>
      </c>
      <c r="I7" s="155">
        <v>1.0676703913495038</v>
      </c>
      <c r="J7" s="154">
        <v>9187</v>
      </c>
      <c r="K7" s="157">
        <v>186145</v>
      </c>
      <c r="L7" s="156">
        <v>200792</v>
      </c>
      <c r="M7" s="155">
        <v>0.9270538666879159</v>
      </c>
      <c r="N7" s="154">
        <v>-14647</v>
      </c>
      <c r="O7" s="153">
        <v>0.77868328453624858</v>
      </c>
      <c r="P7" s="152">
        <v>0.6761275349615522</v>
      </c>
      <c r="Q7" s="151">
        <v>0.10255574957469638</v>
      </c>
      <c r="R7" s="139"/>
      <c r="S7" s="139"/>
    </row>
    <row r="8" spans="1:19" x14ac:dyDescent="0.4">
      <c r="A8" s="169"/>
      <c r="B8" s="169"/>
      <c r="C8" s="168" t="s">
        <v>98</v>
      </c>
      <c r="D8" s="5"/>
      <c r="E8" s="167"/>
      <c r="F8" s="6" t="s">
        <v>84</v>
      </c>
      <c r="G8" s="166">
        <v>119594</v>
      </c>
      <c r="H8" s="165">
        <v>115897</v>
      </c>
      <c r="I8" s="164">
        <v>1.0318990137794766</v>
      </c>
      <c r="J8" s="163">
        <v>3697</v>
      </c>
      <c r="K8" s="166">
        <v>146170</v>
      </c>
      <c r="L8" s="165">
        <v>174731</v>
      </c>
      <c r="M8" s="164">
        <v>0.83654302899886113</v>
      </c>
      <c r="N8" s="163">
        <v>-28561</v>
      </c>
      <c r="O8" s="162">
        <v>0.81818430594513236</v>
      </c>
      <c r="P8" s="161">
        <v>0.66328814005528502</v>
      </c>
      <c r="Q8" s="160">
        <v>0.15489616588984734</v>
      </c>
      <c r="R8" s="139"/>
      <c r="S8" s="139"/>
    </row>
    <row r="9" spans="1:19" x14ac:dyDescent="0.4">
      <c r="A9" s="169"/>
      <c r="B9" s="169"/>
      <c r="C9" s="168" t="s">
        <v>112</v>
      </c>
      <c r="D9" s="167"/>
      <c r="E9" s="167"/>
      <c r="F9" s="6" t="s">
        <v>84</v>
      </c>
      <c r="G9" s="166">
        <v>21833</v>
      </c>
      <c r="H9" s="165">
        <v>16566</v>
      </c>
      <c r="I9" s="164">
        <v>1.317940359773029</v>
      </c>
      <c r="J9" s="163">
        <v>5267</v>
      </c>
      <c r="K9" s="166">
        <v>32145</v>
      </c>
      <c r="L9" s="165">
        <v>21531</v>
      </c>
      <c r="M9" s="164">
        <v>1.4929636338302912</v>
      </c>
      <c r="N9" s="163">
        <v>10614</v>
      </c>
      <c r="O9" s="162">
        <v>0.67920360864831231</v>
      </c>
      <c r="P9" s="161">
        <v>0.76940225721053368</v>
      </c>
      <c r="Q9" s="160">
        <v>-9.0198648562221373E-2</v>
      </c>
      <c r="R9" s="139"/>
      <c r="S9" s="139"/>
    </row>
    <row r="10" spans="1:19" x14ac:dyDescent="0.4">
      <c r="A10" s="169"/>
      <c r="B10" s="169"/>
      <c r="C10" s="168" t="s">
        <v>96</v>
      </c>
      <c r="D10" s="167"/>
      <c r="E10" s="167"/>
      <c r="F10" s="173"/>
      <c r="G10" s="166"/>
      <c r="H10" s="165"/>
      <c r="I10" s="164" t="e">
        <v>#DIV/0!</v>
      </c>
      <c r="J10" s="163">
        <v>0</v>
      </c>
      <c r="K10" s="166"/>
      <c r="L10" s="165"/>
      <c r="M10" s="164" t="e">
        <v>#DIV/0!</v>
      </c>
      <c r="N10" s="163">
        <v>0</v>
      </c>
      <c r="O10" s="162" t="e">
        <v>#DIV/0!</v>
      </c>
      <c r="P10" s="161" t="e">
        <v>#DIV/0!</v>
      </c>
      <c r="Q10" s="160" t="e">
        <v>#DIV/0!</v>
      </c>
      <c r="R10" s="139"/>
      <c r="S10" s="139"/>
    </row>
    <row r="11" spans="1:19" x14ac:dyDescent="0.4">
      <c r="A11" s="169"/>
      <c r="B11" s="169"/>
      <c r="C11" s="168" t="s">
        <v>97</v>
      </c>
      <c r="D11" s="167"/>
      <c r="E11" s="167"/>
      <c r="F11" s="173"/>
      <c r="G11" s="166"/>
      <c r="H11" s="165"/>
      <c r="I11" s="164" t="e">
        <v>#DIV/0!</v>
      </c>
      <c r="J11" s="163">
        <v>0</v>
      </c>
      <c r="K11" s="166"/>
      <c r="L11" s="165"/>
      <c r="M11" s="164" t="e">
        <v>#DIV/0!</v>
      </c>
      <c r="N11" s="163">
        <v>0</v>
      </c>
      <c r="O11" s="162" t="e">
        <v>#DIV/0!</v>
      </c>
      <c r="P11" s="161" t="e">
        <v>#DIV/0!</v>
      </c>
      <c r="Q11" s="160" t="e">
        <v>#DIV/0!</v>
      </c>
      <c r="R11" s="139"/>
      <c r="S11" s="139"/>
    </row>
    <row r="12" spans="1:19" x14ac:dyDescent="0.4">
      <c r="A12" s="169"/>
      <c r="B12" s="169"/>
      <c r="C12" s="168" t="s">
        <v>93</v>
      </c>
      <c r="D12" s="167"/>
      <c r="E12" s="167"/>
      <c r="F12" s="173"/>
      <c r="G12" s="166"/>
      <c r="H12" s="165"/>
      <c r="I12" s="164" t="e">
        <v>#DIV/0!</v>
      </c>
      <c r="J12" s="163">
        <v>0</v>
      </c>
      <c r="K12" s="166"/>
      <c r="L12" s="165"/>
      <c r="M12" s="164" t="e">
        <v>#DIV/0!</v>
      </c>
      <c r="N12" s="163">
        <v>0</v>
      </c>
      <c r="O12" s="162" t="e">
        <v>#DIV/0!</v>
      </c>
      <c r="P12" s="161" t="e">
        <v>#DIV/0!</v>
      </c>
      <c r="Q12" s="160" t="e">
        <v>#DIV/0!</v>
      </c>
      <c r="R12" s="139"/>
      <c r="S12" s="139"/>
    </row>
    <row r="13" spans="1:19" x14ac:dyDescent="0.4">
      <c r="A13" s="169"/>
      <c r="B13" s="169"/>
      <c r="C13" s="168" t="s">
        <v>91</v>
      </c>
      <c r="D13" s="167"/>
      <c r="E13" s="167"/>
      <c r="F13" s="6" t="s">
        <v>84</v>
      </c>
      <c r="G13" s="166">
        <v>3521</v>
      </c>
      <c r="H13" s="165">
        <v>3298</v>
      </c>
      <c r="I13" s="164">
        <v>1.0676167374166161</v>
      </c>
      <c r="J13" s="163">
        <v>223</v>
      </c>
      <c r="K13" s="166">
        <v>7830</v>
      </c>
      <c r="L13" s="165">
        <v>4530</v>
      </c>
      <c r="M13" s="164">
        <v>1.7284768211920529</v>
      </c>
      <c r="N13" s="163">
        <v>3300</v>
      </c>
      <c r="O13" s="162">
        <v>0.4496807151979566</v>
      </c>
      <c r="P13" s="161">
        <v>0.72803532008830019</v>
      </c>
      <c r="Q13" s="160">
        <v>-0.27835460489034358</v>
      </c>
      <c r="R13" s="139"/>
      <c r="S13" s="139"/>
    </row>
    <row r="14" spans="1:19" x14ac:dyDescent="0.4">
      <c r="A14" s="169"/>
      <c r="B14" s="169"/>
      <c r="C14" s="168" t="s">
        <v>110</v>
      </c>
      <c r="D14" s="167"/>
      <c r="E14" s="167"/>
      <c r="F14" s="173"/>
      <c r="G14" s="166"/>
      <c r="H14" s="165"/>
      <c r="I14" s="164" t="e">
        <v>#DIV/0!</v>
      </c>
      <c r="J14" s="163">
        <v>0</v>
      </c>
      <c r="K14" s="166"/>
      <c r="L14" s="165"/>
      <c r="M14" s="164" t="e">
        <v>#DIV/0!</v>
      </c>
      <c r="N14" s="163">
        <v>0</v>
      </c>
      <c r="O14" s="162" t="e">
        <v>#DIV/0!</v>
      </c>
      <c r="P14" s="161" t="e">
        <v>#DIV/0!</v>
      </c>
      <c r="Q14" s="160" t="e">
        <v>#DIV/0!</v>
      </c>
      <c r="R14" s="139"/>
      <c r="S14" s="139"/>
    </row>
    <row r="15" spans="1:19" x14ac:dyDescent="0.4">
      <c r="A15" s="169"/>
      <c r="B15" s="169"/>
      <c r="C15" s="168" t="s">
        <v>90</v>
      </c>
      <c r="D15" s="167"/>
      <c r="E15" s="167"/>
      <c r="F15" s="173"/>
      <c r="G15" s="166"/>
      <c r="H15" s="165"/>
      <c r="I15" s="164" t="e">
        <v>#DIV/0!</v>
      </c>
      <c r="J15" s="163">
        <v>0</v>
      </c>
      <c r="K15" s="166"/>
      <c r="L15" s="165"/>
      <c r="M15" s="164" t="e">
        <v>#DIV/0!</v>
      </c>
      <c r="N15" s="163">
        <v>0</v>
      </c>
      <c r="O15" s="162" t="e">
        <v>#DIV/0!</v>
      </c>
      <c r="P15" s="161" t="e">
        <v>#DIV/0!</v>
      </c>
      <c r="Q15" s="160" t="e">
        <v>#DIV/0!</v>
      </c>
      <c r="R15" s="139"/>
      <c r="S15" s="139"/>
    </row>
    <row r="16" spans="1:19" x14ac:dyDescent="0.4">
      <c r="A16" s="169"/>
      <c r="B16" s="169"/>
      <c r="C16" s="149" t="s">
        <v>126</v>
      </c>
      <c r="D16" s="147"/>
      <c r="E16" s="147"/>
      <c r="F16" s="187"/>
      <c r="G16" s="146"/>
      <c r="H16" s="145"/>
      <c r="I16" s="144" t="e">
        <v>#DIV/0!</v>
      </c>
      <c r="J16" s="143">
        <v>0</v>
      </c>
      <c r="K16" s="146"/>
      <c r="L16" s="145"/>
      <c r="M16" s="144" t="e">
        <v>#DIV/0!</v>
      </c>
      <c r="N16" s="143">
        <v>0</v>
      </c>
      <c r="O16" s="142" t="e">
        <v>#DIV/0!</v>
      </c>
      <c r="P16" s="141" t="e">
        <v>#DIV/0!</v>
      </c>
      <c r="Q16" s="140" t="e">
        <v>#DIV/0!</v>
      </c>
      <c r="R16" s="139"/>
      <c r="S16" s="139"/>
    </row>
    <row r="17" spans="1:19" x14ac:dyDescent="0.4">
      <c r="A17" s="169"/>
      <c r="B17" s="159" t="s">
        <v>125</v>
      </c>
      <c r="C17" s="158"/>
      <c r="D17" s="158"/>
      <c r="E17" s="158"/>
      <c r="F17" s="174"/>
      <c r="G17" s="157">
        <v>69378</v>
      </c>
      <c r="H17" s="156">
        <v>61581</v>
      </c>
      <c r="I17" s="155">
        <v>1.1266137282603401</v>
      </c>
      <c r="J17" s="154">
        <v>7797</v>
      </c>
      <c r="K17" s="157">
        <v>86599</v>
      </c>
      <c r="L17" s="156">
        <v>85055</v>
      </c>
      <c r="M17" s="155">
        <v>1.0181529598495092</v>
      </c>
      <c r="N17" s="154">
        <v>1544</v>
      </c>
      <c r="O17" s="153">
        <v>0.8011408907724108</v>
      </c>
      <c r="P17" s="152">
        <v>0.72401387337605083</v>
      </c>
      <c r="Q17" s="151">
        <v>7.7127017396359965E-2</v>
      </c>
      <c r="R17" s="139"/>
      <c r="S17" s="139"/>
    </row>
    <row r="18" spans="1:19" x14ac:dyDescent="0.4">
      <c r="A18" s="169"/>
      <c r="B18" s="169"/>
      <c r="C18" s="168" t="s">
        <v>98</v>
      </c>
      <c r="D18" s="167"/>
      <c r="E18" s="167"/>
      <c r="F18" s="173"/>
      <c r="G18" s="166"/>
      <c r="H18" s="165"/>
      <c r="I18" s="164" t="e">
        <v>#DIV/0!</v>
      </c>
      <c r="J18" s="163">
        <v>0</v>
      </c>
      <c r="K18" s="166"/>
      <c r="L18" s="165"/>
      <c r="M18" s="164" t="e">
        <v>#DIV/0!</v>
      </c>
      <c r="N18" s="163">
        <v>0</v>
      </c>
      <c r="O18" s="162" t="e">
        <v>#DIV/0!</v>
      </c>
      <c r="P18" s="161" t="e">
        <v>#DIV/0!</v>
      </c>
      <c r="Q18" s="160" t="e">
        <v>#DIV/0!</v>
      </c>
      <c r="R18" s="139"/>
      <c r="S18" s="139"/>
    </row>
    <row r="19" spans="1:19" x14ac:dyDescent="0.4">
      <c r="A19" s="169"/>
      <c r="B19" s="169"/>
      <c r="C19" s="168" t="s">
        <v>96</v>
      </c>
      <c r="D19" s="167"/>
      <c r="E19" s="167"/>
      <c r="F19" s="6" t="s">
        <v>84</v>
      </c>
      <c r="G19" s="166">
        <v>10216</v>
      </c>
      <c r="H19" s="165">
        <v>9623</v>
      </c>
      <c r="I19" s="164">
        <v>1.0616231944300114</v>
      </c>
      <c r="J19" s="163">
        <v>593</v>
      </c>
      <c r="K19" s="166">
        <v>13190</v>
      </c>
      <c r="L19" s="165">
        <v>13605</v>
      </c>
      <c r="M19" s="164">
        <v>0.9694965086365307</v>
      </c>
      <c r="N19" s="163">
        <v>-415</v>
      </c>
      <c r="O19" s="162">
        <v>0.7745261561789234</v>
      </c>
      <c r="P19" s="161">
        <v>0.7073134876883499</v>
      </c>
      <c r="Q19" s="160">
        <v>6.7212668490573502E-2</v>
      </c>
      <c r="R19" s="139"/>
      <c r="S19" s="139"/>
    </row>
    <row r="20" spans="1:19" x14ac:dyDescent="0.4">
      <c r="A20" s="169"/>
      <c r="B20" s="169"/>
      <c r="C20" s="168" t="s">
        <v>97</v>
      </c>
      <c r="D20" s="167"/>
      <c r="E20" s="167"/>
      <c r="F20" s="6" t="s">
        <v>84</v>
      </c>
      <c r="G20" s="166">
        <v>19202</v>
      </c>
      <c r="H20" s="165">
        <v>16968</v>
      </c>
      <c r="I20" s="164">
        <v>1.1316595945308816</v>
      </c>
      <c r="J20" s="163">
        <v>2234</v>
      </c>
      <c r="K20" s="166">
        <v>26120</v>
      </c>
      <c r="L20" s="165">
        <v>26765</v>
      </c>
      <c r="M20" s="164">
        <v>0.97590136372127778</v>
      </c>
      <c r="N20" s="163">
        <v>-645</v>
      </c>
      <c r="O20" s="162">
        <v>0.73514548238897393</v>
      </c>
      <c r="P20" s="161">
        <v>0.63396226415094337</v>
      </c>
      <c r="Q20" s="160">
        <v>0.10118321823803056</v>
      </c>
      <c r="R20" s="139"/>
      <c r="S20" s="139"/>
    </row>
    <row r="21" spans="1:19" x14ac:dyDescent="0.4">
      <c r="A21" s="169"/>
      <c r="B21" s="169"/>
      <c r="C21" s="168" t="s">
        <v>98</v>
      </c>
      <c r="D21" s="5" t="s">
        <v>0</v>
      </c>
      <c r="E21" s="167" t="s">
        <v>89</v>
      </c>
      <c r="F21" s="6" t="s">
        <v>84</v>
      </c>
      <c r="G21" s="166">
        <v>8925</v>
      </c>
      <c r="H21" s="165">
        <v>5507</v>
      </c>
      <c r="I21" s="164">
        <v>1.620664608679862</v>
      </c>
      <c r="J21" s="163">
        <v>3418</v>
      </c>
      <c r="K21" s="166">
        <v>10324</v>
      </c>
      <c r="L21" s="165">
        <v>5945</v>
      </c>
      <c r="M21" s="164">
        <v>1.7365853658536585</v>
      </c>
      <c r="N21" s="163">
        <v>4379</v>
      </c>
      <c r="O21" s="162">
        <v>0.86449050755521117</v>
      </c>
      <c r="P21" s="161">
        <v>0.92632464255677038</v>
      </c>
      <c r="Q21" s="160">
        <v>-6.1834135001559209E-2</v>
      </c>
      <c r="R21" s="139"/>
      <c r="S21" s="139"/>
    </row>
    <row r="22" spans="1:19" x14ac:dyDescent="0.4">
      <c r="A22" s="169"/>
      <c r="B22" s="169"/>
      <c r="C22" s="168" t="s">
        <v>98</v>
      </c>
      <c r="D22" s="5" t="s">
        <v>0</v>
      </c>
      <c r="E22" s="167" t="s">
        <v>123</v>
      </c>
      <c r="F22" s="6" t="s">
        <v>84</v>
      </c>
      <c r="G22" s="166">
        <v>4215</v>
      </c>
      <c r="H22" s="165">
        <v>4261</v>
      </c>
      <c r="I22" s="164">
        <v>0.98920441210983334</v>
      </c>
      <c r="J22" s="163">
        <v>-46</v>
      </c>
      <c r="K22" s="166">
        <v>4350</v>
      </c>
      <c r="L22" s="165">
        <v>4460</v>
      </c>
      <c r="M22" s="164">
        <v>0.9753363228699552</v>
      </c>
      <c r="N22" s="163">
        <v>-110</v>
      </c>
      <c r="O22" s="162">
        <v>0.96896551724137936</v>
      </c>
      <c r="P22" s="161">
        <v>0.95538116591928246</v>
      </c>
      <c r="Q22" s="160">
        <v>1.3584351322096899E-2</v>
      </c>
      <c r="R22" s="139"/>
      <c r="S22" s="139"/>
    </row>
    <row r="23" spans="1:19" x14ac:dyDescent="0.4">
      <c r="A23" s="169"/>
      <c r="B23" s="169"/>
      <c r="C23" s="168" t="s">
        <v>98</v>
      </c>
      <c r="D23" s="5" t="s">
        <v>0</v>
      </c>
      <c r="E23" s="167" t="s">
        <v>124</v>
      </c>
      <c r="F23" s="6" t="s">
        <v>88</v>
      </c>
      <c r="G23" s="166">
        <v>1409</v>
      </c>
      <c r="H23" s="165">
        <v>1106</v>
      </c>
      <c r="I23" s="164">
        <v>1.2739602169981916</v>
      </c>
      <c r="J23" s="163">
        <v>303</v>
      </c>
      <c r="K23" s="166">
        <v>2030</v>
      </c>
      <c r="L23" s="165">
        <v>2755</v>
      </c>
      <c r="M23" s="164">
        <v>0.73684210526315785</v>
      </c>
      <c r="N23" s="163">
        <v>-725</v>
      </c>
      <c r="O23" s="162">
        <v>0.69408866995073892</v>
      </c>
      <c r="P23" s="161">
        <v>0.40145190562613431</v>
      </c>
      <c r="Q23" s="160">
        <v>0.29263676432460461</v>
      </c>
      <c r="R23" s="139"/>
      <c r="S23" s="139"/>
    </row>
    <row r="24" spans="1:19" x14ac:dyDescent="0.4">
      <c r="A24" s="169"/>
      <c r="B24" s="169"/>
      <c r="C24" s="168" t="s">
        <v>96</v>
      </c>
      <c r="D24" s="5" t="s">
        <v>0</v>
      </c>
      <c r="E24" s="167" t="s">
        <v>89</v>
      </c>
      <c r="F24" s="6" t="s">
        <v>84</v>
      </c>
      <c r="G24" s="166">
        <v>3920</v>
      </c>
      <c r="H24" s="165">
        <v>3893</v>
      </c>
      <c r="I24" s="164">
        <v>1.0069355253018237</v>
      </c>
      <c r="J24" s="163">
        <v>27</v>
      </c>
      <c r="K24" s="166">
        <v>4495</v>
      </c>
      <c r="L24" s="165">
        <v>4460</v>
      </c>
      <c r="M24" s="164">
        <v>1.007847533632287</v>
      </c>
      <c r="N24" s="163">
        <v>35</v>
      </c>
      <c r="O24" s="162">
        <v>0.87208008898776423</v>
      </c>
      <c r="P24" s="161">
        <v>0.87286995515695065</v>
      </c>
      <c r="Q24" s="160">
        <v>-7.8986616918641506E-4</v>
      </c>
      <c r="R24" s="139"/>
      <c r="S24" s="139"/>
    </row>
    <row r="25" spans="1:19" x14ac:dyDescent="0.4">
      <c r="A25" s="169"/>
      <c r="B25" s="169"/>
      <c r="C25" s="168" t="s">
        <v>96</v>
      </c>
      <c r="D25" s="5" t="s">
        <v>0</v>
      </c>
      <c r="E25" s="167" t="s">
        <v>123</v>
      </c>
      <c r="F25" s="173"/>
      <c r="G25" s="166"/>
      <c r="H25" s="165"/>
      <c r="I25" s="164" t="e">
        <v>#DIV/0!</v>
      </c>
      <c r="J25" s="163">
        <v>0</v>
      </c>
      <c r="K25" s="166"/>
      <c r="L25" s="165"/>
      <c r="M25" s="164" t="e">
        <v>#DIV/0!</v>
      </c>
      <c r="N25" s="163">
        <v>0</v>
      </c>
      <c r="O25" s="162" t="e">
        <v>#DIV/0!</v>
      </c>
      <c r="P25" s="161" t="e">
        <v>#DIV/0!</v>
      </c>
      <c r="Q25" s="160" t="e">
        <v>#DIV/0!</v>
      </c>
      <c r="R25" s="139"/>
      <c r="S25" s="139"/>
    </row>
    <row r="26" spans="1:19" x14ac:dyDescent="0.4">
      <c r="A26" s="169"/>
      <c r="B26" s="169"/>
      <c r="C26" s="168" t="s">
        <v>90</v>
      </c>
      <c r="D26" s="5" t="s">
        <v>0</v>
      </c>
      <c r="E26" s="167" t="s">
        <v>89</v>
      </c>
      <c r="F26" s="173"/>
      <c r="G26" s="166"/>
      <c r="H26" s="165"/>
      <c r="I26" s="164" t="e">
        <v>#DIV/0!</v>
      </c>
      <c r="J26" s="163">
        <v>0</v>
      </c>
      <c r="K26" s="166"/>
      <c r="L26" s="165"/>
      <c r="M26" s="164" t="e">
        <v>#DIV/0!</v>
      </c>
      <c r="N26" s="163">
        <v>0</v>
      </c>
      <c r="O26" s="162" t="e">
        <v>#DIV/0!</v>
      </c>
      <c r="P26" s="161" t="e">
        <v>#DIV/0!</v>
      </c>
      <c r="Q26" s="160" t="e">
        <v>#DIV/0!</v>
      </c>
      <c r="R26" s="139"/>
      <c r="S26" s="139"/>
    </row>
    <row r="27" spans="1:19" x14ac:dyDescent="0.4">
      <c r="A27" s="169"/>
      <c r="B27" s="169"/>
      <c r="C27" s="168" t="s">
        <v>93</v>
      </c>
      <c r="D27" s="5" t="s">
        <v>0</v>
      </c>
      <c r="E27" s="167" t="s">
        <v>89</v>
      </c>
      <c r="F27" s="173"/>
      <c r="G27" s="166"/>
      <c r="H27" s="165"/>
      <c r="I27" s="164" t="e">
        <v>#DIV/0!</v>
      </c>
      <c r="J27" s="163">
        <v>0</v>
      </c>
      <c r="K27" s="166"/>
      <c r="L27" s="165"/>
      <c r="M27" s="164" t="e">
        <v>#DIV/0!</v>
      </c>
      <c r="N27" s="163">
        <v>0</v>
      </c>
      <c r="O27" s="162" t="e">
        <v>#DIV/0!</v>
      </c>
      <c r="P27" s="161" t="e">
        <v>#DIV/0!</v>
      </c>
      <c r="Q27" s="160" t="e">
        <v>#DIV/0!</v>
      </c>
      <c r="R27" s="139"/>
      <c r="S27" s="139"/>
    </row>
    <row r="28" spans="1:19" x14ac:dyDescent="0.4">
      <c r="A28" s="169"/>
      <c r="B28" s="169"/>
      <c r="C28" s="168" t="s">
        <v>110</v>
      </c>
      <c r="D28" s="167"/>
      <c r="E28" s="167"/>
      <c r="F28" s="173"/>
      <c r="G28" s="166"/>
      <c r="H28" s="165"/>
      <c r="I28" s="164" t="e">
        <v>#DIV/0!</v>
      </c>
      <c r="J28" s="163">
        <v>0</v>
      </c>
      <c r="K28" s="166"/>
      <c r="L28" s="165"/>
      <c r="M28" s="164" t="e">
        <v>#DIV/0!</v>
      </c>
      <c r="N28" s="163">
        <v>0</v>
      </c>
      <c r="O28" s="162" t="e">
        <v>#DIV/0!</v>
      </c>
      <c r="P28" s="161" t="e">
        <v>#DIV/0!</v>
      </c>
      <c r="Q28" s="160" t="e">
        <v>#DIV/0!</v>
      </c>
      <c r="R28" s="139"/>
      <c r="S28" s="139"/>
    </row>
    <row r="29" spans="1:19" x14ac:dyDescent="0.4">
      <c r="A29" s="169"/>
      <c r="B29" s="169"/>
      <c r="C29" s="168" t="s">
        <v>105</v>
      </c>
      <c r="D29" s="167"/>
      <c r="E29" s="167"/>
      <c r="F29" s="173"/>
      <c r="G29" s="166"/>
      <c r="H29" s="165"/>
      <c r="I29" s="164" t="e">
        <v>#DIV/0!</v>
      </c>
      <c r="J29" s="163">
        <v>0</v>
      </c>
      <c r="K29" s="166"/>
      <c r="L29" s="165"/>
      <c r="M29" s="164" t="e">
        <v>#DIV/0!</v>
      </c>
      <c r="N29" s="163">
        <v>0</v>
      </c>
      <c r="O29" s="162" t="e">
        <v>#DIV/0!</v>
      </c>
      <c r="P29" s="161" t="e">
        <v>#DIV/0!</v>
      </c>
      <c r="Q29" s="160" t="e">
        <v>#DIV/0!</v>
      </c>
      <c r="R29" s="139"/>
      <c r="S29" s="139"/>
    </row>
    <row r="30" spans="1:19" x14ac:dyDescent="0.4">
      <c r="A30" s="169"/>
      <c r="B30" s="169"/>
      <c r="C30" s="168" t="s">
        <v>122</v>
      </c>
      <c r="D30" s="167"/>
      <c r="E30" s="167"/>
      <c r="F30" s="173"/>
      <c r="G30" s="166"/>
      <c r="H30" s="165"/>
      <c r="I30" s="164" t="e">
        <v>#DIV/0!</v>
      </c>
      <c r="J30" s="163">
        <v>0</v>
      </c>
      <c r="K30" s="166"/>
      <c r="L30" s="165"/>
      <c r="M30" s="164" t="e">
        <v>#DIV/0!</v>
      </c>
      <c r="N30" s="163">
        <v>0</v>
      </c>
      <c r="O30" s="162" t="e">
        <v>#DIV/0!</v>
      </c>
      <c r="P30" s="161" t="e">
        <v>#DIV/0!</v>
      </c>
      <c r="Q30" s="160" t="e">
        <v>#DIV/0!</v>
      </c>
      <c r="R30" s="139"/>
      <c r="S30" s="139"/>
    </row>
    <row r="31" spans="1:19" x14ac:dyDescent="0.4">
      <c r="A31" s="169"/>
      <c r="B31" s="169"/>
      <c r="C31" s="168" t="s">
        <v>121</v>
      </c>
      <c r="D31" s="167"/>
      <c r="E31" s="167"/>
      <c r="F31" s="6" t="s">
        <v>84</v>
      </c>
      <c r="G31" s="166">
        <v>3679</v>
      </c>
      <c r="H31" s="165">
        <v>3951</v>
      </c>
      <c r="I31" s="164">
        <v>0.93115666919767148</v>
      </c>
      <c r="J31" s="163">
        <v>-272</v>
      </c>
      <c r="K31" s="166">
        <v>4350</v>
      </c>
      <c r="L31" s="165">
        <v>4495</v>
      </c>
      <c r="M31" s="164">
        <v>0.967741935483871</v>
      </c>
      <c r="N31" s="163">
        <v>-145</v>
      </c>
      <c r="O31" s="162">
        <v>0.84574712643678163</v>
      </c>
      <c r="P31" s="161">
        <v>0.87897664071190207</v>
      </c>
      <c r="Q31" s="160">
        <v>-3.3229514275120442E-2</v>
      </c>
      <c r="R31" s="139"/>
      <c r="S31" s="139"/>
    </row>
    <row r="32" spans="1:19" x14ac:dyDescent="0.4">
      <c r="A32" s="169"/>
      <c r="B32" s="169"/>
      <c r="C32" s="168" t="s">
        <v>120</v>
      </c>
      <c r="D32" s="167"/>
      <c r="E32" s="167"/>
      <c r="F32" s="173"/>
      <c r="G32" s="166"/>
      <c r="H32" s="165"/>
      <c r="I32" s="164" t="e">
        <v>#DIV/0!</v>
      </c>
      <c r="J32" s="163">
        <v>0</v>
      </c>
      <c r="K32" s="166"/>
      <c r="L32" s="165"/>
      <c r="M32" s="164" t="e">
        <v>#DIV/0!</v>
      </c>
      <c r="N32" s="163">
        <v>0</v>
      </c>
      <c r="O32" s="162" t="e">
        <v>#DIV/0!</v>
      </c>
      <c r="P32" s="161" t="e">
        <v>#DIV/0!</v>
      </c>
      <c r="Q32" s="160" t="e">
        <v>#DIV/0!</v>
      </c>
      <c r="R32" s="139"/>
      <c r="S32" s="139"/>
    </row>
    <row r="33" spans="1:19" x14ac:dyDescent="0.4">
      <c r="A33" s="169"/>
      <c r="B33" s="169"/>
      <c r="C33" s="168" t="s">
        <v>119</v>
      </c>
      <c r="D33" s="167"/>
      <c r="E33" s="167"/>
      <c r="F33" s="6" t="s">
        <v>84</v>
      </c>
      <c r="G33" s="166">
        <v>2397</v>
      </c>
      <c r="H33" s="165">
        <v>2328</v>
      </c>
      <c r="I33" s="164">
        <v>1.0296391752577319</v>
      </c>
      <c r="J33" s="163">
        <v>69</v>
      </c>
      <c r="K33" s="166">
        <v>4205</v>
      </c>
      <c r="L33" s="165">
        <v>4495</v>
      </c>
      <c r="M33" s="164">
        <v>0.93548387096774188</v>
      </c>
      <c r="N33" s="163">
        <v>-290</v>
      </c>
      <c r="O33" s="162">
        <v>0.57003567181926273</v>
      </c>
      <c r="P33" s="161">
        <v>0.51790878754171299</v>
      </c>
      <c r="Q33" s="160">
        <v>5.2126884277549745E-2</v>
      </c>
      <c r="R33" s="139"/>
      <c r="S33" s="139"/>
    </row>
    <row r="34" spans="1:19" x14ac:dyDescent="0.4">
      <c r="A34" s="169"/>
      <c r="B34" s="169"/>
      <c r="C34" s="168" t="s">
        <v>94</v>
      </c>
      <c r="D34" s="167"/>
      <c r="E34" s="167"/>
      <c r="F34" s="173"/>
      <c r="G34" s="166"/>
      <c r="H34" s="165"/>
      <c r="I34" s="164" t="e">
        <v>#DIV/0!</v>
      </c>
      <c r="J34" s="163">
        <v>0</v>
      </c>
      <c r="K34" s="166"/>
      <c r="L34" s="165"/>
      <c r="M34" s="164" t="e">
        <v>#DIV/0!</v>
      </c>
      <c r="N34" s="163">
        <v>0</v>
      </c>
      <c r="O34" s="162" t="e">
        <v>#DIV/0!</v>
      </c>
      <c r="P34" s="161" t="e">
        <v>#DIV/0!</v>
      </c>
      <c r="Q34" s="160" t="e">
        <v>#DIV/0!</v>
      </c>
      <c r="R34" s="139"/>
      <c r="S34" s="139"/>
    </row>
    <row r="35" spans="1:19" x14ac:dyDescent="0.4">
      <c r="A35" s="169"/>
      <c r="B35" s="169"/>
      <c r="C35" s="168" t="s">
        <v>90</v>
      </c>
      <c r="D35" s="167"/>
      <c r="E35" s="167"/>
      <c r="F35" s="173"/>
      <c r="G35" s="166"/>
      <c r="H35" s="165"/>
      <c r="I35" s="164" t="e">
        <v>#DIV/0!</v>
      </c>
      <c r="J35" s="163">
        <v>0</v>
      </c>
      <c r="K35" s="166"/>
      <c r="L35" s="165"/>
      <c r="M35" s="164" t="e">
        <v>#DIV/0!</v>
      </c>
      <c r="N35" s="163">
        <v>0</v>
      </c>
      <c r="O35" s="162" t="e">
        <v>#DIV/0!</v>
      </c>
      <c r="P35" s="161" t="e">
        <v>#DIV/0!</v>
      </c>
      <c r="Q35" s="160" t="e">
        <v>#DIV/0!</v>
      </c>
      <c r="R35" s="139"/>
      <c r="S35" s="139"/>
    </row>
    <row r="36" spans="1:19" x14ac:dyDescent="0.4">
      <c r="A36" s="169"/>
      <c r="B36" s="150"/>
      <c r="C36" s="149" t="s">
        <v>93</v>
      </c>
      <c r="D36" s="147"/>
      <c r="E36" s="147"/>
      <c r="F36" s="6" t="s">
        <v>84</v>
      </c>
      <c r="G36" s="146">
        <v>15415</v>
      </c>
      <c r="H36" s="145">
        <v>13944</v>
      </c>
      <c r="I36" s="144">
        <v>1.1054934021801492</v>
      </c>
      <c r="J36" s="143">
        <v>1471</v>
      </c>
      <c r="K36" s="146">
        <v>17535</v>
      </c>
      <c r="L36" s="145">
        <v>18075</v>
      </c>
      <c r="M36" s="144">
        <v>0.97012448132780082</v>
      </c>
      <c r="N36" s="143">
        <v>-540</v>
      </c>
      <c r="O36" s="142">
        <v>0.87909894496720842</v>
      </c>
      <c r="P36" s="141">
        <v>0.77145228215767636</v>
      </c>
      <c r="Q36" s="140">
        <v>0.10764666280953206</v>
      </c>
      <c r="R36" s="139"/>
      <c r="S36" s="139"/>
    </row>
    <row r="37" spans="1:19" x14ac:dyDescent="0.4">
      <c r="A37" s="169"/>
      <c r="B37" s="159" t="s">
        <v>118</v>
      </c>
      <c r="C37" s="158"/>
      <c r="D37" s="158"/>
      <c r="E37" s="158"/>
      <c r="F37" s="174"/>
      <c r="G37" s="157">
        <v>2132</v>
      </c>
      <c r="H37" s="156">
        <v>2238</v>
      </c>
      <c r="I37" s="155">
        <v>0.95263628239499554</v>
      </c>
      <c r="J37" s="154">
        <v>-106</v>
      </c>
      <c r="K37" s="157">
        <v>3209</v>
      </c>
      <c r="L37" s="156">
        <v>3276</v>
      </c>
      <c r="M37" s="155">
        <v>0.97954822954822951</v>
      </c>
      <c r="N37" s="154">
        <v>-67</v>
      </c>
      <c r="O37" s="153">
        <v>0.66438142723589899</v>
      </c>
      <c r="P37" s="152">
        <v>0.68315018315018317</v>
      </c>
      <c r="Q37" s="151">
        <v>-1.8768755914284174E-2</v>
      </c>
      <c r="R37" s="139"/>
      <c r="S37" s="139"/>
    </row>
    <row r="38" spans="1:19" x14ac:dyDescent="0.4">
      <c r="A38" s="169"/>
      <c r="B38" s="169"/>
      <c r="C38" s="168" t="s">
        <v>117</v>
      </c>
      <c r="D38" s="167"/>
      <c r="E38" s="167"/>
      <c r="F38" s="6" t="s">
        <v>84</v>
      </c>
      <c r="G38" s="166">
        <v>1504</v>
      </c>
      <c r="H38" s="165">
        <v>1499</v>
      </c>
      <c r="I38" s="164">
        <v>1.0033355570380253</v>
      </c>
      <c r="J38" s="163">
        <v>5</v>
      </c>
      <c r="K38" s="166">
        <v>2156</v>
      </c>
      <c r="L38" s="165">
        <v>2067</v>
      </c>
      <c r="M38" s="164">
        <v>1.0430575713594581</v>
      </c>
      <c r="N38" s="163">
        <v>89</v>
      </c>
      <c r="O38" s="162">
        <v>0.69758812615955468</v>
      </c>
      <c r="P38" s="161">
        <v>0.72520561199806488</v>
      </c>
      <c r="Q38" s="160">
        <v>-2.7617485838510203E-2</v>
      </c>
      <c r="R38" s="139"/>
      <c r="S38" s="139"/>
    </row>
    <row r="39" spans="1:19" x14ac:dyDescent="0.4">
      <c r="A39" s="150"/>
      <c r="B39" s="150"/>
      <c r="C39" s="186" t="s">
        <v>116</v>
      </c>
      <c r="D39" s="185"/>
      <c r="E39" s="185"/>
      <c r="F39" s="6" t="s">
        <v>84</v>
      </c>
      <c r="G39" s="184">
        <v>628</v>
      </c>
      <c r="H39" s="183">
        <v>739</v>
      </c>
      <c r="I39" s="182">
        <v>0.84979702300405957</v>
      </c>
      <c r="J39" s="181">
        <v>-111</v>
      </c>
      <c r="K39" s="184">
        <v>1053</v>
      </c>
      <c r="L39" s="183">
        <v>1209</v>
      </c>
      <c r="M39" s="182">
        <v>0.87096774193548387</v>
      </c>
      <c r="N39" s="181">
        <v>-156</v>
      </c>
      <c r="O39" s="180">
        <v>0.59639126305792978</v>
      </c>
      <c r="P39" s="179">
        <v>0.61124896608767576</v>
      </c>
      <c r="Q39" s="178">
        <v>-1.4857703029745983E-2</v>
      </c>
      <c r="R39" s="139"/>
      <c r="S39" s="139"/>
    </row>
    <row r="40" spans="1:19" x14ac:dyDescent="0.4">
      <c r="A40" s="159" t="s">
        <v>115</v>
      </c>
      <c r="B40" s="158" t="s">
        <v>114</v>
      </c>
      <c r="C40" s="158"/>
      <c r="D40" s="158"/>
      <c r="E40" s="158"/>
      <c r="F40" s="174"/>
      <c r="G40" s="157">
        <v>280571</v>
      </c>
      <c r="H40" s="156">
        <v>266784</v>
      </c>
      <c r="I40" s="155">
        <v>1.0516785114549598</v>
      </c>
      <c r="J40" s="154">
        <v>13787</v>
      </c>
      <c r="K40" s="177">
        <v>381062</v>
      </c>
      <c r="L40" s="156">
        <v>414125</v>
      </c>
      <c r="M40" s="155">
        <v>0.92016178690009054</v>
      </c>
      <c r="N40" s="154">
        <v>-33063</v>
      </c>
      <c r="O40" s="153">
        <v>0.73628700841332906</v>
      </c>
      <c r="P40" s="152">
        <v>0.64421128886205858</v>
      </c>
      <c r="Q40" s="151">
        <v>9.2075719551270474E-2</v>
      </c>
      <c r="R40" s="139"/>
      <c r="S40" s="139"/>
    </row>
    <row r="41" spans="1:19" x14ac:dyDescent="0.4">
      <c r="A41" s="176"/>
      <c r="B41" s="159" t="s">
        <v>113</v>
      </c>
      <c r="C41" s="158"/>
      <c r="D41" s="158"/>
      <c r="E41" s="158"/>
      <c r="F41" s="174"/>
      <c r="G41" s="157">
        <v>273440</v>
      </c>
      <c r="H41" s="156">
        <v>262943</v>
      </c>
      <c r="I41" s="155">
        <v>1.0399211996516355</v>
      </c>
      <c r="J41" s="154">
        <v>10497</v>
      </c>
      <c r="K41" s="157">
        <v>371415</v>
      </c>
      <c r="L41" s="156">
        <v>407760</v>
      </c>
      <c r="M41" s="155">
        <v>0.91086668628605061</v>
      </c>
      <c r="N41" s="154">
        <v>-36345</v>
      </c>
      <c r="O41" s="153">
        <v>0.7362115154207558</v>
      </c>
      <c r="P41" s="152">
        <v>0.64484745928977827</v>
      </c>
      <c r="Q41" s="151">
        <v>9.1364056130977533E-2</v>
      </c>
      <c r="R41" s="139"/>
      <c r="S41" s="139"/>
    </row>
    <row r="42" spans="1:19" x14ac:dyDescent="0.4">
      <c r="A42" s="169"/>
      <c r="B42" s="169"/>
      <c r="C42" s="168" t="s">
        <v>98</v>
      </c>
      <c r="D42" s="167"/>
      <c r="E42" s="167"/>
      <c r="F42" s="6" t="s">
        <v>84</v>
      </c>
      <c r="G42" s="166">
        <v>111225</v>
      </c>
      <c r="H42" s="165">
        <v>107684</v>
      </c>
      <c r="I42" s="164">
        <v>1.0328832509936481</v>
      </c>
      <c r="J42" s="163">
        <v>3541</v>
      </c>
      <c r="K42" s="166">
        <v>145668</v>
      </c>
      <c r="L42" s="165">
        <v>151815</v>
      </c>
      <c r="M42" s="164">
        <v>0.95950992984882921</v>
      </c>
      <c r="N42" s="163">
        <v>-6147</v>
      </c>
      <c r="O42" s="162">
        <v>0.76355136337424834</v>
      </c>
      <c r="P42" s="161">
        <v>0.70931067417580607</v>
      </c>
      <c r="Q42" s="160">
        <v>5.4240689198442271E-2</v>
      </c>
      <c r="R42" s="139"/>
      <c r="S42" s="139"/>
    </row>
    <row r="43" spans="1:19" x14ac:dyDescent="0.4">
      <c r="A43" s="169"/>
      <c r="B43" s="169"/>
      <c r="C43" s="168" t="s">
        <v>112</v>
      </c>
      <c r="D43" s="167"/>
      <c r="E43" s="167"/>
      <c r="F43" s="6" t="s">
        <v>84</v>
      </c>
      <c r="G43" s="166">
        <v>19872</v>
      </c>
      <c r="H43" s="165">
        <v>18186</v>
      </c>
      <c r="I43" s="164">
        <v>1.0927086770042891</v>
      </c>
      <c r="J43" s="163">
        <v>1686</v>
      </c>
      <c r="K43" s="166">
        <v>23529</v>
      </c>
      <c r="L43" s="165">
        <v>28247</v>
      </c>
      <c r="M43" s="164">
        <v>0.83297341310581652</v>
      </c>
      <c r="N43" s="163">
        <v>-4718</v>
      </c>
      <c r="O43" s="162">
        <v>0.84457478005865105</v>
      </c>
      <c r="P43" s="161">
        <v>0.64382058271674869</v>
      </c>
      <c r="Q43" s="160">
        <v>0.20075419734190236</v>
      </c>
      <c r="R43" s="139"/>
      <c r="S43" s="139"/>
    </row>
    <row r="44" spans="1:19" x14ac:dyDescent="0.4">
      <c r="A44" s="169"/>
      <c r="B44" s="169"/>
      <c r="C44" s="168" t="s">
        <v>96</v>
      </c>
      <c r="D44" s="167"/>
      <c r="E44" s="167"/>
      <c r="F44" s="6" t="s">
        <v>84</v>
      </c>
      <c r="G44" s="166">
        <v>18126</v>
      </c>
      <c r="H44" s="165">
        <v>16181</v>
      </c>
      <c r="I44" s="164">
        <v>1.1202027068784377</v>
      </c>
      <c r="J44" s="163">
        <v>1945</v>
      </c>
      <c r="K44" s="166">
        <v>22723</v>
      </c>
      <c r="L44" s="165">
        <v>22458</v>
      </c>
      <c r="M44" s="164">
        <v>1.0117998040787248</v>
      </c>
      <c r="N44" s="163">
        <v>265</v>
      </c>
      <c r="O44" s="162">
        <v>0.79769396646569557</v>
      </c>
      <c r="P44" s="161">
        <v>0.72050048980318815</v>
      </c>
      <c r="Q44" s="160">
        <v>7.7193476662507421E-2</v>
      </c>
      <c r="R44" s="139"/>
      <c r="S44" s="139"/>
    </row>
    <row r="45" spans="1:19" x14ac:dyDescent="0.4">
      <c r="A45" s="169"/>
      <c r="B45" s="169"/>
      <c r="C45" s="168" t="s">
        <v>90</v>
      </c>
      <c r="D45" s="167"/>
      <c r="E45" s="167"/>
      <c r="F45" s="6" t="s">
        <v>84</v>
      </c>
      <c r="G45" s="166">
        <v>7139</v>
      </c>
      <c r="H45" s="165">
        <v>6895</v>
      </c>
      <c r="I45" s="164">
        <v>1.0353879622915156</v>
      </c>
      <c r="J45" s="163">
        <v>244</v>
      </c>
      <c r="K45" s="166">
        <v>10624</v>
      </c>
      <c r="L45" s="165">
        <v>11163</v>
      </c>
      <c r="M45" s="164">
        <v>0.95171548866792077</v>
      </c>
      <c r="N45" s="163">
        <v>-539</v>
      </c>
      <c r="O45" s="162">
        <v>0.67196912650602414</v>
      </c>
      <c r="P45" s="161">
        <v>0.61766550210516891</v>
      </c>
      <c r="Q45" s="160">
        <v>5.4303624400855233E-2</v>
      </c>
      <c r="R45" s="139"/>
      <c r="S45" s="139"/>
    </row>
    <row r="46" spans="1:19" x14ac:dyDescent="0.4">
      <c r="A46" s="169"/>
      <c r="B46" s="169"/>
      <c r="C46" s="168" t="s">
        <v>93</v>
      </c>
      <c r="D46" s="167"/>
      <c r="E46" s="167"/>
      <c r="F46" s="6" t="s">
        <v>84</v>
      </c>
      <c r="G46" s="166">
        <v>20321</v>
      </c>
      <c r="H46" s="165">
        <v>20289</v>
      </c>
      <c r="I46" s="164">
        <v>1.0015772093252502</v>
      </c>
      <c r="J46" s="163">
        <v>32</v>
      </c>
      <c r="K46" s="166">
        <v>26660</v>
      </c>
      <c r="L46" s="165">
        <v>35842</v>
      </c>
      <c r="M46" s="164">
        <v>0.74382009932481441</v>
      </c>
      <c r="N46" s="163">
        <v>-9182</v>
      </c>
      <c r="O46" s="162">
        <v>0.76222805701425356</v>
      </c>
      <c r="P46" s="161">
        <v>0.56606774175548236</v>
      </c>
      <c r="Q46" s="160">
        <v>0.1961603152587712</v>
      </c>
      <c r="R46" s="139"/>
      <c r="S46" s="139"/>
    </row>
    <row r="47" spans="1:19" x14ac:dyDescent="0.4">
      <c r="A47" s="169"/>
      <c r="B47" s="169"/>
      <c r="C47" s="168" t="s">
        <v>97</v>
      </c>
      <c r="D47" s="167"/>
      <c r="E47" s="167"/>
      <c r="F47" s="6" t="s">
        <v>84</v>
      </c>
      <c r="G47" s="166">
        <v>32740</v>
      </c>
      <c r="H47" s="165">
        <v>34213</v>
      </c>
      <c r="I47" s="164">
        <v>0.95694619004471981</v>
      </c>
      <c r="J47" s="163">
        <v>-1473</v>
      </c>
      <c r="K47" s="166">
        <v>45913</v>
      </c>
      <c r="L47" s="165">
        <v>59061</v>
      </c>
      <c r="M47" s="164">
        <v>0.77738270601581416</v>
      </c>
      <c r="N47" s="163">
        <v>-13148</v>
      </c>
      <c r="O47" s="162">
        <v>0.71308779648465581</v>
      </c>
      <c r="P47" s="161">
        <v>0.57928243680262781</v>
      </c>
      <c r="Q47" s="160">
        <v>0.133805359682028</v>
      </c>
      <c r="R47" s="139"/>
      <c r="S47" s="139"/>
    </row>
    <row r="48" spans="1:19" x14ac:dyDescent="0.4">
      <c r="A48" s="169"/>
      <c r="B48" s="169"/>
      <c r="C48" s="168" t="s">
        <v>91</v>
      </c>
      <c r="D48" s="167"/>
      <c r="E48" s="167"/>
      <c r="F48" s="6" t="s">
        <v>84</v>
      </c>
      <c r="G48" s="166">
        <v>5132</v>
      </c>
      <c r="H48" s="165">
        <v>5250</v>
      </c>
      <c r="I48" s="164">
        <v>0.97752380952380957</v>
      </c>
      <c r="J48" s="163">
        <v>-118</v>
      </c>
      <c r="K48" s="166">
        <v>8095</v>
      </c>
      <c r="L48" s="165">
        <v>8369</v>
      </c>
      <c r="M48" s="164">
        <v>0.96726012665790417</v>
      </c>
      <c r="N48" s="163">
        <v>-274</v>
      </c>
      <c r="O48" s="162">
        <v>0.63397158739962944</v>
      </c>
      <c r="P48" s="161">
        <v>0.62731509140877051</v>
      </c>
      <c r="Q48" s="160">
        <v>6.656495990858935E-3</v>
      </c>
      <c r="R48" s="139"/>
      <c r="S48" s="139"/>
    </row>
    <row r="49" spans="1:19" x14ac:dyDescent="0.4">
      <c r="A49" s="169"/>
      <c r="B49" s="169"/>
      <c r="C49" s="168" t="s">
        <v>111</v>
      </c>
      <c r="D49" s="167"/>
      <c r="E49" s="167"/>
      <c r="F49" s="6" t="s">
        <v>84</v>
      </c>
      <c r="G49" s="166">
        <v>2443</v>
      </c>
      <c r="H49" s="165">
        <v>2652</v>
      </c>
      <c r="I49" s="164">
        <v>0.92119155354449467</v>
      </c>
      <c r="J49" s="163">
        <v>-209</v>
      </c>
      <c r="K49" s="166">
        <v>5280</v>
      </c>
      <c r="L49" s="165">
        <v>5456</v>
      </c>
      <c r="M49" s="164">
        <v>0.967741935483871</v>
      </c>
      <c r="N49" s="163">
        <v>-176</v>
      </c>
      <c r="O49" s="162">
        <v>0.46268939393939396</v>
      </c>
      <c r="P49" s="161">
        <v>0.48607038123167157</v>
      </c>
      <c r="Q49" s="160">
        <v>-2.3380987292277611E-2</v>
      </c>
      <c r="R49" s="139"/>
      <c r="S49" s="139"/>
    </row>
    <row r="50" spans="1:19" x14ac:dyDescent="0.4">
      <c r="A50" s="169"/>
      <c r="B50" s="169"/>
      <c r="C50" s="168" t="s">
        <v>110</v>
      </c>
      <c r="D50" s="167"/>
      <c r="E50" s="167"/>
      <c r="F50" s="6" t="s">
        <v>84</v>
      </c>
      <c r="G50" s="166">
        <v>5906</v>
      </c>
      <c r="H50" s="165">
        <v>5572</v>
      </c>
      <c r="I50" s="164">
        <v>1.0599425699928213</v>
      </c>
      <c r="J50" s="163">
        <v>334</v>
      </c>
      <c r="K50" s="166">
        <v>8100</v>
      </c>
      <c r="L50" s="165">
        <v>8370</v>
      </c>
      <c r="M50" s="164">
        <v>0.967741935483871</v>
      </c>
      <c r="N50" s="163">
        <v>-270</v>
      </c>
      <c r="O50" s="162">
        <v>0.72913580246913579</v>
      </c>
      <c r="P50" s="161">
        <v>0.66571087216248503</v>
      </c>
      <c r="Q50" s="160">
        <v>6.3424930306650751E-2</v>
      </c>
      <c r="R50" s="139"/>
      <c r="S50" s="139"/>
    </row>
    <row r="51" spans="1:19" x14ac:dyDescent="0.4">
      <c r="A51" s="169"/>
      <c r="B51" s="169"/>
      <c r="C51" s="168" t="s">
        <v>109</v>
      </c>
      <c r="D51" s="167"/>
      <c r="E51" s="167"/>
      <c r="F51" s="6" t="s">
        <v>88</v>
      </c>
      <c r="G51" s="166"/>
      <c r="H51" s="165"/>
      <c r="I51" s="164" t="e">
        <v>#DIV/0!</v>
      </c>
      <c r="J51" s="163">
        <v>0</v>
      </c>
      <c r="K51" s="166"/>
      <c r="L51" s="165"/>
      <c r="M51" s="164" t="e">
        <v>#DIV/0!</v>
      </c>
      <c r="N51" s="163">
        <v>0</v>
      </c>
      <c r="O51" s="162" t="e">
        <v>#DIV/0!</v>
      </c>
      <c r="P51" s="161" t="e">
        <v>#DIV/0!</v>
      </c>
      <c r="Q51" s="160" t="e">
        <v>#DIV/0!</v>
      </c>
      <c r="R51" s="139"/>
      <c r="S51" s="139"/>
    </row>
    <row r="52" spans="1:19" x14ac:dyDescent="0.4">
      <c r="A52" s="169"/>
      <c r="B52" s="169"/>
      <c r="C52" s="168" t="s">
        <v>108</v>
      </c>
      <c r="D52" s="167"/>
      <c r="E52" s="167"/>
      <c r="F52" s="6" t="s">
        <v>84</v>
      </c>
      <c r="G52" s="166">
        <v>3181</v>
      </c>
      <c r="H52" s="165">
        <v>3036</v>
      </c>
      <c r="I52" s="164">
        <v>1.047760210803689</v>
      </c>
      <c r="J52" s="163">
        <v>145</v>
      </c>
      <c r="K52" s="166">
        <v>5280</v>
      </c>
      <c r="L52" s="165">
        <v>5400</v>
      </c>
      <c r="M52" s="164">
        <v>0.97777777777777775</v>
      </c>
      <c r="N52" s="163">
        <v>-120</v>
      </c>
      <c r="O52" s="162">
        <v>0.60246212121212117</v>
      </c>
      <c r="P52" s="161">
        <v>0.56222222222222218</v>
      </c>
      <c r="Q52" s="160">
        <v>4.0239898989898992E-2</v>
      </c>
      <c r="R52" s="139"/>
      <c r="S52" s="139"/>
    </row>
    <row r="53" spans="1:19" x14ac:dyDescent="0.4">
      <c r="A53" s="169"/>
      <c r="B53" s="169"/>
      <c r="C53" s="168" t="s">
        <v>107</v>
      </c>
      <c r="D53" s="167"/>
      <c r="E53" s="167"/>
      <c r="F53" s="6" t="s">
        <v>84</v>
      </c>
      <c r="G53" s="166">
        <v>5689</v>
      </c>
      <c r="H53" s="165">
        <v>5340</v>
      </c>
      <c r="I53" s="164">
        <v>1.0653558052434458</v>
      </c>
      <c r="J53" s="163">
        <v>349</v>
      </c>
      <c r="K53" s="166">
        <v>8100</v>
      </c>
      <c r="L53" s="165">
        <v>8370</v>
      </c>
      <c r="M53" s="164">
        <v>0.967741935483871</v>
      </c>
      <c r="N53" s="163">
        <v>-270</v>
      </c>
      <c r="O53" s="162">
        <v>0.70234567901234568</v>
      </c>
      <c r="P53" s="161">
        <v>0.63799283154121866</v>
      </c>
      <c r="Q53" s="160">
        <v>6.4352847471127017E-2</v>
      </c>
      <c r="R53" s="139"/>
      <c r="S53" s="139"/>
    </row>
    <row r="54" spans="1:19" x14ac:dyDescent="0.4">
      <c r="A54" s="169"/>
      <c r="B54" s="169"/>
      <c r="C54" s="168" t="s">
        <v>106</v>
      </c>
      <c r="D54" s="167"/>
      <c r="E54" s="167"/>
      <c r="F54" s="6" t="s">
        <v>84</v>
      </c>
      <c r="G54" s="166">
        <v>4771</v>
      </c>
      <c r="H54" s="165">
        <v>4006</v>
      </c>
      <c r="I54" s="164">
        <v>1.190963554667998</v>
      </c>
      <c r="J54" s="163">
        <v>765</v>
      </c>
      <c r="K54" s="166">
        <v>8098</v>
      </c>
      <c r="L54" s="165">
        <v>8362</v>
      </c>
      <c r="M54" s="164">
        <v>0.96842860559674715</v>
      </c>
      <c r="N54" s="163">
        <v>-264</v>
      </c>
      <c r="O54" s="162">
        <v>0.58915781674487533</v>
      </c>
      <c r="P54" s="161">
        <v>0.47907199234632863</v>
      </c>
      <c r="Q54" s="160">
        <v>0.11008582439854669</v>
      </c>
      <c r="R54" s="139"/>
      <c r="S54" s="139"/>
    </row>
    <row r="55" spans="1:19" x14ac:dyDescent="0.4">
      <c r="A55" s="169"/>
      <c r="B55" s="169"/>
      <c r="C55" s="168" t="s">
        <v>105</v>
      </c>
      <c r="D55" s="167"/>
      <c r="E55" s="167"/>
      <c r="F55" s="6" t="s">
        <v>84</v>
      </c>
      <c r="G55" s="166">
        <v>3034</v>
      </c>
      <c r="H55" s="165">
        <v>2731</v>
      </c>
      <c r="I55" s="164">
        <v>1.1109483705602343</v>
      </c>
      <c r="J55" s="163">
        <v>303</v>
      </c>
      <c r="K55" s="166">
        <v>5280</v>
      </c>
      <c r="L55" s="165">
        <v>5438</v>
      </c>
      <c r="M55" s="164">
        <v>0.9709452004413387</v>
      </c>
      <c r="N55" s="163">
        <v>-158</v>
      </c>
      <c r="O55" s="162">
        <v>0.57462121212121209</v>
      </c>
      <c r="P55" s="161">
        <v>0.5022066936373667</v>
      </c>
      <c r="Q55" s="160">
        <v>7.2414518483845391E-2</v>
      </c>
      <c r="R55" s="139"/>
      <c r="S55" s="139"/>
    </row>
    <row r="56" spans="1:19" x14ac:dyDescent="0.4">
      <c r="A56" s="169"/>
      <c r="B56" s="169"/>
      <c r="C56" s="168" t="s">
        <v>103</v>
      </c>
      <c r="D56" s="167"/>
      <c r="E56" s="167"/>
      <c r="F56" s="6" t="s">
        <v>84</v>
      </c>
      <c r="G56" s="166">
        <v>3726</v>
      </c>
      <c r="H56" s="165">
        <v>3029</v>
      </c>
      <c r="I56" s="164">
        <v>1.2301089468471442</v>
      </c>
      <c r="J56" s="163">
        <v>697</v>
      </c>
      <c r="K56" s="166">
        <v>5279</v>
      </c>
      <c r="L56" s="165">
        <v>5456</v>
      </c>
      <c r="M56" s="164">
        <v>0.96755865102639294</v>
      </c>
      <c r="N56" s="163">
        <v>-177</v>
      </c>
      <c r="O56" s="162">
        <v>0.70581549535896948</v>
      </c>
      <c r="P56" s="161">
        <v>0.55516862170087977</v>
      </c>
      <c r="Q56" s="160">
        <v>0.15064687365808971</v>
      </c>
      <c r="R56" s="139"/>
      <c r="S56" s="139"/>
    </row>
    <row r="57" spans="1:19" x14ac:dyDescent="0.4">
      <c r="A57" s="169"/>
      <c r="B57" s="169"/>
      <c r="C57" s="168" t="s">
        <v>102</v>
      </c>
      <c r="D57" s="167"/>
      <c r="E57" s="167"/>
      <c r="F57" s="6" t="s">
        <v>84</v>
      </c>
      <c r="G57" s="166">
        <v>2753</v>
      </c>
      <c r="H57" s="165">
        <v>2293</v>
      </c>
      <c r="I57" s="164">
        <v>1.2006105538595726</v>
      </c>
      <c r="J57" s="163">
        <v>460</v>
      </c>
      <c r="K57" s="166">
        <v>4980</v>
      </c>
      <c r="L57" s="165">
        <v>5456</v>
      </c>
      <c r="M57" s="164">
        <v>0.91275659824046917</v>
      </c>
      <c r="N57" s="163">
        <v>-476</v>
      </c>
      <c r="O57" s="162">
        <v>0.55281124497991962</v>
      </c>
      <c r="P57" s="161">
        <v>0.42027126099706746</v>
      </c>
      <c r="Q57" s="160">
        <v>0.13253998398285216</v>
      </c>
      <c r="R57" s="139"/>
      <c r="S57" s="139"/>
    </row>
    <row r="58" spans="1:19" x14ac:dyDescent="0.4">
      <c r="A58" s="169"/>
      <c r="B58" s="169"/>
      <c r="C58" s="168" t="s">
        <v>104</v>
      </c>
      <c r="D58" s="167"/>
      <c r="E58" s="167"/>
      <c r="F58" s="6" t="s">
        <v>84</v>
      </c>
      <c r="G58" s="166">
        <v>1901</v>
      </c>
      <c r="H58" s="165">
        <v>1894</v>
      </c>
      <c r="I58" s="164">
        <v>1.0036958817317845</v>
      </c>
      <c r="J58" s="163">
        <v>7</v>
      </c>
      <c r="K58" s="166">
        <v>3444</v>
      </c>
      <c r="L58" s="165">
        <v>3720</v>
      </c>
      <c r="M58" s="164">
        <v>0.9258064516129032</v>
      </c>
      <c r="N58" s="163">
        <v>-276</v>
      </c>
      <c r="O58" s="162">
        <v>0.55197444831591169</v>
      </c>
      <c r="P58" s="161">
        <v>0.50913978494623657</v>
      </c>
      <c r="Q58" s="160">
        <v>4.2834663369675119E-2</v>
      </c>
      <c r="R58" s="139"/>
      <c r="S58" s="139"/>
    </row>
    <row r="59" spans="1:19" x14ac:dyDescent="0.4">
      <c r="A59" s="169"/>
      <c r="B59" s="169"/>
      <c r="C59" s="168" t="s">
        <v>101</v>
      </c>
      <c r="D59" s="167"/>
      <c r="E59" s="167"/>
      <c r="F59" s="6" t="s">
        <v>84</v>
      </c>
      <c r="G59" s="166">
        <v>5561</v>
      </c>
      <c r="H59" s="165">
        <v>5790</v>
      </c>
      <c r="I59" s="164">
        <v>0.96044905008635584</v>
      </c>
      <c r="J59" s="163">
        <v>-229</v>
      </c>
      <c r="K59" s="166">
        <v>10763</v>
      </c>
      <c r="L59" s="165">
        <v>12774</v>
      </c>
      <c r="M59" s="164">
        <v>0.84257084703303586</v>
      </c>
      <c r="N59" s="163">
        <v>-2011</v>
      </c>
      <c r="O59" s="162">
        <v>0.51667750627148568</v>
      </c>
      <c r="P59" s="161">
        <v>0.45326444340065758</v>
      </c>
      <c r="Q59" s="160">
        <v>6.3413062870828096E-2</v>
      </c>
      <c r="R59" s="139"/>
      <c r="S59" s="139"/>
    </row>
    <row r="60" spans="1:19" x14ac:dyDescent="0.4">
      <c r="A60" s="169"/>
      <c r="B60" s="169"/>
      <c r="C60" s="168" t="s">
        <v>98</v>
      </c>
      <c r="D60" s="5" t="s">
        <v>0</v>
      </c>
      <c r="E60" s="167" t="s">
        <v>89</v>
      </c>
      <c r="F60" s="6" t="s">
        <v>84</v>
      </c>
      <c r="G60" s="166">
        <v>8398</v>
      </c>
      <c r="H60" s="165">
        <v>7190</v>
      </c>
      <c r="I60" s="164">
        <v>1.1680111265646731</v>
      </c>
      <c r="J60" s="163">
        <v>1208</v>
      </c>
      <c r="K60" s="166">
        <v>9269</v>
      </c>
      <c r="L60" s="165">
        <v>8100</v>
      </c>
      <c r="M60" s="164">
        <v>1.144320987654321</v>
      </c>
      <c r="N60" s="163">
        <v>1169</v>
      </c>
      <c r="O60" s="162">
        <v>0.90603085553997198</v>
      </c>
      <c r="P60" s="161">
        <v>0.88765432098765429</v>
      </c>
      <c r="Q60" s="160">
        <v>1.8376534552317692E-2</v>
      </c>
      <c r="R60" s="139"/>
      <c r="S60" s="139"/>
    </row>
    <row r="61" spans="1:19" x14ac:dyDescent="0.4">
      <c r="A61" s="169"/>
      <c r="B61" s="169"/>
      <c r="C61" s="168" t="s">
        <v>96</v>
      </c>
      <c r="D61" s="5" t="s">
        <v>0</v>
      </c>
      <c r="E61" s="167" t="s">
        <v>89</v>
      </c>
      <c r="F61" s="6" t="s">
        <v>84</v>
      </c>
      <c r="G61" s="166">
        <v>4542</v>
      </c>
      <c r="H61" s="165">
        <v>3777</v>
      </c>
      <c r="I61" s="164">
        <v>1.2025416997617155</v>
      </c>
      <c r="J61" s="163">
        <v>765</v>
      </c>
      <c r="K61" s="166">
        <v>5280</v>
      </c>
      <c r="L61" s="165">
        <v>4843</v>
      </c>
      <c r="M61" s="164">
        <v>1.0902333264505473</v>
      </c>
      <c r="N61" s="163">
        <v>437</v>
      </c>
      <c r="O61" s="162">
        <v>0.86022727272727273</v>
      </c>
      <c r="P61" s="161">
        <v>0.77988849886434031</v>
      </c>
      <c r="Q61" s="160">
        <v>8.0338773862932422E-2</v>
      </c>
      <c r="R61" s="139"/>
      <c r="S61" s="139"/>
    </row>
    <row r="62" spans="1:19" x14ac:dyDescent="0.4">
      <c r="A62" s="169"/>
      <c r="B62" s="169"/>
      <c r="C62" s="168" t="s">
        <v>93</v>
      </c>
      <c r="D62" s="5" t="s">
        <v>0</v>
      </c>
      <c r="E62" s="167" t="s">
        <v>89</v>
      </c>
      <c r="F62" s="6" t="s">
        <v>84</v>
      </c>
      <c r="G62" s="166">
        <v>4364</v>
      </c>
      <c r="H62" s="165">
        <v>4193</v>
      </c>
      <c r="I62" s="164">
        <v>1.0407822561411877</v>
      </c>
      <c r="J62" s="163">
        <v>171</v>
      </c>
      <c r="K62" s="166">
        <v>5270</v>
      </c>
      <c r="L62" s="165">
        <v>5280</v>
      </c>
      <c r="M62" s="164">
        <v>0.99810606060606055</v>
      </c>
      <c r="N62" s="163">
        <v>-10</v>
      </c>
      <c r="O62" s="162">
        <v>0.82808349146110061</v>
      </c>
      <c r="P62" s="161">
        <v>0.79412878787878793</v>
      </c>
      <c r="Q62" s="160">
        <v>3.3954703582312673E-2</v>
      </c>
      <c r="R62" s="139"/>
      <c r="S62" s="139"/>
    </row>
    <row r="63" spans="1:19" x14ac:dyDescent="0.4">
      <c r="A63" s="169"/>
      <c r="B63" s="150"/>
      <c r="C63" s="149" t="s">
        <v>97</v>
      </c>
      <c r="D63" s="11" t="s">
        <v>0</v>
      </c>
      <c r="E63" s="147" t="s">
        <v>89</v>
      </c>
      <c r="F63" s="6" t="s">
        <v>88</v>
      </c>
      <c r="G63" s="146">
        <v>2616</v>
      </c>
      <c r="H63" s="145">
        <v>2742</v>
      </c>
      <c r="I63" s="144">
        <v>0.9540481400437637</v>
      </c>
      <c r="J63" s="143">
        <v>-126</v>
      </c>
      <c r="K63" s="146">
        <v>3780</v>
      </c>
      <c r="L63" s="145">
        <v>3780</v>
      </c>
      <c r="M63" s="144">
        <v>1</v>
      </c>
      <c r="N63" s="143">
        <v>0</v>
      </c>
      <c r="O63" s="142">
        <v>0.69206349206349205</v>
      </c>
      <c r="P63" s="141">
        <v>0.72539682539682537</v>
      </c>
      <c r="Q63" s="140">
        <v>-3.3333333333333326E-2</v>
      </c>
      <c r="R63" s="139"/>
      <c r="S63" s="139"/>
    </row>
    <row r="64" spans="1:19" x14ac:dyDescent="0.4">
      <c r="A64" s="169"/>
      <c r="B64" s="159" t="s">
        <v>1</v>
      </c>
      <c r="C64" s="158"/>
      <c r="D64" s="175"/>
      <c r="E64" s="158"/>
      <c r="F64" s="174"/>
      <c r="G64" s="157">
        <v>7131</v>
      </c>
      <c r="H64" s="156">
        <v>3841</v>
      </c>
      <c r="I64" s="155">
        <v>1.856547774017183</v>
      </c>
      <c r="J64" s="154">
        <v>3290</v>
      </c>
      <c r="K64" s="157">
        <v>9647</v>
      </c>
      <c r="L64" s="156">
        <v>6365</v>
      </c>
      <c r="M64" s="155">
        <v>1.5156323644933229</v>
      </c>
      <c r="N64" s="154">
        <v>3282</v>
      </c>
      <c r="O64" s="153">
        <v>0.73919353166787605</v>
      </c>
      <c r="P64" s="152">
        <v>0.60345640219952867</v>
      </c>
      <c r="Q64" s="151">
        <v>0.13573712946834737</v>
      </c>
      <c r="R64" s="139"/>
      <c r="S64" s="139"/>
    </row>
    <row r="65" spans="1:19" x14ac:dyDescent="0.4">
      <c r="A65" s="169"/>
      <c r="B65" s="169"/>
      <c r="C65" s="168" t="s">
        <v>104</v>
      </c>
      <c r="D65" s="167"/>
      <c r="E65" s="167"/>
      <c r="F65" s="6" t="s">
        <v>84</v>
      </c>
      <c r="G65" s="166">
        <v>1300</v>
      </c>
      <c r="H65" s="165">
        <v>972</v>
      </c>
      <c r="I65" s="164">
        <v>1.3374485596707819</v>
      </c>
      <c r="J65" s="163">
        <v>328</v>
      </c>
      <c r="K65" s="166">
        <v>1602</v>
      </c>
      <c r="L65" s="165">
        <v>1674</v>
      </c>
      <c r="M65" s="164">
        <v>0.956989247311828</v>
      </c>
      <c r="N65" s="163">
        <v>-72</v>
      </c>
      <c r="O65" s="162">
        <v>0.81148564294631709</v>
      </c>
      <c r="P65" s="161">
        <v>0.58064516129032262</v>
      </c>
      <c r="Q65" s="160">
        <v>0.23084048165599447</v>
      </c>
      <c r="R65" s="139"/>
      <c r="S65" s="139"/>
    </row>
    <row r="66" spans="1:19" x14ac:dyDescent="0.4">
      <c r="A66" s="169"/>
      <c r="B66" s="169"/>
      <c r="C66" s="168" t="s">
        <v>103</v>
      </c>
      <c r="D66" s="167"/>
      <c r="E66" s="167"/>
      <c r="F66" s="173"/>
      <c r="G66" s="166"/>
      <c r="H66" s="165">
        <v>0</v>
      </c>
      <c r="I66" s="164" t="e">
        <v>#DIV/0!</v>
      </c>
      <c r="J66" s="163">
        <v>0</v>
      </c>
      <c r="K66" s="166"/>
      <c r="L66" s="165">
        <v>0</v>
      </c>
      <c r="M66" s="164" t="e">
        <v>#DIV/0!</v>
      </c>
      <c r="N66" s="163">
        <v>0</v>
      </c>
      <c r="O66" s="162" t="e">
        <v>#DIV/0!</v>
      </c>
      <c r="P66" s="161" t="e">
        <v>#DIV/0!</v>
      </c>
      <c r="Q66" s="160" t="e">
        <v>#DIV/0!</v>
      </c>
      <c r="R66" s="139"/>
      <c r="S66" s="139"/>
    </row>
    <row r="67" spans="1:19" x14ac:dyDescent="0.4">
      <c r="A67" s="169"/>
      <c r="B67" s="169"/>
      <c r="C67" s="168" t="s">
        <v>102</v>
      </c>
      <c r="D67" s="167"/>
      <c r="E67" s="167"/>
      <c r="F67" s="173"/>
      <c r="G67" s="166"/>
      <c r="H67" s="165">
        <v>0</v>
      </c>
      <c r="I67" s="164" t="e">
        <v>#DIV/0!</v>
      </c>
      <c r="J67" s="163">
        <v>0</v>
      </c>
      <c r="K67" s="166"/>
      <c r="L67" s="165">
        <v>0</v>
      </c>
      <c r="M67" s="164" t="e">
        <v>#DIV/0!</v>
      </c>
      <c r="N67" s="163">
        <v>0</v>
      </c>
      <c r="O67" s="162" t="e">
        <v>#DIV/0!</v>
      </c>
      <c r="P67" s="161" t="e">
        <v>#DIV/0!</v>
      </c>
      <c r="Q67" s="160" t="e">
        <v>#DIV/0!</v>
      </c>
      <c r="R67" s="139"/>
      <c r="S67" s="139"/>
    </row>
    <row r="68" spans="1:19" x14ac:dyDescent="0.4">
      <c r="A68" s="169"/>
      <c r="B68" s="169"/>
      <c r="C68" s="168" t="s">
        <v>101</v>
      </c>
      <c r="D68" s="167"/>
      <c r="E68" s="167"/>
      <c r="F68" s="6" t="s">
        <v>84</v>
      </c>
      <c r="G68" s="166">
        <v>2227</v>
      </c>
      <c r="H68" s="165">
        <v>1391</v>
      </c>
      <c r="I68" s="164">
        <v>1.6010064701653486</v>
      </c>
      <c r="J68" s="163">
        <v>836</v>
      </c>
      <c r="K68" s="166">
        <v>3183</v>
      </c>
      <c r="L68" s="165">
        <v>1880</v>
      </c>
      <c r="M68" s="164">
        <v>1.6930851063829788</v>
      </c>
      <c r="N68" s="163">
        <v>1303</v>
      </c>
      <c r="O68" s="162">
        <v>0.69965441407477225</v>
      </c>
      <c r="P68" s="161">
        <v>0.73989361702127665</v>
      </c>
      <c r="Q68" s="160">
        <v>-4.0239202946504404E-2</v>
      </c>
      <c r="R68" s="139"/>
      <c r="S68" s="139"/>
    </row>
    <row r="69" spans="1:19" x14ac:dyDescent="0.4">
      <c r="A69" s="150"/>
      <c r="B69" s="150"/>
      <c r="C69" s="149" t="s">
        <v>90</v>
      </c>
      <c r="D69" s="147"/>
      <c r="E69" s="147"/>
      <c r="F69" s="12" t="s">
        <v>84</v>
      </c>
      <c r="G69" s="146">
        <v>3604</v>
      </c>
      <c r="H69" s="145">
        <v>1478</v>
      </c>
      <c r="I69" s="144">
        <v>2.4384303112313939</v>
      </c>
      <c r="J69" s="143">
        <v>2126</v>
      </c>
      <c r="K69" s="146">
        <v>4862</v>
      </c>
      <c r="L69" s="145">
        <v>2811</v>
      </c>
      <c r="M69" s="144">
        <v>1.7296335823550337</v>
      </c>
      <c r="N69" s="143">
        <v>2051</v>
      </c>
      <c r="O69" s="142">
        <v>0.74125874125874125</v>
      </c>
      <c r="P69" s="141">
        <v>0.52579153326218431</v>
      </c>
      <c r="Q69" s="140">
        <v>0.21546720799655694</v>
      </c>
      <c r="R69" s="139"/>
      <c r="S69" s="139"/>
    </row>
    <row r="70" spans="1:19" x14ac:dyDescent="0.4">
      <c r="A70" s="159" t="s">
        <v>100</v>
      </c>
      <c r="B70" s="158" t="s">
        <v>99</v>
      </c>
      <c r="C70" s="158"/>
      <c r="D70" s="158"/>
      <c r="E70" s="158"/>
      <c r="F70" s="158"/>
      <c r="G70" s="157">
        <v>72973</v>
      </c>
      <c r="H70" s="156">
        <v>68505</v>
      </c>
      <c r="I70" s="155">
        <v>1.0652215166776147</v>
      </c>
      <c r="J70" s="154">
        <v>4468</v>
      </c>
      <c r="K70" s="157">
        <v>89562</v>
      </c>
      <c r="L70" s="156">
        <v>95226</v>
      </c>
      <c r="M70" s="155">
        <v>0.94052044609665431</v>
      </c>
      <c r="N70" s="154">
        <v>-5664</v>
      </c>
      <c r="O70" s="153">
        <v>0.8147763560438579</v>
      </c>
      <c r="P70" s="152">
        <v>0.7193938630206036</v>
      </c>
      <c r="Q70" s="151">
        <v>9.53824930232543E-2</v>
      </c>
      <c r="R70" s="139"/>
      <c r="S70" s="139"/>
    </row>
    <row r="71" spans="1:19" x14ac:dyDescent="0.4">
      <c r="A71" s="169"/>
      <c r="B71" s="168"/>
      <c r="C71" s="167" t="s">
        <v>98</v>
      </c>
      <c r="D71" s="167"/>
      <c r="E71" s="167"/>
      <c r="F71" s="6" t="s">
        <v>84</v>
      </c>
      <c r="G71" s="166">
        <v>29457</v>
      </c>
      <c r="H71" s="165">
        <v>22349</v>
      </c>
      <c r="I71" s="164">
        <v>1.3180455501364714</v>
      </c>
      <c r="J71" s="163">
        <v>7108</v>
      </c>
      <c r="K71" s="166">
        <v>34161</v>
      </c>
      <c r="L71" s="165">
        <v>27612</v>
      </c>
      <c r="M71" s="164">
        <v>1.2371794871794872</v>
      </c>
      <c r="N71" s="163">
        <v>6549</v>
      </c>
      <c r="O71" s="162">
        <v>0.86229911302362339</v>
      </c>
      <c r="P71" s="161">
        <v>0.80939446617412714</v>
      </c>
      <c r="Q71" s="160">
        <v>5.2904646849496251E-2</v>
      </c>
      <c r="R71" s="139"/>
      <c r="S71" s="139"/>
    </row>
    <row r="72" spans="1:19" x14ac:dyDescent="0.4">
      <c r="A72" s="169"/>
      <c r="B72" s="168"/>
      <c r="C72" s="167" t="s">
        <v>91</v>
      </c>
      <c r="D72" s="167"/>
      <c r="E72" s="167"/>
      <c r="F72" s="6" t="s">
        <v>84</v>
      </c>
      <c r="G72" s="166">
        <v>8258</v>
      </c>
      <c r="H72" s="165">
        <v>8497</v>
      </c>
      <c r="I72" s="164">
        <v>0.97187242556196307</v>
      </c>
      <c r="J72" s="163">
        <v>-239</v>
      </c>
      <c r="K72" s="166">
        <v>10620</v>
      </c>
      <c r="L72" s="165">
        <v>10974</v>
      </c>
      <c r="M72" s="164">
        <v>0.967741935483871</v>
      </c>
      <c r="N72" s="163">
        <v>-354</v>
      </c>
      <c r="O72" s="162">
        <v>0.77758945386064027</v>
      </c>
      <c r="P72" s="161">
        <v>0.77428467286313107</v>
      </c>
      <c r="Q72" s="160">
        <v>3.3047809975091935E-3</v>
      </c>
      <c r="R72" s="139"/>
      <c r="S72" s="139"/>
    </row>
    <row r="73" spans="1:19" x14ac:dyDescent="0.4">
      <c r="A73" s="169"/>
      <c r="B73" s="168"/>
      <c r="C73" s="167" t="s">
        <v>97</v>
      </c>
      <c r="D73" s="167"/>
      <c r="E73" s="167"/>
      <c r="F73" s="6" t="s">
        <v>84</v>
      </c>
      <c r="G73" s="166">
        <v>13238</v>
      </c>
      <c r="H73" s="165">
        <v>12657</v>
      </c>
      <c r="I73" s="164">
        <v>1.0459034526349056</v>
      </c>
      <c r="J73" s="163">
        <v>581</v>
      </c>
      <c r="K73" s="166">
        <v>15753</v>
      </c>
      <c r="L73" s="165">
        <v>16461</v>
      </c>
      <c r="M73" s="164">
        <v>0.956989247311828</v>
      </c>
      <c r="N73" s="163">
        <v>-708</v>
      </c>
      <c r="O73" s="162">
        <v>0.84034787024693713</v>
      </c>
      <c r="P73" s="161">
        <v>0.76890832877710957</v>
      </c>
      <c r="Q73" s="160">
        <v>7.1439541469827561E-2</v>
      </c>
      <c r="R73" s="139"/>
      <c r="S73" s="139"/>
    </row>
    <row r="74" spans="1:19" x14ac:dyDescent="0.4">
      <c r="A74" s="169"/>
      <c r="B74" s="168"/>
      <c r="C74" s="167" t="s">
        <v>96</v>
      </c>
      <c r="D74" s="167"/>
      <c r="E74" s="167"/>
      <c r="F74" s="6"/>
      <c r="G74" s="166"/>
      <c r="H74" s="165"/>
      <c r="I74" s="164" t="e">
        <v>#DIV/0!</v>
      </c>
      <c r="J74" s="163">
        <v>0</v>
      </c>
      <c r="K74" s="166"/>
      <c r="L74" s="165"/>
      <c r="M74" s="164" t="e">
        <v>#DIV/0!</v>
      </c>
      <c r="N74" s="163">
        <v>0</v>
      </c>
      <c r="O74" s="162" t="e">
        <v>#DIV/0!</v>
      </c>
      <c r="P74" s="161" t="e">
        <v>#DIV/0!</v>
      </c>
      <c r="Q74" s="160" t="e">
        <v>#DIV/0!</v>
      </c>
      <c r="R74" s="139"/>
      <c r="S74" s="139"/>
    </row>
    <row r="75" spans="1:19" x14ac:dyDescent="0.4">
      <c r="A75" s="169"/>
      <c r="B75" s="168"/>
      <c r="C75" s="167" t="s">
        <v>90</v>
      </c>
      <c r="D75" s="167"/>
      <c r="E75" s="167"/>
      <c r="F75" s="6" t="s">
        <v>84</v>
      </c>
      <c r="G75" s="166">
        <v>8872</v>
      </c>
      <c r="H75" s="165">
        <v>9050</v>
      </c>
      <c r="I75" s="164">
        <v>0.98033149171270717</v>
      </c>
      <c r="J75" s="163">
        <v>-178</v>
      </c>
      <c r="K75" s="166">
        <v>10797</v>
      </c>
      <c r="L75" s="165">
        <v>16461</v>
      </c>
      <c r="M75" s="164">
        <v>0.65591397849462363</v>
      </c>
      <c r="N75" s="163">
        <v>-5664</v>
      </c>
      <c r="O75" s="162">
        <v>0.82170973418542193</v>
      </c>
      <c r="P75" s="161">
        <v>0.54978433874005228</v>
      </c>
      <c r="Q75" s="160">
        <v>0.27192539544536964</v>
      </c>
      <c r="R75" s="139"/>
      <c r="S75" s="139"/>
    </row>
    <row r="76" spans="1:19" x14ac:dyDescent="0.4">
      <c r="A76" s="169"/>
      <c r="B76" s="168"/>
      <c r="C76" s="167" t="s">
        <v>95</v>
      </c>
      <c r="D76" s="167"/>
      <c r="E76" s="167"/>
      <c r="F76" s="6" t="s">
        <v>88</v>
      </c>
      <c r="G76" s="166"/>
      <c r="H76" s="165">
        <v>3173</v>
      </c>
      <c r="I76" s="164">
        <v>0</v>
      </c>
      <c r="J76" s="163">
        <v>-3173</v>
      </c>
      <c r="K76" s="166"/>
      <c r="L76" s="165">
        <v>5487</v>
      </c>
      <c r="M76" s="164">
        <v>0</v>
      </c>
      <c r="N76" s="163">
        <v>-5487</v>
      </c>
      <c r="O76" s="162" t="e">
        <v>#DIV/0!</v>
      </c>
      <c r="P76" s="161">
        <v>0.57827592491343172</v>
      </c>
      <c r="Q76" s="160" t="e">
        <v>#DIV/0!</v>
      </c>
      <c r="R76" s="139"/>
      <c r="S76" s="139"/>
    </row>
    <row r="77" spans="1:19" x14ac:dyDescent="0.4">
      <c r="A77" s="169"/>
      <c r="B77" s="168"/>
      <c r="C77" s="167" t="s">
        <v>94</v>
      </c>
      <c r="D77" s="167"/>
      <c r="E77" s="167"/>
      <c r="F77" s="6"/>
      <c r="G77" s="166"/>
      <c r="H77" s="165"/>
      <c r="I77" s="164" t="e">
        <v>#DIV/0!</v>
      </c>
      <c r="J77" s="163">
        <v>0</v>
      </c>
      <c r="K77" s="166"/>
      <c r="L77" s="165"/>
      <c r="M77" s="164" t="e">
        <v>#DIV/0!</v>
      </c>
      <c r="N77" s="163">
        <v>0</v>
      </c>
      <c r="O77" s="162" t="e">
        <v>#DIV/0!</v>
      </c>
      <c r="P77" s="161" t="e">
        <v>#DIV/0!</v>
      </c>
      <c r="Q77" s="160" t="e">
        <v>#DIV/0!</v>
      </c>
      <c r="R77" s="139"/>
      <c r="S77" s="139"/>
    </row>
    <row r="78" spans="1:19" x14ac:dyDescent="0.4">
      <c r="A78" s="169"/>
      <c r="B78" s="168"/>
      <c r="C78" s="167" t="s">
        <v>93</v>
      </c>
      <c r="D78" s="167"/>
      <c r="E78" s="167"/>
      <c r="F78" s="6" t="s">
        <v>84</v>
      </c>
      <c r="G78" s="166">
        <v>10862</v>
      </c>
      <c r="H78" s="165">
        <v>8652</v>
      </c>
      <c r="I78" s="164">
        <v>1.2554322699953768</v>
      </c>
      <c r="J78" s="163">
        <v>2210</v>
      </c>
      <c r="K78" s="166">
        <v>12921</v>
      </c>
      <c r="L78" s="165">
        <v>10974</v>
      </c>
      <c r="M78" s="164">
        <v>1.1774193548387097</v>
      </c>
      <c r="N78" s="163">
        <v>1947</v>
      </c>
      <c r="O78" s="162">
        <v>0.84064700874545317</v>
      </c>
      <c r="P78" s="161">
        <v>0.78840896664844173</v>
      </c>
      <c r="Q78" s="160">
        <v>5.2238042097011439E-2</v>
      </c>
      <c r="R78" s="139"/>
      <c r="S78" s="139"/>
    </row>
    <row r="79" spans="1:19" x14ac:dyDescent="0.4">
      <c r="A79" s="227"/>
      <c r="B79" s="172"/>
      <c r="C79" s="171" t="s">
        <v>92</v>
      </c>
      <c r="D79" s="171"/>
      <c r="E79" s="171"/>
      <c r="F79" s="7" t="s">
        <v>84</v>
      </c>
      <c r="G79" s="166">
        <v>2286</v>
      </c>
      <c r="H79" s="165" t="s">
        <v>214</v>
      </c>
      <c r="I79" s="164" t="e">
        <v>#VALUE!</v>
      </c>
      <c r="J79" s="163" t="e">
        <v>#VALUE!</v>
      </c>
      <c r="K79" s="166">
        <v>5310</v>
      </c>
      <c r="L79" s="165" t="s">
        <v>0</v>
      </c>
      <c r="M79" s="164" t="e">
        <v>#VALUE!</v>
      </c>
      <c r="N79" s="163" t="e">
        <v>#VALUE!</v>
      </c>
      <c r="O79" s="162">
        <v>0.43050847457627117</v>
      </c>
      <c r="P79" s="161" t="e">
        <v>#VALUE!</v>
      </c>
      <c r="Q79" s="160" t="e">
        <v>#VALUE!</v>
      </c>
      <c r="R79" s="139"/>
      <c r="S79" s="139"/>
    </row>
    <row r="80" spans="1:19" x14ac:dyDescent="0.4">
      <c r="A80" s="169"/>
      <c r="B80" s="168"/>
      <c r="C80" s="167" t="s">
        <v>91</v>
      </c>
      <c r="D80" s="5" t="s">
        <v>0</v>
      </c>
      <c r="E80" s="167" t="s">
        <v>89</v>
      </c>
      <c r="F80" s="6" t="s">
        <v>88</v>
      </c>
      <c r="G80" s="166"/>
      <c r="H80" s="165">
        <v>2195</v>
      </c>
      <c r="I80" s="164">
        <v>0</v>
      </c>
      <c r="J80" s="163">
        <v>-2195</v>
      </c>
      <c r="K80" s="166"/>
      <c r="L80" s="165">
        <v>3717</v>
      </c>
      <c r="M80" s="164">
        <v>0</v>
      </c>
      <c r="N80" s="163">
        <v>-3717</v>
      </c>
      <c r="O80" s="162" t="e">
        <v>#DIV/0!</v>
      </c>
      <c r="P80" s="161">
        <v>0.59052999730965827</v>
      </c>
      <c r="Q80" s="160" t="e">
        <v>#DIV/0!</v>
      </c>
      <c r="R80" s="139"/>
      <c r="S80" s="139"/>
    </row>
    <row r="81" spans="1:19" x14ac:dyDescent="0.4">
      <c r="A81" s="150"/>
      <c r="B81" s="149"/>
      <c r="C81" s="147" t="s">
        <v>90</v>
      </c>
      <c r="D81" s="11" t="s">
        <v>0</v>
      </c>
      <c r="E81" s="147" t="s">
        <v>89</v>
      </c>
      <c r="F81" s="6" t="s">
        <v>88</v>
      </c>
      <c r="G81" s="146"/>
      <c r="H81" s="145">
        <v>1932</v>
      </c>
      <c r="I81" s="144">
        <v>0</v>
      </c>
      <c r="J81" s="143">
        <v>-1932</v>
      </c>
      <c r="K81" s="146"/>
      <c r="L81" s="145">
        <v>3540</v>
      </c>
      <c r="M81" s="144">
        <v>0</v>
      </c>
      <c r="N81" s="143">
        <v>-3540</v>
      </c>
      <c r="O81" s="142" t="e">
        <v>#DIV/0!</v>
      </c>
      <c r="P81" s="141">
        <v>0.54576271186440672</v>
      </c>
      <c r="Q81" s="140" t="e">
        <v>#DIV/0!</v>
      </c>
      <c r="R81" s="139"/>
      <c r="S81" s="139"/>
    </row>
    <row r="82" spans="1:19" x14ac:dyDescent="0.4">
      <c r="A82" s="159" t="s">
        <v>87</v>
      </c>
      <c r="B82" s="158" t="s">
        <v>86</v>
      </c>
      <c r="C82" s="158"/>
      <c r="D82" s="158"/>
      <c r="E82" s="158"/>
      <c r="F82" s="158"/>
      <c r="G82" s="157">
        <v>69</v>
      </c>
      <c r="H82" s="156">
        <v>125</v>
      </c>
      <c r="I82" s="155">
        <v>0.55200000000000005</v>
      </c>
      <c r="J82" s="154">
        <v>-56</v>
      </c>
      <c r="K82" s="157">
        <v>108</v>
      </c>
      <c r="L82" s="156">
        <v>279</v>
      </c>
      <c r="M82" s="155">
        <v>0.38709677419354838</v>
      </c>
      <c r="N82" s="154">
        <v>-171</v>
      </c>
      <c r="O82" s="153">
        <v>0.63888888888888884</v>
      </c>
      <c r="P82" s="152">
        <v>0.44802867383512546</v>
      </c>
      <c r="Q82" s="151">
        <v>0.19086021505376338</v>
      </c>
      <c r="R82" s="139"/>
      <c r="S82" s="139"/>
    </row>
    <row r="83" spans="1:19" ht="18.75" x14ac:dyDescent="0.4">
      <c r="A83" s="150"/>
      <c r="B83" s="149"/>
      <c r="C83" s="148" t="s">
        <v>85</v>
      </c>
      <c r="D83" s="147"/>
      <c r="E83" s="147"/>
      <c r="F83" s="12" t="s">
        <v>84</v>
      </c>
      <c r="G83" s="146">
        <v>69</v>
      </c>
      <c r="H83" s="145">
        <v>125</v>
      </c>
      <c r="I83" s="144">
        <v>0.55200000000000005</v>
      </c>
      <c r="J83" s="143">
        <v>-56</v>
      </c>
      <c r="K83" s="146">
        <v>108</v>
      </c>
      <c r="L83" s="145">
        <v>279</v>
      </c>
      <c r="M83" s="144">
        <v>0.38709677419354838</v>
      </c>
      <c r="N83" s="143">
        <v>-171</v>
      </c>
      <c r="O83" s="142">
        <v>0.63888888888888884</v>
      </c>
      <c r="P83" s="141">
        <v>0.44802867383512546</v>
      </c>
      <c r="Q83" s="140">
        <v>0.19086021505376338</v>
      </c>
      <c r="R83" s="139"/>
      <c r="S83" s="139"/>
    </row>
    <row r="84" spans="1:19" x14ac:dyDescent="0.4">
      <c r="G84" s="138"/>
      <c r="H84" s="138"/>
      <c r="I84" s="138"/>
      <c r="J84" s="138"/>
      <c r="K84" s="138"/>
      <c r="L84" s="138"/>
      <c r="M84" s="138"/>
      <c r="N84" s="138"/>
      <c r="O84" s="137"/>
      <c r="P84" s="137"/>
      <c r="Q84" s="137"/>
    </row>
    <row r="85" spans="1:19" x14ac:dyDescent="0.4">
      <c r="C85" s="8" t="s">
        <v>83</v>
      </c>
    </row>
    <row r="86" spans="1:19" x14ac:dyDescent="0.4">
      <c r="C86" s="9" t="s">
        <v>82</v>
      </c>
    </row>
    <row r="87" spans="1:19" x14ac:dyDescent="0.4">
      <c r="C87" s="8" t="s">
        <v>81</v>
      </c>
    </row>
    <row r="88" spans="1:19" x14ac:dyDescent="0.4">
      <c r="C88" s="8" t="s">
        <v>80</v>
      </c>
    </row>
    <row r="89" spans="1:19" x14ac:dyDescent="0.4">
      <c r="C89" s="8" t="s">
        <v>79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h26'!A1" display="'h26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showGridLines="0" zoomScale="90" zoomScaleNormal="90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36" customWidth="1"/>
    <col min="2" max="2" width="1.125" style="136" customWidth="1"/>
    <col min="3" max="3" width="6.75" style="136" customWidth="1"/>
    <col min="4" max="4" width="2.625" style="136" bestFit="1" customWidth="1"/>
    <col min="5" max="5" width="7.125" style="136" bestFit="1" customWidth="1"/>
    <col min="6" max="6" width="6.375" style="136" customWidth="1"/>
    <col min="7" max="8" width="12.75" style="136" bestFit="1" customWidth="1"/>
    <col min="9" max="9" width="7.625" style="136" customWidth="1"/>
    <col min="10" max="10" width="9.625" style="136" customWidth="1"/>
    <col min="11" max="12" width="12.75" style="136" bestFit="1" customWidth="1"/>
    <col min="13" max="13" width="7.625" style="136" customWidth="1"/>
    <col min="14" max="16" width="9.625" style="136" customWidth="1"/>
    <col min="17" max="17" width="8.625" style="136" customWidth="1"/>
    <col min="18" max="16384" width="9" style="136"/>
  </cols>
  <sheetData>
    <row r="1" spans="1:19" ht="17.25" customHeight="1" thickBot="1" x14ac:dyDescent="0.45">
      <c r="A1" s="281" t="str">
        <f>'h26'!A1</f>
        <v>平成26年度</v>
      </c>
      <c r="B1" s="281"/>
      <c r="C1" s="281"/>
      <c r="D1" s="281"/>
      <c r="E1" s="89"/>
      <c r="F1" s="89"/>
      <c r="G1" s="89"/>
      <c r="H1" s="89"/>
      <c r="I1" s="89"/>
      <c r="J1" s="92" t="str">
        <f ca="1">RIGHT(CELL("filename",$A$1),LEN(CELL("filename",$A$1))-FIND("]",CELL("filename",$A$1)))</f>
        <v>７月（上旬）</v>
      </c>
      <c r="K1" s="93" t="s">
        <v>72</v>
      </c>
      <c r="L1" s="89"/>
      <c r="M1" s="89"/>
      <c r="N1" s="89"/>
      <c r="O1" s="89"/>
      <c r="P1" s="89"/>
      <c r="Q1" s="89"/>
    </row>
    <row r="2" spans="1:19" x14ac:dyDescent="0.4">
      <c r="A2" s="299">
        <v>26</v>
      </c>
      <c r="B2" s="284"/>
      <c r="C2" s="1">
        <f>1988+A2</f>
        <v>2014</v>
      </c>
      <c r="D2" s="2" t="s">
        <v>141</v>
      </c>
      <c r="E2" s="2">
        <v>7</v>
      </c>
      <c r="F2" s="2" t="s">
        <v>140</v>
      </c>
      <c r="G2" s="291" t="s">
        <v>139</v>
      </c>
      <c r="H2" s="284"/>
      <c r="I2" s="284"/>
      <c r="J2" s="292"/>
      <c r="K2" s="284" t="s">
        <v>138</v>
      </c>
      <c r="L2" s="284"/>
      <c r="M2" s="284"/>
      <c r="N2" s="284"/>
      <c r="O2" s="291" t="s">
        <v>137</v>
      </c>
      <c r="P2" s="284"/>
      <c r="Q2" s="302"/>
    </row>
    <row r="3" spans="1:19" x14ac:dyDescent="0.4">
      <c r="A3" s="295" t="s">
        <v>136</v>
      </c>
      <c r="B3" s="296"/>
      <c r="C3" s="296"/>
      <c r="D3" s="296"/>
      <c r="E3" s="296"/>
      <c r="F3" s="296"/>
      <c r="G3" s="293" t="s">
        <v>218</v>
      </c>
      <c r="H3" s="287" t="s">
        <v>217</v>
      </c>
      <c r="I3" s="289" t="s">
        <v>133</v>
      </c>
      <c r="J3" s="290"/>
      <c r="K3" s="285" t="str">
        <f>G3</f>
        <v>14'7/1-7/10</v>
      </c>
      <c r="L3" s="287" t="str">
        <f>H3</f>
        <v>13'7/1-7/10</v>
      </c>
      <c r="M3" s="289" t="s">
        <v>133</v>
      </c>
      <c r="N3" s="290"/>
      <c r="O3" s="303" t="str">
        <f>G3</f>
        <v>14'7/1-7/10</v>
      </c>
      <c r="P3" s="282" t="str">
        <f>H3</f>
        <v>13'7/1-7/10</v>
      </c>
      <c r="Q3" s="300" t="s">
        <v>131</v>
      </c>
    </row>
    <row r="4" spans="1:19" ht="14.25" thickBot="1" x14ac:dyDescent="0.45">
      <c r="A4" s="297"/>
      <c r="B4" s="298"/>
      <c r="C4" s="298"/>
      <c r="D4" s="298"/>
      <c r="E4" s="298"/>
      <c r="F4" s="298"/>
      <c r="G4" s="294"/>
      <c r="H4" s="288"/>
      <c r="I4" s="3" t="s">
        <v>132</v>
      </c>
      <c r="J4" s="4" t="s">
        <v>131</v>
      </c>
      <c r="K4" s="286"/>
      <c r="L4" s="288"/>
      <c r="M4" s="3" t="s">
        <v>132</v>
      </c>
      <c r="N4" s="4" t="s">
        <v>131</v>
      </c>
      <c r="O4" s="304"/>
      <c r="P4" s="283"/>
      <c r="Q4" s="301"/>
    </row>
    <row r="5" spans="1:19" x14ac:dyDescent="0.4">
      <c r="A5" s="176" t="s">
        <v>130</v>
      </c>
      <c r="B5" s="195"/>
      <c r="C5" s="195"/>
      <c r="D5" s="195"/>
      <c r="E5" s="195"/>
      <c r="F5" s="195"/>
      <c r="G5" s="194">
        <v>132082</v>
      </c>
      <c r="H5" s="193">
        <v>142245</v>
      </c>
      <c r="I5" s="192">
        <v>0.92855284895778412</v>
      </c>
      <c r="J5" s="191">
        <v>-10163</v>
      </c>
      <c r="K5" s="194">
        <v>188993</v>
      </c>
      <c r="L5" s="193">
        <v>221287</v>
      </c>
      <c r="M5" s="192">
        <v>0.85406282339224626</v>
      </c>
      <c r="N5" s="191">
        <v>-32294</v>
      </c>
      <c r="O5" s="190">
        <v>0.69887244501119095</v>
      </c>
      <c r="P5" s="189">
        <v>0.64280775644299037</v>
      </c>
      <c r="Q5" s="188">
        <v>5.6064688568200571E-2</v>
      </c>
      <c r="R5" s="139"/>
      <c r="S5" s="139"/>
    </row>
    <row r="6" spans="1:19" x14ac:dyDescent="0.4">
      <c r="A6" s="159" t="s">
        <v>129</v>
      </c>
      <c r="B6" s="158" t="s">
        <v>128</v>
      </c>
      <c r="C6" s="158"/>
      <c r="D6" s="158"/>
      <c r="E6" s="158"/>
      <c r="F6" s="158"/>
      <c r="G6" s="157">
        <v>57921</v>
      </c>
      <c r="H6" s="156">
        <v>59685</v>
      </c>
      <c r="I6" s="155">
        <v>0.97044483538577531</v>
      </c>
      <c r="J6" s="154">
        <v>-1764</v>
      </c>
      <c r="K6" s="177">
        <v>81836</v>
      </c>
      <c r="L6" s="156">
        <v>91934</v>
      </c>
      <c r="M6" s="155">
        <v>0.89016033241238279</v>
      </c>
      <c r="N6" s="154">
        <v>-10098</v>
      </c>
      <c r="O6" s="153">
        <v>0.70776919693044626</v>
      </c>
      <c r="P6" s="152">
        <v>0.6492157417277612</v>
      </c>
      <c r="Q6" s="151">
        <v>5.8553455202685067E-2</v>
      </c>
      <c r="R6" s="139"/>
      <c r="S6" s="139"/>
    </row>
    <row r="7" spans="1:19" x14ac:dyDescent="0.4">
      <c r="A7" s="169"/>
      <c r="B7" s="159" t="s">
        <v>127</v>
      </c>
      <c r="C7" s="158"/>
      <c r="D7" s="158"/>
      <c r="E7" s="158"/>
      <c r="F7" s="158"/>
      <c r="G7" s="157">
        <v>38496</v>
      </c>
      <c r="H7" s="156">
        <v>38335</v>
      </c>
      <c r="I7" s="155">
        <v>1.0041998173992435</v>
      </c>
      <c r="J7" s="154">
        <v>161</v>
      </c>
      <c r="K7" s="157">
        <v>56204</v>
      </c>
      <c r="L7" s="156">
        <v>63634</v>
      </c>
      <c r="M7" s="155">
        <v>0.8832385202878964</v>
      </c>
      <c r="N7" s="154">
        <v>-7430</v>
      </c>
      <c r="O7" s="153">
        <v>0.68493345669347372</v>
      </c>
      <c r="P7" s="152">
        <v>0.60242951881069873</v>
      </c>
      <c r="Q7" s="151">
        <v>8.2503937882774991E-2</v>
      </c>
      <c r="R7" s="139"/>
      <c r="S7" s="139"/>
    </row>
    <row r="8" spans="1:19" x14ac:dyDescent="0.4">
      <c r="A8" s="169"/>
      <c r="B8" s="169"/>
      <c r="C8" s="168" t="s">
        <v>98</v>
      </c>
      <c r="D8" s="5"/>
      <c r="E8" s="167"/>
      <c r="F8" s="6" t="s">
        <v>84</v>
      </c>
      <c r="G8" s="200">
        <v>32551</v>
      </c>
      <c r="H8" s="199">
        <v>33657</v>
      </c>
      <c r="I8" s="164">
        <v>0.96713907953768907</v>
      </c>
      <c r="J8" s="163">
        <v>-1106</v>
      </c>
      <c r="K8" s="200">
        <v>44855</v>
      </c>
      <c r="L8" s="199">
        <v>57367</v>
      </c>
      <c r="M8" s="164">
        <v>0.78189551484302822</v>
      </c>
      <c r="N8" s="163">
        <v>-12512</v>
      </c>
      <c r="O8" s="162">
        <v>0.7256939025749638</v>
      </c>
      <c r="P8" s="161">
        <v>0.58669618421740721</v>
      </c>
      <c r="Q8" s="160">
        <v>0.13899771835755659</v>
      </c>
      <c r="R8" s="139"/>
      <c r="S8" s="139"/>
    </row>
    <row r="9" spans="1:19" x14ac:dyDescent="0.4">
      <c r="A9" s="169"/>
      <c r="B9" s="169"/>
      <c r="C9" s="168" t="s">
        <v>112</v>
      </c>
      <c r="D9" s="167"/>
      <c r="E9" s="167"/>
      <c r="F9" s="6" t="s">
        <v>84</v>
      </c>
      <c r="G9" s="200">
        <v>5142</v>
      </c>
      <c r="H9" s="199">
        <v>3616</v>
      </c>
      <c r="I9" s="164">
        <v>1.4220132743362832</v>
      </c>
      <c r="J9" s="163">
        <v>1526</v>
      </c>
      <c r="K9" s="200">
        <v>9000</v>
      </c>
      <c r="L9" s="199">
        <v>4761</v>
      </c>
      <c r="M9" s="164">
        <v>1.890359168241966</v>
      </c>
      <c r="N9" s="163">
        <v>4239</v>
      </c>
      <c r="O9" s="162">
        <v>0.57133333333333336</v>
      </c>
      <c r="P9" s="161">
        <v>0.75950430581810546</v>
      </c>
      <c r="Q9" s="160">
        <v>-0.1881709724847721</v>
      </c>
      <c r="R9" s="139"/>
      <c r="S9" s="139"/>
    </row>
    <row r="10" spans="1:19" x14ac:dyDescent="0.4">
      <c r="A10" s="169"/>
      <c r="B10" s="169"/>
      <c r="C10" s="168" t="s">
        <v>96</v>
      </c>
      <c r="D10" s="167"/>
      <c r="E10" s="167"/>
      <c r="F10" s="173"/>
      <c r="G10" s="200"/>
      <c r="H10" s="199"/>
      <c r="I10" s="164" t="e">
        <v>#DIV/0!</v>
      </c>
      <c r="J10" s="163">
        <v>0</v>
      </c>
      <c r="K10" s="200"/>
      <c r="L10" s="199"/>
      <c r="M10" s="164" t="e">
        <v>#DIV/0!</v>
      </c>
      <c r="N10" s="163">
        <v>0</v>
      </c>
      <c r="O10" s="162" t="e">
        <v>#DIV/0!</v>
      </c>
      <c r="P10" s="161" t="e">
        <v>#DIV/0!</v>
      </c>
      <c r="Q10" s="160" t="e">
        <v>#DIV/0!</v>
      </c>
      <c r="R10" s="139"/>
      <c r="S10" s="139"/>
    </row>
    <row r="11" spans="1:19" x14ac:dyDescent="0.4">
      <c r="A11" s="169"/>
      <c r="B11" s="169"/>
      <c r="C11" s="168" t="s">
        <v>97</v>
      </c>
      <c r="D11" s="167"/>
      <c r="E11" s="167"/>
      <c r="F11" s="173"/>
      <c r="G11" s="200"/>
      <c r="H11" s="199"/>
      <c r="I11" s="164" t="e">
        <v>#DIV/0!</v>
      </c>
      <c r="J11" s="163">
        <v>0</v>
      </c>
      <c r="K11" s="200"/>
      <c r="L11" s="199"/>
      <c r="M11" s="164" t="e">
        <v>#DIV/0!</v>
      </c>
      <c r="N11" s="163">
        <v>0</v>
      </c>
      <c r="O11" s="162" t="e">
        <v>#DIV/0!</v>
      </c>
      <c r="P11" s="161" t="e">
        <v>#DIV/0!</v>
      </c>
      <c r="Q11" s="160" t="e">
        <v>#DIV/0!</v>
      </c>
      <c r="R11" s="139"/>
      <c r="S11" s="139"/>
    </row>
    <row r="12" spans="1:19" x14ac:dyDescent="0.4">
      <c r="A12" s="169"/>
      <c r="B12" s="169"/>
      <c r="C12" s="168" t="s">
        <v>93</v>
      </c>
      <c r="D12" s="167"/>
      <c r="E12" s="167"/>
      <c r="F12" s="173"/>
      <c r="G12" s="200"/>
      <c r="H12" s="199"/>
      <c r="I12" s="164" t="e">
        <v>#DIV/0!</v>
      </c>
      <c r="J12" s="163">
        <v>0</v>
      </c>
      <c r="K12" s="200"/>
      <c r="L12" s="199"/>
      <c r="M12" s="164" t="e">
        <v>#DIV/0!</v>
      </c>
      <c r="N12" s="163">
        <v>0</v>
      </c>
      <c r="O12" s="162" t="e">
        <v>#DIV/0!</v>
      </c>
      <c r="P12" s="161" t="e">
        <v>#DIV/0!</v>
      </c>
      <c r="Q12" s="160" t="e">
        <v>#DIV/0!</v>
      </c>
      <c r="R12" s="139"/>
      <c r="S12" s="139"/>
    </row>
    <row r="13" spans="1:19" x14ac:dyDescent="0.4">
      <c r="A13" s="169"/>
      <c r="B13" s="169"/>
      <c r="C13" s="168" t="s">
        <v>91</v>
      </c>
      <c r="D13" s="167"/>
      <c r="E13" s="167"/>
      <c r="F13" s="6" t="s">
        <v>84</v>
      </c>
      <c r="G13" s="200">
        <v>803</v>
      </c>
      <c r="H13" s="199">
        <v>1062</v>
      </c>
      <c r="I13" s="164">
        <v>0.75612052730696799</v>
      </c>
      <c r="J13" s="163">
        <v>-259</v>
      </c>
      <c r="K13" s="200">
        <v>2349</v>
      </c>
      <c r="L13" s="199">
        <v>1506</v>
      </c>
      <c r="M13" s="164">
        <v>1.5597609561752988</v>
      </c>
      <c r="N13" s="163">
        <v>843</v>
      </c>
      <c r="O13" s="162">
        <v>0.34184759472115794</v>
      </c>
      <c r="P13" s="161">
        <v>0.70517928286852594</v>
      </c>
      <c r="Q13" s="160">
        <v>-0.36333168814736799</v>
      </c>
      <c r="R13" s="139"/>
      <c r="S13" s="139"/>
    </row>
    <row r="14" spans="1:19" x14ac:dyDescent="0.4">
      <c r="A14" s="169"/>
      <c r="B14" s="169"/>
      <c r="C14" s="168" t="s">
        <v>110</v>
      </c>
      <c r="D14" s="167"/>
      <c r="E14" s="167"/>
      <c r="F14" s="173"/>
      <c r="G14" s="200"/>
      <c r="H14" s="199"/>
      <c r="I14" s="164" t="e">
        <v>#DIV/0!</v>
      </c>
      <c r="J14" s="163">
        <v>0</v>
      </c>
      <c r="K14" s="200"/>
      <c r="L14" s="199"/>
      <c r="M14" s="164" t="e">
        <v>#DIV/0!</v>
      </c>
      <c r="N14" s="163">
        <v>0</v>
      </c>
      <c r="O14" s="162" t="e">
        <v>#DIV/0!</v>
      </c>
      <c r="P14" s="161" t="e">
        <v>#DIV/0!</v>
      </c>
      <c r="Q14" s="160" t="e">
        <v>#DIV/0!</v>
      </c>
      <c r="R14" s="139"/>
      <c r="S14" s="139"/>
    </row>
    <row r="15" spans="1:19" x14ac:dyDescent="0.4">
      <c r="A15" s="169"/>
      <c r="B15" s="169"/>
      <c r="C15" s="168" t="s">
        <v>90</v>
      </c>
      <c r="D15" s="167"/>
      <c r="E15" s="167"/>
      <c r="F15" s="173"/>
      <c r="G15" s="200"/>
      <c r="H15" s="199"/>
      <c r="I15" s="164" t="e">
        <v>#DIV/0!</v>
      </c>
      <c r="J15" s="163">
        <v>0</v>
      </c>
      <c r="K15" s="200"/>
      <c r="L15" s="199"/>
      <c r="M15" s="164" t="e">
        <v>#DIV/0!</v>
      </c>
      <c r="N15" s="163">
        <v>0</v>
      </c>
      <c r="O15" s="162" t="e">
        <v>#DIV/0!</v>
      </c>
      <c r="P15" s="161" t="e">
        <v>#DIV/0!</v>
      </c>
      <c r="Q15" s="160" t="e">
        <v>#DIV/0!</v>
      </c>
      <c r="R15" s="139"/>
      <c r="S15" s="139"/>
    </row>
    <row r="16" spans="1:19" x14ac:dyDescent="0.4">
      <c r="A16" s="169"/>
      <c r="B16" s="169"/>
      <c r="C16" s="149" t="s">
        <v>126</v>
      </c>
      <c r="D16" s="147"/>
      <c r="E16" s="147"/>
      <c r="F16" s="187"/>
      <c r="G16" s="198"/>
      <c r="H16" s="197"/>
      <c r="I16" s="144" t="e">
        <v>#DIV/0!</v>
      </c>
      <c r="J16" s="143">
        <v>0</v>
      </c>
      <c r="K16" s="198"/>
      <c r="L16" s="197"/>
      <c r="M16" s="144" t="e">
        <v>#DIV/0!</v>
      </c>
      <c r="N16" s="143">
        <v>0</v>
      </c>
      <c r="O16" s="142" t="e">
        <v>#DIV/0!</v>
      </c>
      <c r="P16" s="141" t="e">
        <v>#DIV/0!</v>
      </c>
      <c r="Q16" s="140" t="e">
        <v>#DIV/0!</v>
      </c>
      <c r="R16" s="139"/>
      <c r="S16" s="139"/>
    </row>
    <row r="17" spans="1:19" x14ac:dyDescent="0.4">
      <c r="A17" s="169"/>
      <c r="B17" s="159" t="s">
        <v>125</v>
      </c>
      <c r="C17" s="158"/>
      <c r="D17" s="158"/>
      <c r="E17" s="158"/>
      <c r="F17" s="174"/>
      <c r="G17" s="157">
        <v>18875</v>
      </c>
      <c r="H17" s="156">
        <v>20685</v>
      </c>
      <c r="I17" s="155">
        <v>0.9124969784868262</v>
      </c>
      <c r="J17" s="154">
        <v>-1810</v>
      </c>
      <c r="K17" s="157">
        <v>24920</v>
      </c>
      <c r="L17" s="156">
        <v>27410</v>
      </c>
      <c r="M17" s="155">
        <v>0.90915724188252467</v>
      </c>
      <c r="N17" s="154">
        <v>-2490</v>
      </c>
      <c r="O17" s="153">
        <v>0.7574237560192616</v>
      </c>
      <c r="P17" s="152">
        <v>0.75465158701203938</v>
      </c>
      <c r="Q17" s="151">
        <v>2.7721690072222138E-3</v>
      </c>
      <c r="R17" s="139"/>
      <c r="S17" s="139"/>
    </row>
    <row r="18" spans="1:19" x14ac:dyDescent="0.4">
      <c r="A18" s="169"/>
      <c r="B18" s="169"/>
      <c r="C18" s="168" t="s">
        <v>98</v>
      </c>
      <c r="D18" s="167"/>
      <c r="E18" s="167"/>
      <c r="F18" s="173"/>
      <c r="G18" s="166"/>
      <c r="H18" s="165"/>
      <c r="I18" s="164" t="e">
        <v>#DIV/0!</v>
      </c>
      <c r="J18" s="163">
        <v>0</v>
      </c>
      <c r="K18" s="166"/>
      <c r="L18" s="165"/>
      <c r="M18" s="164" t="e">
        <v>#DIV/0!</v>
      </c>
      <c r="N18" s="163">
        <v>0</v>
      </c>
      <c r="O18" s="162" t="e">
        <v>#DIV/0!</v>
      </c>
      <c r="P18" s="161" t="e">
        <v>#DIV/0!</v>
      </c>
      <c r="Q18" s="160" t="e">
        <v>#DIV/0!</v>
      </c>
      <c r="R18" s="139"/>
      <c r="S18" s="139"/>
    </row>
    <row r="19" spans="1:19" x14ac:dyDescent="0.4">
      <c r="A19" s="169"/>
      <c r="B19" s="169"/>
      <c r="C19" s="168" t="s">
        <v>96</v>
      </c>
      <c r="D19" s="167"/>
      <c r="E19" s="167"/>
      <c r="F19" s="6" t="s">
        <v>84</v>
      </c>
      <c r="G19" s="166">
        <v>2858</v>
      </c>
      <c r="H19" s="165">
        <v>3081</v>
      </c>
      <c r="I19" s="164">
        <v>0.9276209023044466</v>
      </c>
      <c r="J19" s="163">
        <v>-223</v>
      </c>
      <c r="K19" s="166">
        <v>3950</v>
      </c>
      <c r="L19" s="165">
        <v>4375</v>
      </c>
      <c r="M19" s="164">
        <v>0.9028571428571428</v>
      </c>
      <c r="N19" s="163">
        <v>-425</v>
      </c>
      <c r="O19" s="162">
        <v>0.72354430379746837</v>
      </c>
      <c r="P19" s="161">
        <v>0.70422857142857143</v>
      </c>
      <c r="Q19" s="160">
        <v>1.9315732368896943E-2</v>
      </c>
      <c r="R19" s="139"/>
      <c r="S19" s="139"/>
    </row>
    <row r="20" spans="1:19" x14ac:dyDescent="0.4">
      <c r="A20" s="169"/>
      <c r="B20" s="169"/>
      <c r="C20" s="168" t="s">
        <v>97</v>
      </c>
      <c r="D20" s="167"/>
      <c r="E20" s="167"/>
      <c r="F20" s="6" t="s">
        <v>84</v>
      </c>
      <c r="G20" s="166">
        <v>5239</v>
      </c>
      <c r="H20" s="165">
        <v>5482</v>
      </c>
      <c r="I20" s="164">
        <v>0.9556731120029186</v>
      </c>
      <c r="J20" s="163">
        <v>-243</v>
      </c>
      <c r="K20" s="166">
        <v>7850</v>
      </c>
      <c r="L20" s="165">
        <v>8435</v>
      </c>
      <c r="M20" s="164">
        <v>0.93064611736810909</v>
      </c>
      <c r="N20" s="163">
        <v>-585</v>
      </c>
      <c r="O20" s="162">
        <v>0.66738853503184714</v>
      </c>
      <c r="P20" s="161">
        <v>0.64991108476585657</v>
      </c>
      <c r="Q20" s="160">
        <v>1.7477450265990568E-2</v>
      </c>
      <c r="R20" s="139"/>
      <c r="S20" s="139"/>
    </row>
    <row r="21" spans="1:19" x14ac:dyDescent="0.4">
      <c r="A21" s="169"/>
      <c r="B21" s="169"/>
      <c r="C21" s="168" t="s">
        <v>98</v>
      </c>
      <c r="D21" s="5" t="s">
        <v>0</v>
      </c>
      <c r="E21" s="167" t="s">
        <v>89</v>
      </c>
      <c r="F21" s="6" t="s">
        <v>84</v>
      </c>
      <c r="G21" s="166">
        <v>2291</v>
      </c>
      <c r="H21" s="165">
        <v>2655</v>
      </c>
      <c r="I21" s="164">
        <v>0.86290018832391713</v>
      </c>
      <c r="J21" s="163">
        <v>-364</v>
      </c>
      <c r="K21" s="166">
        <v>2610</v>
      </c>
      <c r="L21" s="165">
        <v>2900</v>
      </c>
      <c r="M21" s="164">
        <v>0.9</v>
      </c>
      <c r="N21" s="163">
        <v>-290</v>
      </c>
      <c r="O21" s="162">
        <v>0.87777777777777777</v>
      </c>
      <c r="P21" s="161">
        <v>0.91551724137931034</v>
      </c>
      <c r="Q21" s="160">
        <v>-3.7739463601532575E-2</v>
      </c>
      <c r="R21" s="139"/>
      <c r="S21" s="139"/>
    </row>
    <row r="22" spans="1:19" x14ac:dyDescent="0.4">
      <c r="A22" s="169"/>
      <c r="B22" s="169"/>
      <c r="C22" s="168" t="s">
        <v>98</v>
      </c>
      <c r="D22" s="5" t="s">
        <v>0</v>
      </c>
      <c r="E22" s="167" t="s">
        <v>123</v>
      </c>
      <c r="F22" s="6" t="s">
        <v>84</v>
      </c>
      <c r="G22" s="166">
        <v>1257</v>
      </c>
      <c r="H22" s="165">
        <v>1446</v>
      </c>
      <c r="I22" s="164">
        <v>0.86929460580912865</v>
      </c>
      <c r="J22" s="163">
        <v>-189</v>
      </c>
      <c r="K22" s="166">
        <v>1305</v>
      </c>
      <c r="L22" s="165">
        <v>1490</v>
      </c>
      <c r="M22" s="164">
        <v>0.87583892617449666</v>
      </c>
      <c r="N22" s="163">
        <v>-185</v>
      </c>
      <c r="O22" s="162">
        <v>0.9632183908045977</v>
      </c>
      <c r="P22" s="161">
        <v>0.9704697986577181</v>
      </c>
      <c r="Q22" s="160">
        <v>-7.2514078531203952E-3</v>
      </c>
      <c r="R22" s="139"/>
      <c r="S22" s="139"/>
    </row>
    <row r="23" spans="1:19" x14ac:dyDescent="0.4">
      <c r="A23" s="169"/>
      <c r="B23" s="169"/>
      <c r="C23" s="168" t="s">
        <v>98</v>
      </c>
      <c r="D23" s="5" t="s">
        <v>0</v>
      </c>
      <c r="E23" s="167" t="s">
        <v>124</v>
      </c>
      <c r="F23" s="6" t="s">
        <v>88</v>
      </c>
      <c r="G23" s="166"/>
      <c r="H23" s="165"/>
      <c r="I23" s="164" t="e">
        <v>#DIV/0!</v>
      </c>
      <c r="J23" s="163">
        <v>0</v>
      </c>
      <c r="K23" s="166"/>
      <c r="L23" s="165"/>
      <c r="M23" s="164" t="e">
        <v>#DIV/0!</v>
      </c>
      <c r="N23" s="163">
        <v>0</v>
      </c>
      <c r="O23" s="162" t="e">
        <v>#DIV/0!</v>
      </c>
      <c r="P23" s="161" t="e">
        <v>#DIV/0!</v>
      </c>
      <c r="Q23" s="160" t="e">
        <v>#DIV/0!</v>
      </c>
      <c r="R23" s="139"/>
      <c r="S23" s="139"/>
    </row>
    <row r="24" spans="1:19" x14ac:dyDescent="0.4">
      <c r="A24" s="169"/>
      <c r="B24" s="169"/>
      <c r="C24" s="168" t="s">
        <v>96</v>
      </c>
      <c r="D24" s="5" t="s">
        <v>0</v>
      </c>
      <c r="E24" s="167" t="s">
        <v>89</v>
      </c>
      <c r="F24" s="6" t="s">
        <v>84</v>
      </c>
      <c r="G24" s="166">
        <v>1173</v>
      </c>
      <c r="H24" s="165">
        <v>1318</v>
      </c>
      <c r="I24" s="164">
        <v>0.88998482549317148</v>
      </c>
      <c r="J24" s="163">
        <v>-145</v>
      </c>
      <c r="K24" s="166">
        <v>1345</v>
      </c>
      <c r="L24" s="165">
        <v>1485</v>
      </c>
      <c r="M24" s="164">
        <v>0.90572390572390571</v>
      </c>
      <c r="N24" s="163">
        <v>-140</v>
      </c>
      <c r="O24" s="162">
        <v>0.87211895910780668</v>
      </c>
      <c r="P24" s="161">
        <v>0.88754208754208752</v>
      </c>
      <c r="Q24" s="160">
        <v>-1.5423128434280842E-2</v>
      </c>
      <c r="R24" s="139"/>
      <c r="S24" s="139"/>
    </row>
    <row r="25" spans="1:19" x14ac:dyDescent="0.4">
      <c r="A25" s="169"/>
      <c r="B25" s="169"/>
      <c r="C25" s="168" t="s">
        <v>96</v>
      </c>
      <c r="D25" s="5" t="s">
        <v>0</v>
      </c>
      <c r="E25" s="167" t="s">
        <v>123</v>
      </c>
      <c r="F25" s="173"/>
      <c r="G25" s="166"/>
      <c r="H25" s="165"/>
      <c r="I25" s="164" t="e">
        <v>#DIV/0!</v>
      </c>
      <c r="J25" s="163">
        <v>0</v>
      </c>
      <c r="K25" s="166"/>
      <c r="L25" s="165"/>
      <c r="M25" s="164" t="e">
        <v>#DIV/0!</v>
      </c>
      <c r="N25" s="163">
        <v>0</v>
      </c>
      <c r="O25" s="162" t="e">
        <v>#DIV/0!</v>
      </c>
      <c r="P25" s="161" t="e">
        <v>#DIV/0!</v>
      </c>
      <c r="Q25" s="160" t="e">
        <v>#DIV/0!</v>
      </c>
      <c r="R25" s="139"/>
      <c r="S25" s="139"/>
    </row>
    <row r="26" spans="1:19" x14ac:dyDescent="0.4">
      <c r="A26" s="169"/>
      <c r="B26" s="169"/>
      <c r="C26" s="168" t="s">
        <v>90</v>
      </c>
      <c r="D26" s="5" t="s">
        <v>0</v>
      </c>
      <c r="E26" s="167" t="s">
        <v>89</v>
      </c>
      <c r="F26" s="173"/>
      <c r="G26" s="166"/>
      <c r="H26" s="165"/>
      <c r="I26" s="164" t="e">
        <v>#DIV/0!</v>
      </c>
      <c r="J26" s="163">
        <v>0</v>
      </c>
      <c r="K26" s="166"/>
      <c r="L26" s="165"/>
      <c r="M26" s="164" t="e">
        <v>#DIV/0!</v>
      </c>
      <c r="N26" s="163">
        <v>0</v>
      </c>
      <c r="O26" s="162" t="e">
        <v>#DIV/0!</v>
      </c>
      <c r="P26" s="161" t="e">
        <v>#DIV/0!</v>
      </c>
      <c r="Q26" s="160" t="e">
        <v>#DIV/0!</v>
      </c>
      <c r="R26" s="139"/>
      <c r="S26" s="139"/>
    </row>
    <row r="27" spans="1:19" x14ac:dyDescent="0.4">
      <c r="A27" s="169"/>
      <c r="B27" s="169"/>
      <c r="C27" s="168" t="s">
        <v>93</v>
      </c>
      <c r="D27" s="5" t="s">
        <v>0</v>
      </c>
      <c r="E27" s="167" t="s">
        <v>89</v>
      </c>
      <c r="F27" s="173"/>
      <c r="G27" s="166"/>
      <c r="H27" s="165"/>
      <c r="I27" s="164" t="e">
        <v>#DIV/0!</v>
      </c>
      <c r="J27" s="163">
        <v>0</v>
      </c>
      <c r="K27" s="166"/>
      <c r="L27" s="165"/>
      <c r="M27" s="164" t="e">
        <v>#DIV/0!</v>
      </c>
      <c r="N27" s="163">
        <v>0</v>
      </c>
      <c r="O27" s="162" t="e">
        <v>#DIV/0!</v>
      </c>
      <c r="P27" s="161" t="e">
        <v>#DIV/0!</v>
      </c>
      <c r="Q27" s="160" t="e">
        <v>#DIV/0!</v>
      </c>
      <c r="R27" s="139"/>
      <c r="S27" s="139"/>
    </row>
    <row r="28" spans="1:19" x14ac:dyDescent="0.4">
      <c r="A28" s="169"/>
      <c r="B28" s="169"/>
      <c r="C28" s="168" t="s">
        <v>110</v>
      </c>
      <c r="D28" s="167"/>
      <c r="E28" s="167"/>
      <c r="F28" s="173"/>
      <c r="G28" s="166"/>
      <c r="H28" s="165"/>
      <c r="I28" s="164" t="e">
        <v>#DIV/0!</v>
      </c>
      <c r="J28" s="163">
        <v>0</v>
      </c>
      <c r="K28" s="166"/>
      <c r="L28" s="165"/>
      <c r="M28" s="164" t="e">
        <v>#DIV/0!</v>
      </c>
      <c r="N28" s="163">
        <v>0</v>
      </c>
      <c r="O28" s="162" t="e">
        <v>#DIV/0!</v>
      </c>
      <c r="P28" s="161" t="e">
        <v>#DIV/0!</v>
      </c>
      <c r="Q28" s="160" t="e">
        <v>#DIV/0!</v>
      </c>
      <c r="R28" s="139"/>
      <c r="S28" s="139"/>
    </row>
    <row r="29" spans="1:19" x14ac:dyDescent="0.4">
      <c r="A29" s="169"/>
      <c r="B29" s="169"/>
      <c r="C29" s="168" t="s">
        <v>105</v>
      </c>
      <c r="D29" s="167"/>
      <c r="E29" s="167"/>
      <c r="F29" s="173"/>
      <c r="G29" s="166"/>
      <c r="H29" s="165"/>
      <c r="I29" s="164" t="e">
        <v>#DIV/0!</v>
      </c>
      <c r="J29" s="163">
        <v>0</v>
      </c>
      <c r="K29" s="166"/>
      <c r="L29" s="165"/>
      <c r="M29" s="164" t="e">
        <v>#DIV/0!</v>
      </c>
      <c r="N29" s="163">
        <v>0</v>
      </c>
      <c r="O29" s="162" t="e">
        <v>#DIV/0!</v>
      </c>
      <c r="P29" s="161" t="e">
        <v>#DIV/0!</v>
      </c>
      <c r="Q29" s="160" t="e">
        <v>#DIV/0!</v>
      </c>
      <c r="R29" s="139"/>
      <c r="S29" s="139"/>
    </row>
    <row r="30" spans="1:19" x14ac:dyDescent="0.4">
      <c r="A30" s="169"/>
      <c r="B30" s="169"/>
      <c r="C30" s="168" t="s">
        <v>122</v>
      </c>
      <c r="D30" s="167"/>
      <c r="E30" s="167"/>
      <c r="F30" s="173"/>
      <c r="G30" s="166"/>
      <c r="H30" s="165"/>
      <c r="I30" s="164" t="e">
        <v>#DIV/0!</v>
      </c>
      <c r="J30" s="163">
        <v>0</v>
      </c>
      <c r="K30" s="166"/>
      <c r="L30" s="165"/>
      <c r="M30" s="164" t="e">
        <v>#DIV/0!</v>
      </c>
      <c r="N30" s="163">
        <v>0</v>
      </c>
      <c r="O30" s="162" t="e">
        <v>#DIV/0!</v>
      </c>
      <c r="P30" s="161" t="e">
        <v>#DIV/0!</v>
      </c>
      <c r="Q30" s="160" t="e">
        <v>#DIV/0!</v>
      </c>
      <c r="R30" s="139"/>
      <c r="S30" s="139"/>
    </row>
    <row r="31" spans="1:19" x14ac:dyDescent="0.4">
      <c r="A31" s="169"/>
      <c r="B31" s="169"/>
      <c r="C31" s="168" t="s">
        <v>121</v>
      </c>
      <c r="D31" s="167"/>
      <c r="E31" s="167"/>
      <c r="F31" s="6" t="s">
        <v>84</v>
      </c>
      <c r="G31" s="166">
        <v>989</v>
      </c>
      <c r="H31" s="165">
        <v>1299</v>
      </c>
      <c r="I31" s="164">
        <v>0.76135488837567356</v>
      </c>
      <c r="J31" s="163">
        <v>-310</v>
      </c>
      <c r="K31" s="166">
        <v>1305</v>
      </c>
      <c r="L31" s="165">
        <v>1450</v>
      </c>
      <c r="M31" s="164">
        <v>0.9</v>
      </c>
      <c r="N31" s="163">
        <v>-145</v>
      </c>
      <c r="O31" s="162">
        <v>0.75785440613026822</v>
      </c>
      <c r="P31" s="161">
        <v>0.89586206896551723</v>
      </c>
      <c r="Q31" s="160">
        <v>-0.13800766283524901</v>
      </c>
      <c r="R31" s="139"/>
      <c r="S31" s="139"/>
    </row>
    <row r="32" spans="1:19" x14ac:dyDescent="0.4">
      <c r="A32" s="169"/>
      <c r="B32" s="169"/>
      <c r="C32" s="168" t="s">
        <v>120</v>
      </c>
      <c r="D32" s="167"/>
      <c r="E32" s="167"/>
      <c r="F32" s="173"/>
      <c r="G32" s="166"/>
      <c r="H32" s="165"/>
      <c r="I32" s="164" t="e">
        <v>#DIV/0!</v>
      </c>
      <c r="J32" s="163">
        <v>0</v>
      </c>
      <c r="K32" s="166"/>
      <c r="L32" s="165"/>
      <c r="M32" s="164" t="e">
        <v>#DIV/0!</v>
      </c>
      <c r="N32" s="163">
        <v>0</v>
      </c>
      <c r="O32" s="162" t="e">
        <v>#DIV/0!</v>
      </c>
      <c r="P32" s="161" t="e">
        <v>#DIV/0!</v>
      </c>
      <c r="Q32" s="160" t="e">
        <v>#DIV/0!</v>
      </c>
      <c r="R32" s="139"/>
      <c r="S32" s="139"/>
    </row>
    <row r="33" spans="1:19" x14ac:dyDescent="0.4">
      <c r="A33" s="169"/>
      <c r="B33" s="169"/>
      <c r="C33" s="168" t="s">
        <v>119</v>
      </c>
      <c r="D33" s="167"/>
      <c r="E33" s="167"/>
      <c r="F33" s="6" t="s">
        <v>84</v>
      </c>
      <c r="G33" s="166">
        <v>675</v>
      </c>
      <c r="H33" s="165">
        <v>677</v>
      </c>
      <c r="I33" s="164">
        <v>0.99704579025110784</v>
      </c>
      <c r="J33" s="163">
        <v>-2</v>
      </c>
      <c r="K33" s="166">
        <v>1305</v>
      </c>
      <c r="L33" s="165">
        <v>1450</v>
      </c>
      <c r="M33" s="164">
        <v>0.9</v>
      </c>
      <c r="N33" s="163">
        <v>-145</v>
      </c>
      <c r="O33" s="162">
        <v>0.51724137931034486</v>
      </c>
      <c r="P33" s="161">
        <v>0.46689655172413791</v>
      </c>
      <c r="Q33" s="160">
        <v>5.0344827586206953E-2</v>
      </c>
      <c r="R33" s="139"/>
      <c r="S33" s="139"/>
    </row>
    <row r="34" spans="1:19" x14ac:dyDescent="0.4">
      <c r="A34" s="169"/>
      <c r="B34" s="169"/>
      <c r="C34" s="168" t="s">
        <v>94</v>
      </c>
      <c r="D34" s="167"/>
      <c r="E34" s="167"/>
      <c r="F34" s="173"/>
      <c r="G34" s="166"/>
      <c r="H34" s="165"/>
      <c r="I34" s="164" t="e">
        <v>#DIV/0!</v>
      </c>
      <c r="J34" s="163">
        <v>0</v>
      </c>
      <c r="K34" s="166"/>
      <c r="L34" s="165"/>
      <c r="M34" s="164" t="e">
        <v>#DIV/0!</v>
      </c>
      <c r="N34" s="163">
        <v>0</v>
      </c>
      <c r="O34" s="162" t="e">
        <v>#DIV/0!</v>
      </c>
      <c r="P34" s="161" t="e">
        <v>#DIV/0!</v>
      </c>
      <c r="Q34" s="160" t="e">
        <v>#DIV/0!</v>
      </c>
      <c r="R34" s="139"/>
      <c r="S34" s="139"/>
    </row>
    <row r="35" spans="1:19" x14ac:dyDescent="0.4">
      <c r="A35" s="169"/>
      <c r="B35" s="169"/>
      <c r="C35" s="168" t="s">
        <v>90</v>
      </c>
      <c r="D35" s="167"/>
      <c r="E35" s="167"/>
      <c r="F35" s="173"/>
      <c r="G35" s="166"/>
      <c r="H35" s="165"/>
      <c r="I35" s="164" t="e">
        <v>#DIV/0!</v>
      </c>
      <c r="J35" s="163">
        <v>0</v>
      </c>
      <c r="K35" s="166"/>
      <c r="L35" s="165"/>
      <c r="M35" s="164" t="e">
        <v>#DIV/0!</v>
      </c>
      <c r="N35" s="163">
        <v>0</v>
      </c>
      <c r="O35" s="162" t="e">
        <v>#DIV/0!</v>
      </c>
      <c r="P35" s="161" t="e">
        <v>#DIV/0!</v>
      </c>
      <c r="Q35" s="160" t="e">
        <v>#DIV/0!</v>
      </c>
      <c r="R35" s="139"/>
      <c r="S35" s="139"/>
    </row>
    <row r="36" spans="1:19" x14ac:dyDescent="0.4">
      <c r="A36" s="169"/>
      <c r="B36" s="150"/>
      <c r="C36" s="149" t="s">
        <v>93</v>
      </c>
      <c r="D36" s="147"/>
      <c r="E36" s="147"/>
      <c r="F36" s="6" t="s">
        <v>84</v>
      </c>
      <c r="G36" s="146">
        <v>4393</v>
      </c>
      <c r="H36" s="145">
        <v>4727</v>
      </c>
      <c r="I36" s="144">
        <v>0.92934207742754393</v>
      </c>
      <c r="J36" s="143">
        <v>-334</v>
      </c>
      <c r="K36" s="146">
        <v>5250</v>
      </c>
      <c r="L36" s="145">
        <v>5825</v>
      </c>
      <c r="M36" s="144">
        <v>0.90128755364806867</v>
      </c>
      <c r="N36" s="143">
        <v>-575</v>
      </c>
      <c r="O36" s="142">
        <v>0.83676190476190471</v>
      </c>
      <c r="P36" s="141">
        <v>0.81150214592274683</v>
      </c>
      <c r="Q36" s="140">
        <v>2.5259758839157875E-2</v>
      </c>
      <c r="R36" s="139"/>
      <c r="S36" s="139"/>
    </row>
    <row r="37" spans="1:19" x14ac:dyDescent="0.4">
      <c r="A37" s="169"/>
      <c r="B37" s="159" t="s">
        <v>118</v>
      </c>
      <c r="C37" s="158"/>
      <c r="D37" s="158"/>
      <c r="E37" s="158"/>
      <c r="F37" s="174"/>
      <c r="G37" s="157">
        <v>550</v>
      </c>
      <c r="H37" s="156">
        <v>665</v>
      </c>
      <c r="I37" s="155">
        <v>0.82706766917293228</v>
      </c>
      <c r="J37" s="154">
        <v>-115</v>
      </c>
      <c r="K37" s="157">
        <v>712</v>
      </c>
      <c r="L37" s="156">
        <v>890</v>
      </c>
      <c r="M37" s="155">
        <v>0.8</v>
      </c>
      <c r="N37" s="154">
        <v>-178</v>
      </c>
      <c r="O37" s="153">
        <v>0.77247191011235961</v>
      </c>
      <c r="P37" s="152">
        <v>0.7471910112359551</v>
      </c>
      <c r="Q37" s="151">
        <v>2.5280898876404501E-2</v>
      </c>
      <c r="R37" s="139"/>
      <c r="S37" s="139"/>
    </row>
    <row r="38" spans="1:19" x14ac:dyDescent="0.4">
      <c r="A38" s="169"/>
      <c r="B38" s="169"/>
      <c r="C38" s="168" t="s">
        <v>117</v>
      </c>
      <c r="D38" s="167"/>
      <c r="E38" s="167"/>
      <c r="F38" s="6" t="s">
        <v>84</v>
      </c>
      <c r="G38" s="166">
        <v>373</v>
      </c>
      <c r="H38" s="165">
        <v>451</v>
      </c>
      <c r="I38" s="164">
        <v>0.82705099778270508</v>
      </c>
      <c r="J38" s="163">
        <v>-78</v>
      </c>
      <c r="K38" s="166">
        <v>439</v>
      </c>
      <c r="L38" s="165">
        <v>500</v>
      </c>
      <c r="M38" s="164">
        <v>0.878</v>
      </c>
      <c r="N38" s="163">
        <v>-61</v>
      </c>
      <c r="O38" s="162">
        <v>0.84965831435079731</v>
      </c>
      <c r="P38" s="161">
        <v>0.90200000000000002</v>
      </c>
      <c r="Q38" s="160">
        <v>-5.2341685649202718E-2</v>
      </c>
      <c r="R38" s="139"/>
      <c r="S38" s="139"/>
    </row>
    <row r="39" spans="1:19" x14ac:dyDescent="0.4">
      <c r="A39" s="150"/>
      <c r="B39" s="150"/>
      <c r="C39" s="186" t="s">
        <v>116</v>
      </c>
      <c r="D39" s="185"/>
      <c r="E39" s="185"/>
      <c r="F39" s="6" t="s">
        <v>84</v>
      </c>
      <c r="G39" s="184">
        <v>177</v>
      </c>
      <c r="H39" s="183">
        <v>214</v>
      </c>
      <c r="I39" s="182">
        <v>0.82710280373831779</v>
      </c>
      <c r="J39" s="181">
        <v>-37</v>
      </c>
      <c r="K39" s="184">
        <v>273</v>
      </c>
      <c r="L39" s="183">
        <v>390</v>
      </c>
      <c r="M39" s="182">
        <v>0.7</v>
      </c>
      <c r="N39" s="181">
        <v>-117</v>
      </c>
      <c r="O39" s="180">
        <v>0.64835164835164838</v>
      </c>
      <c r="P39" s="179">
        <v>0.54871794871794877</v>
      </c>
      <c r="Q39" s="178">
        <v>9.9633699633699613E-2</v>
      </c>
      <c r="R39" s="139"/>
      <c r="S39" s="139"/>
    </row>
    <row r="40" spans="1:19" x14ac:dyDescent="0.4">
      <c r="A40" s="159" t="s">
        <v>115</v>
      </c>
      <c r="B40" s="158" t="s">
        <v>114</v>
      </c>
      <c r="C40" s="158"/>
      <c r="D40" s="158"/>
      <c r="E40" s="158"/>
      <c r="F40" s="174"/>
      <c r="G40" s="157">
        <v>74161</v>
      </c>
      <c r="H40" s="156">
        <v>82560</v>
      </c>
      <c r="I40" s="155">
        <v>0.89826792635658914</v>
      </c>
      <c r="J40" s="154">
        <v>-8399</v>
      </c>
      <c r="K40" s="177">
        <v>107157</v>
      </c>
      <c r="L40" s="156">
        <v>129353</v>
      </c>
      <c r="M40" s="155">
        <v>0.82840753596746886</v>
      </c>
      <c r="N40" s="154">
        <v>-22196</v>
      </c>
      <c r="O40" s="153">
        <v>0.69207797904010004</v>
      </c>
      <c r="P40" s="152">
        <v>0.63825346145818029</v>
      </c>
      <c r="Q40" s="151">
        <v>5.3824517581919751E-2</v>
      </c>
      <c r="R40" s="139"/>
      <c r="S40" s="139"/>
    </row>
    <row r="41" spans="1:19" x14ac:dyDescent="0.4">
      <c r="A41" s="176"/>
      <c r="B41" s="159" t="s">
        <v>144</v>
      </c>
      <c r="C41" s="158"/>
      <c r="D41" s="158"/>
      <c r="E41" s="158"/>
      <c r="F41" s="174"/>
      <c r="G41" s="157">
        <v>72483</v>
      </c>
      <c r="H41" s="156">
        <v>81536</v>
      </c>
      <c r="I41" s="155">
        <v>0.88896928963893251</v>
      </c>
      <c r="J41" s="154">
        <v>-9053</v>
      </c>
      <c r="K41" s="157">
        <v>104412</v>
      </c>
      <c r="L41" s="156">
        <v>127313</v>
      </c>
      <c r="M41" s="155">
        <v>0.82012049044480928</v>
      </c>
      <c r="N41" s="154">
        <v>-22901</v>
      </c>
      <c r="O41" s="153">
        <v>0.69420181588323182</v>
      </c>
      <c r="P41" s="152">
        <v>0.64043734732509638</v>
      </c>
      <c r="Q41" s="151">
        <v>5.3764468558135436E-2</v>
      </c>
      <c r="R41" s="139"/>
      <c r="S41" s="139"/>
    </row>
    <row r="42" spans="1:19" x14ac:dyDescent="0.4">
      <c r="A42" s="169"/>
      <c r="B42" s="169"/>
      <c r="C42" s="168" t="s">
        <v>143</v>
      </c>
      <c r="D42" s="167"/>
      <c r="E42" s="167"/>
      <c r="F42" s="6" t="s">
        <v>84</v>
      </c>
      <c r="G42" s="166">
        <v>29397</v>
      </c>
      <c r="H42" s="165">
        <v>32635</v>
      </c>
      <c r="I42" s="164">
        <v>0.90078136969511258</v>
      </c>
      <c r="J42" s="163">
        <v>-3238</v>
      </c>
      <c r="K42" s="166">
        <v>40173</v>
      </c>
      <c r="L42" s="165">
        <v>46299</v>
      </c>
      <c r="M42" s="164">
        <v>0.86768612713017557</v>
      </c>
      <c r="N42" s="163">
        <v>-6126</v>
      </c>
      <c r="O42" s="162">
        <v>0.73176013740572021</v>
      </c>
      <c r="P42" s="161">
        <v>0.70487483530961792</v>
      </c>
      <c r="Q42" s="160">
        <v>2.6885302096102293E-2</v>
      </c>
      <c r="R42" s="139"/>
      <c r="S42" s="139"/>
    </row>
    <row r="43" spans="1:19" x14ac:dyDescent="0.4">
      <c r="A43" s="169"/>
      <c r="B43" s="169"/>
      <c r="C43" s="168" t="s">
        <v>112</v>
      </c>
      <c r="D43" s="167"/>
      <c r="E43" s="167"/>
      <c r="F43" s="6" t="s">
        <v>84</v>
      </c>
      <c r="G43" s="166">
        <v>4541</v>
      </c>
      <c r="H43" s="165">
        <v>5360</v>
      </c>
      <c r="I43" s="164">
        <v>0.84720149253731347</v>
      </c>
      <c r="J43" s="163">
        <v>-819</v>
      </c>
      <c r="K43" s="166">
        <v>5147</v>
      </c>
      <c r="L43" s="165">
        <v>7370</v>
      </c>
      <c r="M43" s="164">
        <v>0.69837177747625512</v>
      </c>
      <c r="N43" s="163">
        <v>-2223</v>
      </c>
      <c r="O43" s="162">
        <v>0.88226151156013211</v>
      </c>
      <c r="P43" s="161">
        <v>0.72727272727272729</v>
      </c>
      <c r="Q43" s="160">
        <v>0.15498878428740481</v>
      </c>
      <c r="R43" s="139"/>
      <c r="S43" s="139"/>
    </row>
    <row r="44" spans="1:19" x14ac:dyDescent="0.4">
      <c r="A44" s="169"/>
      <c r="B44" s="169"/>
      <c r="C44" s="168" t="s">
        <v>96</v>
      </c>
      <c r="D44" s="167"/>
      <c r="E44" s="167"/>
      <c r="F44" s="6" t="s">
        <v>84</v>
      </c>
      <c r="G44" s="166">
        <v>5199</v>
      </c>
      <c r="H44" s="165">
        <v>5007</v>
      </c>
      <c r="I44" s="164">
        <v>1.0383463151587777</v>
      </c>
      <c r="J44" s="163">
        <v>192</v>
      </c>
      <c r="K44" s="166">
        <v>6867</v>
      </c>
      <c r="L44" s="165">
        <v>7120</v>
      </c>
      <c r="M44" s="164">
        <v>0.96446629213483148</v>
      </c>
      <c r="N44" s="163">
        <v>-253</v>
      </c>
      <c r="O44" s="162">
        <v>0.7570991699432067</v>
      </c>
      <c r="P44" s="161">
        <v>0.70323033707865168</v>
      </c>
      <c r="Q44" s="160">
        <v>5.3868832864555016E-2</v>
      </c>
      <c r="R44" s="139"/>
      <c r="S44" s="139"/>
    </row>
    <row r="45" spans="1:19" x14ac:dyDescent="0.4">
      <c r="A45" s="169"/>
      <c r="B45" s="169"/>
      <c r="C45" s="168" t="s">
        <v>90</v>
      </c>
      <c r="D45" s="167"/>
      <c r="E45" s="167"/>
      <c r="F45" s="6" t="s">
        <v>84</v>
      </c>
      <c r="G45" s="166">
        <v>1824</v>
      </c>
      <c r="H45" s="165">
        <v>2080</v>
      </c>
      <c r="I45" s="164">
        <v>0.87692307692307692</v>
      </c>
      <c r="J45" s="163">
        <v>-256</v>
      </c>
      <c r="K45" s="166">
        <v>3082</v>
      </c>
      <c r="L45" s="165">
        <v>3600</v>
      </c>
      <c r="M45" s="164">
        <v>0.85611111111111116</v>
      </c>
      <c r="N45" s="163">
        <v>-518</v>
      </c>
      <c r="O45" s="162">
        <v>0.59182349123945488</v>
      </c>
      <c r="P45" s="161">
        <v>0.57777777777777772</v>
      </c>
      <c r="Q45" s="160">
        <v>1.4045713461677156E-2</v>
      </c>
      <c r="R45" s="139"/>
      <c r="S45" s="139"/>
    </row>
    <row r="46" spans="1:19" x14ac:dyDescent="0.4">
      <c r="A46" s="169"/>
      <c r="B46" s="169"/>
      <c r="C46" s="168" t="s">
        <v>93</v>
      </c>
      <c r="D46" s="167"/>
      <c r="E46" s="167"/>
      <c r="F46" s="6" t="s">
        <v>84</v>
      </c>
      <c r="G46" s="166">
        <v>5196</v>
      </c>
      <c r="H46" s="165">
        <v>6202</v>
      </c>
      <c r="I46" s="164">
        <v>0.83779425991615608</v>
      </c>
      <c r="J46" s="163">
        <v>-1006</v>
      </c>
      <c r="K46" s="166">
        <v>7186</v>
      </c>
      <c r="L46" s="165">
        <v>11520</v>
      </c>
      <c r="M46" s="164">
        <v>0.62378472222222225</v>
      </c>
      <c r="N46" s="163">
        <v>-4334</v>
      </c>
      <c r="O46" s="162">
        <v>0.72307264124686887</v>
      </c>
      <c r="P46" s="161">
        <v>0.53836805555555556</v>
      </c>
      <c r="Q46" s="160">
        <v>0.18470458569131332</v>
      </c>
      <c r="R46" s="139"/>
      <c r="S46" s="139"/>
    </row>
    <row r="47" spans="1:19" x14ac:dyDescent="0.4">
      <c r="A47" s="169"/>
      <c r="B47" s="169"/>
      <c r="C47" s="168" t="s">
        <v>97</v>
      </c>
      <c r="D47" s="167"/>
      <c r="E47" s="167"/>
      <c r="F47" s="6" t="s">
        <v>84</v>
      </c>
      <c r="G47" s="166">
        <v>8728</v>
      </c>
      <c r="H47" s="165">
        <v>10821</v>
      </c>
      <c r="I47" s="164">
        <v>0.80657979853987616</v>
      </c>
      <c r="J47" s="163">
        <v>-2093</v>
      </c>
      <c r="K47" s="166">
        <v>13698</v>
      </c>
      <c r="L47" s="165">
        <v>19065</v>
      </c>
      <c r="M47" s="164">
        <v>0.71848937844217153</v>
      </c>
      <c r="N47" s="163">
        <v>-5367</v>
      </c>
      <c r="O47" s="162">
        <v>0.63717330997225874</v>
      </c>
      <c r="P47" s="161">
        <v>0.56758457907159721</v>
      </c>
      <c r="Q47" s="160">
        <v>6.9588730900661533E-2</v>
      </c>
      <c r="R47" s="139"/>
      <c r="S47" s="139"/>
    </row>
    <row r="48" spans="1:19" x14ac:dyDescent="0.4">
      <c r="A48" s="169"/>
      <c r="B48" s="169"/>
      <c r="C48" s="168" t="s">
        <v>91</v>
      </c>
      <c r="D48" s="167"/>
      <c r="E48" s="167"/>
      <c r="F48" s="6" t="s">
        <v>84</v>
      </c>
      <c r="G48" s="166">
        <v>1358</v>
      </c>
      <c r="H48" s="165">
        <v>1512</v>
      </c>
      <c r="I48" s="164">
        <v>0.89814814814814814</v>
      </c>
      <c r="J48" s="163">
        <v>-154</v>
      </c>
      <c r="K48" s="166">
        <v>2427</v>
      </c>
      <c r="L48" s="165">
        <v>2700</v>
      </c>
      <c r="M48" s="164">
        <v>0.89888888888888885</v>
      </c>
      <c r="N48" s="163">
        <v>-273</v>
      </c>
      <c r="O48" s="162">
        <v>0.55953852492789447</v>
      </c>
      <c r="P48" s="161">
        <v>0.56000000000000005</v>
      </c>
      <c r="Q48" s="160">
        <v>-4.6147507210558825E-4</v>
      </c>
      <c r="R48" s="139"/>
      <c r="S48" s="139"/>
    </row>
    <row r="49" spans="1:19" x14ac:dyDescent="0.4">
      <c r="A49" s="169"/>
      <c r="B49" s="169"/>
      <c r="C49" s="168" t="s">
        <v>111</v>
      </c>
      <c r="D49" s="167"/>
      <c r="E49" s="167"/>
      <c r="F49" s="6" t="s">
        <v>84</v>
      </c>
      <c r="G49" s="166">
        <v>794</v>
      </c>
      <c r="H49" s="165">
        <v>813</v>
      </c>
      <c r="I49" s="164">
        <v>0.97662976629766296</v>
      </c>
      <c r="J49" s="163">
        <v>-19</v>
      </c>
      <c r="K49" s="166">
        <v>1584</v>
      </c>
      <c r="L49" s="165">
        <v>1760</v>
      </c>
      <c r="M49" s="164">
        <v>0.9</v>
      </c>
      <c r="N49" s="163">
        <v>-176</v>
      </c>
      <c r="O49" s="162">
        <v>0.5012626262626263</v>
      </c>
      <c r="P49" s="161">
        <v>0.46193181818181817</v>
      </c>
      <c r="Q49" s="160">
        <v>3.9330808080808133E-2</v>
      </c>
      <c r="R49" s="139"/>
      <c r="S49" s="139"/>
    </row>
    <row r="50" spans="1:19" x14ac:dyDescent="0.4">
      <c r="A50" s="169"/>
      <c r="B50" s="169"/>
      <c r="C50" s="168" t="s">
        <v>110</v>
      </c>
      <c r="D50" s="167"/>
      <c r="E50" s="167"/>
      <c r="F50" s="6" t="s">
        <v>84</v>
      </c>
      <c r="G50" s="166">
        <v>1731</v>
      </c>
      <c r="H50" s="165">
        <v>1688</v>
      </c>
      <c r="I50" s="164">
        <v>1.0254739336492891</v>
      </c>
      <c r="J50" s="163">
        <v>43</v>
      </c>
      <c r="K50" s="166">
        <v>2430</v>
      </c>
      <c r="L50" s="165">
        <v>2700</v>
      </c>
      <c r="M50" s="164">
        <v>0.9</v>
      </c>
      <c r="N50" s="163">
        <v>-270</v>
      </c>
      <c r="O50" s="162">
        <v>0.71234567901234569</v>
      </c>
      <c r="P50" s="161">
        <v>0.62518518518518518</v>
      </c>
      <c r="Q50" s="160">
        <v>8.7160493827160512E-2</v>
      </c>
      <c r="R50" s="139"/>
      <c r="S50" s="139"/>
    </row>
    <row r="51" spans="1:19" x14ac:dyDescent="0.4">
      <c r="A51" s="169"/>
      <c r="B51" s="169"/>
      <c r="C51" s="168" t="s">
        <v>109</v>
      </c>
      <c r="D51" s="167"/>
      <c r="E51" s="167"/>
      <c r="F51" s="6" t="s">
        <v>88</v>
      </c>
      <c r="G51" s="166"/>
      <c r="H51" s="165"/>
      <c r="I51" s="164" t="e">
        <v>#DIV/0!</v>
      </c>
      <c r="J51" s="163">
        <v>0</v>
      </c>
      <c r="K51" s="166"/>
      <c r="L51" s="165"/>
      <c r="M51" s="164" t="e">
        <v>#DIV/0!</v>
      </c>
      <c r="N51" s="163">
        <v>0</v>
      </c>
      <c r="O51" s="162" t="e">
        <v>#DIV/0!</v>
      </c>
      <c r="P51" s="161" t="e">
        <v>#DIV/0!</v>
      </c>
      <c r="Q51" s="160" t="e">
        <v>#DIV/0!</v>
      </c>
      <c r="R51" s="139"/>
      <c r="S51" s="139"/>
    </row>
    <row r="52" spans="1:19" x14ac:dyDescent="0.4">
      <c r="A52" s="169"/>
      <c r="B52" s="169"/>
      <c r="C52" s="168" t="s">
        <v>108</v>
      </c>
      <c r="D52" s="167"/>
      <c r="E52" s="167"/>
      <c r="F52" s="6" t="s">
        <v>84</v>
      </c>
      <c r="G52" s="166">
        <v>924</v>
      </c>
      <c r="H52" s="165">
        <v>1036</v>
      </c>
      <c r="I52" s="164">
        <v>0.89189189189189189</v>
      </c>
      <c r="J52" s="163">
        <v>-112</v>
      </c>
      <c r="K52" s="166">
        <v>1584</v>
      </c>
      <c r="L52" s="165">
        <v>1760</v>
      </c>
      <c r="M52" s="164">
        <v>0.9</v>
      </c>
      <c r="N52" s="163">
        <v>-176</v>
      </c>
      <c r="O52" s="162">
        <v>0.58333333333333337</v>
      </c>
      <c r="P52" s="161">
        <v>0.58863636363636362</v>
      </c>
      <c r="Q52" s="160">
        <v>-5.3030303030302539E-3</v>
      </c>
      <c r="R52" s="139"/>
      <c r="S52" s="139"/>
    </row>
    <row r="53" spans="1:19" x14ac:dyDescent="0.4">
      <c r="A53" s="169"/>
      <c r="B53" s="169"/>
      <c r="C53" s="168" t="s">
        <v>107</v>
      </c>
      <c r="D53" s="167"/>
      <c r="E53" s="167"/>
      <c r="F53" s="6" t="s">
        <v>84</v>
      </c>
      <c r="G53" s="166">
        <v>1543</v>
      </c>
      <c r="H53" s="165">
        <v>1739</v>
      </c>
      <c r="I53" s="164">
        <v>0.88729154686601497</v>
      </c>
      <c r="J53" s="163">
        <v>-196</v>
      </c>
      <c r="K53" s="166">
        <v>2430</v>
      </c>
      <c r="L53" s="165">
        <v>2700</v>
      </c>
      <c r="M53" s="164">
        <v>0.9</v>
      </c>
      <c r="N53" s="163">
        <v>-270</v>
      </c>
      <c r="O53" s="162">
        <v>0.63497942386831274</v>
      </c>
      <c r="P53" s="161">
        <v>0.64407407407407402</v>
      </c>
      <c r="Q53" s="160">
        <v>-9.0946502057612788E-3</v>
      </c>
      <c r="R53" s="139"/>
      <c r="S53" s="139"/>
    </row>
    <row r="54" spans="1:19" x14ac:dyDescent="0.4">
      <c r="A54" s="169"/>
      <c r="B54" s="169"/>
      <c r="C54" s="168" t="s">
        <v>106</v>
      </c>
      <c r="D54" s="167"/>
      <c r="E54" s="167"/>
      <c r="F54" s="6" t="s">
        <v>84</v>
      </c>
      <c r="G54" s="166">
        <v>1244</v>
      </c>
      <c r="H54" s="165">
        <v>1474</v>
      </c>
      <c r="I54" s="164">
        <v>0.84396200814111266</v>
      </c>
      <c r="J54" s="163">
        <v>-230</v>
      </c>
      <c r="K54" s="166">
        <v>2430</v>
      </c>
      <c r="L54" s="165">
        <v>2698</v>
      </c>
      <c r="M54" s="164">
        <v>0.90066716085989618</v>
      </c>
      <c r="N54" s="163">
        <v>-268</v>
      </c>
      <c r="O54" s="162">
        <v>0.51193415637860085</v>
      </c>
      <c r="P54" s="161">
        <v>0.54633061527057081</v>
      </c>
      <c r="Q54" s="160">
        <v>-3.4396458891969961E-2</v>
      </c>
      <c r="R54" s="139"/>
      <c r="S54" s="139"/>
    </row>
    <row r="55" spans="1:19" x14ac:dyDescent="0.4">
      <c r="A55" s="169"/>
      <c r="B55" s="169"/>
      <c r="C55" s="168" t="s">
        <v>105</v>
      </c>
      <c r="D55" s="167"/>
      <c r="E55" s="167"/>
      <c r="F55" s="6" t="s">
        <v>84</v>
      </c>
      <c r="G55" s="166">
        <v>692</v>
      </c>
      <c r="H55" s="165">
        <v>990</v>
      </c>
      <c r="I55" s="164">
        <v>0.69898989898989894</v>
      </c>
      <c r="J55" s="163">
        <v>-298</v>
      </c>
      <c r="K55" s="166">
        <v>1584</v>
      </c>
      <c r="L55" s="165">
        <v>1751</v>
      </c>
      <c r="M55" s="164">
        <v>0.90462592804111941</v>
      </c>
      <c r="N55" s="163">
        <v>-167</v>
      </c>
      <c r="O55" s="162">
        <v>0.43686868686868685</v>
      </c>
      <c r="P55" s="161">
        <v>0.56539120502569962</v>
      </c>
      <c r="Q55" s="160">
        <v>-0.12852251815701277</v>
      </c>
      <c r="R55" s="139"/>
      <c r="S55" s="139"/>
    </row>
    <row r="56" spans="1:19" x14ac:dyDescent="0.4">
      <c r="A56" s="169"/>
      <c r="B56" s="169"/>
      <c r="C56" s="168" t="s">
        <v>103</v>
      </c>
      <c r="D56" s="167"/>
      <c r="E56" s="167"/>
      <c r="F56" s="6" t="s">
        <v>84</v>
      </c>
      <c r="G56" s="166">
        <v>1016</v>
      </c>
      <c r="H56" s="165">
        <v>821</v>
      </c>
      <c r="I56" s="164">
        <v>1.2375152253349573</v>
      </c>
      <c r="J56" s="163">
        <v>195</v>
      </c>
      <c r="K56" s="166">
        <v>1584</v>
      </c>
      <c r="L56" s="165">
        <v>1760</v>
      </c>
      <c r="M56" s="164">
        <v>0.9</v>
      </c>
      <c r="N56" s="163">
        <v>-176</v>
      </c>
      <c r="O56" s="162">
        <v>0.64141414141414144</v>
      </c>
      <c r="P56" s="161">
        <v>0.46647727272727274</v>
      </c>
      <c r="Q56" s="160">
        <v>0.1749368686868687</v>
      </c>
      <c r="R56" s="139"/>
      <c r="S56" s="139"/>
    </row>
    <row r="57" spans="1:19" x14ac:dyDescent="0.4">
      <c r="A57" s="169"/>
      <c r="B57" s="169"/>
      <c r="C57" s="168" t="s">
        <v>102</v>
      </c>
      <c r="D57" s="167"/>
      <c r="E57" s="167"/>
      <c r="F57" s="6" t="s">
        <v>84</v>
      </c>
      <c r="G57" s="166">
        <v>668</v>
      </c>
      <c r="H57" s="165">
        <v>597</v>
      </c>
      <c r="I57" s="164">
        <v>1.11892797319933</v>
      </c>
      <c r="J57" s="163">
        <v>71</v>
      </c>
      <c r="K57" s="166">
        <v>1494</v>
      </c>
      <c r="L57" s="165">
        <v>1760</v>
      </c>
      <c r="M57" s="164">
        <v>0.84886363636363638</v>
      </c>
      <c r="N57" s="163">
        <v>-266</v>
      </c>
      <c r="O57" s="162">
        <v>0.44712182061579653</v>
      </c>
      <c r="P57" s="161">
        <v>0.33920454545454548</v>
      </c>
      <c r="Q57" s="160">
        <v>0.10791727516125105</v>
      </c>
      <c r="R57" s="139"/>
      <c r="S57" s="139"/>
    </row>
    <row r="58" spans="1:19" x14ac:dyDescent="0.4">
      <c r="A58" s="169"/>
      <c r="B58" s="169"/>
      <c r="C58" s="168" t="s">
        <v>104</v>
      </c>
      <c r="D58" s="167"/>
      <c r="E58" s="167"/>
      <c r="F58" s="6" t="s">
        <v>84</v>
      </c>
      <c r="G58" s="166">
        <v>502</v>
      </c>
      <c r="H58" s="165">
        <v>553</v>
      </c>
      <c r="I58" s="164">
        <v>0.90777576853526221</v>
      </c>
      <c r="J58" s="163">
        <v>-51</v>
      </c>
      <c r="K58" s="166">
        <v>953</v>
      </c>
      <c r="L58" s="165">
        <v>1200</v>
      </c>
      <c r="M58" s="164">
        <v>0.79416666666666669</v>
      </c>
      <c r="N58" s="163">
        <v>-247</v>
      </c>
      <c r="O58" s="162">
        <v>0.52675760755508916</v>
      </c>
      <c r="P58" s="161">
        <v>0.46083333333333332</v>
      </c>
      <c r="Q58" s="160">
        <v>6.5924274221755841E-2</v>
      </c>
      <c r="R58" s="139"/>
      <c r="S58" s="139"/>
    </row>
    <row r="59" spans="1:19" x14ac:dyDescent="0.4">
      <c r="A59" s="169"/>
      <c r="B59" s="169"/>
      <c r="C59" s="168" t="s">
        <v>101</v>
      </c>
      <c r="D59" s="167"/>
      <c r="E59" s="167"/>
      <c r="F59" s="6" t="s">
        <v>84</v>
      </c>
      <c r="G59" s="166">
        <v>1459</v>
      </c>
      <c r="H59" s="165">
        <v>1836</v>
      </c>
      <c r="I59" s="164">
        <v>0.79466230936819171</v>
      </c>
      <c r="J59" s="163">
        <v>-377</v>
      </c>
      <c r="K59" s="166">
        <v>3028</v>
      </c>
      <c r="L59" s="165">
        <v>4160</v>
      </c>
      <c r="M59" s="164">
        <v>0.72788461538461535</v>
      </c>
      <c r="N59" s="163">
        <v>-1132</v>
      </c>
      <c r="O59" s="162">
        <v>0.48183619550858653</v>
      </c>
      <c r="P59" s="161">
        <v>0.44134615384615383</v>
      </c>
      <c r="Q59" s="160">
        <v>4.0490041662432696E-2</v>
      </c>
      <c r="R59" s="139"/>
      <c r="S59" s="139"/>
    </row>
    <row r="60" spans="1:19" x14ac:dyDescent="0.4">
      <c r="A60" s="169"/>
      <c r="B60" s="169"/>
      <c r="C60" s="168" t="s">
        <v>98</v>
      </c>
      <c r="D60" s="5" t="s">
        <v>0</v>
      </c>
      <c r="E60" s="167" t="s">
        <v>89</v>
      </c>
      <c r="F60" s="6" t="s">
        <v>84</v>
      </c>
      <c r="G60" s="166">
        <v>2285</v>
      </c>
      <c r="H60" s="165">
        <v>2616</v>
      </c>
      <c r="I60" s="164">
        <v>0.87347094801223246</v>
      </c>
      <c r="J60" s="163">
        <v>-331</v>
      </c>
      <c r="K60" s="166">
        <v>2430</v>
      </c>
      <c r="L60" s="165">
        <v>2700</v>
      </c>
      <c r="M60" s="164">
        <v>0.9</v>
      </c>
      <c r="N60" s="163">
        <v>-270</v>
      </c>
      <c r="O60" s="162">
        <v>0.94032921810699588</v>
      </c>
      <c r="P60" s="161">
        <v>0.96888888888888891</v>
      </c>
      <c r="Q60" s="160">
        <v>-2.8559670781893032E-2</v>
      </c>
      <c r="R60" s="139"/>
      <c r="S60" s="139"/>
    </row>
    <row r="61" spans="1:19" x14ac:dyDescent="0.4">
      <c r="A61" s="169"/>
      <c r="B61" s="169"/>
      <c r="C61" s="168" t="s">
        <v>96</v>
      </c>
      <c r="D61" s="5" t="s">
        <v>0</v>
      </c>
      <c r="E61" s="167" t="s">
        <v>89</v>
      </c>
      <c r="F61" s="6" t="s">
        <v>84</v>
      </c>
      <c r="G61" s="166">
        <v>1307</v>
      </c>
      <c r="H61" s="165">
        <v>1400</v>
      </c>
      <c r="I61" s="164">
        <v>0.93357142857142861</v>
      </c>
      <c r="J61" s="163">
        <v>-93</v>
      </c>
      <c r="K61" s="166">
        <v>1584</v>
      </c>
      <c r="L61" s="165">
        <v>1670</v>
      </c>
      <c r="M61" s="164">
        <v>0.94850299401197602</v>
      </c>
      <c r="N61" s="163">
        <v>-86</v>
      </c>
      <c r="O61" s="162">
        <v>0.82512626262626265</v>
      </c>
      <c r="P61" s="161">
        <v>0.83832335329341312</v>
      </c>
      <c r="Q61" s="160">
        <v>-1.3197090667150468E-2</v>
      </c>
      <c r="R61" s="139"/>
      <c r="S61" s="139"/>
    </row>
    <row r="62" spans="1:19" x14ac:dyDescent="0.4">
      <c r="A62" s="169"/>
      <c r="B62" s="169"/>
      <c r="C62" s="168" t="s">
        <v>93</v>
      </c>
      <c r="D62" s="5" t="s">
        <v>0</v>
      </c>
      <c r="E62" s="167" t="s">
        <v>89</v>
      </c>
      <c r="F62" s="6" t="s">
        <v>84</v>
      </c>
      <c r="G62" s="166">
        <v>1337</v>
      </c>
      <c r="H62" s="165">
        <v>1437</v>
      </c>
      <c r="I62" s="164">
        <v>0.93041057759220602</v>
      </c>
      <c r="J62" s="163">
        <v>-100</v>
      </c>
      <c r="K62" s="166">
        <v>1583</v>
      </c>
      <c r="L62" s="165">
        <v>1760</v>
      </c>
      <c r="M62" s="164">
        <v>0.89943181818181817</v>
      </c>
      <c r="N62" s="163">
        <v>-177</v>
      </c>
      <c r="O62" s="162">
        <v>0.84459886291850916</v>
      </c>
      <c r="P62" s="161">
        <v>0.81647727272727277</v>
      </c>
      <c r="Q62" s="160">
        <v>2.812159019123639E-2</v>
      </c>
      <c r="R62" s="139"/>
      <c r="S62" s="139"/>
    </row>
    <row r="63" spans="1:19" x14ac:dyDescent="0.4">
      <c r="A63" s="169"/>
      <c r="B63" s="150"/>
      <c r="C63" s="149" t="s">
        <v>97</v>
      </c>
      <c r="D63" s="11" t="s">
        <v>0</v>
      </c>
      <c r="E63" s="147" t="s">
        <v>89</v>
      </c>
      <c r="F63" s="6" t="s">
        <v>88</v>
      </c>
      <c r="G63" s="146">
        <v>738</v>
      </c>
      <c r="H63" s="145">
        <v>919</v>
      </c>
      <c r="I63" s="144">
        <v>0.8030467899891186</v>
      </c>
      <c r="J63" s="143">
        <v>-181</v>
      </c>
      <c r="K63" s="146">
        <v>1134</v>
      </c>
      <c r="L63" s="145">
        <v>1260</v>
      </c>
      <c r="M63" s="144">
        <v>0.9</v>
      </c>
      <c r="N63" s="143">
        <v>-126</v>
      </c>
      <c r="O63" s="142">
        <v>0.65079365079365081</v>
      </c>
      <c r="P63" s="141">
        <v>0.72936507936507933</v>
      </c>
      <c r="Q63" s="140">
        <v>-7.8571428571428514E-2</v>
      </c>
      <c r="R63" s="139"/>
      <c r="S63" s="139"/>
    </row>
    <row r="64" spans="1:19" x14ac:dyDescent="0.4">
      <c r="A64" s="169"/>
      <c r="B64" s="159" t="s">
        <v>142</v>
      </c>
      <c r="C64" s="158"/>
      <c r="D64" s="175"/>
      <c r="E64" s="158"/>
      <c r="F64" s="174"/>
      <c r="G64" s="157">
        <v>1678</v>
      </c>
      <c r="H64" s="156">
        <v>1024</v>
      </c>
      <c r="I64" s="155">
        <v>1.638671875</v>
      </c>
      <c r="J64" s="154">
        <v>654</v>
      </c>
      <c r="K64" s="157">
        <v>2745</v>
      </c>
      <c r="L64" s="156">
        <v>2040</v>
      </c>
      <c r="M64" s="155">
        <v>1.3455882352941178</v>
      </c>
      <c r="N64" s="154">
        <v>705</v>
      </c>
      <c r="O64" s="153">
        <v>0.61129326047358834</v>
      </c>
      <c r="P64" s="152">
        <v>0.50196078431372548</v>
      </c>
      <c r="Q64" s="151">
        <v>0.10933247615986286</v>
      </c>
      <c r="R64" s="139"/>
      <c r="S64" s="139"/>
    </row>
    <row r="65" spans="1:19" x14ac:dyDescent="0.4">
      <c r="A65" s="169"/>
      <c r="B65" s="169"/>
      <c r="C65" s="168" t="s">
        <v>104</v>
      </c>
      <c r="D65" s="167"/>
      <c r="E65" s="167"/>
      <c r="F65" s="6" t="s">
        <v>84</v>
      </c>
      <c r="G65" s="166">
        <v>293</v>
      </c>
      <c r="H65" s="165">
        <v>241</v>
      </c>
      <c r="I65" s="164">
        <v>1.2157676348547717</v>
      </c>
      <c r="J65" s="163">
        <v>52</v>
      </c>
      <c r="K65" s="166">
        <v>439</v>
      </c>
      <c r="L65" s="165">
        <v>540</v>
      </c>
      <c r="M65" s="164">
        <v>0.812962962962963</v>
      </c>
      <c r="N65" s="163">
        <v>-101</v>
      </c>
      <c r="O65" s="162">
        <v>0.66742596810933941</v>
      </c>
      <c r="P65" s="161">
        <v>0.4462962962962963</v>
      </c>
      <c r="Q65" s="160">
        <v>0.2211296718130431</v>
      </c>
      <c r="R65" s="139"/>
      <c r="S65" s="139"/>
    </row>
    <row r="66" spans="1:19" x14ac:dyDescent="0.4">
      <c r="A66" s="169"/>
      <c r="B66" s="169"/>
      <c r="C66" s="168" t="s">
        <v>103</v>
      </c>
      <c r="D66" s="167"/>
      <c r="E66" s="167"/>
      <c r="F66" s="173"/>
      <c r="G66" s="166"/>
      <c r="H66" s="165"/>
      <c r="I66" s="164" t="e">
        <v>#DIV/0!</v>
      </c>
      <c r="J66" s="163">
        <v>0</v>
      </c>
      <c r="K66" s="166"/>
      <c r="L66" s="165"/>
      <c r="M66" s="164" t="e">
        <v>#DIV/0!</v>
      </c>
      <c r="N66" s="163">
        <v>0</v>
      </c>
      <c r="O66" s="162" t="e">
        <v>#DIV/0!</v>
      </c>
      <c r="P66" s="161" t="e">
        <v>#DIV/0!</v>
      </c>
      <c r="Q66" s="160" t="e">
        <v>#DIV/0!</v>
      </c>
      <c r="R66" s="139"/>
      <c r="S66" s="139"/>
    </row>
    <row r="67" spans="1:19" x14ac:dyDescent="0.4">
      <c r="A67" s="169"/>
      <c r="B67" s="169"/>
      <c r="C67" s="168" t="s">
        <v>102</v>
      </c>
      <c r="D67" s="167"/>
      <c r="E67" s="167"/>
      <c r="F67" s="173"/>
      <c r="G67" s="166"/>
      <c r="H67" s="165"/>
      <c r="I67" s="164" t="e">
        <v>#DIV/0!</v>
      </c>
      <c r="J67" s="163">
        <v>0</v>
      </c>
      <c r="K67" s="166"/>
      <c r="L67" s="165"/>
      <c r="M67" s="164" t="e">
        <v>#DIV/0!</v>
      </c>
      <c r="N67" s="163">
        <v>0</v>
      </c>
      <c r="O67" s="162" t="e">
        <v>#DIV/0!</v>
      </c>
      <c r="P67" s="161" t="e">
        <v>#DIV/0!</v>
      </c>
      <c r="Q67" s="160" t="e">
        <v>#DIV/0!</v>
      </c>
      <c r="R67" s="139"/>
      <c r="S67" s="139"/>
    </row>
    <row r="68" spans="1:19" x14ac:dyDescent="0.4">
      <c r="A68" s="169"/>
      <c r="B68" s="169"/>
      <c r="C68" s="168" t="s">
        <v>101</v>
      </c>
      <c r="D68" s="167"/>
      <c r="E68" s="167"/>
      <c r="F68" s="6" t="s">
        <v>84</v>
      </c>
      <c r="G68" s="166">
        <v>485</v>
      </c>
      <c r="H68" s="165">
        <v>371</v>
      </c>
      <c r="I68" s="164">
        <v>1.307277628032345</v>
      </c>
      <c r="J68" s="163">
        <v>114</v>
      </c>
      <c r="K68" s="166">
        <v>864</v>
      </c>
      <c r="L68" s="165">
        <v>600</v>
      </c>
      <c r="M68" s="164">
        <v>1.44</v>
      </c>
      <c r="N68" s="163">
        <v>264</v>
      </c>
      <c r="O68" s="162">
        <v>0.56134259259259256</v>
      </c>
      <c r="P68" s="161">
        <v>0.61833333333333329</v>
      </c>
      <c r="Q68" s="160">
        <v>-5.6990740740740731E-2</v>
      </c>
      <c r="R68" s="139"/>
      <c r="S68" s="139"/>
    </row>
    <row r="69" spans="1:19" x14ac:dyDescent="0.4">
      <c r="A69" s="150"/>
      <c r="B69" s="150"/>
      <c r="C69" s="149" t="s">
        <v>90</v>
      </c>
      <c r="D69" s="147"/>
      <c r="E69" s="147"/>
      <c r="F69" s="12" t="s">
        <v>84</v>
      </c>
      <c r="G69" s="146">
        <v>900</v>
      </c>
      <c r="H69" s="145">
        <v>412</v>
      </c>
      <c r="I69" s="144">
        <v>2.1844660194174756</v>
      </c>
      <c r="J69" s="143">
        <v>488</v>
      </c>
      <c r="K69" s="146">
        <v>1442</v>
      </c>
      <c r="L69" s="145">
        <v>900</v>
      </c>
      <c r="M69" s="144">
        <v>1.6022222222222222</v>
      </c>
      <c r="N69" s="143">
        <v>542</v>
      </c>
      <c r="O69" s="142">
        <v>0.62413314840499301</v>
      </c>
      <c r="P69" s="141">
        <v>0.45777777777777778</v>
      </c>
      <c r="Q69" s="140">
        <v>0.16635537062721523</v>
      </c>
      <c r="R69" s="139"/>
      <c r="S69" s="139"/>
    </row>
    <row r="70" spans="1:19" x14ac:dyDescent="0.4">
      <c r="C70" s="196"/>
      <c r="G70" s="138"/>
      <c r="H70" s="138"/>
      <c r="I70" s="138"/>
      <c r="J70" s="138"/>
      <c r="K70" s="138"/>
      <c r="L70" s="138"/>
      <c r="M70" s="138"/>
      <c r="N70" s="138"/>
      <c r="O70" s="137"/>
      <c r="P70" s="137"/>
      <c r="Q70" s="137"/>
    </row>
    <row r="71" spans="1:19" x14ac:dyDescent="0.4">
      <c r="C71" s="8" t="s">
        <v>83</v>
      </c>
    </row>
    <row r="72" spans="1:19" x14ac:dyDescent="0.4">
      <c r="C72" s="9" t="s">
        <v>82</v>
      </c>
    </row>
    <row r="73" spans="1:19" x14ac:dyDescent="0.4">
      <c r="C73" s="8" t="s">
        <v>81</v>
      </c>
    </row>
    <row r="74" spans="1:19" x14ac:dyDescent="0.4">
      <c r="C74" s="8" t="s">
        <v>80</v>
      </c>
    </row>
    <row r="75" spans="1:19" x14ac:dyDescent="0.4">
      <c r="C75" s="8" t="s">
        <v>79</v>
      </c>
    </row>
  </sheetData>
  <mergeCells count="15">
    <mergeCell ref="Q3:Q4"/>
    <mergeCell ref="O2:Q2"/>
    <mergeCell ref="O3:O4"/>
    <mergeCell ref="A1:D1"/>
    <mergeCell ref="G2:J2"/>
    <mergeCell ref="I3:J3"/>
    <mergeCell ref="G3:G4"/>
    <mergeCell ref="H3:H4"/>
    <mergeCell ref="A3:F4"/>
    <mergeCell ref="A2:B2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h26'!A1" display="'h26'!A1"/>
  </hyperlinks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showGridLines="0" zoomScale="90" zoomScaleNormal="90" workbookViewId="0">
      <selection sqref="A1:D1"/>
    </sheetView>
  </sheetViews>
  <sheetFormatPr defaultRowHeight="13.5" x14ac:dyDescent="0.4"/>
  <cols>
    <col min="1" max="1" width="2.125" style="136" customWidth="1"/>
    <col min="2" max="2" width="1.125" style="136" customWidth="1"/>
    <col min="3" max="3" width="6.75" style="136" customWidth="1"/>
    <col min="4" max="4" width="2.625" style="136" bestFit="1" customWidth="1"/>
    <col min="5" max="5" width="7.125" style="136" bestFit="1" customWidth="1"/>
    <col min="6" max="6" width="6.375" style="136" customWidth="1"/>
    <col min="7" max="8" width="12.75" style="136" bestFit="1" customWidth="1"/>
    <col min="9" max="9" width="7.625" style="136" customWidth="1"/>
    <col min="10" max="10" width="9.625" style="136" customWidth="1"/>
    <col min="11" max="12" width="12.75" style="136" bestFit="1" customWidth="1"/>
    <col min="13" max="13" width="7.625" style="136" customWidth="1"/>
    <col min="14" max="16" width="9.625" style="136" customWidth="1"/>
    <col min="17" max="17" width="8.625" style="136" customWidth="1"/>
    <col min="18" max="16384" width="9" style="136"/>
  </cols>
  <sheetData>
    <row r="1" spans="1:19" ht="17.25" customHeight="1" thickBot="1" x14ac:dyDescent="0.45">
      <c r="A1" s="281" t="str">
        <f>'h26'!A1</f>
        <v>平成26年度</v>
      </c>
      <c r="B1" s="281"/>
      <c r="C1" s="281"/>
      <c r="D1" s="281"/>
      <c r="E1" s="89"/>
      <c r="F1" s="89"/>
      <c r="G1" s="89"/>
      <c r="H1" s="89"/>
      <c r="I1" s="89"/>
      <c r="J1" s="92" t="str">
        <f ca="1">RIGHT(CELL("filename",$A$1),LEN(CELL("filename",$A$1))-FIND("]",CELL("filename",$A$1)))</f>
        <v>７月（中旬）</v>
      </c>
      <c r="K1" s="93" t="s">
        <v>72</v>
      </c>
      <c r="L1" s="89"/>
      <c r="M1" s="89"/>
      <c r="N1" s="89"/>
      <c r="O1" s="89"/>
      <c r="P1" s="89"/>
      <c r="Q1" s="89"/>
    </row>
    <row r="2" spans="1:19" x14ac:dyDescent="0.4">
      <c r="A2" s="299">
        <f>'７月（上旬）'!A2:B2</f>
        <v>26</v>
      </c>
      <c r="B2" s="284"/>
      <c r="C2" s="1">
        <f>'７月（上旬）'!C2</f>
        <v>2014</v>
      </c>
      <c r="D2" s="2" t="s">
        <v>141</v>
      </c>
      <c r="E2" s="2">
        <f>'７月（上旬）'!E2</f>
        <v>7</v>
      </c>
      <c r="F2" s="2" t="s">
        <v>140</v>
      </c>
      <c r="G2" s="291" t="s">
        <v>139</v>
      </c>
      <c r="H2" s="284"/>
      <c r="I2" s="284"/>
      <c r="J2" s="292"/>
      <c r="K2" s="284" t="s">
        <v>138</v>
      </c>
      <c r="L2" s="284"/>
      <c r="M2" s="284"/>
      <c r="N2" s="284"/>
      <c r="O2" s="291" t="s">
        <v>137</v>
      </c>
      <c r="P2" s="284"/>
      <c r="Q2" s="302"/>
    </row>
    <row r="3" spans="1:19" x14ac:dyDescent="0.4">
      <c r="A3" s="295" t="s">
        <v>136</v>
      </c>
      <c r="B3" s="296"/>
      <c r="C3" s="296"/>
      <c r="D3" s="296"/>
      <c r="E3" s="296"/>
      <c r="F3" s="296"/>
      <c r="G3" s="293" t="s">
        <v>220</v>
      </c>
      <c r="H3" s="287" t="s">
        <v>219</v>
      </c>
      <c r="I3" s="289" t="s">
        <v>133</v>
      </c>
      <c r="J3" s="290"/>
      <c r="K3" s="285" t="str">
        <f>G3</f>
        <v>14'7/11-7/20</v>
      </c>
      <c r="L3" s="287" t="str">
        <f>H3</f>
        <v>13'7/11-7/20</v>
      </c>
      <c r="M3" s="289" t="s">
        <v>133</v>
      </c>
      <c r="N3" s="290"/>
      <c r="O3" s="303" t="str">
        <f>G3</f>
        <v>14'7/11-7/20</v>
      </c>
      <c r="P3" s="282" t="str">
        <f>H3</f>
        <v>13'7/11-7/20</v>
      </c>
      <c r="Q3" s="300" t="s">
        <v>131</v>
      </c>
    </row>
    <row r="4" spans="1:19" ht="14.25" thickBot="1" x14ac:dyDescent="0.45">
      <c r="A4" s="297"/>
      <c r="B4" s="298"/>
      <c r="C4" s="298"/>
      <c r="D4" s="298"/>
      <c r="E4" s="298"/>
      <c r="F4" s="298"/>
      <c r="G4" s="294"/>
      <c r="H4" s="288"/>
      <c r="I4" s="3" t="s">
        <v>132</v>
      </c>
      <c r="J4" s="4" t="s">
        <v>131</v>
      </c>
      <c r="K4" s="286"/>
      <c r="L4" s="288"/>
      <c r="M4" s="3" t="s">
        <v>132</v>
      </c>
      <c r="N4" s="4" t="s">
        <v>131</v>
      </c>
      <c r="O4" s="304"/>
      <c r="P4" s="283"/>
      <c r="Q4" s="301"/>
    </row>
    <row r="5" spans="1:19" x14ac:dyDescent="0.4">
      <c r="A5" s="176" t="s">
        <v>130</v>
      </c>
      <c r="B5" s="195"/>
      <c r="C5" s="195"/>
      <c r="D5" s="195"/>
      <c r="E5" s="195"/>
      <c r="F5" s="195"/>
      <c r="G5" s="194">
        <v>163987</v>
      </c>
      <c r="H5" s="193">
        <v>142045</v>
      </c>
      <c r="I5" s="192">
        <v>1.1544721743109578</v>
      </c>
      <c r="J5" s="191">
        <v>21942</v>
      </c>
      <c r="K5" s="194">
        <v>215711</v>
      </c>
      <c r="L5" s="193">
        <v>223566</v>
      </c>
      <c r="M5" s="192">
        <v>0.96486496157734181</v>
      </c>
      <c r="N5" s="191">
        <v>-7855</v>
      </c>
      <c r="O5" s="190">
        <v>0.76021621521387417</v>
      </c>
      <c r="P5" s="189">
        <v>0.63536047520642669</v>
      </c>
      <c r="Q5" s="188">
        <v>0.12485574000744748</v>
      </c>
      <c r="R5" s="139"/>
      <c r="S5" s="139"/>
    </row>
    <row r="6" spans="1:19" x14ac:dyDescent="0.4">
      <c r="A6" s="159" t="s">
        <v>129</v>
      </c>
      <c r="B6" s="158" t="s">
        <v>128</v>
      </c>
      <c r="C6" s="158"/>
      <c r="D6" s="158"/>
      <c r="E6" s="158"/>
      <c r="F6" s="158"/>
      <c r="G6" s="157">
        <v>70926</v>
      </c>
      <c r="H6" s="156">
        <v>61168</v>
      </c>
      <c r="I6" s="155">
        <v>1.1595278577033743</v>
      </c>
      <c r="J6" s="154">
        <v>9758</v>
      </c>
      <c r="K6" s="177">
        <v>90861</v>
      </c>
      <c r="L6" s="156">
        <v>93133</v>
      </c>
      <c r="M6" s="155">
        <v>0.97560478026048769</v>
      </c>
      <c r="N6" s="154">
        <v>-2272</v>
      </c>
      <c r="O6" s="153">
        <v>0.78059893683758708</v>
      </c>
      <c r="P6" s="152">
        <v>0.65678116242363072</v>
      </c>
      <c r="Q6" s="151">
        <v>0.12381777441395636</v>
      </c>
      <c r="R6" s="139"/>
      <c r="S6" s="139"/>
    </row>
    <row r="7" spans="1:19" x14ac:dyDescent="0.4">
      <c r="A7" s="169"/>
      <c r="B7" s="159" t="s">
        <v>127</v>
      </c>
      <c r="C7" s="158"/>
      <c r="D7" s="158"/>
      <c r="E7" s="158"/>
      <c r="F7" s="158"/>
      <c r="G7" s="157">
        <v>46631</v>
      </c>
      <c r="H7" s="156">
        <v>41641</v>
      </c>
      <c r="I7" s="155">
        <v>1.1198338176316611</v>
      </c>
      <c r="J7" s="154">
        <v>4990</v>
      </c>
      <c r="K7" s="157">
        <v>61338</v>
      </c>
      <c r="L7" s="156">
        <v>64926</v>
      </c>
      <c r="M7" s="155">
        <v>0.94473708529710743</v>
      </c>
      <c r="N7" s="154">
        <v>-3588</v>
      </c>
      <c r="O7" s="153">
        <v>0.76023019987609641</v>
      </c>
      <c r="P7" s="152">
        <v>0.6413609339863845</v>
      </c>
      <c r="Q7" s="151">
        <v>0.11886926588971192</v>
      </c>
      <c r="R7" s="139"/>
      <c r="S7" s="139"/>
    </row>
    <row r="8" spans="1:19" x14ac:dyDescent="0.4">
      <c r="A8" s="169"/>
      <c r="B8" s="169"/>
      <c r="C8" s="168" t="s">
        <v>98</v>
      </c>
      <c r="D8" s="5"/>
      <c r="E8" s="167"/>
      <c r="F8" s="6" t="s">
        <v>84</v>
      </c>
      <c r="G8" s="166">
        <v>37935</v>
      </c>
      <c r="H8" s="165">
        <v>35166</v>
      </c>
      <c r="I8" s="164">
        <v>1.0787408292100324</v>
      </c>
      <c r="J8" s="163">
        <v>2769</v>
      </c>
      <c r="K8" s="166">
        <v>48398</v>
      </c>
      <c r="L8" s="165">
        <v>55846</v>
      </c>
      <c r="M8" s="164">
        <v>0.8666332414138882</v>
      </c>
      <c r="N8" s="163">
        <v>-7448</v>
      </c>
      <c r="O8" s="162">
        <v>0.78381338071821149</v>
      </c>
      <c r="P8" s="161">
        <v>0.6296959495756187</v>
      </c>
      <c r="Q8" s="160">
        <v>0.1541174311425928</v>
      </c>
      <c r="R8" s="139"/>
      <c r="S8" s="139"/>
    </row>
    <row r="9" spans="1:19" x14ac:dyDescent="0.4">
      <c r="A9" s="169"/>
      <c r="B9" s="169"/>
      <c r="C9" s="168" t="s">
        <v>112</v>
      </c>
      <c r="D9" s="167"/>
      <c r="E9" s="167"/>
      <c r="F9" s="6" t="s">
        <v>84</v>
      </c>
      <c r="G9" s="166">
        <v>7427</v>
      </c>
      <c r="H9" s="165">
        <v>5456</v>
      </c>
      <c r="I9" s="164">
        <v>1.3612536656891496</v>
      </c>
      <c r="J9" s="163">
        <v>1971</v>
      </c>
      <c r="K9" s="166">
        <v>10330</v>
      </c>
      <c r="L9" s="165">
        <v>7640</v>
      </c>
      <c r="M9" s="164">
        <v>1.3520942408376964</v>
      </c>
      <c r="N9" s="163">
        <v>2690</v>
      </c>
      <c r="O9" s="162">
        <v>0.71897386253630202</v>
      </c>
      <c r="P9" s="161">
        <v>0.71413612565445028</v>
      </c>
      <c r="Q9" s="160">
        <v>4.8377368818517397E-3</v>
      </c>
      <c r="R9" s="139"/>
      <c r="S9" s="139"/>
    </row>
    <row r="10" spans="1:19" x14ac:dyDescent="0.4">
      <c r="A10" s="169"/>
      <c r="B10" s="169"/>
      <c r="C10" s="168" t="s">
        <v>96</v>
      </c>
      <c r="D10" s="167"/>
      <c r="E10" s="167"/>
      <c r="F10" s="173"/>
      <c r="G10" s="166"/>
      <c r="H10" s="165"/>
      <c r="I10" s="164" t="e">
        <v>#DIV/0!</v>
      </c>
      <c r="J10" s="163">
        <v>0</v>
      </c>
      <c r="K10" s="166"/>
      <c r="L10" s="165"/>
      <c r="M10" s="164" t="e">
        <v>#DIV/0!</v>
      </c>
      <c r="N10" s="163">
        <v>0</v>
      </c>
      <c r="O10" s="162" t="e">
        <v>#DIV/0!</v>
      </c>
      <c r="P10" s="161" t="e">
        <v>#DIV/0!</v>
      </c>
      <c r="Q10" s="160" t="e">
        <v>#DIV/0!</v>
      </c>
      <c r="R10" s="139"/>
      <c r="S10" s="139"/>
    </row>
    <row r="11" spans="1:19" x14ac:dyDescent="0.4">
      <c r="A11" s="169"/>
      <c r="B11" s="169"/>
      <c r="C11" s="168" t="s">
        <v>97</v>
      </c>
      <c r="D11" s="167"/>
      <c r="E11" s="167"/>
      <c r="F11" s="173"/>
      <c r="G11" s="166"/>
      <c r="H11" s="165"/>
      <c r="I11" s="164" t="e">
        <v>#DIV/0!</v>
      </c>
      <c r="J11" s="163">
        <v>0</v>
      </c>
      <c r="K11" s="166"/>
      <c r="L11" s="165"/>
      <c r="M11" s="164" t="e">
        <v>#DIV/0!</v>
      </c>
      <c r="N11" s="163">
        <v>0</v>
      </c>
      <c r="O11" s="162" t="e">
        <v>#DIV/0!</v>
      </c>
      <c r="P11" s="161" t="e">
        <v>#DIV/0!</v>
      </c>
      <c r="Q11" s="160" t="e">
        <v>#DIV/0!</v>
      </c>
      <c r="R11" s="139"/>
      <c r="S11" s="139"/>
    </row>
    <row r="12" spans="1:19" x14ac:dyDescent="0.4">
      <c r="A12" s="169"/>
      <c r="B12" s="169"/>
      <c r="C12" s="168" t="s">
        <v>93</v>
      </c>
      <c r="D12" s="167"/>
      <c r="E12" s="167"/>
      <c r="F12" s="173"/>
      <c r="G12" s="166"/>
      <c r="H12" s="165"/>
      <c r="I12" s="164" t="e">
        <v>#DIV/0!</v>
      </c>
      <c r="J12" s="163">
        <v>0</v>
      </c>
      <c r="K12" s="166"/>
      <c r="L12" s="165"/>
      <c r="M12" s="164" t="e">
        <v>#DIV/0!</v>
      </c>
      <c r="N12" s="163">
        <v>0</v>
      </c>
      <c r="O12" s="162" t="e">
        <v>#DIV/0!</v>
      </c>
      <c r="P12" s="161" t="e">
        <v>#DIV/0!</v>
      </c>
      <c r="Q12" s="160" t="e">
        <v>#DIV/0!</v>
      </c>
      <c r="R12" s="139"/>
      <c r="S12" s="139"/>
    </row>
    <row r="13" spans="1:19" x14ac:dyDescent="0.4">
      <c r="A13" s="169"/>
      <c r="B13" s="169"/>
      <c r="C13" s="168" t="s">
        <v>91</v>
      </c>
      <c r="D13" s="167"/>
      <c r="E13" s="167"/>
      <c r="F13" s="6" t="s">
        <v>84</v>
      </c>
      <c r="G13" s="166">
        <v>1269</v>
      </c>
      <c r="H13" s="165">
        <v>1019</v>
      </c>
      <c r="I13" s="164">
        <v>1.2453385672227675</v>
      </c>
      <c r="J13" s="163">
        <v>250</v>
      </c>
      <c r="K13" s="166">
        <v>2610</v>
      </c>
      <c r="L13" s="165">
        <v>1440</v>
      </c>
      <c r="M13" s="164">
        <v>1.8125</v>
      </c>
      <c r="N13" s="163">
        <v>1170</v>
      </c>
      <c r="O13" s="162">
        <v>0.48620689655172411</v>
      </c>
      <c r="P13" s="161">
        <v>0.70763888888888893</v>
      </c>
      <c r="Q13" s="160">
        <v>-0.22143199233716482</v>
      </c>
      <c r="R13" s="139"/>
      <c r="S13" s="139"/>
    </row>
    <row r="14" spans="1:19" x14ac:dyDescent="0.4">
      <c r="A14" s="169"/>
      <c r="B14" s="169"/>
      <c r="C14" s="168" t="s">
        <v>110</v>
      </c>
      <c r="D14" s="167"/>
      <c r="E14" s="167"/>
      <c r="F14" s="173"/>
      <c r="G14" s="166"/>
      <c r="H14" s="165"/>
      <c r="I14" s="164" t="e">
        <v>#DIV/0!</v>
      </c>
      <c r="J14" s="163">
        <v>0</v>
      </c>
      <c r="K14" s="166"/>
      <c r="L14" s="165"/>
      <c r="M14" s="164" t="e">
        <v>#DIV/0!</v>
      </c>
      <c r="N14" s="163">
        <v>0</v>
      </c>
      <c r="O14" s="162" t="e">
        <v>#DIV/0!</v>
      </c>
      <c r="P14" s="161" t="e">
        <v>#DIV/0!</v>
      </c>
      <c r="Q14" s="160" t="e">
        <v>#DIV/0!</v>
      </c>
      <c r="R14" s="139"/>
      <c r="S14" s="139"/>
    </row>
    <row r="15" spans="1:19" x14ac:dyDescent="0.4">
      <c r="A15" s="169"/>
      <c r="B15" s="169"/>
      <c r="C15" s="168" t="s">
        <v>90</v>
      </c>
      <c r="D15" s="167"/>
      <c r="E15" s="167"/>
      <c r="F15" s="173"/>
      <c r="G15" s="166"/>
      <c r="H15" s="165"/>
      <c r="I15" s="164" t="e">
        <v>#DIV/0!</v>
      </c>
      <c r="J15" s="163">
        <v>0</v>
      </c>
      <c r="K15" s="166"/>
      <c r="L15" s="165"/>
      <c r="M15" s="164" t="e">
        <v>#DIV/0!</v>
      </c>
      <c r="N15" s="163">
        <v>0</v>
      </c>
      <c r="O15" s="162" t="e">
        <v>#DIV/0!</v>
      </c>
      <c r="P15" s="161" t="e">
        <v>#DIV/0!</v>
      </c>
      <c r="Q15" s="160" t="e">
        <v>#DIV/0!</v>
      </c>
      <c r="R15" s="139"/>
      <c r="S15" s="139"/>
    </row>
    <row r="16" spans="1:19" x14ac:dyDescent="0.4">
      <c r="A16" s="169"/>
      <c r="B16" s="169"/>
      <c r="C16" s="149" t="s">
        <v>126</v>
      </c>
      <c r="D16" s="147"/>
      <c r="E16" s="147"/>
      <c r="F16" s="187"/>
      <c r="G16" s="146"/>
      <c r="H16" s="145"/>
      <c r="I16" s="144" t="e">
        <v>#DIV/0!</v>
      </c>
      <c r="J16" s="143">
        <v>0</v>
      </c>
      <c r="K16" s="146"/>
      <c r="L16" s="145"/>
      <c r="M16" s="144" t="e">
        <v>#DIV/0!</v>
      </c>
      <c r="N16" s="143">
        <v>0</v>
      </c>
      <c r="O16" s="142" t="e">
        <v>#DIV/0!</v>
      </c>
      <c r="P16" s="141" t="e">
        <v>#DIV/0!</v>
      </c>
      <c r="Q16" s="140" t="e">
        <v>#DIV/0!</v>
      </c>
      <c r="R16" s="139"/>
      <c r="S16" s="139"/>
    </row>
    <row r="17" spans="1:19" x14ac:dyDescent="0.4">
      <c r="A17" s="169"/>
      <c r="B17" s="159" t="s">
        <v>125</v>
      </c>
      <c r="C17" s="158"/>
      <c r="D17" s="158"/>
      <c r="E17" s="158"/>
      <c r="F17" s="174"/>
      <c r="G17" s="157">
        <v>23619</v>
      </c>
      <c r="H17" s="156">
        <v>18786</v>
      </c>
      <c r="I17" s="155">
        <v>1.2572660491855636</v>
      </c>
      <c r="J17" s="154">
        <v>4833</v>
      </c>
      <c r="K17" s="157">
        <v>28483</v>
      </c>
      <c r="L17" s="156">
        <v>27100</v>
      </c>
      <c r="M17" s="155">
        <v>1.0510332103321034</v>
      </c>
      <c r="N17" s="154">
        <v>1383</v>
      </c>
      <c r="O17" s="153">
        <v>0.82923147140399533</v>
      </c>
      <c r="P17" s="152">
        <v>0.69321033210332106</v>
      </c>
      <c r="Q17" s="151">
        <v>0.13602113930067428</v>
      </c>
      <c r="R17" s="139"/>
      <c r="S17" s="139"/>
    </row>
    <row r="18" spans="1:19" x14ac:dyDescent="0.4">
      <c r="A18" s="169"/>
      <c r="B18" s="169"/>
      <c r="C18" s="168" t="s">
        <v>98</v>
      </c>
      <c r="D18" s="167"/>
      <c r="E18" s="167"/>
      <c r="F18" s="173"/>
      <c r="G18" s="166"/>
      <c r="H18" s="165"/>
      <c r="I18" s="164" t="e">
        <v>#DIV/0!</v>
      </c>
      <c r="J18" s="163">
        <v>0</v>
      </c>
      <c r="K18" s="166"/>
      <c r="L18" s="165"/>
      <c r="M18" s="164" t="e">
        <v>#DIV/0!</v>
      </c>
      <c r="N18" s="163">
        <v>0</v>
      </c>
      <c r="O18" s="162" t="e">
        <v>#DIV/0!</v>
      </c>
      <c r="P18" s="161" t="e">
        <v>#DIV/0!</v>
      </c>
      <c r="Q18" s="160" t="e">
        <v>#DIV/0!</v>
      </c>
      <c r="R18" s="139"/>
      <c r="S18" s="139"/>
    </row>
    <row r="19" spans="1:19" x14ac:dyDescent="0.4">
      <c r="A19" s="169"/>
      <c r="B19" s="169"/>
      <c r="C19" s="168" t="s">
        <v>96</v>
      </c>
      <c r="D19" s="167"/>
      <c r="E19" s="167"/>
      <c r="F19" s="6" t="s">
        <v>84</v>
      </c>
      <c r="G19" s="166">
        <v>3373</v>
      </c>
      <c r="H19" s="165">
        <v>3056</v>
      </c>
      <c r="I19" s="164">
        <v>1.1037303664921465</v>
      </c>
      <c r="J19" s="163">
        <v>317</v>
      </c>
      <c r="K19" s="166">
        <v>4400</v>
      </c>
      <c r="L19" s="165">
        <v>4390</v>
      </c>
      <c r="M19" s="164">
        <v>1.0022779043280183</v>
      </c>
      <c r="N19" s="163">
        <v>10</v>
      </c>
      <c r="O19" s="162">
        <v>0.7665909090909091</v>
      </c>
      <c r="P19" s="161">
        <v>0.69612756264236897</v>
      </c>
      <c r="Q19" s="160">
        <v>7.0463346448540132E-2</v>
      </c>
      <c r="R19" s="139"/>
      <c r="S19" s="139"/>
    </row>
    <row r="20" spans="1:19" x14ac:dyDescent="0.4">
      <c r="A20" s="169"/>
      <c r="B20" s="169"/>
      <c r="C20" s="168" t="s">
        <v>97</v>
      </c>
      <c r="D20" s="167"/>
      <c r="E20" s="167"/>
      <c r="F20" s="6" t="s">
        <v>84</v>
      </c>
      <c r="G20" s="166">
        <v>6859</v>
      </c>
      <c r="H20" s="165">
        <v>5584</v>
      </c>
      <c r="I20" s="164">
        <v>1.2283309455587392</v>
      </c>
      <c r="J20" s="163">
        <v>1275</v>
      </c>
      <c r="K20" s="166">
        <v>8700</v>
      </c>
      <c r="L20" s="165">
        <v>8720</v>
      </c>
      <c r="M20" s="164">
        <v>0.99770642201834858</v>
      </c>
      <c r="N20" s="163">
        <v>-20</v>
      </c>
      <c r="O20" s="162">
        <v>0.78839080459770117</v>
      </c>
      <c r="P20" s="161">
        <v>0.6403669724770642</v>
      </c>
      <c r="Q20" s="160">
        <v>0.14802383212063697</v>
      </c>
      <c r="R20" s="139"/>
      <c r="S20" s="139"/>
    </row>
    <row r="21" spans="1:19" x14ac:dyDescent="0.4">
      <c r="A21" s="169"/>
      <c r="B21" s="169"/>
      <c r="C21" s="168" t="s">
        <v>98</v>
      </c>
      <c r="D21" s="5" t="s">
        <v>0</v>
      </c>
      <c r="E21" s="167" t="s">
        <v>89</v>
      </c>
      <c r="F21" s="6" t="s">
        <v>84</v>
      </c>
      <c r="G21" s="166">
        <v>2998</v>
      </c>
      <c r="H21" s="165">
        <v>1282</v>
      </c>
      <c r="I21" s="164">
        <v>2.3385335413416537</v>
      </c>
      <c r="J21" s="163">
        <v>1716</v>
      </c>
      <c r="K21" s="166">
        <v>3248</v>
      </c>
      <c r="L21" s="165">
        <v>1450</v>
      </c>
      <c r="M21" s="164">
        <v>2.2400000000000002</v>
      </c>
      <c r="N21" s="163">
        <v>1798</v>
      </c>
      <c r="O21" s="162">
        <v>0.92302955665024633</v>
      </c>
      <c r="P21" s="161">
        <v>0.88413793103448279</v>
      </c>
      <c r="Q21" s="160">
        <v>3.8891625615763536E-2</v>
      </c>
      <c r="R21" s="139"/>
      <c r="S21" s="139"/>
    </row>
    <row r="22" spans="1:19" x14ac:dyDescent="0.4">
      <c r="A22" s="169"/>
      <c r="B22" s="169"/>
      <c r="C22" s="168" t="s">
        <v>98</v>
      </c>
      <c r="D22" s="5" t="s">
        <v>0</v>
      </c>
      <c r="E22" s="167" t="s">
        <v>123</v>
      </c>
      <c r="F22" s="6" t="s">
        <v>84</v>
      </c>
      <c r="G22" s="166">
        <v>1422</v>
      </c>
      <c r="H22" s="165">
        <v>1226</v>
      </c>
      <c r="I22" s="164">
        <v>1.1598694942903751</v>
      </c>
      <c r="J22" s="163">
        <v>196</v>
      </c>
      <c r="K22" s="166">
        <v>1450</v>
      </c>
      <c r="L22" s="165">
        <v>1320</v>
      </c>
      <c r="M22" s="164">
        <v>1.0984848484848484</v>
      </c>
      <c r="N22" s="163">
        <v>130</v>
      </c>
      <c r="O22" s="162">
        <v>0.9806896551724138</v>
      </c>
      <c r="P22" s="161">
        <v>0.92878787878787883</v>
      </c>
      <c r="Q22" s="160">
        <v>5.190177638453497E-2</v>
      </c>
      <c r="R22" s="139"/>
      <c r="S22" s="139"/>
    </row>
    <row r="23" spans="1:19" x14ac:dyDescent="0.4">
      <c r="A23" s="169"/>
      <c r="B23" s="169"/>
      <c r="C23" s="168" t="s">
        <v>98</v>
      </c>
      <c r="D23" s="5" t="s">
        <v>0</v>
      </c>
      <c r="E23" s="167" t="s">
        <v>124</v>
      </c>
      <c r="F23" s="6" t="s">
        <v>88</v>
      </c>
      <c r="G23" s="166">
        <v>385</v>
      </c>
      <c r="H23" s="165">
        <v>357</v>
      </c>
      <c r="I23" s="164">
        <v>1.0784313725490196</v>
      </c>
      <c r="J23" s="163">
        <v>28</v>
      </c>
      <c r="K23" s="166">
        <v>435</v>
      </c>
      <c r="L23" s="165">
        <v>1160</v>
      </c>
      <c r="M23" s="164">
        <v>0.375</v>
      </c>
      <c r="N23" s="163">
        <v>-725</v>
      </c>
      <c r="O23" s="162">
        <v>0.88505747126436785</v>
      </c>
      <c r="P23" s="161">
        <v>0.30775862068965515</v>
      </c>
      <c r="Q23" s="160">
        <v>0.57729885057471275</v>
      </c>
      <c r="R23" s="139"/>
      <c r="S23" s="139"/>
    </row>
    <row r="24" spans="1:19" x14ac:dyDescent="0.4">
      <c r="A24" s="169"/>
      <c r="B24" s="169"/>
      <c r="C24" s="168" t="s">
        <v>96</v>
      </c>
      <c r="D24" s="5" t="s">
        <v>0</v>
      </c>
      <c r="E24" s="167" t="s">
        <v>89</v>
      </c>
      <c r="F24" s="6" t="s">
        <v>84</v>
      </c>
      <c r="G24" s="166">
        <v>1320</v>
      </c>
      <c r="H24" s="165">
        <v>1083</v>
      </c>
      <c r="I24" s="164">
        <v>1.2188365650969528</v>
      </c>
      <c r="J24" s="163">
        <v>237</v>
      </c>
      <c r="K24" s="166">
        <v>1500</v>
      </c>
      <c r="L24" s="165">
        <v>1335</v>
      </c>
      <c r="M24" s="164">
        <v>1.1235955056179776</v>
      </c>
      <c r="N24" s="163">
        <v>165</v>
      </c>
      <c r="O24" s="162">
        <v>0.88</v>
      </c>
      <c r="P24" s="161">
        <v>0.81123595505617974</v>
      </c>
      <c r="Q24" s="160">
        <v>6.8764044943820268E-2</v>
      </c>
      <c r="R24" s="139"/>
      <c r="S24" s="139"/>
    </row>
    <row r="25" spans="1:19" x14ac:dyDescent="0.4">
      <c r="A25" s="169"/>
      <c r="B25" s="169"/>
      <c r="C25" s="168" t="s">
        <v>96</v>
      </c>
      <c r="D25" s="5" t="s">
        <v>0</v>
      </c>
      <c r="E25" s="167" t="s">
        <v>123</v>
      </c>
      <c r="F25" s="173"/>
      <c r="G25" s="166"/>
      <c r="H25" s="165"/>
      <c r="I25" s="164" t="e">
        <v>#DIV/0!</v>
      </c>
      <c r="J25" s="163">
        <v>0</v>
      </c>
      <c r="K25" s="166"/>
      <c r="L25" s="165"/>
      <c r="M25" s="164" t="e">
        <v>#DIV/0!</v>
      </c>
      <c r="N25" s="163">
        <v>0</v>
      </c>
      <c r="O25" s="162" t="e">
        <v>#DIV/0!</v>
      </c>
      <c r="P25" s="161" t="e">
        <v>#DIV/0!</v>
      </c>
      <c r="Q25" s="160" t="e">
        <v>#DIV/0!</v>
      </c>
      <c r="R25" s="139"/>
      <c r="S25" s="139"/>
    </row>
    <row r="26" spans="1:19" x14ac:dyDescent="0.4">
      <c r="A26" s="169"/>
      <c r="B26" s="169"/>
      <c r="C26" s="168" t="s">
        <v>90</v>
      </c>
      <c r="D26" s="5" t="s">
        <v>0</v>
      </c>
      <c r="E26" s="167" t="s">
        <v>89</v>
      </c>
      <c r="F26" s="173"/>
      <c r="G26" s="166"/>
      <c r="H26" s="165"/>
      <c r="I26" s="164" t="e">
        <v>#DIV/0!</v>
      </c>
      <c r="J26" s="163">
        <v>0</v>
      </c>
      <c r="K26" s="166"/>
      <c r="L26" s="165"/>
      <c r="M26" s="164" t="e">
        <v>#DIV/0!</v>
      </c>
      <c r="N26" s="163">
        <v>0</v>
      </c>
      <c r="O26" s="162" t="e">
        <v>#DIV/0!</v>
      </c>
      <c r="P26" s="161" t="e">
        <v>#DIV/0!</v>
      </c>
      <c r="Q26" s="160" t="e">
        <v>#DIV/0!</v>
      </c>
      <c r="R26" s="139"/>
      <c r="S26" s="139"/>
    </row>
    <row r="27" spans="1:19" x14ac:dyDescent="0.4">
      <c r="A27" s="169"/>
      <c r="B27" s="169"/>
      <c r="C27" s="168" t="s">
        <v>93</v>
      </c>
      <c r="D27" s="5" t="s">
        <v>0</v>
      </c>
      <c r="E27" s="167" t="s">
        <v>89</v>
      </c>
      <c r="F27" s="173"/>
      <c r="G27" s="166"/>
      <c r="H27" s="165"/>
      <c r="I27" s="164" t="e">
        <v>#DIV/0!</v>
      </c>
      <c r="J27" s="163">
        <v>0</v>
      </c>
      <c r="K27" s="166"/>
      <c r="L27" s="165"/>
      <c r="M27" s="164" t="e">
        <v>#DIV/0!</v>
      </c>
      <c r="N27" s="163">
        <v>0</v>
      </c>
      <c r="O27" s="162" t="e">
        <v>#DIV/0!</v>
      </c>
      <c r="P27" s="161" t="e">
        <v>#DIV/0!</v>
      </c>
      <c r="Q27" s="160" t="e">
        <v>#DIV/0!</v>
      </c>
      <c r="R27" s="139"/>
      <c r="S27" s="139"/>
    </row>
    <row r="28" spans="1:19" x14ac:dyDescent="0.4">
      <c r="A28" s="169"/>
      <c r="B28" s="169"/>
      <c r="C28" s="168" t="s">
        <v>110</v>
      </c>
      <c r="D28" s="167"/>
      <c r="E28" s="167"/>
      <c r="F28" s="173"/>
      <c r="G28" s="166"/>
      <c r="H28" s="165"/>
      <c r="I28" s="164" t="e">
        <v>#DIV/0!</v>
      </c>
      <c r="J28" s="163">
        <v>0</v>
      </c>
      <c r="K28" s="166"/>
      <c r="L28" s="165"/>
      <c r="M28" s="164" t="e">
        <v>#DIV/0!</v>
      </c>
      <c r="N28" s="163">
        <v>0</v>
      </c>
      <c r="O28" s="162" t="e">
        <v>#DIV/0!</v>
      </c>
      <c r="P28" s="161" t="e">
        <v>#DIV/0!</v>
      </c>
      <c r="Q28" s="160" t="e">
        <v>#DIV/0!</v>
      </c>
      <c r="R28" s="139"/>
      <c r="S28" s="139"/>
    </row>
    <row r="29" spans="1:19" x14ac:dyDescent="0.4">
      <c r="A29" s="169"/>
      <c r="B29" s="169"/>
      <c r="C29" s="168" t="s">
        <v>105</v>
      </c>
      <c r="D29" s="167"/>
      <c r="E29" s="167"/>
      <c r="F29" s="173"/>
      <c r="G29" s="166"/>
      <c r="H29" s="165"/>
      <c r="I29" s="164" t="e">
        <v>#DIV/0!</v>
      </c>
      <c r="J29" s="163">
        <v>0</v>
      </c>
      <c r="K29" s="166"/>
      <c r="L29" s="165"/>
      <c r="M29" s="164" t="e">
        <v>#DIV/0!</v>
      </c>
      <c r="N29" s="163">
        <v>0</v>
      </c>
      <c r="O29" s="162" t="e">
        <v>#DIV/0!</v>
      </c>
      <c r="P29" s="161" t="e">
        <v>#DIV/0!</v>
      </c>
      <c r="Q29" s="160" t="e">
        <v>#DIV/0!</v>
      </c>
      <c r="R29" s="139"/>
      <c r="S29" s="139"/>
    </row>
    <row r="30" spans="1:19" x14ac:dyDescent="0.4">
      <c r="A30" s="169"/>
      <c r="B30" s="169"/>
      <c r="C30" s="168" t="s">
        <v>122</v>
      </c>
      <c r="D30" s="167"/>
      <c r="E30" s="167"/>
      <c r="F30" s="173"/>
      <c r="G30" s="166"/>
      <c r="H30" s="165"/>
      <c r="I30" s="164" t="e">
        <v>#DIV/0!</v>
      </c>
      <c r="J30" s="163">
        <v>0</v>
      </c>
      <c r="K30" s="166"/>
      <c r="L30" s="165"/>
      <c r="M30" s="164" t="e">
        <v>#DIV/0!</v>
      </c>
      <c r="N30" s="163">
        <v>0</v>
      </c>
      <c r="O30" s="162" t="e">
        <v>#DIV/0!</v>
      </c>
      <c r="P30" s="161" t="e">
        <v>#DIV/0!</v>
      </c>
      <c r="Q30" s="160" t="e">
        <v>#DIV/0!</v>
      </c>
      <c r="R30" s="139"/>
      <c r="S30" s="139"/>
    </row>
    <row r="31" spans="1:19" x14ac:dyDescent="0.4">
      <c r="A31" s="169"/>
      <c r="B31" s="169"/>
      <c r="C31" s="168" t="s">
        <v>121</v>
      </c>
      <c r="D31" s="167"/>
      <c r="E31" s="167"/>
      <c r="F31" s="6" t="s">
        <v>84</v>
      </c>
      <c r="G31" s="166">
        <v>1219</v>
      </c>
      <c r="H31" s="165">
        <v>1196</v>
      </c>
      <c r="I31" s="164">
        <v>1.0192307692307692</v>
      </c>
      <c r="J31" s="163">
        <v>23</v>
      </c>
      <c r="K31" s="166">
        <v>1450</v>
      </c>
      <c r="L31" s="165">
        <v>1450</v>
      </c>
      <c r="M31" s="164">
        <v>1</v>
      </c>
      <c r="N31" s="163">
        <v>0</v>
      </c>
      <c r="O31" s="162">
        <v>0.84068965517241379</v>
      </c>
      <c r="P31" s="161">
        <v>0.82482758620689656</v>
      </c>
      <c r="Q31" s="160">
        <v>1.5862068965517229E-2</v>
      </c>
      <c r="R31" s="139"/>
      <c r="S31" s="139"/>
    </row>
    <row r="32" spans="1:19" x14ac:dyDescent="0.4">
      <c r="A32" s="169"/>
      <c r="B32" s="169"/>
      <c r="C32" s="168" t="s">
        <v>120</v>
      </c>
      <c r="D32" s="167"/>
      <c r="E32" s="167"/>
      <c r="F32" s="173"/>
      <c r="G32" s="166"/>
      <c r="H32" s="165"/>
      <c r="I32" s="164" t="e">
        <v>#DIV/0!</v>
      </c>
      <c r="J32" s="163">
        <v>0</v>
      </c>
      <c r="K32" s="166"/>
      <c r="L32" s="165"/>
      <c r="M32" s="164" t="e">
        <v>#DIV/0!</v>
      </c>
      <c r="N32" s="163">
        <v>0</v>
      </c>
      <c r="O32" s="162" t="e">
        <v>#DIV/0!</v>
      </c>
      <c r="P32" s="161" t="e">
        <v>#DIV/0!</v>
      </c>
      <c r="Q32" s="160" t="e">
        <v>#DIV/0!</v>
      </c>
      <c r="R32" s="139"/>
      <c r="S32" s="139"/>
    </row>
    <row r="33" spans="1:19" x14ac:dyDescent="0.4">
      <c r="A33" s="169"/>
      <c r="B33" s="169"/>
      <c r="C33" s="168" t="s">
        <v>119</v>
      </c>
      <c r="D33" s="167"/>
      <c r="E33" s="167"/>
      <c r="F33" s="6" t="s">
        <v>84</v>
      </c>
      <c r="G33" s="166">
        <v>784</v>
      </c>
      <c r="H33" s="165">
        <v>743</v>
      </c>
      <c r="I33" s="164">
        <v>1.0551816958277254</v>
      </c>
      <c r="J33" s="163">
        <v>41</v>
      </c>
      <c r="K33" s="166">
        <v>1450</v>
      </c>
      <c r="L33" s="165">
        <v>1450</v>
      </c>
      <c r="M33" s="164">
        <v>1</v>
      </c>
      <c r="N33" s="163">
        <v>0</v>
      </c>
      <c r="O33" s="162">
        <v>0.54068965517241374</v>
      </c>
      <c r="P33" s="161">
        <v>0.51241379310344826</v>
      </c>
      <c r="Q33" s="160">
        <v>2.8275862068965485E-2</v>
      </c>
      <c r="R33" s="139"/>
      <c r="S33" s="139"/>
    </row>
    <row r="34" spans="1:19" x14ac:dyDescent="0.4">
      <c r="A34" s="169"/>
      <c r="B34" s="169"/>
      <c r="C34" s="168" t="s">
        <v>94</v>
      </c>
      <c r="D34" s="167"/>
      <c r="E34" s="167"/>
      <c r="F34" s="173"/>
      <c r="G34" s="166"/>
      <c r="H34" s="165"/>
      <c r="I34" s="164" t="e">
        <v>#DIV/0!</v>
      </c>
      <c r="J34" s="163">
        <v>0</v>
      </c>
      <c r="K34" s="166"/>
      <c r="L34" s="165"/>
      <c r="M34" s="164" t="e">
        <v>#DIV/0!</v>
      </c>
      <c r="N34" s="163">
        <v>0</v>
      </c>
      <c r="O34" s="162" t="e">
        <v>#DIV/0!</v>
      </c>
      <c r="P34" s="161" t="e">
        <v>#DIV/0!</v>
      </c>
      <c r="Q34" s="160" t="e">
        <v>#DIV/0!</v>
      </c>
      <c r="R34" s="139"/>
      <c r="S34" s="139"/>
    </row>
    <row r="35" spans="1:19" x14ac:dyDescent="0.4">
      <c r="A35" s="169"/>
      <c r="B35" s="169"/>
      <c r="C35" s="168" t="s">
        <v>90</v>
      </c>
      <c r="D35" s="167"/>
      <c r="E35" s="167"/>
      <c r="F35" s="173"/>
      <c r="G35" s="166"/>
      <c r="H35" s="165"/>
      <c r="I35" s="164" t="e">
        <v>#DIV/0!</v>
      </c>
      <c r="J35" s="163">
        <v>0</v>
      </c>
      <c r="K35" s="166"/>
      <c r="L35" s="165"/>
      <c r="M35" s="164" t="e">
        <v>#DIV/0!</v>
      </c>
      <c r="N35" s="163">
        <v>0</v>
      </c>
      <c r="O35" s="162" t="e">
        <v>#DIV/0!</v>
      </c>
      <c r="P35" s="161" t="e">
        <v>#DIV/0!</v>
      </c>
      <c r="Q35" s="160" t="e">
        <v>#DIV/0!</v>
      </c>
      <c r="R35" s="139"/>
      <c r="S35" s="139"/>
    </row>
    <row r="36" spans="1:19" x14ac:dyDescent="0.4">
      <c r="A36" s="169"/>
      <c r="B36" s="150"/>
      <c r="C36" s="149" t="s">
        <v>93</v>
      </c>
      <c r="D36" s="147"/>
      <c r="E36" s="147"/>
      <c r="F36" s="6" t="s">
        <v>84</v>
      </c>
      <c r="G36" s="146">
        <v>5259</v>
      </c>
      <c r="H36" s="145">
        <v>4259</v>
      </c>
      <c r="I36" s="144">
        <v>1.234796900680911</v>
      </c>
      <c r="J36" s="143">
        <v>1000</v>
      </c>
      <c r="K36" s="146">
        <v>5850</v>
      </c>
      <c r="L36" s="145">
        <v>5825</v>
      </c>
      <c r="M36" s="144">
        <v>1.0042918454935623</v>
      </c>
      <c r="N36" s="143">
        <v>25</v>
      </c>
      <c r="O36" s="142">
        <v>0.89897435897435896</v>
      </c>
      <c r="P36" s="141">
        <v>0.7311587982832618</v>
      </c>
      <c r="Q36" s="140">
        <v>0.16781556069109715</v>
      </c>
      <c r="R36" s="139"/>
      <c r="S36" s="139"/>
    </row>
    <row r="37" spans="1:19" x14ac:dyDescent="0.4">
      <c r="A37" s="169"/>
      <c r="B37" s="159" t="s">
        <v>118</v>
      </c>
      <c r="C37" s="158"/>
      <c r="D37" s="158"/>
      <c r="E37" s="158"/>
      <c r="F37" s="174"/>
      <c r="G37" s="157">
        <v>676</v>
      </c>
      <c r="H37" s="156">
        <v>741</v>
      </c>
      <c r="I37" s="155">
        <v>0.91228070175438591</v>
      </c>
      <c r="J37" s="154">
        <v>-65</v>
      </c>
      <c r="K37" s="157">
        <v>1040</v>
      </c>
      <c r="L37" s="156">
        <v>1107</v>
      </c>
      <c r="M37" s="155">
        <v>0.93947606142728091</v>
      </c>
      <c r="N37" s="154">
        <v>-67</v>
      </c>
      <c r="O37" s="153">
        <v>0.65</v>
      </c>
      <c r="P37" s="152">
        <v>0.66937669376693765</v>
      </c>
      <c r="Q37" s="151">
        <v>-1.9376693766937625E-2</v>
      </c>
      <c r="R37" s="139"/>
      <c r="S37" s="139"/>
    </row>
    <row r="38" spans="1:19" x14ac:dyDescent="0.4">
      <c r="A38" s="169"/>
      <c r="B38" s="169"/>
      <c r="C38" s="168" t="s">
        <v>117</v>
      </c>
      <c r="D38" s="167"/>
      <c r="E38" s="167"/>
      <c r="F38" s="6" t="s">
        <v>84</v>
      </c>
      <c r="G38" s="166">
        <v>440</v>
      </c>
      <c r="H38" s="165">
        <v>475</v>
      </c>
      <c r="I38" s="164">
        <v>0.9263157894736842</v>
      </c>
      <c r="J38" s="163">
        <v>-35</v>
      </c>
      <c r="K38" s="166">
        <v>650</v>
      </c>
      <c r="L38" s="165">
        <v>717</v>
      </c>
      <c r="M38" s="164">
        <v>0.9065550906555091</v>
      </c>
      <c r="N38" s="163">
        <v>-67</v>
      </c>
      <c r="O38" s="162">
        <v>0.67692307692307696</v>
      </c>
      <c r="P38" s="161">
        <v>0.66248256624825663</v>
      </c>
      <c r="Q38" s="160">
        <v>1.4440510674820328E-2</v>
      </c>
      <c r="R38" s="139"/>
      <c r="S38" s="139"/>
    </row>
    <row r="39" spans="1:19" x14ac:dyDescent="0.4">
      <c r="A39" s="150"/>
      <c r="B39" s="150"/>
      <c r="C39" s="186" t="s">
        <v>116</v>
      </c>
      <c r="D39" s="185"/>
      <c r="E39" s="185"/>
      <c r="F39" s="6" t="s">
        <v>84</v>
      </c>
      <c r="G39" s="184">
        <v>236</v>
      </c>
      <c r="H39" s="183">
        <v>266</v>
      </c>
      <c r="I39" s="182">
        <v>0.88721804511278191</v>
      </c>
      <c r="J39" s="181">
        <v>-30</v>
      </c>
      <c r="K39" s="184">
        <v>390</v>
      </c>
      <c r="L39" s="183">
        <v>390</v>
      </c>
      <c r="M39" s="182">
        <v>1</v>
      </c>
      <c r="N39" s="181">
        <v>0</v>
      </c>
      <c r="O39" s="180">
        <v>0.60512820512820509</v>
      </c>
      <c r="P39" s="179">
        <v>0.68205128205128207</v>
      </c>
      <c r="Q39" s="178">
        <v>-7.6923076923076983E-2</v>
      </c>
      <c r="R39" s="139"/>
      <c r="S39" s="139"/>
    </row>
    <row r="40" spans="1:19" x14ac:dyDescent="0.4">
      <c r="A40" s="159" t="s">
        <v>115</v>
      </c>
      <c r="B40" s="158" t="s">
        <v>114</v>
      </c>
      <c r="C40" s="158"/>
      <c r="D40" s="158"/>
      <c r="E40" s="158"/>
      <c r="F40" s="174"/>
      <c r="G40" s="157">
        <v>93061</v>
      </c>
      <c r="H40" s="156">
        <v>80877</v>
      </c>
      <c r="I40" s="155">
        <v>1.1506485156472175</v>
      </c>
      <c r="J40" s="154">
        <v>12184</v>
      </c>
      <c r="K40" s="177">
        <v>124850</v>
      </c>
      <c r="L40" s="156">
        <v>130433</v>
      </c>
      <c r="M40" s="155">
        <v>0.95719641501767194</v>
      </c>
      <c r="N40" s="154">
        <v>-5583</v>
      </c>
      <c r="O40" s="153">
        <v>0.74538245895074084</v>
      </c>
      <c r="P40" s="152">
        <v>0.62006547422814784</v>
      </c>
      <c r="Q40" s="151">
        <v>0.12531698472259301</v>
      </c>
      <c r="R40" s="139"/>
      <c r="S40" s="139"/>
    </row>
    <row r="41" spans="1:19" x14ac:dyDescent="0.4">
      <c r="A41" s="176"/>
      <c r="B41" s="159" t="s">
        <v>113</v>
      </c>
      <c r="C41" s="158"/>
      <c r="D41" s="158"/>
      <c r="E41" s="158"/>
      <c r="F41" s="174"/>
      <c r="G41" s="157">
        <v>90550</v>
      </c>
      <c r="H41" s="156">
        <v>79628</v>
      </c>
      <c r="I41" s="155">
        <v>1.1371628070527955</v>
      </c>
      <c r="J41" s="154">
        <v>10922</v>
      </c>
      <c r="K41" s="157">
        <v>121550</v>
      </c>
      <c r="L41" s="156">
        <v>128427</v>
      </c>
      <c r="M41" s="155">
        <v>0.9464520700475757</v>
      </c>
      <c r="N41" s="154">
        <v>-6877</v>
      </c>
      <c r="O41" s="153">
        <v>0.74496092143150971</v>
      </c>
      <c r="P41" s="152">
        <v>0.62002538407032792</v>
      </c>
      <c r="Q41" s="151">
        <v>0.12493553736118179</v>
      </c>
      <c r="R41" s="139"/>
      <c r="S41" s="139"/>
    </row>
    <row r="42" spans="1:19" x14ac:dyDescent="0.4">
      <c r="A42" s="169"/>
      <c r="B42" s="169"/>
      <c r="C42" s="168" t="s">
        <v>98</v>
      </c>
      <c r="D42" s="167"/>
      <c r="E42" s="167"/>
      <c r="F42" s="6" t="s">
        <v>84</v>
      </c>
      <c r="G42" s="166">
        <v>36467</v>
      </c>
      <c r="H42" s="165">
        <v>32557</v>
      </c>
      <c r="I42" s="164">
        <v>1.120097060539976</v>
      </c>
      <c r="J42" s="163">
        <v>3910</v>
      </c>
      <c r="K42" s="166">
        <v>47364</v>
      </c>
      <c r="L42" s="165">
        <v>49990</v>
      </c>
      <c r="M42" s="164">
        <v>0.94746949389877977</v>
      </c>
      <c r="N42" s="163">
        <v>-2626</v>
      </c>
      <c r="O42" s="162">
        <v>0.76993074909213743</v>
      </c>
      <c r="P42" s="161">
        <v>0.65127025405081018</v>
      </c>
      <c r="Q42" s="160">
        <v>0.11866049504132725</v>
      </c>
      <c r="R42" s="139"/>
      <c r="S42" s="139"/>
    </row>
    <row r="43" spans="1:19" x14ac:dyDescent="0.4">
      <c r="A43" s="169"/>
      <c r="B43" s="169"/>
      <c r="C43" s="168" t="s">
        <v>112</v>
      </c>
      <c r="D43" s="167"/>
      <c r="E43" s="167"/>
      <c r="F43" s="6" t="s">
        <v>84</v>
      </c>
      <c r="G43" s="166">
        <v>6042</v>
      </c>
      <c r="H43" s="165">
        <v>5534</v>
      </c>
      <c r="I43" s="164">
        <v>1.0917961691362486</v>
      </c>
      <c r="J43" s="163">
        <v>508</v>
      </c>
      <c r="K43" s="200">
        <v>7085</v>
      </c>
      <c r="L43" s="165">
        <v>9800</v>
      </c>
      <c r="M43" s="164">
        <v>0.72295918367346934</v>
      </c>
      <c r="N43" s="163">
        <v>-2715</v>
      </c>
      <c r="O43" s="162">
        <v>0.85278757939308403</v>
      </c>
      <c r="P43" s="161">
        <v>0.56469387755102041</v>
      </c>
      <c r="Q43" s="160">
        <v>0.28809370184206362</v>
      </c>
      <c r="R43" s="139"/>
      <c r="S43" s="139"/>
    </row>
    <row r="44" spans="1:19" x14ac:dyDescent="0.4">
      <c r="A44" s="169"/>
      <c r="B44" s="169"/>
      <c r="C44" s="168" t="s">
        <v>96</v>
      </c>
      <c r="D44" s="167"/>
      <c r="E44" s="167"/>
      <c r="F44" s="6" t="s">
        <v>84</v>
      </c>
      <c r="G44" s="166">
        <v>5999</v>
      </c>
      <c r="H44" s="165">
        <v>5013</v>
      </c>
      <c r="I44" s="164">
        <v>1.1966886096150009</v>
      </c>
      <c r="J44" s="163">
        <v>986</v>
      </c>
      <c r="K44" s="200">
        <v>7628</v>
      </c>
      <c r="L44" s="165">
        <v>7374</v>
      </c>
      <c r="M44" s="164">
        <v>1.0344453485218335</v>
      </c>
      <c r="N44" s="163">
        <v>254</v>
      </c>
      <c r="O44" s="162">
        <v>0.78644467750393288</v>
      </c>
      <c r="P44" s="161">
        <v>0.67982099267697316</v>
      </c>
      <c r="Q44" s="160">
        <v>0.10662368482695972</v>
      </c>
      <c r="R44" s="139"/>
      <c r="S44" s="139"/>
    </row>
    <row r="45" spans="1:19" x14ac:dyDescent="0.4">
      <c r="A45" s="169"/>
      <c r="B45" s="169"/>
      <c r="C45" s="168" t="s">
        <v>90</v>
      </c>
      <c r="D45" s="167"/>
      <c r="E45" s="167"/>
      <c r="F45" s="6" t="s">
        <v>84</v>
      </c>
      <c r="G45" s="166">
        <v>2626</v>
      </c>
      <c r="H45" s="165">
        <v>2279</v>
      </c>
      <c r="I45" s="164">
        <v>1.152259763053971</v>
      </c>
      <c r="J45" s="163">
        <v>347</v>
      </c>
      <c r="K45" s="200">
        <v>3600</v>
      </c>
      <c r="L45" s="165">
        <v>3603</v>
      </c>
      <c r="M45" s="164">
        <v>0.99916736053288924</v>
      </c>
      <c r="N45" s="163">
        <v>-3</v>
      </c>
      <c r="O45" s="162">
        <v>0.72944444444444445</v>
      </c>
      <c r="P45" s="161">
        <v>0.63252844851512624</v>
      </c>
      <c r="Q45" s="160">
        <v>9.6915995929318211E-2</v>
      </c>
      <c r="R45" s="139"/>
      <c r="S45" s="139"/>
    </row>
    <row r="46" spans="1:19" x14ac:dyDescent="0.4">
      <c r="A46" s="169"/>
      <c r="B46" s="169"/>
      <c r="C46" s="168" t="s">
        <v>93</v>
      </c>
      <c r="D46" s="167"/>
      <c r="E46" s="167"/>
      <c r="F46" s="6" t="s">
        <v>84</v>
      </c>
      <c r="G46" s="166">
        <v>6341</v>
      </c>
      <c r="H46" s="165">
        <v>5819</v>
      </c>
      <c r="I46" s="164">
        <v>1.0897061350747552</v>
      </c>
      <c r="J46" s="163">
        <v>522</v>
      </c>
      <c r="K46" s="200">
        <v>8628</v>
      </c>
      <c r="L46" s="165">
        <v>11655</v>
      </c>
      <c r="M46" s="164">
        <v>0.74028314028314024</v>
      </c>
      <c r="N46" s="163">
        <v>-3027</v>
      </c>
      <c r="O46" s="162">
        <v>0.73493277700509962</v>
      </c>
      <c r="P46" s="161">
        <v>0.49927069927069928</v>
      </c>
      <c r="Q46" s="160">
        <v>0.23566207773440034</v>
      </c>
      <c r="R46" s="139"/>
      <c r="S46" s="139"/>
    </row>
    <row r="47" spans="1:19" x14ac:dyDescent="0.4">
      <c r="A47" s="169"/>
      <c r="B47" s="169"/>
      <c r="C47" s="168" t="s">
        <v>97</v>
      </c>
      <c r="D47" s="167"/>
      <c r="E47" s="167"/>
      <c r="F47" s="6" t="s">
        <v>84</v>
      </c>
      <c r="G47" s="166">
        <v>11947</v>
      </c>
      <c r="H47" s="165">
        <v>11539</v>
      </c>
      <c r="I47" s="164">
        <v>1.0353583499436694</v>
      </c>
      <c r="J47" s="163">
        <v>408</v>
      </c>
      <c r="K47" s="200">
        <v>15374</v>
      </c>
      <c r="L47" s="165">
        <v>18930</v>
      </c>
      <c r="M47" s="164">
        <v>0.81215002641310086</v>
      </c>
      <c r="N47" s="163">
        <v>-3556</v>
      </c>
      <c r="O47" s="162">
        <v>0.7770911929231169</v>
      </c>
      <c r="P47" s="161">
        <v>0.60956154252509243</v>
      </c>
      <c r="Q47" s="160">
        <v>0.16752965039802448</v>
      </c>
      <c r="R47" s="139"/>
      <c r="S47" s="139"/>
    </row>
    <row r="48" spans="1:19" x14ac:dyDescent="0.4">
      <c r="A48" s="169"/>
      <c r="B48" s="169"/>
      <c r="C48" s="168" t="s">
        <v>91</v>
      </c>
      <c r="D48" s="167"/>
      <c r="E48" s="167"/>
      <c r="F48" s="6" t="s">
        <v>84</v>
      </c>
      <c r="G48" s="166">
        <v>1791</v>
      </c>
      <c r="H48" s="165">
        <v>1679</v>
      </c>
      <c r="I48" s="164">
        <v>1.0667063728409767</v>
      </c>
      <c r="J48" s="163">
        <v>112</v>
      </c>
      <c r="K48" s="200">
        <v>2700</v>
      </c>
      <c r="L48" s="165">
        <v>2700</v>
      </c>
      <c r="M48" s="164">
        <v>1</v>
      </c>
      <c r="N48" s="163">
        <v>0</v>
      </c>
      <c r="O48" s="162">
        <v>0.66333333333333333</v>
      </c>
      <c r="P48" s="161">
        <v>0.62185185185185188</v>
      </c>
      <c r="Q48" s="160">
        <v>4.1481481481481453E-2</v>
      </c>
      <c r="R48" s="139"/>
      <c r="S48" s="139"/>
    </row>
    <row r="49" spans="1:19" x14ac:dyDescent="0.4">
      <c r="A49" s="169"/>
      <c r="B49" s="169"/>
      <c r="C49" s="168" t="s">
        <v>111</v>
      </c>
      <c r="D49" s="167"/>
      <c r="E49" s="167"/>
      <c r="F49" s="6" t="s">
        <v>84</v>
      </c>
      <c r="G49" s="166">
        <v>743</v>
      </c>
      <c r="H49" s="165">
        <v>694</v>
      </c>
      <c r="I49" s="164">
        <v>1.0706051873198847</v>
      </c>
      <c r="J49" s="163">
        <v>49</v>
      </c>
      <c r="K49" s="200">
        <v>1760</v>
      </c>
      <c r="L49" s="165"/>
      <c r="M49" s="164" t="e">
        <v>#DIV/0!</v>
      </c>
      <c r="N49" s="163">
        <v>1760</v>
      </c>
      <c r="O49" s="162">
        <v>0.42215909090909093</v>
      </c>
      <c r="P49" s="161" t="e">
        <v>#DIV/0!</v>
      </c>
      <c r="Q49" s="160" t="e">
        <v>#DIV/0!</v>
      </c>
      <c r="R49" s="139"/>
      <c r="S49" s="139"/>
    </row>
    <row r="50" spans="1:19" x14ac:dyDescent="0.4">
      <c r="A50" s="169"/>
      <c r="B50" s="169"/>
      <c r="C50" s="168" t="s">
        <v>110</v>
      </c>
      <c r="D50" s="167"/>
      <c r="E50" s="167"/>
      <c r="F50" s="6" t="s">
        <v>84</v>
      </c>
      <c r="G50" s="166">
        <v>1695</v>
      </c>
      <c r="H50" s="165">
        <v>1499</v>
      </c>
      <c r="I50" s="164">
        <v>1.1307538358905938</v>
      </c>
      <c r="J50" s="163">
        <v>196</v>
      </c>
      <c r="K50" s="200">
        <v>2700</v>
      </c>
      <c r="L50" s="165">
        <v>2700</v>
      </c>
      <c r="M50" s="164">
        <v>1</v>
      </c>
      <c r="N50" s="163">
        <v>0</v>
      </c>
      <c r="O50" s="162">
        <v>0.62777777777777777</v>
      </c>
      <c r="P50" s="161">
        <v>0.55518518518518523</v>
      </c>
      <c r="Q50" s="160">
        <v>7.2592592592592542E-2</v>
      </c>
      <c r="R50" s="139"/>
      <c r="S50" s="139"/>
    </row>
    <row r="51" spans="1:19" x14ac:dyDescent="0.4">
      <c r="A51" s="169"/>
      <c r="B51" s="169"/>
      <c r="C51" s="168" t="s">
        <v>109</v>
      </c>
      <c r="D51" s="167"/>
      <c r="E51" s="167"/>
      <c r="F51" s="6" t="s">
        <v>88</v>
      </c>
      <c r="G51" s="166">
        <v>0</v>
      </c>
      <c r="H51" s="165">
        <v>0</v>
      </c>
      <c r="I51" s="164" t="e">
        <v>#DIV/0!</v>
      </c>
      <c r="J51" s="163">
        <v>0</v>
      </c>
      <c r="K51" s="200">
        <v>0</v>
      </c>
      <c r="L51" s="165">
        <v>0</v>
      </c>
      <c r="M51" s="164" t="e">
        <v>#DIV/0!</v>
      </c>
      <c r="N51" s="163">
        <v>0</v>
      </c>
      <c r="O51" s="162" t="e">
        <v>#DIV/0!</v>
      </c>
      <c r="P51" s="161" t="e">
        <v>#DIV/0!</v>
      </c>
      <c r="Q51" s="160" t="e">
        <v>#DIV/0!</v>
      </c>
      <c r="R51" s="139"/>
      <c r="S51" s="139"/>
    </row>
    <row r="52" spans="1:19" x14ac:dyDescent="0.4">
      <c r="A52" s="169"/>
      <c r="B52" s="169"/>
      <c r="C52" s="168" t="s">
        <v>108</v>
      </c>
      <c r="D52" s="167"/>
      <c r="E52" s="167"/>
      <c r="F52" s="6" t="s">
        <v>84</v>
      </c>
      <c r="G52" s="166">
        <v>1003</v>
      </c>
      <c r="H52" s="165">
        <v>744</v>
      </c>
      <c r="I52" s="164">
        <v>1.3481182795698925</v>
      </c>
      <c r="J52" s="163">
        <v>259</v>
      </c>
      <c r="K52" s="200">
        <v>1760</v>
      </c>
      <c r="L52" s="165">
        <v>1704</v>
      </c>
      <c r="M52" s="164">
        <v>1.0328638497652582</v>
      </c>
      <c r="N52" s="163">
        <v>56</v>
      </c>
      <c r="O52" s="162">
        <v>0.56988636363636369</v>
      </c>
      <c r="P52" s="161">
        <v>0.43661971830985913</v>
      </c>
      <c r="Q52" s="160">
        <v>0.13326664532650456</v>
      </c>
      <c r="R52" s="139"/>
      <c r="S52" s="139"/>
    </row>
    <row r="53" spans="1:19" x14ac:dyDescent="0.4">
      <c r="A53" s="169"/>
      <c r="B53" s="169"/>
      <c r="C53" s="168" t="s">
        <v>107</v>
      </c>
      <c r="D53" s="167"/>
      <c r="E53" s="167"/>
      <c r="F53" s="6" t="s">
        <v>84</v>
      </c>
      <c r="G53" s="166">
        <v>1872</v>
      </c>
      <c r="H53" s="165">
        <v>1508</v>
      </c>
      <c r="I53" s="164">
        <v>1.2413793103448276</v>
      </c>
      <c r="J53" s="163">
        <v>364</v>
      </c>
      <c r="K53" s="200">
        <v>2700</v>
      </c>
      <c r="L53" s="165">
        <v>2700</v>
      </c>
      <c r="M53" s="164">
        <v>1</v>
      </c>
      <c r="N53" s="163">
        <v>0</v>
      </c>
      <c r="O53" s="162">
        <v>0.69333333333333336</v>
      </c>
      <c r="P53" s="161">
        <v>0.55851851851851853</v>
      </c>
      <c r="Q53" s="160">
        <v>0.13481481481481483</v>
      </c>
      <c r="R53" s="139"/>
      <c r="S53" s="139"/>
    </row>
    <row r="54" spans="1:19" x14ac:dyDescent="0.4">
      <c r="A54" s="169"/>
      <c r="B54" s="169"/>
      <c r="C54" s="168" t="s">
        <v>106</v>
      </c>
      <c r="D54" s="167"/>
      <c r="E54" s="167"/>
      <c r="F54" s="6" t="s">
        <v>84</v>
      </c>
      <c r="G54" s="166">
        <v>1633</v>
      </c>
      <c r="H54" s="165">
        <v>1087</v>
      </c>
      <c r="I54" s="164">
        <v>1.5022999080036799</v>
      </c>
      <c r="J54" s="163">
        <v>546</v>
      </c>
      <c r="K54" s="200">
        <v>2700</v>
      </c>
      <c r="L54" s="165">
        <v>2694</v>
      </c>
      <c r="M54" s="164">
        <v>1.0022271714922049</v>
      </c>
      <c r="N54" s="163">
        <v>6</v>
      </c>
      <c r="O54" s="162">
        <v>0.60481481481481481</v>
      </c>
      <c r="P54" s="161">
        <v>0.40348923533778769</v>
      </c>
      <c r="Q54" s="160">
        <v>0.20132557947702712</v>
      </c>
      <c r="R54" s="139"/>
      <c r="S54" s="139"/>
    </row>
    <row r="55" spans="1:19" x14ac:dyDescent="0.4">
      <c r="A55" s="169"/>
      <c r="B55" s="169"/>
      <c r="C55" s="168" t="s">
        <v>105</v>
      </c>
      <c r="D55" s="167"/>
      <c r="E55" s="167"/>
      <c r="F55" s="6" t="s">
        <v>84</v>
      </c>
      <c r="G55" s="166">
        <v>1089</v>
      </c>
      <c r="H55" s="165">
        <v>713</v>
      </c>
      <c r="I55" s="164">
        <v>1.5273492286115007</v>
      </c>
      <c r="J55" s="163">
        <v>376</v>
      </c>
      <c r="K55" s="200">
        <v>1760</v>
      </c>
      <c r="L55" s="165">
        <v>1760</v>
      </c>
      <c r="M55" s="164">
        <v>1</v>
      </c>
      <c r="N55" s="163">
        <v>0</v>
      </c>
      <c r="O55" s="162">
        <v>0.61875000000000002</v>
      </c>
      <c r="P55" s="161">
        <v>0.40511363636363634</v>
      </c>
      <c r="Q55" s="160">
        <v>0.21363636363636368</v>
      </c>
      <c r="R55" s="139"/>
      <c r="S55" s="139"/>
    </row>
    <row r="56" spans="1:19" x14ac:dyDescent="0.4">
      <c r="A56" s="169"/>
      <c r="B56" s="169"/>
      <c r="C56" s="168" t="s">
        <v>103</v>
      </c>
      <c r="D56" s="167"/>
      <c r="E56" s="167"/>
      <c r="F56" s="6" t="s">
        <v>84</v>
      </c>
      <c r="G56" s="166">
        <v>1188</v>
      </c>
      <c r="H56" s="165">
        <v>1086</v>
      </c>
      <c r="I56" s="164">
        <v>1.0939226519337018</v>
      </c>
      <c r="J56" s="163">
        <v>102</v>
      </c>
      <c r="K56" s="200">
        <v>1760</v>
      </c>
      <c r="L56" s="165">
        <v>1760</v>
      </c>
      <c r="M56" s="164">
        <v>1</v>
      </c>
      <c r="N56" s="163">
        <v>0</v>
      </c>
      <c r="O56" s="162">
        <v>0.67500000000000004</v>
      </c>
      <c r="P56" s="161">
        <v>0.61704545454545456</v>
      </c>
      <c r="Q56" s="160">
        <v>5.7954545454545481E-2</v>
      </c>
      <c r="R56" s="139"/>
      <c r="S56" s="139"/>
    </row>
    <row r="57" spans="1:19" x14ac:dyDescent="0.4">
      <c r="A57" s="169"/>
      <c r="B57" s="169"/>
      <c r="C57" s="168" t="s">
        <v>102</v>
      </c>
      <c r="D57" s="167"/>
      <c r="E57" s="167"/>
      <c r="F57" s="6" t="s">
        <v>84</v>
      </c>
      <c r="G57" s="166">
        <v>990</v>
      </c>
      <c r="H57" s="165">
        <v>682</v>
      </c>
      <c r="I57" s="164">
        <v>1.4516129032258065</v>
      </c>
      <c r="J57" s="163">
        <v>308</v>
      </c>
      <c r="K57" s="200">
        <v>1660</v>
      </c>
      <c r="L57" s="165">
        <v>1760</v>
      </c>
      <c r="M57" s="164">
        <v>0.94318181818181823</v>
      </c>
      <c r="N57" s="163">
        <v>-100</v>
      </c>
      <c r="O57" s="162">
        <v>0.59638554216867468</v>
      </c>
      <c r="P57" s="161">
        <v>0.38750000000000001</v>
      </c>
      <c r="Q57" s="160">
        <v>0.20888554216867466</v>
      </c>
      <c r="R57" s="139"/>
      <c r="S57" s="139"/>
    </row>
    <row r="58" spans="1:19" x14ac:dyDescent="0.4">
      <c r="A58" s="169"/>
      <c r="B58" s="169"/>
      <c r="C58" s="168" t="s">
        <v>104</v>
      </c>
      <c r="D58" s="167"/>
      <c r="E58" s="167"/>
      <c r="F58" s="6" t="s">
        <v>84</v>
      </c>
      <c r="G58" s="166">
        <v>669</v>
      </c>
      <c r="H58" s="165">
        <v>694</v>
      </c>
      <c r="I58" s="164">
        <v>0.96397694524495681</v>
      </c>
      <c r="J58" s="163">
        <v>-25</v>
      </c>
      <c r="K58" s="200">
        <v>1177</v>
      </c>
      <c r="L58" s="165">
        <v>1200</v>
      </c>
      <c r="M58" s="164">
        <v>0.98083333333333333</v>
      </c>
      <c r="N58" s="163">
        <v>-23</v>
      </c>
      <c r="O58" s="162">
        <v>0.56839422259983008</v>
      </c>
      <c r="P58" s="161">
        <v>0.57833333333333337</v>
      </c>
      <c r="Q58" s="160">
        <v>-9.9391107335032869E-3</v>
      </c>
      <c r="R58" s="139"/>
      <c r="S58" s="139"/>
    </row>
    <row r="59" spans="1:19" x14ac:dyDescent="0.4">
      <c r="A59" s="169"/>
      <c r="B59" s="169"/>
      <c r="C59" s="168" t="s">
        <v>101</v>
      </c>
      <c r="D59" s="167"/>
      <c r="E59" s="167"/>
      <c r="F59" s="6" t="s">
        <v>84</v>
      </c>
      <c r="G59" s="166">
        <v>2234</v>
      </c>
      <c r="H59" s="165">
        <v>1975</v>
      </c>
      <c r="I59" s="164">
        <v>1.1311392405063292</v>
      </c>
      <c r="J59" s="163">
        <v>259</v>
      </c>
      <c r="K59" s="200">
        <v>3723</v>
      </c>
      <c r="L59" s="165">
        <v>4041</v>
      </c>
      <c r="M59" s="164">
        <v>0.9213066072754269</v>
      </c>
      <c r="N59" s="163">
        <v>-318</v>
      </c>
      <c r="O59" s="162">
        <v>0.60005372011818425</v>
      </c>
      <c r="P59" s="161">
        <v>0.48874041078940855</v>
      </c>
      <c r="Q59" s="160">
        <v>0.1113133093287757</v>
      </c>
      <c r="R59" s="139"/>
      <c r="S59" s="139"/>
    </row>
    <row r="60" spans="1:19" x14ac:dyDescent="0.4">
      <c r="A60" s="169"/>
      <c r="B60" s="169"/>
      <c r="C60" s="168" t="s">
        <v>98</v>
      </c>
      <c r="D60" s="5" t="s">
        <v>0</v>
      </c>
      <c r="E60" s="167" t="s">
        <v>89</v>
      </c>
      <c r="F60" s="6" t="s">
        <v>84</v>
      </c>
      <c r="G60" s="166">
        <v>2579</v>
      </c>
      <c r="H60" s="165">
        <v>1874</v>
      </c>
      <c r="I60" s="164">
        <v>1.3762006403415155</v>
      </c>
      <c r="J60" s="163">
        <v>705</v>
      </c>
      <c r="K60" s="200">
        <v>2700</v>
      </c>
      <c r="L60" s="165"/>
      <c r="M60" s="164" t="e">
        <v>#DIV/0!</v>
      </c>
      <c r="N60" s="163">
        <v>2700</v>
      </c>
      <c r="O60" s="162">
        <v>0.95518518518518514</v>
      </c>
      <c r="P60" s="161" t="e">
        <v>#DIV/0!</v>
      </c>
      <c r="Q60" s="160" t="e">
        <v>#DIV/0!</v>
      </c>
      <c r="R60" s="139"/>
      <c r="S60" s="139"/>
    </row>
    <row r="61" spans="1:19" x14ac:dyDescent="0.4">
      <c r="A61" s="169"/>
      <c r="B61" s="169"/>
      <c r="C61" s="168" t="s">
        <v>96</v>
      </c>
      <c r="D61" s="5" t="s">
        <v>0</v>
      </c>
      <c r="E61" s="167" t="s">
        <v>89</v>
      </c>
      <c r="F61" s="6" t="s">
        <v>84</v>
      </c>
      <c r="G61" s="166">
        <v>1438</v>
      </c>
      <c r="H61" s="165">
        <v>848</v>
      </c>
      <c r="I61" s="164">
        <v>1.695754716981132</v>
      </c>
      <c r="J61" s="163">
        <v>590</v>
      </c>
      <c r="K61" s="200">
        <v>1760</v>
      </c>
      <c r="L61" s="165">
        <v>1338</v>
      </c>
      <c r="M61" s="164">
        <v>1.3153961136023917</v>
      </c>
      <c r="N61" s="163">
        <v>422</v>
      </c>
      <c r="O61" s="162">
        <v>0.81704545454545452</v>
      </c>
      <c r="P61" s="161">
        <v>0.63378176382660689</v>
      </c>
      <c r="Q61" s="160">
        <v>0.18326369071884763</v>
      </c>
      <c r="R61" s="139"/>
      <c r="S61" s="139"/>
    </row>
    <row r="62" spans="1:19" x14ac:dyDescent="0.4">
      <c r="A62" s="169"/>
      <c r="B62" s="169"/>
      <c r="C62" s="168" t="s">
        <v>93</v>
      </c>
      <c r="D62" s="5" t="s">
        <v>0</v>
      </c>
      <c r="E62" s="167" t="s">
        <v>89</v>
      </c>
      <c r="F62" s="6" t="s">
        <v>84</v>
      </c>
      <c r="G62" s="166">
        <v>1313</v>
      </c>
      <c r="H62" s="165">
        <v>1051</v>
      </c>
      <c r="I62" s="164">
        <v>1.2492863939105614</v>
      </c>
      <c r="J62" s="163">
        <v>262</v>
      </c>
      <c r="K62" s="200">
        <v>1751</v>
      </c>
      <c r="L62" s="165">
        <v>1584</v>
      </c>
      <c r="M62" s="164">
        <v>1.105429292929293</v>
      </c>
      <c r="N62" s="163">
        <v>167</v>
      </c>
      <c r="O62" s="162">
        <v>0.74985722444317537</v>
      </c>
      <c r="P62" s="161">
        <v>0.66351010101010099</v>
      </c>
      <c r="Q62" s="160">
        <v>8.634712343307438E-2</v>
      </c>
      <c r="R62" s="139"/>
      <c r="S62" s="139"/>
    </row>
    <row r="63" spans="1:19" x14ac:dyDescent="0.4">
      <c r="A63" s="169"/>
      <c r="B63" s="150"/>
      <c r="C63" s="149" t="s">
        <v>97</v>
      </c>
      <c r="D63" s="11" t="s">
        <v>0</v>
      </c>
      <c r="E63" s="147" t="s">
        <v>89</v>
      </c>
      <c r="F63" s="6" t="s">
        <v>88</v>
      </c>
      <c r="G63" s="146">
        <v>891</v>
      </c>
      <c r="H63" s="145">
        <v>753</v>
      </c>
      <c r="I63" s="144">
        <v>1.1832669322709164</v>
      </c>
      <c r="J63" s="143">
        <v>138</v>
      </c>
      <c r="K63" s="198">
        <v>1260</v>
      </c>
      <c r="L63" s="145">
        <v>1134</v>
      </c>
      <c r="M63" s="144">
        <v>1.1111111111111112</v>
      </c>
      <c r="N63" s="143">
        <v>126</v>
      </c>
      <c r="O63" s="142">
        <v>0.70714285714285718</v>
      </c>
      <c r="P63" s="141">
        <v>0.66402116402116407</v>
      </c>
      <c r="Q63" s="140">
        <v>4.3121693121693117E-2</v>
      </c>
      <c r="R63" s="139"/>
      <c r="S63" s="139"/>
    </row>
    <row r="64" spans="1:19" x14ac:dyDescent="0.4">
      <c r="A64" s="169"/>
      <c r="B64" s="159" t="s">
        <v>1</v>
      </c>
      <c r="C64" s="158"/>
      <c r="D64" s="175"/>
      <c r="E64" s="158"/>
      <c r="F64" s="174"/>
      <c r="G64" s="157">
        <v>2511</v>
      </c>
      <c r="H64" s="156">
        <v>1249</v>
      </c>
      <c r="I64" s="155">
        <v>2.0104083266613291</v>
      </c>
      <c r="J64" s="154">
        <v>1262</v>
      </c>
      <c r="K64" s="157">
        <v>3300</v>
      </c>
      <c r="L64" s="156">
        <v>2006</v>
      </c>
      <c r="M64" s="155">
        <v>1.6450648055832502</v>
      </c>
      <c r="N64" s="154">
        <v>1294</v>
      </c>
      <c r="O64" s="153">
        <v>0.76090909090909087</v>
      </c>
      <c r="P64" s="152">
        <v>0.62263210368893318</v>
      </c>
      <c r="Q64" s="151">
        <v>0.13827698722015769</v>
      </c>
      <c r="R64" s="139"/>
      <c r="S64" s="139"/>
    </row>
    <row r="65" spans="1:19" x14ac:dyDescent="0.4">
      <c r="A65" s="169"/>
      <c r="B65" s="169"/>
      <c r="C65" s="168" t="s">
        <v>104</v>
      </c>
      <c r="D65" s="167"/>
      <c r="E65" s="167"/>
      <c r="F65" s="6" t="s">
        <v>84</v>
      </c>
      <c r="G65" s="166">
        <v>475</v>
      </c>
      <c r="H65" s="165">
        <v>356</v>
      </c>
      <c r="I65" s="164">
        <v>1.3342696629213484</v>
      </c>
      <c r="J65" s="163">
        <v>119</v>
      </c>
      <c r="K65" s="166">
        <v>563</v>
      </c>
      <c r="L65" s="165">
        <v>540</v>
      </c>
      <c r="M65" s="164">
        <v>1.0425925925925925</v>
      </c>
      <c r="N65" s="163">
        <v>23</v>
      </c>
      <c r="O65" s="162">
        <v>0.84369449378330375</v>
      </c>
      <c r="P65" s="161">
        <v>0.65925925925925921</v>
      </c>
      <c r="Q65" s="160">
        <v>0.18443523452404453</v>
      </c>
      <c r="R65" s="139"/>
      <c r="S65" s="139"/>
    </row>
    <row r="66" spans="1:19" x14ac:dyDescent="0.4">
      <c r="A66" s="169"/>
      <c r="B66" s="169"/>
      <c r="C66" s="168" t="s">
        <v>103</v>
      </c>
      <c r="D66" s="167"/>
      <c r="E66" s="167"/>
      <c r="F66" s="173"/>
      <c r="G66" s="166"/>
      <c r="H66" s="165"/>
      <c r="I66" s="164" t="e">
        <v>#DIV/0!</v>
      </c>
      <c r="J66" s="163">
        <v>0</v>
      </c>
      <c r="K66" s="166"/>
      <c r="L66" s="165"/>
      <c r="M66" s="164" t="e">
        <v>#DIV/0!</v>
      </c>
      <c r="N66" s="163">
        <v>0</v>
      </c>
      <c r="O66" s="162" t="e">
        <v>#DIV/0!</v>
      </c>
      <c r="P66" s="161" t="e">
        <v>#DIV/0!</v>
      </c>
      <c r="Q66" s="160" t="e">
        <v>#DIV/0!</v>
      </c>
      <c r="R66" s="139"/>
      <c r="S66" s="139"/>
    </row>
    <row r="67" spans="1:19" x14ac:dyDescent="0.4">
      <c r="A67" s="169"/>
      <c r="B67" s="169"/>
      <c r="C67" s="168" t="s">
        <v>102</v>
      </c>
      <c r="D67" s="167"/>
      <c r="E67" s="167"/>
      <c r="F67" s="173"/>
      <c r="G67" s="166"/>
      <c r="H67" s="165"/>
      <c r="I67" s="164" t="e">
        <v>#DIV/0!</v>
      </c>
      <c r="J67" s="163">
        <v>0</v>
      </c>
      <c r="K67" s="166"/>
      <c r="L67" s="165"/>
      <c r="M67" s="164" t="e">
        <v>#DIV/0!</v>
      </c>
      <c r="N67" s="163">
        <v>0</v>
      </c>
      <c r="O67" s="162" t="e">
        <v>#DIV/0!</v>
      </c>
      <c r="P67" s="161" t="e">
        <v>#DIV/0!</v>
      </c>
      <c r="Q67" s="160" t="e">
        <v>#DIV/0!</v>
      </c>
      <c r="R67" s="139"/>
      <c r="S67" s="139"/>
    </row>
    <row r="68" spans="1:19" x14ac:dyDescent="0.4">
      <c r="A68" s="169"/>
      <c r="B68" s="169"/>
      <c r="C68" s="168" t="s">
        <v>101</v>
      </c>
      <c r="D68" s="167"/>
      <c r="E68" s="167"/>
      <c r="F68" s="6" t="s">
        <v>84</v>
      </c>
      <c r="G68" s="166">
        <v>862</v>
      </c>
      <c r="H68" s="165">
        <v>431</v>
      </c>
      <c r="I68" s="164">
        <v>2</v>
      </c>
      <c r="J68" s="163">
        <v>431</v>
      </c>
      <c r="K68" s="166">
        <v>1117</v>
      </c>
      <c r="L68" s="165">
        <v>569</v>
      </c>
      <c r="M68" s="164">
        <v>1.9630931458699472</v>
      </c>
      <c r="N68" s="163">
        <v>548</v>
      </c>
      <c r="O68" s="162">
        <v>0.77170993733213966</v>
      </c>
      <c r="P68" s="161">
        <v>0.75746924428822493</v>
      </c>
      <c r="Q68" s="160">
        <v>1.4240693043914732E-2</v>
      </c>
      <c r="R68" s="139"/>
      <c r="S68" s="139"/>
    </row>
    <row r="69" spans="1:19" x14ac:dyDescent="0.4">
      <c r="A69" s="150"/>
      <c r="B69" s="150"/>
      <c r="C69" s="149" t="s">
        <v>90</v>
      </c>
      <c r="D69" s="147"/>
      <c r="E69" s="147"/>
      <c r="F69" s="12" t="s">
        <v>84</v>
      </c>
      <c r="G69" s="146">
        <v>1174</v>
      </c>
      <c r="H69" s="145">
        <v>462</v>
      </c>
      <c r="I69" s="144">
        <v>2.5411255411255413</v>
      </c>
      <c r="J69" s="143">
        <v>712</v>
      </c>
      <c r="K69" s="146">
        <v>1620</v>
      </c>
      <c r="L69" s="145">
        <v>897</v>
      </c>
      <c r="M69" s="144">
        <v>1.806020066889632</v>
      </c>
      <c r="N69" s="143">
        <v>723</v>
      </c>
      <c r="O69" s="142">
        <v>0.72469135802469131</v>
      </c>
      <c r="P69" s="141">
        <v>0.51505016722408026</v>
      </c>
      <c r="Q69" s="140">
        <v>0.20964119080061105</v>
      </c>
      <c r="R69" s="139"/>
      <c r="S69" s="139"/>
    </row>
    <row r="70" spans="1:19" x14ac:dyDescent="0.4">
      <c r="G70" s="138"/>
      <c r="H70" s="138"/>
      <c r="I70" s="138"/>
      <c r="J70" s="138"/>
      <c r="K70" s="138"/>
      <c r="L70" s="138"/>
      <c r="M70" s="138"/>
      <c r="N70" s="138"/>
      <c r="O70" s="137"/>
      <c r="P70" s="137"/>
      <c r="Q70" s="137"/>
    </row>
    <row r="71" spans="1:19" x14ac:dyDescent="0.4">
      <c r="C71" s="8" t="s">
        <v>83</v>
      </c>
    </row>
    <row r="72" spans="1:19" x14ac:dyDescent="0.4">
      <c r="C72" s="9" t="s">
        <v>82</v>
      </c>
    </row>
    <row r="73" spans="1:19" x14ac:dyDescent="0.4">
      <c r="C73" s="8" t="s">
        <v>81</v>
      </c>
    </row>
    <row r="74" spans="1:19" x14ac:dyDescent="0.4">
      <c r="C74" s="8" t="s">
        <v>80</v>
      </c>
    </row>
    <row r="75" spans="1:19" x14ac:dyDescent="0.4">
      <c r="C75" s="8" t="s">
        <v>79</v>
      </c>
    </row>
  </sheetData>
  <mergeCells count="15">
    <mergeCell ref="Q3:Q4"/>
    <mergeCell ref="O2:Q2"/>
    <mergeCell ref="O3:O4"/>
    <mergeCell ref="A1:D1"/>
    <mergeCell ref="G2:J2"/>
    <mergeCell ref="I3:J3"/>
    <mergeCell ref="G3:G4"/>
    <mergeCell ref="H3:H4"/>
    <mergeCell ref="A3:F4"/>
    <mergeCell ref="A2:B2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h26'!A1" display="'h26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showGridLines="0" zoomScale="90" zoomScaleNormal="90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36" customWidth="1"/>
    <col min="2" max="2" width="1.125" style="136" customWidth="1"/>
    <col min="3" max="3" width="6.75" style="136" customWidth="1"/>
    <col min="4" max="4" width="2.625" style="136" bestFit="1" customWidth="1"/>
    <col min="5" max="5" width="7.125" style="136" bestFit="1" customWidth="1"/>
    <col min="6" max="6" width="6.375" style="136" customWidth="1"/>
    <col min="7" max="8" width="12.75" style="136" bestFit="1" customWidth="1"/>
    <col min="9" max="9" width="7.625" style="136" customWidth="1"/>
    <col min="10" max="10" width="9.625" style="136" customWidth="1"/>
    <col min="11" max="12" width="12.75" style="136" bestFit="1" customWidth="1"/>
    <col min="13" max="13" width="7.625" style="136" customWidth="1"/>
    <col min="14" max="16" width="9.625" style="136" customWidth="1"/>
    <col min="17" max="17" width="8.625" style="136" customWidth="1"/>
    <col min="18" max="16384" width="9" style="136"/>
  </cols>
  <sheetData>
    <row r="1" spans="1:19" ht="17.25" customHeight="1" thickBot="1" x14ac:dyDescent="0.45">
      <c r="A1" s="281" t="str">
        <f>'h26'!A1</f>
        <v>平成26年度</v>
      </c>
      <c r="B1" s="281"/>
      <c r="C1" s="281"/>
      <c r="D1" s="281"/>
      <c r="E1" s="89"/>
      <c r="F1" s="89"/>
      <c r="G1" s="89"/>
      <c r="H1" s="89"/>
      <c r="I1" s="89"/>
      <c r="J1" s="92" t="str">
        <f ca="1">RIGHT(CELL("filename",$A$1),LEN(CELL("filename",$A$1))-FIND("]",CELL("filename",$A$1)))</f>
        <v>７月（下旬）</v>
      </c>
      <c r="K1" s="93" t="s">
        <v>72</v>
      </c>
      <c r="L1" s="89"/>
      <c r="M1" s="89"/>
      <c r="N1" s="89"/>
      <c r="O1" s="89"/>
      <c r="P1" s="89"/>
      <c r="Q1" s="89"/>
    </row>
    <row r="2" spans="1:19" x14ac:dyDescent="0.4">
      <c r="A2" s="299">
        <f>'７月（上旬）'!A2:B2</f>
        <v>26</v>
      </c>
      <c r="B2" s="284"/>
      <c r="C2" s="1">
        <f>'７月（上旬）'!C2</f>
        <v>2014</v>
      </c>
      <c r="D2" s="2" t="s">
        <v>141</v>
      </c>
      <c r="E2" s="2">
        <f>'７月（上旬）'!E2</f>
        <v>7</v>
      </c>
      <c r="F2" s="2" t="s">
        <v>140</v>
      </c>
      <c r="G2" s="291" t="s">
        <v>139</v>
      </c>
      <c r="H2" s="284"/>
      <c r="I2" s="284"/>
      <c r="J2" s="292"/>
      <c r="K2" s="284" t="s">
        <v>138</v>
      </c>
      <c r="L2" s="284"/>
      <c r="M2" s="284"/>
      <c r="N2" s="284"/>
      <c r="O2" s="291" t="s">
        <v>137</v>
      </c>
      <c r="P2" s="284"/>
      <c r="Q2" s="302"/>
    </row>
    <row r="3" spans="1:19" x14ac:dyDescent="0.4">
      <c r="A3" s="295" t="s">
        <v>136</v>
      </c>
      <c r="B3" s="296"/>
      <c r="C3" s="296"/>
      <c r="D3" s="296"/>
      <c r="E3" s="296"/>
      <c r="F3" s="296"/>
      <c r="G3" s="293" t="s">
        <v>222</v>
      </c>
      <c r="H3" s="287" t="s">
        <v>221</v>
      </c>
      <c r="I3" s="289" t="s">
        <v>133</v>
      </c>
      <c r="J3" s="290"/>
      <c r="K3" s="285" t="str">
        <f>G3</f>
        <v>14'7/21-7/31</v>
      </c>
      <c r="L3" s="287" t="str">
        <f>H3</f>
        <v>13'7/21-7/31</v>
      </c>
      <c r="M3" s="289" t="s">
        <v>133</v>
      </c>
      <c r="N3" s="290"/>
      <c r="O3" s="303" t="str">
        <f>G3</f>
        <v>14'7/21-7/31</v>
      </c>
      <c r="P3" s="282" t="str">
        <f>H3</f>
        <v>13'7/21-7/31</v>
      </c>
      <c r="Q3" s="300" t="s">
        <v>131</v>
      </c>
    </row>
    <row r="4" spans="1:19" ht="14.25" thickBot="1" x14ac:dyDescent="0.45">
      <c r="A4" s="297"/>
      <c r="B4" s="298"/>
      <c r="C4" s="298"/>
      <c r="D4" s="298"/>
      <c r="E4" s="298"/>
      <c r="F4" s="298"/>
      <c r="G4" s="294"/>
      <c r="H4" s="288"/>
      <c r="I4" s="3" t="s">
        <v>132</v>
      </c>
      <c r="J4" s="4" t="s">
        <v>131</v>
      </c>
      <c r="K4" s="286"/>
      <c r="L4" s="288"/>
      <c r="M4" s="3" t="s">
        <v>132</v>
      </c>
      <c r="N4" s="4" t="s">
        <v>131</v>
      </c>
      <c r="O4" s="304"/>
      <c r="P4" s="283"/>
      <c r="Q4" s="301"/>
    </row>
    <row r="5" spans="1:19" x14ac:dyDescent="0.4">
      <c r="A5" s="176" t="s">
        <v>149</v>
      </c>
      <c r="B5" s="195"/>
      <c r="C5" s="195"/>
      <c r="D5" s="195"/>
      <c r="E5" s="195"/>
      <c r="F5" s="195"/>
      <c r="G5" s="194">
        <v>200960</v>
      </c>
      <c r="H5" s="193">
        <v>182074</v>
      </c>
      <c r="I5" s="192">
        <v>1.1037270560321628</v>
      </c>
      <c r="J5" s="191">
        <v>18886</v>
      </c>
      <c r="K5" s="194">
        <v>252311</v>
      </c>
      <c r="L5" s="193">
        <v>254205</v>
      </c>
      <c r="M5" s="192">
        <v>0.99254932043036137</v>
      </c>
      <c r="N5" s="191">
        <v>-1894</v>
      </c>
      <c r="O5" s="190">
        <v>0.79647736325407925</v>
      </c>
      <c r="P5" s="189">
        <v>0.71624869691784188</v>
      </c>
      <c r="Q5" s="188">
        <v>8.0228666336237375E-2</v>
      </c>
      <c r="R5" s="139"/>
      <c r="S5" s="139"/>
    </row>
    <row r="6" spans="1:19" x14ac:dyDescent="0.4">
      <c r="A6" s="159" t="s">
        <v>129</v>
      </c>
      <c r="B6" s="158" t="s">
        <v>128</v>
      </c>
      <c r="C6" s="158"/>
      <c r="D6" s="158"/>
      <c r="E6" s="158"/>
      <c r="F6" s="158"/>
      <c r="G6" s="157">
        <v>87611</v>
      </c>
      <c r="H6" s="156">
        <v>78727</v>
      </c>
      <c r="I6" s="155">
        <v>1.1128456565092026</v>
      </c>
      <c r="J6" s="154">
        <v>8884</v>
      </c>
      <c r="K6" s="177">
        <v>103256</v>
      </c>
      <c r="L6" s="156">
        <v>104056</v>
      </c>
      <c r="M6" s="155">
        <v>0.99231183209041285</v>
      </c>
      <c r="N6" s="154">
        <v>-800</v>
      </c>
      <c r="O6" s="153">
        <v>0.84848338111102506</v>
      </c>
      <c r="P6" s="152">
        <v>0.75658299377258398</v>
      </c>
      <c r="Q6" s="151">
        <v>9.1900387338441081E-2</v>
      </c>
      <c r="R6" s="139"/>
      <c r="S6" s="139"/>
    </row>
    <row r="7" spans="1:19" x14ac:dyDescent="0.4">
      <c r="A7" s="169"/>
      <c r="B7" s="159" t="s">
        <v>127</v>
      </c>
      <c r="C7" s="158"/>
      <c r="D7" s="158"/>
      <c r="E7" s="158"/>
      <c r="F7" s="158"/>
      <c r="G7" s="157">
        <v>59821</v>
      </c>
      <c r="H7" s="156">
        <v>55785</v>
      </c>
      <c r="I7" s="155">
        <v>1.0723491978130322</v>
      </c>
      <c r="J7" s="154">
        <v>4036</v>
      </c>
      <c r="K7" s="157">
        <v>68603</v>
      </c>
      <c r="L7" s="156">
        <v>72232</v>
      </c>
      <c r="M7" s="155">
        <v>0.94975910953593978</v>
      </c>
      <c r="N7" s="154">
        <v>-3629</v>
      </c>
      <c r="O7" s="153">
        <v>0.8719881054764369</v>
      </c>
      <c r="P7" s="152">
        <v>0.77230313434488873</v>
      </c>
      <c r="Q7" s="151">
        <v>9.9684971131548172E-2</v>
      </c>
      <c r="R7" s="139"/>
      <c r="S7" s="139"/>
    </row>
    <row r="8" spans="1:19" x14ac:dyDescent="0.4">
      <c r="A8" s="169"/>
      <c r="B8" s="169"/>
      <c r="C8" s="168" t="s">
        <v>98</v>
      </c>
      <c r="D8" s="5"/>
      <c r="E8" s="167"/>
      <c r="F8" s="6" t="s">
        <v>84</v>
      </c>
      <c r="G8" s="166">
        <v>49108</v>
      </c>
      <c r="H8" s="165">
        <v>47074</v>
      </c>
      <c r="I8" s="164">
        <v>1.0432085652377108</v>
      </c>
      <c r="J8" s="163">
        <v>2034</v>
      </c>
      <c r="K8" s="166">
        <v>52917</v>
      </c>
      <c r="L8" s="165">
        <v>61518</v>
      </c>
      <c r="M8" s="164">
        <v>0.86018726226470299</v>
      </c>
      <c r="N8" s="163">
        <v>-8601</v>
      </c>
      <c r="O8" s="162">
        <v>0.92801935105920597</v>
      </c>
      <c r="P8" s="161">
        <v>0.76520693130465878</v>
      </c>
      <c r="Q8" s="160">
        <v>0.16281241975454719</v>
      </c>
      <c r="R8" s="139"/>
      <c r="S8" s="139"/>
    </row>
    <row r="9" spans="1:19" x14ac:dyDescent="0.4">
      <c r="A9" s="169"/>
      <c r="B9" s="169"/>
      <c r="C9" s="168" t="s">
        <v>112</v>
      </c>
      <c r="D9" s="167"/>
      <c r="E9" s="167"/>
      <c r="F9" s="6" t="s">
        <v>84</v>
      </c>
      <c r="G9" s="166">
        <v>9264</v>
      </c>
      <c r="H9" s="165">
        <v>7494</v>
      </c>
      <c r="I9" s="164">
        <v>1.2361889511609288</v>
      </c>
      <c r="J9" s="163">
        <v>1770</v>
      </c>
      <c r="K9" s="166">
        <v>12815</v>
      </c>
      <c r="L9" s="165">
        <v>9130</v>
      </c>
      <c r="M9" s="164">
        <v>1.4036144578313252</v>
      </c>
      <c r="N9" s="163">
        <v>3685</v>
      </c>
      <c r="O9" s="162">
        <v>0.7229028482247366</v>
      </c>
      <c r="P9" s="161">
        <v>0.82081051478641842</v>
      </c>
      <c r="Q9" s="160">
        <v>-9.7907666561681816E-2</v>
      </c>
      <c r="R9" s="139"/>
      <c r="S9" s="139"/>
    </row>
    <row r="10" spans="1:19" x14ac:dyDescent="0.4">
      <c r="A10" s="169"/>
      <c r="B10" s="169"/>
      <c r="C10" s="168" t="s">
        <v>96</v>
      </c>
      <c r="D10" s="167"/>
      <c r="E10" s="167"/>
      <c r="F10" s="173"/>
      <c r="G10" s="166">
        <v>0</v>
      </c>
      <c r="H10" s="165">
        <v>0</v>
      </c>
      <c r="I10" s="164" t="e">
        <v>#DIV/0!</v>
      </c>
      <c r="J10" s="163">
        <v>0</v>
      </c>
      <c r="K10" s="166">
        <v>0</v>
      </c>
      <c r="L10" s="165">
        <v>0</v>
      </c>
      <c r="M10" s="164" t="e">
        <v>#DIV/0!</v>
      </c>
      <c r="N10" s="163">
        <v>0</v>
      </c>
      <c r="O10" s="162" t="e">
        <v>#DIV/0!</v>
      </c>
      <c r="P10" s="161" t="e">
        <v>#DIV/0!</v>
      </c>
      <c r="Q10" s="160" t="e">
        <v>#DIV/0!</v>
      </c>
      <c r="R10" s="139"/>
      <c r="S10" s="139"/>
    </row>
    <row r="11" spans="1:19" x14ac:dyDescent="0.4">
      <c r="A11" s="169"/>
      <c r="B11" s="169"/>
      <c r="C11" s="168" t="s">
        <v>97</v>
      </c>
      <c r="D11" s="167"/>
      <c r="E11" s="167"/>
      <c r="F11" s="173"/>
      <c r="G11" s="166">
        <v>0</v>
      </c>
      <c r="H11" s="165">
        <v>0</v>
      </c>
      <c r="I11" s="164" t="e">
        <v>#DIV/0!</v>
      </c>
      <c r="J11" s="163">
        <v>0</v>
      </c>
      <c r="K11" s="166">
        <v>0</v>
      </c>
      <c r="L11" s="165">
        <v>0</v>
      </c>
      <c r="M11" s="164" t="e">
        <v>#DIV/0!</v>
      </c>
      <c r="N11" s="163">
        <v>0</v>
      </c>
      <c r="O11" s="162" t="e">
        <v>#DIV/0!</v>
      </c>
      <c r="P11" s="161" t="e">
        <v>#DIV/0!</v>
      </c>
      <c r="Q11" s="160" t="e">
        <v>#DIV/0!</v>
      </c>
      <c r="R11" s="139"/>
      <c r="S11" s="139"/>
    </row>
    <row r="12" spans="1:19" x14ac:dyDescent="0.4">
      <c r="A12" s="169"/>
      <c r="B12" s="169"/>
      <c r="C12" s="168" t="s">
        <v>93</v>
      </c>
      <c r="D12" s="167"/>
      <c r="E12" s="167"/>
      <c r="F12" s="173"/>
      <c r="G12" s="166">
        <v>0</v>
      </c>
      <c r="H12" s="165">
        <v>0</v>
      </c>
      <c r="I12" s="164" t="e">
        <v>#DIV/0!</v>
      </c>
      <c r="J12" s="163">
        <v>0</v>
      </c>
      <c r="K12" s="166">
        <v>0</v>
      </c>
      <c r="L12" s="165">
        <v>0</v>
      </c>
      <c r="M12" s="164" t="e">
        <v>#DIV/0!</v>
      </c>
      <c r="N12" s="163">
        <v>0</v>
      </c>
      <c r="O12" s="162" t="e">
        <v>#DIV/0!</v>
      </c>
      <c r="P12" s="161" t="e">
        <v>#DIV/0!</v>
      </c>
      <c r="Q12" s="160" t="e">
        <v>#DIV/0!</v>
      </c>
      <c r="R12" s="139"/>
      <c r="S12" s="139"/>
    </row>
    <row r="13" spans="1:19" x14ac:dyDescent="0.4">
      <c r="A13" s="169"/>
      <c r="B13" s="169"/>
      <c r="C13" s="168" t="s">
        <v>91</v>
      </c>
      <c r="D13" s="167"/>
      <c r="E13" s="167"/>
      <c r="F13" s="6" t="s">
        <v>84</v>
      </c>
      <c r="G13" s="166">
        <v>1449</v>
      </c>
      <c r="H13" s="165">
        <v>1217</v>
      </c>
      <c r="I13" s="164">
        <v>1.1906327033689401</v>
      </c>
      <c r="J13" s="163">
        <v>232</v>
      </c>
      <c r="K13" s="166">
        <v>2871</v>
      </c>
      <c r="L13" s="165">
        <v>1584</v>
      </c>
      <c r="M13" s="164">
        <v>1.8125</v>
      </c>
      <c r="N13" s="163">
        <v>1287</v>
      </c>
      <c r="O13" s="162">
        <v>0.50470219435736674</v>
      </c>
      <c r="P13" s="161">
        <v>0.76830808080808077</v>
      </c>
      <c r="Q13" s="160">
        <v>-0.26360588645071403</v>
      </c>
      <c r="R13" s="139"/>
      <c r="S13" s="139"/>
    </row>
    <row r="14" spans="1:19" x14ac:dyDescent="0.4">
      <c r="A14" s="169"/>
      <c r="B14" s="169"/>
      <c r="C14" s="168" t="s">
        <v>110</v>
      </c>
      <c r="D14" s="167"/>
      <c r="E14" s="167"/>
      <c r="F14" s="173"/>
      <c r="G14" s="166">
        <v>0</v>
      </c>
      <c r="H14" s="165">
        <v>0</v>
      </c>
      <c r="I14" s="164" t="e">
        <v>#DIV/0!</v>
      </c>
      <c r="J14" s="163">
        <v>0</v>
      </c>
      <c r="K14" s="166">
        <v>0</v>
      </c>
      <c r="L14" s="165">
        <v>0</v>
      </c>
      <c r="M14" s="164" t="e">
        <v>#DIV/0!</v>
      </c>
      <c r="N14" s="163">
        <v>0</v>
      </c>
      <c r="O14" s="162" t="e">
        <v>#DIV/0!</v>
      </c>
      <c r="P14" s="161" t="e">
        <v>#DIV/0!</v>
      </c>
      <c r="Q14" s="160" t="e">
        <v>#DIV/0!</v>
      </c>
      <c r="R14" s="139"/>
      <c r="S14" s="139"/>
    </row>
    <row r="15" spans="1:19" x14ac:dyDescent="0.4">
      <c r="A15" s="169"/>
      <c r="B15" s="169"/>
      <c r="C15" s="168" t="s">
        <v>90</v>
      </c>
      <c r="D15" s="167"/>
      <c r="E15" s="167"/>
      <c r="F15" s="173"/>
      <c r="G15" s="166">
        <v>0</v>
      </c>
      <c r="H15" s="165">
        <v>0</v>
      </c>
      <c r="I15" s="164" t="e">
        <v>#DIV/0!</v>
      </c>
      <c r="J15" s="163">
        <v>0</v>
      </c>
      <c r="K15" s="166">
        <v>0</v>
      </c>
      <c r="L15" s="165">
        <v>0</v>
      </c>
      <c r="M15" s="164" t="e">
        <v>#DIV/0!</v>
      </c>
      <c r="N15" s="163">
        <v>0</v>
      </c>
      <c r="O15" s="162" t="e">
        <v>#DIV/0!</v>
      </c>
      <c r="P15" s="161" t="e">
        <v>#DIV/0!</v>
      </c>
      <c r="Q15" s="160" t="e">
        <v>#DIV/0!</v>
      </c>
      <c r="R15" s="139"/>
      <c r="S15" s="139"/>
    </row>
    <row r="16" spans="1:19" x14ac:dyDescent="0.4">
      <c r="A16" s="169"/>
      <c r="B16" s="169"/>
      <c r="C16" s="149" t="s">
        <v>126</v>
      </c>
      <c r="D16" s="147"/>
      <c r="E16" s="147"/>
      <c r="F16" s="187"/>
      <c r="G16" s="146">
        <v>0</v>
      </c>
      <c r="H16" s="145">
        <v>0</v>
      </c>
      <c r="I16" s="144" t="e">
        <v>#DIV/0!</v>
      </c>
      <c r="J16" s="143">
        <v>0</v>
      </c>
      <c r="K16" s="146">
        <v>0</v>
      </c>
      <c r="L16" s="145">
        <v>0</v>
      </c>
      <c r="M16" s="144" t="e">
        <v>#DIV/0!</v>
      </c>
      <c r="N16" s="143">
        <v>0</v>
      </c>
      <c r="O16" s="142" t="e">
        <v>#DIV/0!</v>
      </c>
      <c r="P16" s="141" t="e">
        <v>#DIV/0!</v>
      </c>
      <c r="Q16" s="140" t="e">
        <v>#DIV/0!</v>
      </c>
      <c r="R16" s="139"/>
      <c r="S16" s="139"/>
    </row>
    <row r="17" spans="1:19" x14ac:dyDescent="0.4">
      <c r="A17" s="169"/>
      <c r="B17" s="159" t="s">
        <v>125</v>
      </c>
      <c r="C17" s="158"/>
      <c r="D17" s="158"/>
      <c r="E17" s="158"/>
      <c r="F17" s="174"/>
      <c r="G17" s="157">
        <v>26884</v>
      </c>
      <c r="H17" s="156">
        <v>22110</v>
      </c>
      <c r="I17" s="155">
        <v>1.2159203980099502</v>
      </c>
      <c r="J17" s="154">
        <v>4774</v>
      </c>
      <c r="K17" s="157">
        <v>33196</v>
      </c>
      <c r="L17" s="156">
        <v>30545</v>
      </c>
      <c r="M17" s="155">
        <v>1.0867899819937796</v>
      </c>
      <c r="N17" s="154">
        <v>2651</v>
      </c>
      <c r="O17" s="153">
        <v>0.80985660923002767</v>
      </c>
      <c r="P17" s="152">
        <v>0.72385005729251928</v>
      </c>
      <c r="Q17" s="151">
        <v>8.6006551937508391E-2</v>
      </c>
      <c r="R17" s="139"/>
      <c r="S17" s="139"/>
    </row>
    <row r="18" spans="1:19" x14ac:dyDescent="0.4">
      <c r="A18" s="169"/>
      <c r="B18" s="169"/>
      <c r="C18" s="168" t="s">
        <v>98</v>
      </c>
      <c r="D18" s="167"/>
      <c r="E18" s="167"/>
      <c r="F18" s="173"/>
      <c r="G18" s="166">
        <v>0</v>
      </c>
      <c r="H18" s="165">
        <v>0</v>
      </c>
      <c r="I18" s="164" t="e">
        <v>#DIV/0!</v>
      </c>
      <c r="J18" s="163">
        <v>0</v>
      </c>
      <c r="K18" s="200">
        <v>0</v>
      </c>
      <c r="L18" s="165">
        <v>0</v>
      </c>
      <c r="M18" s="164" t="e">
        <v>#DIV/0!</v>
      </c>
      <c r="N18" s="163">
        <v>0</v>
      </c>
      <c r="O18" s="162" t="e">
        <v>#DIV/0!</v>
      </c>
      <c r="P18" s="161" t="e">
        <v>#DIV/0!</v>
      </c>
      <c r="Q18" s="160" t="e">
        <v>#DIV/0!</v>
      </c>
      <c r="R18" s="139"/>
      <c r="S18" s="139"/>
    </row>
    <row r="19" spans="1:19" x14ac:dyDescent="0.4">
      <c r="A19" s="169"/>
      <c r="B19" s="169"/>
      <c r="C19" s="168" t="s">
        <v>96</v>
      </c>
      <c r="D19" s="167"/>
      <c r="E19" s="167"/>
      <c r="F19" s="6" t="s">
        <v>84</v>
      </c>
      <c r="G19" s="166">
        <v>3985</v>
      </c>
      <c r="H19" s="165">
        <v>3486</v>
      </c>
      <c r="I19" s="164">
        <v>1.1431440045897878</v>
      </c>
      <c r="J19" s="163">
        <v>499</v>
      </c>
      <c r="K19" s="200">
        <v>4840</v>
      </c>
      <c r="L19" s="165">
        <v>4840</v>
      </c>
      <c r="M19" s="164">
        <v>1</v>
      </c>
      <c r="N19" s="163">
        <v>0</v>
      </c>
      <c r="O19" s="162">
        <v>0.82334710743801653</v>
      </c>
      <c r="P19" s="161">
        <v>0.72024793388429753</v>
      </c>
      <c r="Q19" s="160">
        <v>0.103099173553719</v>
      </c>
      <c r="R19" s="139"/>
      <c r="S19" s="139"/>
    </row>
    <row r="20" spans="1:19" x14ac:dyDescent="0.4">
      <c r="A20" s="169"/>
      <c r="B20" s="169"/>
      <c r="C20" s="168" t="s">
        <v>97</v>
      </c>
      <c r="D20" s="167"/>
      <c r="E20" s="167"/>
      <c r="F20" s="6" t="s">
        <v>84</v>
      </c>
      <c r="G20" s="166">
        <v>7104</v>
      </c>
      <c r="H20" s="165">
        <v>5902</v>
      </c>
      <c r="I20" s="164">
        <v>1.2036597763470009</v>
      </c>
      <c r="J20" s="163">
        <v>1202</v>
      </c>
      <c r="K20" s="200">
        <v>9570</v>
      </c>
      <c r="L20" s="165">
        <v>9610</v>
      </c>
      <c r="M20" s="164">
        <v>0.99583766909469307</v>
      </c>
      <c r="N20" s="163">
        <v>-40</v>
      </c>
      <c r="O20" s="162">
        <v>0.74231974921630095</v>
      </c>
      <c r="P20" s="161">
        <v>0.61415192507804373</v>
      </c>
      <c r="Q20" s="160">
        <v>0.12816782413825722</v>
      </c>
      <c r="R20" s="139"/>
      <c r="S20" s="139"/>
    </row>
    <row r="21" spans="1:19" x14ac:dyDescent="0.4">
      <c r="A21" s="169"/>
      <c r="B21" s="169"/>
      <c r="C21" s="168" t="s">
        <v>98</v>
      </c>
      <c r="D21" s="5" t="s">
        <v>0</v>
      </c>
      <c r="E21" s="167" t="s">
        <v>89</v>
      </c>
      <c r="F21" s="6" t="s">
        <v>84</v>
      </c>
      <c r="G21" s="166">
        <v>3636</v>
      </c>
      <c r="H21" s="165">
        <v>1570</v>
      </c>
      <c r="I21" s="164">
        <v>2.3159235668789808</v>
      </c>
      <c r="J21" s="163">
        <v>2066</v>
      </c>
      <c r="K21" s="200">
        <v>4466</v>
      </c>
      <c r="L21" s="165">
        <v>1595</v>
      </c>
      <c r="M21" s="164">
        <v>2.8</v>
      </c>
      <c r="N21" s="163">
        <v>2871</v>
      </c>
      <c r="O21" s="162">
        <v>0.81415136587550385</v>
      </c>
      <c r="P21" s="161">
        <v>0.98432601880877746</v>
      </c>
      <c r="Q21" s="160">
        <v>-0.17017465293327361</v>
      </c>
      <c r="R21" s="139"/>
      <c r="S21" s="139"/>
    </row>
    <row r="22" spans="1:19" x14ac:dyDescent="0.4">
      <c r="A22" s="169"/>
      <c r="B22" s="169"/>
      <c r="C22" s="168" t="s">
        <v>98</v>
      </c>
      <c r="D22" s="5" t="s">
        <v>0</v>
      </c>
      <c r="E22" s="167" t="s">
        <v>123</v>
      </c>
      <c r="F22" s="6" t="s">
        <v>84</v>
      </c>
      <c r="G22" s="166">
        <v>1536</v>
      </c>
      <c r="H22" s="165">
        <v>1589</v>
      </c>
      <c r="I22" s="164">
        <v>0.96664568911264948</v>
      </c>
      <c r="J22" s="163">
        <v>-53</v>
      </c>
      <c r="K22" s="200">
        <v>1595</v>
      </c>
      <c r="L22" s="165">
        <v>1650</v>
      </c>
      <c r="M22" s="164">
        <v>0.96666666666666667</v>
      </c>
      <c r="N22" s="163">
        <v>-55</v>
      </c>
      <c r="O22" s="162">
        <v>0.96300940438871474</v>
      </c>
      <c r="P22" s="161">
        <v>0.96303030303030301</v>
      </c>
      <c r="Q22" s="160">
        <v>-2.0898641588273925E-5</v>
      </c>
      <c r="R22" s="139"/>
      <c r="S22" s="139"/>
    </row>
    <row r="23" spans="1:19" x14ac:dyDescent="0.4">
      <c r="A23" s="169"/>
      <c r="B23" s="169"/>
      <c r="C23" s="168" t="s">
        <v>98</v>
      </c>
      <c r="D23" s="5" t="s">
        <v>0</v>
      </c>
      <c r="E23" s="167" t="s">
        <v>124</v>
      </c>
      <c r="F23" s="6" t="s">
        <v>88</v>
      </c>
      <c r="G23" s="166">
        <v>1024</v>
      </c>
      <c r="H23" s="165">
        <v>749</v>
      </c>
      <c r="I23" s="164">
        <v>1.3671562082777036</v>
      </c>
      <c r="J23" s="163">
        <v>275</v>
      </c>
      <c r="K23" s="200">
        <v>1595</v>
      </c>
      <c r="L23" s="165">
        <v>1595</v>
      </c>
      <c r="M23" s="164">
        <v>1</v>
      </c>
      <c r="N23" s="163">
        <v>0</v>
      </c>
      <c r="O23" s="162">
        <v>0.64200626959247653</v>
      </c>
      <c r="P23" s="161">
        <v>0.46959247648902819</v>
      </c>
      <c r="Q23" s="160">
        <v>0.17241379310344834</v>
      </c>
      <c r="R23" s="139"/>
      <c r="S23" s="139"/>
    </row>
    <row r="24" spans="1:19" x14ac:dyDescent="0.4">
      <c r="A24" s="169"/>
      <c r="B24" s="169"/>
      <c r="C24" s="168" t="s">
        <v>96</v>
      </c>
      <c r="D24" s="5" t="s">
        <v>0</v>
      </c>
      <c r="E24" s="167" t="s">
        <v>89</v>
      </c>
      <c r="F24" s="6" t="s">
        <v>84</v>
      </c>
      <c r="G24" s="166">
        <v>1427</v>
      </c>
      <c r="H24" s="165">
        <v>1492</v>
      </c>
      <c r="I24" s="164">
        <v>0.95643431635388743</v>
      </c>
      <c r="J24" s="163">
        <v>-65</v>
      </c>
      <c r="K24" s="200">
        <v>1650</v>
      </c>
      <c r="L24" s="165">
        <v>1640</v>
      </c>
      <c r="M24" s="164">
        <v>1.0060975609756098</v>
      </c>
      <c r="N24" s="163">
        <v>10</v>
      </c>
      <c r="O24" s="162">
        <v>0.86484848484848487</v>
      </c>
      <c r="P24" s="161">
        <v>0.90975609756097564</v>
      </c>
      <c r="Q24" s="160">
        <v>-4.4907612712490774E-2</v>
      </c>
      <c r="R24" s="139"/>
      <c r="S24" s="139"/>
    </row>
    <row r="25" spans="1:19" x14ac:dyDescent="0.4">
      <c r="A25" s="169"/>
      <c r="B25" s="169"/>
      <c r="C25" s="168" t="s">
        <v>96</v>
      </c>
      <c r="D25" s="5" t="s">
        <v>0</v>
      </c>
      <c r="E25" s="167" t="s">
        <v>123</v>
      </c>
      <c r="F25" s="173"/>
      <c r="G25" s="166">
        <v>0</v>
      </c>
      <c r="H25" s="165">
        <v>0</v>
      </c>
      <c r="I25" s="164" t="e">
        <v>#DIV/0!</v>
      </c>
      <c r="J25" s="163">
        <v>0</v>
      </c>
      <c r="K25" s="200">
        <v>0</v>
      </c>
      <c r="L25" s="165">
        <v>0</v>
      </c>
      <c r="M25" s="164" t="e">
        <v>#DIV/0!</v>
      </c>
      <c r="N25" s="163">
        <v>0</v>
      </c>
      <c r="O25" s="162" t="e">
        <v>#DIV/0!</v>
      </c>
      <c r="P25" s="161" t="e">
        <v>#DIV/0!</v>
      </c>
      <c r="Q25" s="160" t="e">
        <v>#DIV/0!</v>
      </c>
      <c r="R25" s="139"/>
      <c r="S25" s="139"/>
    </row>
    <row r="26" spans="1:19" x14ac:dyDescent="0.4">
      <c r="A26" s="169"/>
      <c r="B26" s="169"/>
      <c r="C26" s="168" t="s">
        <v>90</v>
      </c>
      <c r="D26" s="5" t="s">
        <v>0</v>
      </c>
      <c r="E26" s="167" t="s">
        <v>89</v>
      </c>
      <c r="F26" s="173"/>
      <c r="G26" s="166">
        <v>0</v>
      </c>
      <c r="H26" s="165">
        <v>0</v>
      </c>
      <c r="I26" s="164" t="e">
        <v>#DIV/0!</v>
      </c>
      <c r="J26" s="163">
        <v>0</v>
      </c>
      <c r="K26" s="200">
        <v>0</v>
      </c>
      <c r="L26" s="165">
        <v>0</v>
      </c>
      <c r="M26" s="164" t="e">
        <v>#DIV/0!</v>
      </c>
      <c r="N26" s="163">
        <v>0</v>
      </c>
      <c r="O26" s="162" t="e">
        <v>#DIV/0!</v>
      </c>
      <c r="P26" s="161" t="e">
        <v>#DIV/0!</v>
      </c>
      <c r="Q26" s="160" t="e">
        <v>#DIV/0!</v>
      </c>
      <c r="R26" s="139"/>
      <c r="S26" s="139"/>
    </row>
    <row r="27" spans="1:19" x14ac:dyDescent="0.4">
      <c r="A27" s="169"/>
      <c r="B27" s="169"/>
      <c r="C27" s="168" t="s">
        <v>93</v>
      </c>
      <c r="D27" s="5" t="s">
        <v>0</v>
      </c>
      <c r="E27" s="167" t="s">
        <v>89</v>
      </c>
      <c r="F27" s="173"/>
      <c r="G27" s="166">
        <v>0</v>
      </c>
      <c r="H27" s="165">
        <v>0</v>
      </c>
      <c r="I27" s="164" t="e">
        <v>#DIV/0!</v>
      </c>
      <c r="J27" s="163">
        <v>0</v>
      </c>
      <c r="K27" s="200">
        <v>0</v>
      </c>
      <c r="L27" s="165">
        <v>0</v>
      </c>
      <c r="M27" s="164" t="e">
        <v>#DIV/0!</v>
      </c>
      <c r="N27" s="163">
        <v>0</v>
      </c>
      <c r="O27" s="162" t="e">
        <v>#DIV/0!</v>
      </c>
      <c r="P27" s="161" t="e">
        <v>#DIV/0!</v>
      </c>
      <c r="Q27" s="160" t="e">
        <v>#DIV/0!</v>
      </c>
      <c r="R27" s="139"/>
      <c r="S27" s="139"/>
    </row>
    <row r="28" spans="1:19" x14ac:dyDescent="0.4">
      <c r="A28" s="169"/>
      <c r="B28" s="169"/>
      <c r="C28" s="168" t="s">
        <v>110</v>
      </c>
      <c r="D28" s="167"/>
      <c r="E28" s="167"/>
      <c r="F28" s="173"/>
      <c r="G28" s="166">
        <v>0</v>
      </c>
      <c r="H28" s="165">
        <v>0</v>
      </c>
      <c r="I28" s="164" t="e">
        <v>#DIV/0!</v>
      </c>
      <c r="J28" s="163">
        <v>0</v>
      </c>
      <c r="K28" s="200">
        <v>0</v>
      </c>
      <c r="L28" s="165">
        <v>0</v>
      </c>
      <c r="M28" s="164" t="e">
        <v>#DIV/0!</v>
      </c>
      <c r="N28" s="163">
        <v>0</v>
      </c>
      <c r="O28" s="162" t="e">
        <v>#DIV/0!</v>
      </c>
      <c r="P28" s="161" t="e">
        <v>#DIV/0!</v>
      </c>
      <c r="Q28" s="160" t="e">
        <v>#DIV/0!</v>
      </c>
      <c r="R28" s="139"/>
      <c r="S28" s="139"/>
    </row>
    <row r="29" spans="1:19" x14ac:dyDescent="0.4">
      <c r="A29" s="169"/>
      <c r="B29" s="169"/>
      <c r="C29" s="168" t="s">
        <v>105</v>
      </c>
      <c r="D29" s="167"/>
      <c r="E29" s="167"/>
      <c r="F29" s="173"/>
      <c r="G29" s="166">
        <v>0</v>
      </c>
      <c r="H29" s="165">
        <v>0</v>
      </c>
      <c r="I29" s="164" t="e">
        <v>#DIV/0!</v>
      </c>
      <c r="J29" s="163">
        <v>0</v>
      </c>
      <c r="K29" s="200">
        <v>0</v>
      </c>
      <c r="L29" s="165">
        <v>0</v>
      </c>
      <c r="M29" s="164" t="e">
        <v>#DIV/0!</v>
      </c>
      <c r="N29" s="163">
        <v>0</v>
      </c>
      <c r="O29" s="162" t="e">
        <v>#DIV/0!</v>
      </c>
      <c r="P29" s="161" t="e">
        <v>#DIV/0!</v>
      </c>
      <c r="Q29" s="160" t="e">
        <v>#DIV/0!</v>
      </c>
      <c r="R29" s="139"/>
      <c r="S29" s="139"/>
    </row>
    <row r="30" spans="1:19" x14ac:dyDescent="0.4">
      <c r="A30" s="169"/>
      <c r="B30" s="169"/>
      <c r="C30" s="168" t="s">
        <v>122</v>
      </c>
      <c r="D30" s="167"/>
      <c r="E30" s="167"/>
      <c r="F30" s="173"/>
      <c r="G30" s="166">
        <v>0</v>
      </c>
      <c r="H30" s="165">
        <v>0</v>
      </c>
      <c r="I30" s="164" t="e">
        <v>#DIV/0!</v>
      </c>
      <c r="J30" s="163">
        <v>0</v>
      </c>
      <c r="K30" s="200">
        <v>0</v>
      </c>
      <c r="L30" s="165">
        <v>0</v>
      </c>
      <c r="M30" s="164" t="e">
        <v>#DIV/0!</v>
      </c>
      <c r="N30" s="163">
        <v>0</v>
      </c>
      <c r="O30" s="162" t="e">
        <v>#DIV/0!</v>
      </c>
      <c r="P30" s="161" t="e">
        <v>#DIV/0!</v>
      </c>
      <c r="Q30" s="160" t="e">
        <v>#DIV/0!</v>
      </c>
      <c r="R30" s="139"/>
      <c r="S30" s="139"/>
    </row>
    <row r="31" spans="1:19" x14ac:dyDescent="0.4">
      <c r="A31" s="169"/>
      <c r="B31" s="169"/>
      <c r="C31" s="168" t="s">
        <v>121</v>
      </c>
      <c r="D31" s="167"/>
      <c r="E31" s="167"/>
      <c r="F31" s="6" t="s">
        <v>84</v>
      </c>
      <c r="G31" s="166">
        <v>1471</v>
      </c>
      <c r="H31" s="165">
        <v>1456</v>
      </c>
      <c r="I31" s="164">
        <v>1.0103021978021978</v>
      </c>
      <c r="J31" s="163">
        <v>15</v>
      </c>
      <c r="K31" s="200">
        <v>1595</v>
      </c>
      <c r="L31" s="165">
        <v>1595</v>
      </c>
      <c r="M31" s="164">
        <v>1</v>
      </c>
      <c r="N31" s="163">
        <v>0</v>
      </c>
      <c r="O31" s="162">
        <v>0.92225705329153607</v>
      </c>
      <c r="P31" s="161">
        <v>0.91285266457680247</v>
      </c>
      <c r="Q31" s="160">
        <v>9.4043887147335914E-3</v>
      </c>
      <c r="R31" s="139"/>
      <c r="S31" s="139"/>
    </row>
    <row r="32" spans="1:19" x14ac:dyDescent="0.4">
      <c r="A32" s="169"/>
      <c r="B32" s="169"/>
      <c r="C32" s="168" t="s">
        <v>120</v>
      </c>
      <c r="D32" s="167"/>
      <c r="E32" s="167"/>
      <c r="F32" s="173"/>
      <c r="G32" s="166">
        <v>0</v>
      </c>
      <c r="H32" s="165">
        <v>0</v>
      </c>
      <c r="I32" s="164" t="e">
        <v>#DIV/0!</v>
      </c>
      <c r="J32" s="163">
        <v>0</v>
      </c>
      <c r="K32" s="200">
        <v>0</v>
      </c>
      <c r="L32" s="165">
        <v>0</v>
      </c>
      <c r="M32" s="164" t="e">
        <v>#DIV/0!</v>
      </c>
      <c r="N32" s="163">
        <v>0</v>
      </c>
      <c r="O32" s="162" t="e">
        <v>#DIV/0!</v>
      </c>
      <c r="P32" s="161" t="e">
        <v>#DIV/0!</v>
      </c>
      <c r="Q32" s="160" t="e">
        <v>#DIV/0!</v>
      </c>
      <c r="R32" s="139"/>
      <c r="S32" s="139"/>
    </row>
    <row r="33" spans="1:19" x14ac:dyDescent="0.4">
      <c r="A33" s="169"/>
      <c r="B33" s="169"/>
      <c r="C33" s="168" t="s">
        <v>119</v>
      </c>
      <c r="D33" s="167"/>
      <c r="E33" s="167"/>
      <c r="F33" s="6" t="s">
        <v>84</v>
      </c>
      <c r="G33" s="166">
        <v>938</v>
      </c>
      <c r="H33" s="165">
        <v>908</v>
      </c>
      <c r="I33" s="164">
        <v>1.0330396475770924</v>
      </c>
      <c r="J33" s="163">
        <v>30</v>
      </c>
      <c r="K33" s="200">
        <v>1450</v>
      </c>
      <c r="L33" s="165">
        <v>1595</v>
      </c>
      <c r="M33" s="164">
        <v>0.90909090909090906</v>
      </c>
      <c r="N33" s="163">
        <v>-145</v>
      </c>
      <c r="O33" s="162">
        <v>0.64689655172413796</v>
      </c>
      <c r="P33" s="161">
        <v>0.56927899686520378</v>
      </c>
      <c r="Q33" s="160">
        <v>7.7617554858934179E-2</v>
      </c>
      <c r="R33" s="139"/>
      <c r="S33" s="139"/>
    </row>
    <row r="34" spans="1:19" x14ac:dyDescent="0.4">
      <c r="A34" s="169"/>
      <c r="B34" s="169"/>
      <c r="C34" s="168" t="s">
        <v>94</v>
      </c>
      <c r="D34" s="167"/>
      <c r="E34" s="167"/>
      <c r="F34" s="173"/>
      <c r="G34" s="166">
        <v>0</v>
      </c>
      <c r="H34" s="165">
        <v>0</v>
      </c>
      <c r="I34" s="164" t="e">
        <v>#DIV/0!</v>
      </c>
      <c r="J34" s="163">
        <v>0</v>
      </c>
      <c r="K34" s="200">
        <v>0</v>
      </c>
      <c r="L34" s="165">
        <v>0</v>
      </c>
      <c r="M34" s="164" t="e">
        <v>#DIV/0!</v>
      </c>
      <c r="N34" s="163">
        <v>0</v>
      </c>
      <c r="O34" s="162" t="e">
        <v>#DIV/0!</v>
      </c>
      <c r="P34" s="161" t="e">
        <v>#DIV/0!</v>
      </c>
      <c r="Q34" s="160" t="e">
        <v>#DIV/0!</v>
      </c>
      <c r="R34" s="139"/>
      <c r="S34" s="139"/>
    </row>
    <row r="35" spans="1:19" x14ac:dyDescent="0.4">
      <c r="A35" s="169"/>
      <c r="B35" s="169"/>
      <c r="C35" s="168" t="s">
        <v>90</v>
      </c>
      <c r="D35" s="167"/>
      <c r="E35" s="167"/>
      <c r="F35" s="173"/>
      <c r="G35" s="166">
        <v>0</v>
      </c>
      <c r="H35" s="165">
        <v>0</v>
      </c>
      <c r="I35" s="164" t="e">
        <v>#DIV/0!</v>
      </c>
      <c r="J35" s="163">
        <v>0</v>
      </c>
      <c r="K35" s="200">
        <v>0</v>
      </c>
      <c r="L35" s="165">
        <v>0</v>
      </c>
      <c r="M35" s="164" t="e">
        <v>#DIV/0!</v>
      </c>
      <c r="N35" s="163">
        <v>0</v>
      </c>
      <c r="O35" s="162" t="e">
        <v>#DIV/0!</v>
      </c>
      <c r="P35" s="161" t="e">
        <v>#DIV/0!</v>
      </c>
      <c r="Q35" s="160" t="e">
        <v>#DIV/0!</v>
      </c>
      <c r="R35" s="139"/>
      <c r="S35" s="139"/>
    </row>
    <row r="36" spans="1:19" x14ac:dyDescent="0.4">
      <c r="A36" s="169"/>
      <c r="B36" s="150"/>
      <c r="C36" s="149" t="s">
        <v>93</v>
      </c>
      <c r="D36" s="147"/>
      <c r="E36" s="147"/>
      <c r="F36" s="6" t="s">
        <v>84</v>
      </c>
      <c r="G36" s="146">
        <v>5763</v>
      </c>
      <c r="H36" s="145">
        <v>4958</v>
      </c>
      <c r="I36" s="144">
        <v>1.1623638563937071</v>
      </c>
      <c r="J36" s="143">
        <v>805</v>
      </c>
      <c r="K36" s="198">
        <v>6435</v>
      </c>
      <c r="L36" s="145">
        <v>6425</v>
      </c>
      <c r="M36" s="144">
        <v>1.001556420233463</v>
      </c>
      <c r="N36" s="143">
        <v>10</v>
      </c>
      <c r="O36" s="142">
        <v>0.8955710955710956</v>
      </c>
      <c r="P36" s="141">
        <v>0.77167315175097273</v>
      </c>
      <c r="Q36" s="140">
        <v>0.12389794382012287</v>
      </c>
      <c r="R36" s="139"/>
      <c r="S36" s="139"/>
    </row>
    <row r="37" spans="1:19" x14ac:dyDescent="0.4">
      <c r="A37" s="169"/>
      <c r="B37" s="159" t="s">
        <v>118</v>
      </c>
      <c r="C37" s="158"/>
      <c r="D37" s="158"/>
      <c r="E37" s="158"/>
      <c r="F37" s="174"/>
      <c r="G37" s="157">
        <v>906</v>
      </c>
      <c r="H37" s="156">
        <v>832</v>
      </c>
      <c r="I37" s="155">
        <v>1.0889423076923077</v>
      </c>
      <c r="J37" s="154">
        <v>74</v>
      </c>
      <c r="K37" s="157">
        <v>1457</v>
      </c>
      <c r="L37" s="156">
        <v>1279</v>
      </c>
      <c r="M37" s="155">
        <v>1.1391712275215011</v>
      </c>
      <c r="N37" s="154">
        <v>178</v>
      </c>
      <c r="O37" s="153">
        <v>0.62182566918325322</v>
      </c>
      <c r="P37" s="152">
        <v>0.65050820953870214</v>
      </c>
      <c r="Q37" s="151">
        <v>-2.8682540355448927E-2</v>
      </c>
      <c r="R37" s="139"/>
      <c r="S37" s="139"/>
    </row>
    <row r="38" spans="1:19" x14ac:dyDescent="0.4">
      <c r="A38" s="169"/>
      <c r="B38" s="169"/>
      <c r="C38" s="168" t="s">
        <v>117</v>
      </c>
      <c r="D38" s="167"/>
      <c r="E38" s="167"/>
      <c r="F38" s="6" t="s">
        <v>84</v>
      </c>
      <c r="G38" s="166">
        <v>691</v>
      </c>
      <c r="H38" s="165">
        <v>573</v>
      </c>
      <c r="I38" s="164">
        <v>1.205933682373473</v>
      </c>
      <c r="J38" s="163">
        <v>118</v>
      </c>
      <c r="K38" s="166">
        <v>1067</v>
      </c>
      <c r="L38" s="165">
        <v>850</v>
      </c>
      <c r="M38" s="164">
        <v>1.2552941176470589</v>
      </c>
      <c r="N38" s="163">
        <v>217</v>
      </c>
      <c r="O38" s="162">
        <v>0.64761012183692601</v>
      </c>
      <c r="P38" s="161">
        <v>0.67411764705882349</v>
      </c>
      <c r="Q38" s="160">
        <v>-2.6507525221897477E-2</v>
      </c>
      <c r="R38" s="139"/>
      <c r="S38" s="139"/>
    </row>
    <row r="39" spans="1:19" x14ac:dyDescent="0.4">
      <c r="A39" s="150"/>
      <c r="B39" s="150"/>
      <c r="C39" s="186" t="s">
        <v>116</v>
      </c>
      <c r="D39" s="185"/>
      <c r="E39" s="185"/>
      <c r="F39" s="6" t="s">
        <v>84</v>
      </c>
      <c r="G39" s="184">
        <v>215</v>
      </c>
      <c r="H39" s="183">
        <v>259</v>
      </c>
      <c r="I39" s="182">
        <v>0.83011583011583012</v>
      </c>
      <c r="J39" s="181">
        <v>-44</v>
      </c>
      <c r="K39" s="184">
        <v>390</v>
      </c>
      <c r="L39" s="183">
        <v>429</v>
      </c>
      <c r="M39" s="182">
        <v>0.90909090909090906</v>
      </c>
      <c r="N39" s="181">
        <v>-39</v>
      </c>
      <c r="O39" s="180">
        <v>0.55128205128205132</v>
      </c>
      <c r="P39" s="179">
        <v>0.60372960372960371</v>
      </c>
      <c r="Q39" s="178">
        <v>-5.2447552447552392E-2</v>
      </c>
      <c r="R39" s="139"/>
      <c r="S39" s="139"/>
    </row>
    <row r="40" spans="1:19" x14ac:dyDescent="0.4">
      <c r="A40" s="159" t="s">
        <v>115</v>
      </c>
      <c r="B40" s="158" t="s">
        <v>114</v>
      </c>
      <c r="C40" s="158"/>
      <c r="D40" s="158"/>
      <c r="E40" s="158"/>
      <c r="F40" s="174"/>
      <c r="G40" s="157">
        <v>113349</v>
      </c>
      <c r="H40" s="156">
        <v>103347</v>
      </c>
      <c r="I40" s="155">
        <v>1.0967807483526373</v>
      </c>
      <c r="J40" s="154">
        <v>10002</v>
      </c>
      <c r="K40" s="177">
        <v>149055</v>
      </c>
      <c r="L40" s="156">
        <v>150149</v>
      </c>
      <c r="M40" s="155">
        <v>0.99271390418850614</v>
      </c>
      <c r="N40" s="154">
        <v>-1094</v>
      </c>
      <c r="O40" s="153">
        <v>0.76045084029385124</v>
      </c>
      <c r="P40" s="152">
        <v>0.68829629234959944</v>
      </c>
      <c r="Q40" s="151">
        <v>7.2154547944251801E-2</v>
      </c>
      <c r="R40" s="139"/>
      <c r="S40" s="139"/>
    </row>
    <row r="41" spans="1:19" x14ac:dyDescent="0.4">
      <c r="A41" s="176"/>
      <c r="B41" s="159" t="s">
        <v>113</v>
      </c>
      <c r="C41" s="158"/>
      <c r="D41" s="158"/>
      <c r="E41" s="158"/>
      <c r="F41" s="174"/>
      <c r="G41" s="157">
        <v>110407</v>
      </c>
      <c r="H41" s="156">
        <v>101779</v>
      </c>
      <c r="I41" s="155">
        <v>1.084771907760933</v>
      </c>
      <c r="J41" s="154">
        <v>8628</v>
      </c>
      <c r="K41" s="157">
        <v>145453</v>
      </c>
      <c r="L41" s="156">
        <v>147830</v>
      </c>
      <c r="M41" s="155">
        <v>0.98392071974565376</v>
      </c>
      <c r="N41" s="154">
        <v>-2377</v>
      </c>
      <c r="O41" s="153">
        <v>0.7590561899720184</v>
      </c>
      <c r="P41" s="152">
        <v>0.68848677535006431</v>
      </c>
      <c r="Q41" s="151">
        <v>7.0569414621954096E-2</v>
      </c>
      <c r="R41" s="139"/>
      <c r="S41" s="139"/>
    </row>
    <row r="42" spans="1:19" x14ac:dyDescent="0.4">
      <c r="A42" s="169"/>
      <c r="B42" s="169"/>
      <c r="C42" s="168" t="s">
        <v>98</v>
      </c>
      <c r="D42" s="167"/>
      <c r="E42" s="167"/>
      <c r="F42" s="6" t="s">
        <v>84</v>
      </c>
      <c r="G42" s="166">
        <v>45361</v>
      </c>
      <c r="H42" s="165">
        <v>42492</v>
      </c>
      <c r="I42" s="164">
        <v>1.0675185917349148</v>
      </c>
      <c r="J42" s="163">
        <v>2869</v>
      </c>
      <c r="K42" s="166">
        <v>58131</v>
      </c>
      <c r="L42" s="165">
        <v>55526</v>
      </c>
      <c r="M42" s="164">
        <v>1.0469149587580593</v>
      </c>
      <c r="N42" s="163">
        <v>2605</v>
      </c>
      <c r="O42" s="162">
        <v>0.78032375152672417</v>
      </c>
      <c r="P42" s="161">
        <v>0.76526311997982932</v>
      </c>
      <c r="Q42" s="160">
        <v>1.5060631546894854E-2</v>
      </c>
      <c r="R42" s="139"/>
      <c r="S42" s="139"/>
    </row>
    <row r="43" spans="1:19" x14ac:dyDescent="0.4">
      <c r="A43" s="169"/>
      <c r="B43" s="169"/>
      <c r="C43" s="168" t="s">
        <v>112</v>
      </c>
      <c r="D43" s="167"/>
      <c r="E43" s="167"/>
      <c r="F43" s="6" t="s">
        <v>84</v>
      </c>
      <c r="G43" s="166">
        <v>9289</v>
      </c>
      <c r="H43" s="165">
        <v>7292</v>
      </c>
      <c r="I43" s="164">
        <v>1.273861766319254</v>
      </c>
      <c r="J43" s="163">
        <v>1997</v>
      </c>
      <c r="K43" s="166">
        <v>11297</v>
      </c>
      <c r="L43" s="165">
        <v>11077</v>
      </c>
      <c r="M43" s="164">
        <v>1.0198609731876862</v>
      </c>
      <c r="N43" s="163">
        <v>220</v>
      </c>
      <c r="O43" s="162">
        <v>0.82225369567141715</v>
      </c>
      <c r="P43" s="161">
        <v>0.65830098402094428</v>
      </c>
      <c r="Q43" s="160">
        <v>0.16395271165047287</v>
      </c>
      <c r="R43" s="139"/>
      <c r="S43" s="139"/>
    </row>
    <row r="44" spans="1:19" x14ac:dyDescent="0.4">
      <c r="A44" s="169"/>
      <c r="B44" s="169"/>
      <c r="C44" s="168" t="s">
        <v>96</v>
      </c>
      <c r="D44" s="167"/>
      <c r="E44" s="167"/>
      <c r="F44" s="6" t="s">
        <v>84</v>
      </c>
      <c r="G44" s="166">
        <v>6928</v>
      </c>
      <c r="H44" s="165">
        <v>6161</v>
      </c>
      <c r="I44" s="164">
        <v>1.1244927771465671</v>
      </c>
      <c r="J44" s="163">
        <v>767</v>
      </c>
      <c r="K44" s="166">
        <v>8228</v>
      </c>
      <c r="L44" s="165">
        <v>7964</v>
      </c>
      <c r="M44" s="164">
        <v>1.0331491712707181</v>
      </c>
      <c r="N44" s="163">
        <v>264</v>
      </c>
      <c r="O44" s="162">
        <v>0.84200291686922701</v>
      </c>
      <c r="P44" s="161">
        <v>0.77360622802611756</v>
      </c>
      <c r="Q44" s="160">
        <v>6.8396688843109454E-2</v>
      </c>
      <c r="R44" s="139"/>
      <c r="S44" s="139"/>
    </row>
    <row r="45" spans="1:19" x14ac:dyDescent="0.4">
      <c r="A45" s="169"/>
      <c r="B45" s="169"/>
      <c r="C45" s="168" t="s">
        <v>90</v>
      </c>
      <c r="D45" s="167"/>
      <c r="E45" s="167"/>
      <c r="F45" s="6" t="s">
        <v>84</v>
      </c>
      <c r="G45" s="166">
        <v>2689</v>
      </c>
      <c r="H45" s="165">
        <v>2536</v>
      </c>
      <c r="I45" s="164">
        <v>1.0603312302839116</v>
      </c>
      <c r="J45" s="163">
        <v>153</v>
      </c>
      <c r="K45" s="166">
        <v>3942</v>
      </c>
      <c r="L45" s="165">
        <v>3960</v>
      </c>
      <c r="M45" s="164">
        <v>0.99545454545454548</v>
      </c>
      <c r="N45" s="163">
        <v>-18</v>
      </c>
      <c r="O45" s="162">
        <v>0.68214104515474383</v>
      </c>
      <c r="P45" s="161">
        <v>0.64040404040404042</v>
      </c>
      <c r="Q45" s="160">
        <v>4.173700475070341E-2</v>
      </c>
      <c r="R45" s="139"/>
      <c r="S45" s="139"/>
    </row>
    <row r="46" spans="1:19" x14ac:dyDescent="0.4">
      <c r="A46" s="169"/>
      <c r="B46" s="169"/>
      <c r="C46" s="168" t="s">
        <v>93</v>
      </c>
      <c r="D46" s="167"/>
      <c r="E46" s="167"/>
      <c r="F46" s="6" t="s">
        <v>84</v>
      </c>
      <c r="G46" s="166">
        <v>8784</v>
      </c>
      <c r="H46" s="165">
        <v>8268</v>
      </c>
      <c r="I46" s="164">
        <v>1.0624092888243832</v>
      </c>
      <c r="J46" s="163">
        <v>516</v>
      </c>
      <c r="K46" s="166">
        <v>10846</v>
      </c>
      <c r="L46" s="165">
        <v>12667</v>
      </c>
      <c r="M46" s="164">
        <v>0.85624062524670408</v>
      </c>
      <c r="N46" s="163">
        <v>-1821</v>
      </c>
      <c r="O46" s="162">
        <v>0.80988382813940618</v>
      </c>
      <c r="P46" s="161">
        <v>0.65271966527196656</v>
      </c>
      <c r="Q46" s="160">
        <v>0.15716416286743962</v>
      </c>
      <c r="R46" s="139"/>
      <c r="S46" s="139"/>
    </row>
    <row r="47" spans="1:19" x14ac:dyDescent="0.4">
      <c r="A47" s="169"/>
      <c r="B47" s="169"/>
      <c r="C47" s="168" t="s">
        <v>97</v>
      </c>
      <c r="D47" s="167"/>
      <c r="E47" s="167"/>
      <c r="F47" s="6" t="s">
        <v>84</v>
      </c>
      <c r="G47" s="166">
        <v>12065</v>
      </c>
      <c r="H47" s="165">
        <v>11853</v>
      </c>
      <c r="I47" s="164">
        <v>1.0178857673162913</v>
      </c>
      <c r="J47" s="163">
        <v>212</v>
      </c>
      <c r="K47" s="166">
        <v>16841</v>
      </c>
      <c r="L47" s="165">
        <v>21066</v>
      </c>
      <c r="M47" s="164">
        <v>0.79943985569163578</v>
      </c>
      <c r="N47" s="163">
        <v>-4225</v>
      </c>
      <c r="O47" s="162">
        <v>0.71640638916928923</v>
      </c>
      <c r="P47" s="161">
        <v>0.56266021076616346</v>
      </c>
      <c r="Q47" s="160">
        <v>0.15374617840312577</v>
      </c>
      <c r="R47" s="139"/>
      <c r="S47" s="139"/>
    </row>
    <row r="48" spans="1:19" x14ac:dyDescent="0.4">
      <c r="A48" s="169"/>
      <c r="B48" s="169"/>
      <c r="C48" s="168" t="s">
        <v>91</v>
      </c>
      <c r="D48" s="167"/>
      <c r="E48" s="167"/>
      <c r="F48" s="6" t="s">
        <v>84</v>
      </c>
      <c r="G48" s="166">
        <v>1983</v>
      </c>
      <c r="H48" s="165">
        <v>2059</v>
      </c>
      <c r="I48" s="164">
        <v>0.96308887809616317</v>
      </c>
      <c r="J48" s="163">
        <v>-76</v>
      </c>
      <c r="K48" s="166">
        <v>2968</v>
      </c>
      <c r="L48" s="165">
        <v>2969</v>
      </c>
      <c r="M48" s="164">
        <v>0.99966318625799933</v>
      </c>
      <c r="N48" s="163">
        <v>-1</v>
      </c>
      <c r="O48" s="162">
        <v>0.66812668463611857</v>
      </c>
      <c r="P48" s="161">
        <v>0.69349949477938699</v>
      </c>
      <c r="Q48" s="160">
        <v>-2.5372810143268421E-2</v>
      </c>
      <c r="R48" s="139"/>
      <c r="S48" s="139"/>
    </row>
    <row r="49" spans="1:19" x14ac:dyDescent="0.4">
      <c r="A49" s="169"/>
      <c r="B49" s="169"/>
      <c r="C49" s="168" t="s">
        <v>111</v>
      </c>
      <c r="D49" s="167"/>
      <c r="E49" s="167"/>
      <c r="F49" s="6" t="s">
        <v>84</v>
      </c>
      <c r="G49" s="166">
        <v>906</v>
      </c>
      <c r="H49" s="165">
        <v>1145</v>
      </c>
      <c r="I49" s="164">
        <v>0.79126637554585155</v>
      </c>
      <c r="J49" s="163">
        <v>-239</v>
      </c>
      <c r="K49" s="166">
        <v>1936</v>
      </c>
      <c r="L49" s="165">
        <v>1936</v>
      </c>
      <c r="M49" s="164">
        <v>1</v>
      </c>
      <c r="N49" s="163">
        <v>0</v>
      </c>
      <c r="O49" s="162">
        <v>0.46797520661157027</v>
      </c>
      <c r="P49" s="161">
        <v>0.59142561983471076</v>
      </c>
      <c r="Q49" s="160">
        <v>-0.12345041322314049</v>
      </c>
      <c r="R49" s="139"/>
      <c r="S49" s="139"/>
    </row>
    <row r="50" spans="1:19" x14ac:dyDescent="0.4">
      <c r="A50" s="169"/>
      <c r="B50" s="169"/>
      <c r="C50" s="168" t="s">
        <v>110</v>
      </c>
      <c r="D50" s="167"/>
      <c r="E50" s="167"/>
      <c r="F50" s="6" t="s">
        <v>84</v>
      </c>
      <c r="G50" s="166">
        <v>2480</v>
      </c>
      <c r="H50" s="165">
        <v>2385</v>
      </c>
      <c r="I50" s="164">
        <v>1.0398322851153039</v>
      </c>
      <c r="J50" s="163">
        <v>95</v>
      </c>
      <c r="K50" s="166">
        <v>2970</v>
      </c>
      <c r="L50" s="165">
        <v>2970</v>
      </c>
      <c r="M50" s="164">
        <v>1</v>
      </c>
      <c r="N50" s="163">
        <v>0</v>
      </c>
      <c r="O50" s="162">
        <v>0.83501683501683499</v>
      </c>
      <c r="P50" s="161">
        <v>0.80303030303030298</v>
      </c>
      <c r="Q50" s="160">
        <v>3.1986531986532007E-2</v>
      </c>
      <c r="R50" s="139"/>
      <c r="S50" s="139"/>
    </row>
    <row r="51" spans="1:19" x14ac:dyDescent="0.4">
      <c r="A51" s="169"/>
      <c r="B51" s="169"/>
      <c r="C51" s="168" t="s">
        <v>109</v>
      </c>
      <c r="D51" s="167"/>
      <c r="E51" s="167"/>
      <c r="F51" s="6" t="s">
        <v>88</v>
      </c>
      <c r="G51" s="166">
        <v>0</v>
      </c>
      <c r="H51" s="165">
        <v>0</v>
      </c>
      <c r="I51" s="164" t="e">
        <v>#DIV/0!</v>
      </c>
      <c r="J51" s="163">
        <v>0</v>
      </c>
      <c r="K51" s="166">
        <v>0</v>
      </c>
      <c r="L51" s="165">
        <v>0</v>
      </c>
      <c r="M51" s="164" t="e">
        <v>#DIV/0!</v>
      </c>
      <c r="N51" s="163">
        <v>0</v>
      </c>
      <c r="O51" s="162" t="e">
        <v>#DIV/0!</v>
      </c>
      <c r="P51" s="161" t="e">
        <v>#DIV/0!</v>
      </c>
      <c r="Q51" s="160" t="e">
        <v>#DIV/0!</v>
      </c>
      <c r="R51" s="139"/>
      <c r="S51" s="139"/>
    </row>
    <row r="52" spans="1:19" x14ac:dyDescent="0.4">
      <c r="A52" s="169"/>
      <c r="B52" s="169"/>
      <c r="C52" s="168" t="s">
        <v>108</v>
      </c>
      <c r="D52" s="167"/>
      <c r="E52" s="167"/>
      <c r="F52" s="6" t="s">
        <v>84</v>
      </c>
      <c r="G52" s="166">
        <v>1254</v>
      </c>
      <c r="H52" s="165">
        <v>1256</v>
      </c>
      <c r="I52" s="164">
        <v>0.99840764331210186</v>
      </c>
      <c r="J52" s="163">
        <v>-2</v>
      </c>
      <c r="K52" s="166">
        <v>1936</v>
      </c>
      <c r="L52" s="165">
        <v>1936</v>
      </c>
      <c r="M52" s="164">
        <v>1</v>
      </c>
      <c r="N52" s="163">
        <v>0</v>
      </c>
      <c r="O52" s="162">
        <v>0.64772727272727271</v>
      </c>
      <c r="P52" s="161">
        <v>0.64876033057851235</v>
      </c>
      <c r="Q52" s="160">
        <v>-1.0330578512396382E-3</v>
      </c>
      <c r="R52" s="139"/>
      <c r="S52" s="139"/>
    </row>
    <row r="53" spans="1:19" x14ac:dyDescent="0.4">
      <c r="A53" s="169"/>
      <c r="B53" s="169"/>
      <c r="C53" s="168" t="s">
        <v>107</v>
      </c>
      <c r="D53" s="167"/>
      <c r="E53" s="167"/>
      <c r="F53" s="6" t="s">
        <v>84</v>
      </c>
      <c r="G53" s="166">
        <v>2274</v>
      </c>
      <c r="H53" s="165">
        <v>2093</v>
      </c>
      <c r="I53" s="164">
        <v>1.0864787386526518</v>
      </c>
      <c r="J53" s="163">
        <v>181</v>
      </c>
      <c r="K53" s="166">
        <v>2970</v>
      </c>
      <c r="L53" s="165">
        <v>2970</v>
      </c>
      <c r="M53" s="164">
        <v>1</v>
      </c>
      <c r="N53" s="163">
        <v>0</v>
      </c>
      <c r="O53" s="162">
        <v>0.7656565656565657</v>
      </c>
      <c r="P53" s="161">
        <v>0.70471380471380474</v>
      </c>
      <c r="Q53" s="160">
        <v>6.0942760942760965E-2</v>
      </c>
      <c r="R53" s="139"/>
      <c r="S53" s="139"/>
    </row>
    <row r="54" spans="1:19" x14ac:dyDescent="0.4">
      <c r="A54" s="169"/>
      <c r="B54" s="169"/>
      <c r="C54" s="168" t="s">
        <v>106</v>
      </c>
      <c r="D54" s="167"/>
      <c r="E54" s="167"/>
      <c r="F54" s="6" t="s">
        <v>84</v>
      </c>
      <c r="G54" s="166">
        <v>1894</v>
      </c>
      <c r="H54" s="165">
        <v>1445</v>
      </c>
      <c r="I54" s="164">
        <v>1.310726643598616</v>
      </c>
      <c r="J54" s="163">
        <v>449</v>
      </c>
      <c r="K54" s="166">
        <v>2968</v>
      </c>
      <c r="L54" s="165">
        <v>2970</v>
      </c>
      <c r="M54" s="164">
        <v>0.99932659932659929</v>
      </c>
      <c r="N54" s="163">
        <v>-2</v>
      </c>
      <c r="O54" s="162">
        <v>0.63814016172506738</v>
      </c>
      <c r="P54" s="161">
        <v>0.48653198653198654</v>
      </c>
      <c r="Q54" s="160">
        <v>0.15160817519308084</v>
      </c>
      <c r="R54" s="139"/>
      <c r="S54" s="139"/>
    </row>
    <row r="55" spans="1:19" x14ac:dyDescent="0.4">
      <c r="A55" s="169"/>
      <c r="B55" s="169"/>
      <c r="C55" s="168" t="s">
        <v>105</v>
      </c>
      <c r="D55" s="167"/>
      <c r="E55" s="167"/>
      <c r="F55" s="6" t="s">
        <v>84</v>
      </c>
      <c r="G55" s="166">
        <v>1253</v>
      </c>
      <c r="H55" s="165">
        <v>1028</v>
      </c>
      <c r="I55" s="164">
        <v>1.2188715953307394</v>
      </c>
      <c r="J55" s="163">
        <v>225</v>
      </c>
      <c r="K55" s="166">
        <v>1936</v>
      </c>
      <c r="L55" s="165">
        <v>1927</v>
      </c>
      <c r="M55" s="164">
        <v>1.0046704722366373</v>
      </c>
      <c r="N55" s="163">
        <v>9</v>
      </c>
      <c r="O55" s="162">
        <v>0.64721074380165289</v>
      </c>
      <c r="P55" s="161">
        <v>0.5334717176959004</v>
      </c>
      <c r="Q55" s="160">
        <v>0.11373902610575248</v>
      </c>
      <c r="R55" s="139"/>
      <c r="S55" s="139"/>
    </row>
    <row r="56" spans="1:19" x14ac:dyDescent="0.4">
      <c r="A56" s="169"/>
      <c r="B56" s="169"/>
      <c r="C56" s="168" t="s">
        <v>103</v>
      </c>
      <c r="D56" s="167"/>
      <c r="E56" s="167"/>
      <c r="F56" s="6" t="s">
        <v>84</v>
      </c>
      <c r="G56" s="166">
        <v>1522</v>
      </c>
      <c r="H56" s="165">
        <v>1122</v>
      </c>
      <c r="I56" s="164">
        <v>1.35650623885918</v>
      </c>
      <c r="J56" s="163">
        <v>400</v>
      </c>
      <c r="K56" s="166">
        <v>1935</v>
      </c>
      <c r="L56" s="165">
        <v>1936</v>
      </c>
      <c r="M56" s="164">
        <v>0.99948347107438018</v>
      </c>
      <c r="N56" s="163">
        <v>-1</v>
      </c>
      <c r="O56" s="162">
        <v>0.78656330749354009</v>
      </c>
      <c r="P56" s="161">
        <v>0.57954545454545459</v>
      </c>
      <c r="Q56" s="160">
        <v>0.2070178529480855</v>
      </c>
      <c r="R56" s="139"/>
      <c r="S56" s="139"/>
    </row>
    <row r="57" spans="1:19" x14ac:dyDescent="0.4">
      <c r="A57" s="169"/>
      <c r="B57" s="169"/>
      <c r="C57" s="168" t="s">
        <v>102</v>
      </c>
      <c r="D57" s="167"/>
      <c r="E57" s="167"/>
      <c r="F57" s="6" t="s">
        <v>84</v>
      </c>
      <c r="G57" s="166">
        <v>1095</v>
      </c>
      <c r="H57" s="165">
        <v>1014</v>
      </c>
      <c r="I57" s="164">
        <v>1.0798816568047338</v>
      </c>
      <c r="J57" s="163">
        <v>81</v>
      </c>
      <c r="K57" s="166">
        <v>1826</v>
      </c>
      <c r="L57" s="165">
        <v>1936</v>
      </c>
      <c r="M57" s="164">
        <v>0.94318181818181823</v>
      </c>
      <c r="N57" s="163">
        <v>-110</v>
      </c>
      <c r="O57" s="162">
        <v>0.59967141292442494</v>
      </c>
      <c r="P57" s="161">
        <v>0.52376033057851235</v>
      </c>
      <c r="Q57" s="160">
        <v>7.5911082345912595E-2</v>
      </c>
      <c r="R57" s="139"/>
      <c r="S57" s="139"/>
    </row>
    <row r="58" spans="1:19" x14ac:dyDescent="0.4">
      <c r="A58" s="169"/>
      <c r="B58" s="169"/>
      <c r="C58" s="168" t="s">
        <v>104</v>
      </c>
      <c r="D58" s="167"/>
      <c r="E58" s="167"/>
      <c r="F58" s="6" t="s">
        <v>84</v>
      </c>
      <c r="G58" s="166">
        <v>730</v>
      </c>
      <c r="H58" s="165">
        <v>647</v>
      </c>
      <c r="I58" s="164">
        <v>1.1282843894899537</v>
      </c>
      <c r="J58" s="163">
        <v>83</v>
      </c>
      <c r="K58" s="166">
        <v>1314</v>
      </c>
      <c r="L58" s="165">
        <v>1320</v>
      </c>
      <c r="M58" s="164">
        <v>0.99545454545454548</v>
      </c>
      <c r="N58" s="163">
        <v>-6</v>
      </c>
      <c r="O58" s="162">
        <v>0.55555555555555558</v>
      </c>
      <c r="P58" s="161">
        <v>0.49015151515151517</v>
      </c>
      <c r="Q58" s="160">
        <v>6.5404040404040409E-2</v>
      </c>
      <c r="R58" s="139"/>
      <c r="S58" s="139"/>
    </row>
    <row r="59" spans="1:19" x14ac:dyDescent="0.4">
      <c r="A59" s="169"/>
      <c r="B59" s="169"/>
      <c r="C59" s="168" t="s">
        <v>101</v>
      </c>
      <c r="D59" s="167"/>
      <c r="E59" s="167"/>
      <c r="F59" s="6" t="s">
        <v>84</v>
      </c>
      <c r="G59" s="166">
        <v>1868</v>
      </c>
      <c r="H59" s="165">
        <v>1979</v>
      </c>
      <c r="I59" s="164">
        <v>0.94391106619504805</v>
      </c>
      <c r="J59" s="163">
        <v>-111</v>
      </c>
      <c r="K59" s="166">
        <v>4012</v>
      </c>
      <c r="L59" s="165">
        <v>4573</v>
      </c>
      <c r="M59" s="164">
        <v>0.87732342007434949</v>
      </c>
      <c r="N59" s="163">
        <v>-561</v>
      </c>
      <c r="O59" s="162">
        <v>0.46560319042871384</v>
      </c>
      <c r="P59" s="161">
        <v>0.43275748961294552</v>
      </c>
      <c r="Q59" s="160">
        <v>3.2845700815768319E-2</v>
      </c>
      <c r="R59" s="139"/>
      <c r="S59" s="139"/>
    </row>
    <row r="60" spans="1:19" x14ac:dyDescent="0.4">
      <c r="A60" s="169"/>
      <c r="B60" s="169"/>
      <c r="C60" s="168" t="s">
        <v>98</v>
      </c>
      <c r="D60" s="5" t="s">
        <v>0</v>
      </c>
      <c r="E60" s="167" t="s">
        <v>89</v>
      </c>
      <c r="F60" s="6" t="s">
        <v>84</v>
      </c>
      <c r="G60" s="166">
        <v>3534</v>
      </c>
      <c r="H60" s="165">
        <v>2700</v>
      </c>
      <c r="I60" s="164">
        <v>1.308888888888889</v>
      </c>
      <c r="J60" s="163">
        <v>834</v>
      </c>
      <c r="K60" s="166">
        <v>4139</v>
      </c>
      <c r="L60" s="165">
        <v>2970</v>
      </c>
      <c r="M60" s="164">
        <v>1.3936026936026935</v>
      </c>
      <c r="N60" s="163">
        <v>1169</v>
      </c>
      <c r="O60" s="162">
        <v>0.85382942739792222</v>
      </c>
      <c r="P60" s="161">
        <v>0.90909090909090906</v>
      </c>
      <c r="Q60" s="160">
        <v>-5.5261481692986836E-2</v>
      </c>
      <c r="R60" s="139"/>
      <c r="S60" s="139"/>
    </row>
    <row r="61" spans="1:19" x14ac:dyDescent="0.4">
      <c r="A61" s="169"/>
      <c r="B61" s="169"/>
      <c r="C61" s="168" t="s">
        <v>96</v>
      </c>
      <c r="D61" s="5" t="s">
        <v>0</v>
      </c>
      <c r="E61" s="167" t="s">
        <v>89</v>
      </c>
      <c r="F61" s="6" t="s">
        <v>84</v>
      </c>
      <c r="G61" s="166">
        <v>1797</v>
      </c>
      <c r="H61" s="165">
        <v>1529</v>
      </c>
      <c r="I61" s="164">
        <v>1.1752779594506213</v>
      </c>
      <c r="J61" s="163">
        <v>268</v>
      </c>
      <c r="K61" s="166">
        <v>1936</v>
      </c>
      <c r="L61" s="165">
        <v>1835</v>
      </c>
      <c r="M61" s="164">
        <v>1.0550408719346049</v>
      </c>
      <c r="N61" s="163">
        <v>101</v>
      </c>
      <c r="O61" s="162">
        <v>0.92820247933884292</v>
      </c>
      <c r="P61" s="161">
        <v>0.83324250681198908</v>
      </c>
      <c r="Q61" s="160">
        <v>9.4959972526853842E-2</v>
      </c>
      <c r="R61" s="139"/>
      <c r="S61" s="139"/>
    </row>
    <row r="62" spans="1:19" x14ac:dyDescent="0.4">
      <c r="A62" s="169"/>
      <c r="B62" s="169"/>
      <c r="C62" s="168" t="s">
        <v>93</v>
      </c>
      <c r="D62" s="5" t="s">
        <v>0</v>
      </c>
      <c r="E62" s="167" t="s">
        <v>89</v>
      </c>
      <c r="F62" s="6" t="s">
        <v>84</v>
      </c>
      <c r="G62" s="166">
        <v>1714</v>
      </c>
      <c r="H62" s="165">
        <v>1705</v>
      </c>
      <c r="I62" s="164">
        <v>1.0052785923753667</v>
      </c>
      <c r="J62" s="163">
        <v>9</v>
      </c>
      <c r="K62" s="166">
        <v>1936</v>
      </c>
      <c r="L62" s="165">
        <v>1936</v>
      </c>
      <c r="M62" s="164">
        <v>1</v>
      </c>
      <c r="N62" s="163">
        <v>0</v>
      </c>
      <c r="O62" s="162">
        <v>0.88533057851239672</v>
      </c>
      <c r="P62" s="161">
        <v>0.88068181818181823</v>
      </c>
      <c r="Q62" s="160">
        <v>4.648760330578483E-3</v>
      </c>
      <c r="R62" s="139"/>
      <c r="S62" s="139"/>
    </row>
    <row r="63" spans="1:19" x14ac:dyDescent="0.4">
      <c r="A63" s="169"/>
      <c r="B63" s="150"/>
      <c r="C63" s="149" t="s">
        <v>97</v>
      </c>
      <c r="D63" s="11" t="s">
        <v>0</v>
      </c>
      <c r="E63" s="147" t="s">
        <v>89</v>
      </c>
      <c r="F63" s="6" t="s">
        <v>88</v>
      </c>
      <c r="G63" s="146">
        <v>987</v>
      </c>
      <c r="H63" s="145">
        <v>1070</v>
      </c>
      <c r="I63" s="144">
        <v>0.92242990654205603</v>
      </c>
      <c r="J63" s="143">
        <v>-83</v>
      </c>
      <c r="K63" s="146">
        <v>1386</v>
      </c>
      <c r="L63" s="145">
        <v>1386</v>
      </c>
      <c r="M63" s="144">
        <v>1</v>
      </c>
      <c r="N63" s="143">
        <v>0</v>
      </c>
      <c r="O63" s="142">
        <v>0.71212121212121215</v>
      </c>
      <c r="P63" s="141">
        <v>0.77200577200577203</v>
      </c>
      <c r="Q63" s="140">
        <v>-5.9884559884559874E-2</v>
      </c>
      <c r="R63" s="139"/>
      <c r="S63" s="139"/>
    </row>
    <row r="64" spans="1:19" x14ac:dyDescent="0.4">
      <c r="A64" s="169"/>
      <c r="B64" s="159" t="s">
        <v>1</v>
      </c>
      <c r="C64" s="158"/>
      <c r="D64" s="175"/>
      <c r="E64" s="158"/>
      <c r="F64" s="174"/>
      <c r="G64" s="157">
        <v>2942</v>
      </c>
      <c r="H64" s="156">
        <v>1568</v>
      </c>
      <c r="I64" s="155">
        <v>1.8762755102040816</v>
      </c>
      <c r="J64" s="154">
        <v>1374</v>
      </c>
      <c r="K64" s="157">
        <v>3602</v>
      </c>
      <c r="L64" s="156">
        <v>2319</v>
      </c>
      <c r="M64" s="155">
        <v>1.5532557136696852</v>
      </c>
      <c r="N64" s="154">
        <v>1283</v>
      </c>
      <c r="O64" s="153">
        <v>0.81676846196557473</v>
      </c>
      <c r="P64" s="152">
        <v>0.6761535144458819</v>
      </c>
      <c r="Q64" s="151">
        <v>0.14061494751969283</v>
      </c>
      <c r="R64" s="139"/>
      <c r="S64" s="139"/>
    </row>
    <row r="65" spans="1:19" x14ac:dyDescent="0.4">
      <c r="A65" s="169"/>
      <c r="B65" s="169"/>
      <c r="C65" s="168" t="s">
        <v>104</v>
      </c>
      <c r="D65" s="167"/>
      <c r="E65" s="167"/>
      <c r="F65" s="6" t="s">
        <v>84</v>
      </c>
      <c r="G65" s="166">
        <v>532</v>
      </c>
      <c r="H65" s="165">
        <v>375</v>
      </c>
      <c r="I65" s="164">
        <v>1.4186666666666667</v>
      </c>
      <c r="J65" s="163">
        <v>157</v>
      </c>
      <c r="K65" s="166">
        <v>600</v>
      </c>
      <c r="L65" s="165">
        <v>594</v>
      </c>
      <c r="M65" s="164">
        <v>1.0101010101010102</v>
      </c>
      <c r="N65" s="163">
        <v>6</v>
      </c>
      <c r="O65" s="162">
        <v>0.88666666666666671</v>
      </c>
      <c r="P65" s="161">
        <v>0.63131313131313127</v>
      </c>
      <c r="Q65" s="160">
        <v>0.25535353535353544</v>
      </c>
      <c r="R65" s="139"/>
      <c r="S65" s="139"/>
    </row>
    <row r="66" spans="1:19" x14ac:dyDescent="0.4">
      <c r="A66" s="169"/>
      <c r="B66" s="169"/>
      <c r="C66" s="168" t="s">
        <v>103</v>
      </c>
      <c r="D66" s="167"/>
      <c r="E66" s="167"/>
      <c r="F66" s="173"/>
      <c r="G66" s="166"/>
      <c r="H66" s="165"/>
      <c r="I66" s="164" t="e">
        <v>#DIV/0!</v>
      </c>
      <c r="J66" s="163">
        <v>0</v>
      </c>
      <c r="K66" s="166"/>
      <c r="L66" s="165"/>
      <c r="M66" s="164" t="e">
        <v>#DIV/0!</v>
      </c>
      <c r="N66" s="163">
        <v>0</v>
      </c>
      <c r="O66" s="162" t="e">
        <v>#DIV/0!</v>
      </c>
      <c r="P66" s="161" t="e">
        <v>#DIV/0!</v>
      </c>
      <c r="Q66" s="160" t="e">
        <v>#DIV/0!</v>
      </c>
      <c r="R66" s="139"/>
      <c r="S66" s="139"/>
    </row>
    <row r="67" spans="1:19" x14ac:dyDescent="0.4">
      <c r="A67" s="169"/>
      <c r="B67" s="169"/>
      <c r="C67" s="168" t="s">
        <v>102</v>
      </c>
      <c r="D67" s="167"/>
      <c r="E67" s="167"/>
      <c r="F67" s="173"/>
      <c r="G67" s="166"/>
      <c r="H67" s="165"/>
      <c r="I67" s="164" t="e">
        <v>#DIV/0!</v>
      </c>
      <c r="J67" s="163">
        <v>0</v>
      </c>
      <c r="K67" s="166"/>
      <c r="L67" s="165"/>
      <c r="M67" s="164" t="e">
        <v>#DIV/0!</v>
      </c>
      <c r="N67" s="163">
        <v>0</v>
      </c>
      <c r="O67" s="162" t="e">
        <v>#DIV/0!</v>
      </c>
      <c r="P67" s="161" t="e">
        <v>#DIV/0!</v>
      </c>
      <c r="Q67" s="160" t="e">
        <v>#DIV/0!</v>
      </c>
      <c r="R67" s="139"/>
      <c r="S67" s="139"/>
    </row>
    <row r="68" spans="1:19" x14ac:dyDescent="0.4">
      <c r="A68" s="169"/>
      <c r="B68" s="169"/>
      <c r="C68" s="168" t="s">
        <v>101</v>
      </c>
      <c r="D68" s="167"/>
      <c r="E68" s="167"/>
      <c r="F68" s="6" t="s">
        <v>84</v>
      </c>
      <c r="G68" s="166">
        <v>880</v>
      </c>
      <c r="H68" s="165">
        <v>589</v>
      </c>
      <c r="I68" s="164">
        <v>1.4940577249575553</v>
      </c>
      <c r="J68" s="163">
        <v>291</v>
      </c>
      <c r="K68" s="166">
        <v>1202</v>
      </c>
      <c r="L68" s="165">
        <v>711</v>
      </c>
      <c r="M68" s="164">
        <v>1.690576652601969</v>
      </c>
      <c r="N68" s="163">
        <v>491</v>
      </c>
      <c r="O68" s="162">
        <v>0.73211314475873546</v>
      </c>
      <c r="P68" s="161">
        <v>0.82841068917018279</v>
      </c>
      <c r="Q68" s="160">
        <v>-9.6297544411447333E-2</v>
      </c>
      <c r="R68" s="139"/>
      <c r="S68" s="139"/>
    </row>
    <row r="69" spans="1:19" x14ac:dyDescent="0.4">
      <c r="A69" s="150"/>
      <c r="B69" s="150"/>
      <c r="C69" s="149" t="s">
        <v>90</v>
      </c>
      <c r="D69" s="147"/>
      <c r="E69" s="147"/>
      <c r="F69" s="12" t="s">
        <v>84</v>
      </c>
      <c r="G69" s="146">
        <v>1530</v>
      </c>
      <c r="H69" s="145">
        <v>604</v>
      </c>
      <c r="I69" s="144">
        <v>2.5331125827814569</v>
      </c>
      <c r="J69" s="143">
        <v>926</v>
      </c>
      <c r="K69" s="146">
        <v>1800</v>
      </c>
      <c r="L69" s="145">
        <v>1014</v>
      </c>
      <c r="M69" s="144">
        <v>1.7751479289940828</v>
      </c>
      <c r="N69" s="143">
        <v>786</v>
      </c>
      <c r="O69" s="142">
        <v>0.85</v>
      </c>
      <c r="P69" s="141">
        <v>0.5956607495069034</v>
      </c>
      <c r="Q69" s="140">
        <v>0.25433925049309658</v>
      </c>
      <c r="R69" s="139"/>
      <c r="S69" s="139"/>
    </row>
    <row r="70" spans="1:19" x14ac:dyDescent="0.4">
      <c r="G70" s="138"/>
      <c r="H70" s="138"/>
      <c r="I70" s="138"/>
      <c r="J70" s="138"/>
      <c r="K70" s="138"/>
      <c r="L70" s="138"/>
      <c r="M70" s="138"/>
      <c r="N70" s="138"/>
      <c r="O70" s="137"/>
      <c r="P70" s="137"/>
      <c r="Q70" s="137"/>
    </row>
    <row r="71" spans="1:19" x14ac:dyDescent="0.4">
      <c r="C71" s="8" t="s">
        <v>83</v>
      </c>
    </row>
    <row r="72" spans="1:19" x14ac:dyDescent="0.4">
      <c r="C72" s="9" t="s">
        <v>82</v>
      </c>
    </row>
    <row r="73" spans="1:19" x14ac:dyDescent="0.4">
      <c r="C73" s="8" t="s">
        <v>81</v>
      </c>
    </row>
    <row r="74" spans="1:19" x14ac:dyDescent="0.4">
      <c r="C74" s="8" t="s">
        <v>80</v>
      </c>
    </row>
    <row r="75" spans="1:19" x14ac:dyDescent="0.4">
      <c r="C75" s="8" t="s">
        <v>79</v>
      </c>
    </row>
  </sheetData>
  <mergeCells count="15">
    <mergeCell ref="Q3:Q4"/>
    <mergeCell ref="O2:Q2"/>
    <mergeCell ref="O3:O4"/>
    <mergeCell ref="A1:D1"/>
    <mergeCell ref="G2:J2"/>
    <mergeCell ref="I3:J3"/>
    <mergeCell ref="G3:G4"/>
    <mergeCell ref="H3:H4"/>
    <mergeCell ref="A3:F4"/>
    <mergeCell ref="A2:B2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h26'!A1" display="'h26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showGridLines="0" zoomScale="90" zoomScaleNormal="90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36" customWidth="1"/>
    <col min="2" max="2" width="1.125" style="136" customWidth="1"/>
    <col min="3" max="3" width="6.75" style="136" customWidth="1"/>
    <col min="4" max="4" width="2.625" style="136" bestFit="1" customWidth="1"/>
    <col min="5" max="5" width="7.125" style="136" bestFit="1" customWidth="1"/>
    <col min="6" max="6" width="6.375" style="136" customWidth="1"/>
    <col min="7" max="8" width="12.75" style="136" bestFit="1" customWidth="1"/>
    <col min="9" max="9" width="7.625" style="136" customWidth="1"/>
    <col min="10" max="10" width="9.625" style="136" customWidth="1"/>
    <col min="11" max="12" width="12.75" style="136" bestFit="1" customWidth="1"/>
    <col min="13" max="13" width="7.625" style="136" customWidth="1"/>
    <col min="14" max="16" width="9.625" style="136" customWidth="1"/>
    <col min="17" max="17" width="8.625" style="136" customWidth="1"/>
    <col min="18" max="16384" width="9" style="136"/>
  </cols>
  <sheetData>
    <row r="1" spans="1:19" ht="17.25" customHeight="1" thickBot="1" x14ac:dyDescent="0.45">
      <c r="A1" s="281" t="str">
        <f>'h26'!A1</f>
        <v>平成26年度</v>
      </c>
      <c r="B1" s="281"/>
      <c r="C1" s="281"/>
      <c r="D1" s="281"/>
      <c r="E1" s="89"/>
      <c r="F1" s="89"/>
      <c r="G1" s="89"/>
      <c r="H1" s="89"/>
      <c r="I1" s="89"/>
      <c r="J1" s="92" t="str">
        <f ca="1">RIGHT(CELL("filename",$A$1),LEN(CELL("filename",$A$1))-FIND("]",CELL("filename",$A$1)))</f>
        <v>４月（上旬）</v>
      </c>
      <c r="K1" s="93" t="s">
        <v>72</v>
      </c>
      <c r="L1" s="89"/>
      <c r="M1" s="89"/>
      <c r="N1" s="89"/>
      <c r="O1" s="89"/>
      <c r="P1" s="89"/>
      <c r="Q1" s="89"/>
    </row>
    <row r="2" spans="1:19" x14ac:dyDescent="0.4">
      <c r="A2" s="299">
        <v>26</v>
      </c>
      <c r="B2" s="284"/>
      <c r="C2" s="1">
        <f>1988+A2</f>
        <v>2014</v>
      </c>
      <c r="D2" s="2" t="s">
        <v>141</v>
      </c>
      <c r="E2" s="2">
        <v>4</v>
      </c>
      <c r="F2" s="2" t="s">
        <v>140</v>
      </c>
      <c r="G2" s="291" t="s">
        <v>139</v>
      </c>
      <c r="H2" s="284"/>
      <c r="I2" s="284"/>
      <c r="J2" s="292"/>
      <c r="K2" s="284" t="s">
        <v>138</v>
      </c>
      <c r="L2" s="284"/>
      <c r="M2" s="284"/>
      <c r="N2" s="284"/>
      <c r="O2" s="291" t="s">
        <v>137</v>
      </c>
      <c r="P2" s="284"/>
      <c r="Q2" s="302"/>
    </row>
    <row r="3" spans="1:19" x14ac:dyDescent="0.4">
      <c r="A3" s="295" t="s">
        <v>136</v>
      </c>
      <c r="B3" s="296"/>
      <c r="C3" s="296"/>
      <c r="D3" s="296"/>
      <c r="E3" s="296"/>
      <c r="F3" s="296"/>
      <c r="G3" s="293" t="s">
        <v>146</v>
      </c>
      <c r="H3" s="287" t="s">
        <v>145</v>
      </c>
      <c r="I3" s="289" t="s">
        <v>133</v>
      </c>
      <c r="J3" s="290"/>
      <c r="K3" s="285" t="str">
        <f>G3</f>
        <v>14'4/1-4/10</v>
      </c>
      <c r="L3" s="287" t="str">
        <f>H3</f>
        <v>13'4/1-4/10</v>
      </c>
      <c r="M3" s="289" t="s">
        <v>133</v>
      </c>
      <c r="N3" s="290"/>
      <c r="O3" s="303" t="str">
        <f>G3</f>
        <v>14'4/1-4/10</v>
      </c>
      <c r="P3" s="282" t="str">
        <f>H3</f>
        <v>13'4/1-4/10</v>
      </c>
      <c r="Q3" s="300" t="s">
        <v>131</v>
      </c>
    </row>
    <row r="4" spans="1:19" ht="14.25" thickBot="1" x14ac:dyDescent="0.45">
      <c r="A4" s="297"/>
      <c r="B4" s="298"/>
      <c r="C4" s="298"/>
      <c r="D4" s="298"/>
      <c r="E4" s="298"/>
      <c r="F4" s="298"/>
      <c r="G4" s="294"/>
      <c r="H4" s="288"/>
      <c r="I4" s="3" t="s">
        <v>132</v>
      </c>
      <c r="J4" s="4" t="s">
        <v>131</v>
      </c>
      <c r="K4" s="286"/>
      <c r="L4" s="288"/>
      <c r="M4" s="3" t="s">
        <v>132</v>
      </c>
      <c r="N4" s="4" t="s">
        <v>131</v>
      </c>
      <c r="O4" s="304"/>
      <c r="P4" s="283"/>
      <c r="Q4" s="301"/>
    </row>
    <row r="5" spans="1:19" x14ac:dyDescent="0.4">
      <c r="A5" s="176" t="s">
        <v>130</v>
      </c>
      <c r="B5" s="195"/>
      <c r="C5" s="195"/>
      <c r="D5" s="195"/>
      <c r="E5" s="195"/>
      <c r="F5" s="195"/>
      <c r="G5" s="194">
        <v>147150</v>
      </c>
      <c r="H5" s="193">
        <v>142812</v>
      </c>
      <c r="I5" s="192">
        <v>1.0303755986891858</v>
      </c>
      <c r="J5" s="191">
        <v>4338</v>
      </c>
      <c r="K5" s="194">
        <v>213314</v>
      </c>
      <c r="L5" s="193">
        <v>200975</v>
      </c>
      <c r="M5" s="192">
        <v>1.0613956959820874</v>
      </c>
      <c r="N5" s="191">
        <v>12339</v>
      </c>
      <c r="O5" s="190">
        <v>0.68982814067524867</v>
      </c>
      <c r="P5" s="189">
        <v>0.71059584525438491</v>
      </c>
      <c r="Q5" s="188">
        <v>-2.0767704579136237E-2</v>
      </c>
      <c r="R5" s="139"/>
      <c r="S5" s="139"/>
    </row>
    <row r="6" spans="1:19" x14ac:dyDescent="0.4">
      <c r="A6" s="159" t="s">
        <v>129</v>
      </c>
      <c r="B6" s="158" t="s">
        <v>128</v>
      </c>
      <c r="C6" s="158"/>
      <c r="D6" s="158"/>
      <c r="E6" s="158"/>
      <c r="F6" s="158"/>
      <c r="G6" s="157">
        <v>62891</v>
      </c>
      <c r="H6" s="156">
        <v>61822</v>
      </c>
      <c r="I6" s="155">
        <v>1.0172915790495294</v>
      </c>
      <c r="J6" s="154">
        <v>1069</v>
      </c>
      <c r="K6" s="177">
        <v>90969</v>
      </c>
      <c r="L6" s="156">
        <v>83358</v>
      </c>
      <c r="M6" s="155">
        <v>1.0913049737277767</v>
      </c>
      <c r="N6" s="154">
        <v>7611</v>
      </c>
      <c r="O6" s="153">
        <v>0.69134540337917316</v>
      </c>
      <c r="P6" s="152">
        <v>0.7416444732359222</v>
      </c>
      <c r="Q6" s="151">
        <v>-5.0299069856749035E-2</v>
      </c>
      <c r="R6" s="139"/>
      <c r="S6" s="139"/>
    </row>
    <row r="7" spans="1:19" x14ac:dyDescent="0.4">
      <c r="A7" s="169"/>
      <c r="B7" s="159" t="s">
        <v>127</v>
      </c>
      <c r="C7" s="158"/>
      <c r="D7" s="158"/>
      <c r="E7" s="158"/>
      <c r="F7" s="158"/>
      <c r="G7" s="157">
        <v>39714</v>
      </c>
      <c r="H7" s="156">
        <v>38893</v>
      </c>
      <c r="I7" s="155">
        <v>1.0211091970277428</v>
      </c>
      <c r="J7" s="154">
        <v>821</v>
      </c>
      <c r="K7" s="157">
        <v>60611</v>
      </c>
      <c r="L7" s="156">
        <v>55194</v>
      </c>
      <c r="M7" s="155">
        <v>1.0981447258760011</v>
      </c>
      <c r="N7" s="154">
        <v>5417</v>
      </c>
      <c r="O7" s="153">
        <v>0.6552275989506855</v>
      </c>
      <c r="P7" s="152">
        <v>0.70465992680363809</v>
      </c>
      <c r="Q7" s="151">
        <v>-4.9432327852952596E-2</v>
      </c>
      <c r="R7" s="139"/>
      <c r="S7" s="139"/>
    </row>
    <row r="8" spans="1:19" x14ac:dyDescent="0.4">
      <c r="A8" s="169"/>
      <c r="B8" s="169"/>
      <c r="C8" s="168" t="s">
        <v>98</v>
      </c>
      <c r="D8" s="5"/>
      <c r="E8" s="167"/>
      <c r="F8" s="6" t="s">
        <v>84</v>
      </c>
      <c r="G8" s="200">
        <v>32301</v>
      </c>
      <c r="H8" s="199">
        <v>33578</v>
      </c>
      <c r="I8" s="164">
        <v>0.96196914646494724</v>
      </c>
      <c r="J8" s="163">
        <v>-1277</v>
      </c>
      <c r="K8" s="200">
        <v>48097</v>
      </c>
      <c r="L8" s="199">
        <v>48834</v>
      </c>
      <c r="M8" s="164">
        <v>0.98490805586271857</v>
      </c>
      <c r="N8" s="163">
        <v>-737</v>
      </c>
      <c r="O8" s="162">
        <v>0.67158034804665567</v>
      </c>
      <c r="P8" s="161">
        <v>0.68759470860466065</v>
      </c>
      <c r="Q8" s="160">
        <v>-1.6014360558004981E-2</v>
      </c>
      <c r="R8" s="139"/>
      <c r="S8" s="139"/>
    </row>
    <row r="9" spans="1:19" x14ac:dyDescent="0.4">
      <c r="A9" s="169"/>
      <c r="B9" s="169"/>
      <c r="C9" s="168" t="s">
        <v>112</v>
      </c>
      <c r="D9" s="167"/>
      <c r="E9" s="167"/>
      <c r="F9" s="6" t="s">
        <v>84</v>
      </c>
      <c r="G9" s="200">
        <v>6686</v>
      </c>
      <c r="H9" s="199">
        <v>4512</v>
      </c>
      <c r="I9" s="164">
        <v>1.4818262411347518</v>
      </c>
      <c r="J9" s="163">
        <v>2174</v>
      </c>
      <c r="K9" s="200">
        <v>10000</v>
      </c>
      <c r="L9" s="199">
        <v>5000</v>
      </c>
      <c r="M9" s="164">
        <v>2</v>
      </c>
      <c r="N9" s="163">
        <v>5000</v>
      </c>
      <c r="O9" s="162">
        <v>0.66859999999999997</v>
      </c>
      <c r="P9" s="161">
        <v>0.90239999999999998</v>
      </c>
      <c r="Q9" s="160">
        <v>-0.23380000000000001</v>
      </c>
      <c r="R9" s="139"/>
      <c r="S9" s="139"/>
    </row>
    <row r="10" spans="1:19" x14ac:dyDescent="0.4">
      <c r="A10" s="169"/>
      <c r="B10" s="169"/>
      <c r="C10" s="168" t="s">
        <v>96</v>
      </c>
      <c r="D10" s="167"/>
      <c r="E10" s="167"/>
      <c r="F10" s="173"/>
      <c r="G10" s="200"/>
      <c r="H10" s="199"/>
      <c r="I10" s="164" t="e">
        <v>#DIV/0!</v>
      </c>
      <c r="J10" s="163">
        <v>0</v>
      </c>
      <c r="K10" s="200"/>
      <c r="L10" s="199"/>
      <c r="M10" s="164" t="e">
        <v>#DIV/0!</v>
      </c>
      <c r="N10" s="163">
        <v>0</v>
      </c>
      <c r="O10" s="162" t="e">
        <v>#DIV/0!</v>
      </c>
      <c r="P10" s="161" t="e">
        <v>#DIV/0!</v>
      </c>
      <c r="Q10" s="160" t="e">
        <v>#DIV/0!</v>
      </c>
      <c r="R10" s="139"/>
      <c r="S10" s="139"/>
    </row>
    <row r="11" spans="1:19" x14ac:dyDescent="0.4">
      <c r="A11" s="169"/>
      <c r="B11" s="169"/>
      <c r="C11" s="168" t="s">
        <v>97</v>
      </c>
      <c r="D11" s="167"/>
      <c r="E11" s="167"/>
      <c r="F11" s="173"/>
      <c r="G11" s="200"/>
      <c r="H11" s="199"/>
      <c r="I11" s="164" t="e">
        <v>#DIV/0!</v>
      </c>
      <c r="J11" s="163">
        <v>0</v>
      </c>
      <c r="K11" s="200"/>
      <c r="L11" s="199"/>
      <c r="M11" s="164" t="e">
        <v>#DIV/0!</v>
      </c>
      <c r="N11" s="163">
        <v>0</v>
      </c>
      <c r="O11" s="162" t="e">
        <v>#DIV/0!</v>
      </c>
      <c r="P11" s="161" t="e">
        <v>#DIV/0!</v>
      </c>
      <c r="Q11" s="160" t="e">
        <v>#DIV/0!</v>
      </c>
      <c r="R11" s="139"/>
      <c r="S11" s="139"/>
    </row>
    <row r="12" spans="1:19" x14ac:dyDescent="0.4">
      <c r="A12" s="169"/>
      <c r="B12" s="169"/>
      <c r="C12" s="168" t="s">
        <v>93</v>
      </c>
      <c r="D12" s="167"/>
      <c r="E12" s="167"/>
      <c r="F12" s="173"/>
      <c r="G12" s="200"/>
      <c r="H12" s="199"/>
      <c r="I12" s="164" t="e">
        <v>#DIV/0!</v>
      </c>
      <c r="J12" s="163">
        <v>0</v>
      </c>
      <c r="K12" s="200"/>
      <c r="L12" s="199"/>
      <c r="M12" s="164" t="e">
        <v>#DIV/0!</v>
      </c>
      <c r="N12" s="163">
        <v>0</v>
      </c>
      <c r="O12" s="162" t="e">
        <v>#DIV/0!</v>
      </c>
      <c r="P12" s="161" t="e">
        <v>#DIV/0!</v>
      </c>
      <c r="Q12" s="160" t="e">
        <v>#DIV/0!</v>
      </c>
      <c r="R12" s="139"/>
      <c r="S12" s="139"/>
    </row>
    <row r="13" spans="1:19" x14ac:dyDescent="0.4">
      <c r="A13" s="169"/>
      <c r="B13" s="169"/>
      <c r="C13" s="168" t="s">
        <v>91</v>
      </c>
      <c r="D13" s="167"/>
      <c r="E13" s="167"/>
      <c r="F13" s="6" t="s">
        <v>84</v>
      </c>
      <c r="G13" s="200">
        <v>727</v>
      </c>
      <c r="H13" s="199">
        <v>803</v>
      </c>
      <c r="I13" s="164">
        <v>0.90535491905354915</v>
      </c>
      <c r="J13" s="163">
        <v>-76</v>
      </c>
      <c r="K13" s="200">
        <v>2514</v>
      </c>
      <c r="L13" s="199">
        <v>1360</v>
      </c>
      <c r="M13" s="164">
        <v>1.848529411764706</v>
      </c>
      <c r="N13" s="163">
        <v>1154</v>
      </c>
      <c r="O13" s="162">
        <v>0.28918058870326174</v>
      </c>
      <c r="P13" s="161">
        <v>0.59044117647058825</v>
      </c>
      <c r="Q13" s="160">
        <v>-0.3012605877673265</v>
      </c>
      <c r="R13" s="139"/>
      <c r="S13" s="139"/>
    </row>
    <row r="14" spans="1:19" x14ac:dyDescent="0.4">
      <c r="A14" s="169"/>
      <c r="B14" s="169"/>
      <c r="C14" s="168" t="s">
        <v>110</v>
      </c>
      <c r="D14" s="167"/>
      <c r="E14" s="167"/>
      <c r="F14" s="173"/>
      <c r="G14" s="200"/>
      <c r="H14" s="199"/>
      <c r="I14" s="164" t="e">
        <v>#DIV/0!</v>
      </c>
      <c r="J14" s="163">
        <v>0</v>
      </c>
      <c r="K14" s="200"/>
      <c r="L14" s="199"/>
      <c r="M14" s="164" t="e">
        <v>#DIV/0!</v>
      </c>
      <c r="N14" s="163">
        <v>0</v>
      </c>
      <c r="O14" s="162" t="e">
        <v>#DIV/0!</v>
      </c>
      <c r="P14" s="161" t="e">
        <v>#DIV/0!</v>
      </c>
      <c r="Q14" s="160" t="e">
        <v>#DIV/0!</v>
      </c>
      <c r="R14" s="139"/>
      <c r="S14" s="139"/>
    </row>
    <row r="15" spans="1:19" x14ac:dyDescent="0.4">
      <c r="A15" s="169"/>
      <c r="B15" s="169"/>
      <c r="C15" s="168" t="s">
        <v>90</v>
      </c>
      <c r="D15" s="167"/>
      <c r="E15" s="167"/>
      <c r="F15" s="173"/>
      <c r="G15" s="200"/>
      <c r="H15" s="199"/>
      <c r="I15" s="164" t="e">
        <v>#DIV/0!</v>
      </c>
      <c r="J15" s="163">
        <v>0</v>
      </c>
      <c r="K15" s="200"/>
      <c r="L15" s="199"/>
      <c r="M15" s="164" t="e">
        <v>#DIV/0!</v>
      </c>
      <c r="N15" s="163">
        <v>0</v>
      </c>
      <c r="O15" s="162" t="e">
        <v>#DIV/0!</v>
      </c>
      <c r="P15" s="161" t="e">
        <v>#DIV/0!</v>
      </c>
      <c r="Q15" s="160" t="e">
        <v>#DIV/0!</v>
      </c>
      <c r="R15" s="139"/>
      <c r="S15" s="139"/>
    </row>
    <row r="16" spans="1:19" x14ac:dyDescent="0.4">
      <c r="A16" s="169"/>
      <c r="B16" s="169"/>
      <c r="C16" s="149" t="s">
        <v>126</v>
      </c>
      <c r="D16" s="147"/>
      <c r="E16" s="147"/>
      <c r="F16" s="187"/>
      <c r="G16" s="198"/>
      <c r="H16" s="197"/>
      <c r="I16" s="144" t="e">
        <v>#DIV/0!</v>
      </c>
      <c r="J16" s="143">
        <v>0</v>
      </c>
      <c r="K16" s="198"/>
      <c r="L16" s="197"/>
      <c r="M16" s="144" t="e">
        <v>#DIV/0!</v>
      </c>
      <c r="N16" s="143">
        <v>0</v>
      </c>
      <c r="O16" s="142" t="e">
        <v>#DIV/0!</v>
      </c>
      <c r="P16" s="141" t="e">
        <v>#DIV/0!</v>
      </c>
      <c r="Q16" s="140" t="e">
        <v>#DIV/0!</v>
      </c>
      <c r="R16" s="139"/>
      <c r="S16" s="139"/>
    </row>
    <row r="17" spans="1:19" x14ac:dyDescent="0.4">
      <c r="A17" s="169"/>
      <c r="B17" s="159" t="s">
        <v>125</v>
      </c>
      <c r="C17" s="158"/>
      <c r="D17" s="158"/>
      <c r="E17" s="158"/>
      <c r="F17" s="174"/>
      <c r="G17" s="157">
        <v>22723</v>
      </c>
      <c r="H17" s="156">
        <v>22480</v>
      </c>
      <c r="I17" s="155">
        <v>1.0108096085409253</v>
      </c>
      <c r="J17" s="154">
        <v>243</v>
      </c>
      <c r="K17" s="157">
        <v>29490</v>
      </c>
      <c r="L17" s="156">
        <v>27285</v>
      </c>
      <c r="M17" s="155">
        <v>1.0808136338647609</v>
      </c>
      <c r="N17" s="154">
        <v>2205</v>
      </c>
      <c r="O17" s="153">
        <v>0.77053238385893519</v>
      </c>
      <c r="P17" s="152">
        <v>0.82389591350558911</v>
      </c>
      <c r="Q17" s="151">
        <v>-5.3363529646653918E-2</v>
      </c>
      <c r="R17" s="139"/>
      <c r="S17" s="139"/>
    </row>
    <row r="18" spans="1:19" x14ac:dyDescent="0.4">
      <c r="A18" s="169"/>
      <c r="B18" s="169"/>
      <c r="C18" s="168" t="s">
        <v>98</v>
      </c>
      <c r="D18" s="167"/>
      <c r="E18" s="167"/>
      <c r="F18" s="173"/>
      <c r="G18" s="166"/>
      <c r="H18" s="165"/>
      <c r="I18" s="164" t="e">
        <v>#DIV/0!</v>
      </c>
      <c r="J18" s="163">
        <v>0</v>
      </c>
      <c r="K18" s="166"/>
      <c r="L18" s="165"/>
      <c r="M18" s="164" t="e">
        <v>#DIV/0!</v>
      </c>
      <c r="N18" s="163">
        <v>0</v>
      </c>
      <c r="O18" s="162" t="e">
        <v>#DIV/0!</v>
      </c>
      <c r="P18" s="161" t="e">
        <v>#DIV/0!</v>
      </c>
      <c r="Q18" s="160" t="e">
        <v>#DIV/0!</v>
      </c>
      <c r="R18" s="139"/>
      <c r="S18" s="139"/>
    </row>
    <row r="19" spans="1:19" x14ac:dyDescent="0.4">
      <c r="A19" s="169"/>
      <c r="B19" s="169"/>
      <c r="C19" s="168" t="s">
        <v>96</v>
      </c>
      <c r="D19" s="167"/>
      <c r="E19" s="167"/>
      <c r="F19" s="6" t="s">
        <v>84</v>
      </c>
      <c r="G19" s="166">
        <v>3605</v>
      </c>
      <c r="H19" s="165">
        <v>3736</v>
      </c>
      <c r="I19" s="164">
        <v>0.96493576017130622</v>
      </c>
      <c r="J19" s="163">
        <v>-131</v>
      </c>
      <c r="K19" s="166">
        <v>4400</v>
      </c>
      <c r="L19" s="165">
        <v>4385</v>
      </c>
      <c r="M19" s="164">
        <v>1.0034207525655645</v>
      </c>
      <c r="N19" s="163">
        <v>15</v>
      </c>
      <c r="O19" s="162">
        <v>0.81931818181818183</v>
      </c>
      <c r="P19" s="161">
        <v>0.85199543899657926</v>
      </c>
      <c r="Q19" s="160">
        <v>-3.2677257178397423E-2</v>
      </c>
      <c r="R19" s="139"/>
      <c r="S19" s="139"/>
    </row>
    <row r="20" spans="1:19" x14ac:dyDescent="0.4">
      <c r="A20" s="169"/>
      <c r="B20" s="169"/>
      <c r="C20" s="168" t="s">
        <v>97</v>
      </c>
      <c r="D20" s="167"/>
      <c r="E20" s="167"/>
      <c r="F20" s="6" t="s">
        <v>84</v>
      </c>
      <c r="G20" s="166">
        <v>6763</v>
      </c>
      <c r="H20" s="165">
        <v>6471</v>
      </c>
      <c r="I20" s="164">
        <v>1.0451244011744707</v>
      </c>
      <c r="J20" s="163">
        <v>292</v>
      </c>
      <c r="K20" s="166">
        <v>9595</v>
      </c>
      <c r="L20" s="165">
        <v>8590</v>
      </c>
      <c r="M20" s="164">
        <v>1.1169965075669384</v>
      </c>
      <c r="N20" s="163">
        <v>1005</v>
      </c>
      <c r="O20" s="162">
        <v>0.70484627410109435</v>
      </c>
      <c r="P20" s="161">
        <v>0.75331781140861465</v>
      </c>
      <c r="Q20" s="160">
        <v>-4.8471537307520296E-2</v>
      </c>
      <c r="R20" s="139"/>
      <c r="S20" s="139"/>
    </row>
    <row r="21" spans="1:19" x14ac:dyDescent="0.4">
      <c r="A21" s="169"/>
      <c r="B21" s="169"/>
      <c r="C21" s="168" t="s">
        <v>98</v>
      </c>
      <c r="D21" s="5" t="s">
        <v>0</v>
      </c>
      <c r="E21" s="167" t="s">
        <v>89</v>
      </c>
      <c r="F21" s="6" t="s">
        <v>84</v>
      </c>
      <c r="G21" s="166">
        <v>2383</v>
      </c>
      <c r="H21" s="165">
        <v>2430</v>
      </c>
      <c r="I21" s="164">
        <v>0.98065843621399174</v>
      </c>
      <c r="J21" s="163">
        <v>-47</v>
      </c>
      <c r="K21" s="166">
        <v>2900</v>
      </c>
      <c r="L21" s="165">
        <v>2755</v>
      </c>
      <c r="M21" s="164">
        <v>1.0526315789473684</v>
      </c>
      <c r="N21" s="163">
        <v>145</v>
      </c>
      <c r="O21" s="162">
        <v>0.82172413793103449</v>
      </c>
      <c r="P21" s="161">
        <v>0.88203266787658807</v>
      </c>
      <c r="Q21" s="160">
        <v>-6.0308529945553579E-2</v>
      </c>
      <c r="R21" s="139"/>
      <c r="S21" s="139"/>
    </row>
    <row r="22" spans="1:19" x14ac:dyDescent="0.4">
      <c r="A22" s="169"/>
      <c r="B22" s="169"/>
      <c r="C22" s="168" t="s">
        <v>98</v>
      </c>
      <c r="D22" s="5" t="s">
        <v>0</v>
      </c>
      <c r="E22" s="167" t="s">
        <v>123</v>
      </c>
      <c r="F22" s="6" t="s">
        <v>84</v>
      </c>
      <c r="G22" s="166">
        <v>1172</v>
      </c>
      <c r="H22" s="165">
        <v>1163</v>
      </c>
      <c r="I22" s="164">
        <v>1.0077386070507308</v>
      </c>
      <c r="J22" s="163">
        <v>9</v>
      </c>
      <c r="K22" s="166">
        <v>1450</v>
      </c>
      <c r="L22" s="165">
        <v>1340</v>
      </c>
      <c r="M22" s="164">
        <v>1.0820895522388059</v>
      </c>
      <c r="N22" s="163">
        <v>110</v>
      </c>
      <c r="O22" s="162">
        <v>0.80827586206896551</v>
      </c>
      <c r="P22" s="161">
        <v>0.86791044776119408</v>
      </c>
      <c r="Q22" s="160">
        <v>-5.963458569222857E-2</v>
      </c>
      <c r="R22" s="139"/>
      <c r="S22" s="139"/>
    </row>
    <row r="23" spans="1:19" x14ac:dyDescent="0.4">
      <c r="A23" s="169"/>
      <c r="B23" s="169"/>
      <c r="C23" s="168" t="s">
        <v>98</v>
      </c>
      <c r="D23" s="5" t="s">
        <v>0</v>
      </c>
      <c r="E23" s="167" t="s">
        <v>124</v>
      </c>
      <c r="F23" s="6" t="s">
        <v>88</v>
      </c>
      <c r="G23" s="166"/>
      <c r="H23" s="165"/>
      <c r="I23" s="164" t="e">
        <v>#DIV/0!</v>
      </c>
      <c r="J23" s="163">
        <v>0</v>
      </c>
      <c r="K23" s="166"/>
      <c r="L23" s="165"/>
      <c r="M23" s="164" t="e">
        <v>#DIV/0!</v>
      </c>
      <c r="N23" s="163">
        <v>0</v>
      </c>
      <c r="O23" s="162" t="e">
        <v>#DIV/0!</v>
      </c>
      <c r="P23" s="161" t="e">
        <v>#DIV/0!</v>
      </c>
      <c r="Q23" s="160" t="e">
        <v>#DIV/0!</v>
      </c>
      <c r="R23" s="139"/>
      <c r="S23" s="139"/>
    </row>
    <row r="24" spans="1:19" x14ac:dyDescent="0.4">
      <c r="A24" s="169"/>
      <c r="B24" s="169"/>
      <c r="C24" s="168" t="s">
        <v>96</v>
      </c>
      <c r="D24" s="5" t="s">
        <v>0</v>
      </c>
      <c r="E24" s="167" t="s">
        <v>89</v>
      </c>
      <c r="F24" s="6" t="s">
        <v>84</v>
      </c>
      <c r="G24" s="166">
        <v>1195</v>
      </c>
      <c r="H24" s="165">
        <v>1284</v>
      </c>
      <c r="I24" s="164">
        <v>0.93068535825545173</v>
      </c>
      <c r="J24" s="163">
        <v>-89</v>
      </c>
      <c r="K24" s="166">
        <v>1500</v>
      </c>
      <c r="L24" s="165">
        <v>1475</v>
      </c>
      <c r="M24" s="164">
        <v>1.0169491525423728</v>
      </c>
      <c r="N24" s="163">
        <v>25</v>
      </c>
      <c r="O24" s="162">
        <v>0.79666666666666663</v>
      </c>
      <c r="P24" s="161">
        <v>0.87050847457627123</v>
      </c>
      <c r="Q24" s="160">
        <v>-7.3841807909604595E-2</v>
      </c>
      <c r="R24" s="139"/>
      <c r="S24" s="139"/>
    </row>
    <row r="25" spans="1:19" x14ac:dyDescent="0.4">
      <c r="A25" s="169"/>
      <c r="B25" s="169"/>
      <c r="C25" s="168" t="s">
        <v>96</v>
      </c>
      <c r="D25" s="5" t="s">
        <v>0</v>
      </c>
      <c r="E25" s="167" t="s">
        <v>123</v>
      </c>
      <c r="F25" s="173"/>
      <c r="G25" s="166"/>
      <c r="H25" s="165"/>
      <c r="I25" s="164" t="e">
        <v>#DIV/0!</v>
      </c>
      <c r="J25" s="163">
        <v>0</v>
      </c>
      <c r="K25" s="166"/>
      <c r="L25" s="165"/>
      <c r="M25" s="164" t="e">
        <v>#DIV/0!</v>
      </c>
      <c r="N25" s="163">
        <v>0</v>
      </c>
      <c r="O25" s="162" t="e">
        <v>#DIV/0!</v>
      </c>
      <c r="P25" s="161" t="e">
        <v>#DIV/0!</v>
      </c>
      <c r="Q25" s="160" t="e">
        <v>#DIV/0!</v>
      </c>
      <c r="R25" s="139"/>
      <c r="S25" s="139"/>
    </row>
    <row r="26" spans="1:19" x14ac:dyDescent="0.4">
      <c r="A26" s="169"/>
      <c r="B26" s="169"/>
      <c r="C26" s="168" t="s">
        <v>90</v>
      </c>
      <c r="D26" s="5" t="s">
        <v>0</v>
      </c>
      <c r="E26" s="167" t="s">
        <v>89</v>
      </c>
      <c r="F26" s="173"/>
      <c r="G26" s="166"/>
      <c r="H26" s="165"/>
      <c r="I26" s="164" t="e">
        <v>#DIV/0!</v>
      </c>
      <c r="J26" s="163">
        <v>0</v>
      </c>
      <c r="K26" s="166"/>
      <c r="L26" s="165"/>
      <c r="M26" s="164" t="e">
        <v>#DIV/0!</v>
      </c>
      <c r="N26" s="163">
        <v>0</v>
      </c>
      <c r="O26" s="162" t="e">
        <v>#DIV/0!</v>
      </c>
      <c r="P26" s="161" t="e">
        <v>#DIV/0!</v>
      </c>
      <c r="Q26" s="160" t="e">
        <v>#DIV/0!</v>
      </c>
      <c r="R26" s="139"/>
      <c r="S26" s="139"/>
    </row>
    <row r="27" spans="1:19" x14ac:dyDescent="0.4">
      <c r="A27" s="169"/>
      <c r="B27" s="169"/>
      <c r="C27" s="168" t="s">
        <v>93</v>
      </c>
      <c r="D27" s="5" t="s">
        <v>0</v>
      </c>
      <c r="E27" s="167" t="s">
        <v>89</v>
      </c>
      <c r="F27" s="173"/>
      <c r="G27" s="166"/>
      <c r="H27" s="165"/>
      <c r="I27" s="164" t="e">
        <v>#DIV/0!</v>
      </c>
      <c r="J27" s="163">
        <v>0</v>
      </c>
      <c r="K27" s="166"/>
      <c r="L27" s="165"/>
      <c r="M27" s="164" t="e">
        <v>#DIV/0!</v>
      </c>
      <c r="N27" s="163">
        <v>0</v>
      </c>
      <c r="O27" s="162" t="e">
        <v>#DIV/0!</v>
      </c>
      <c r="P27" s="161" t="e">
        <v>#DIV/0!</v>
      </c>
      <c r="Q27" s="160" t="e">
        <v>#DIV/0!</v>
      </c>
      <c r="R27" s="139"/>
      <c r="S27" s="139"/>
    </row>
    <row r="28" spans="1:19" x14ac:dyDescent="0.4">
      <c r="A28" s="169"/>
      <c r="B28" s="169"/>
      <c r="C28" s="168" t="s">
        <v>110</v>
      </c>
      <c r="D28" s="167"/>
      <c r="E28" s="167"/>
      <c r="F28" s="173"/>
      <c r="G28" s="166"/>
      <c r="H28" s="165"/>
      <c r="I28" s="164" t="e">
        <v>#DIV/0!</v>
      </c>
      <c r="J28" s="163">
        <v>0</v>
      </c>
      <c r="K28" s="166"/>
      <c r="L28" s="165"/>
      <c r="M28" s="164" t="e">
        <v>#DIV/0!</v>
      </c>
      <c r="N28" s="163">
        <v>0</v>
      </c>
      <c r="O28" s="162" t="e">
        <v>#DIV/0!</v>
      </c>
      <c r="P28" s="161" t="e">
        <v>#DIV/0!</v>
      </c>
      <c r="Q28" s="160" t="e">
        <v>#DIV/0!</v>
      </c>
      <c r="R28" s="139"/>
      <c r="S28" s="139"/>
    </row>
    <row r="29" spans="1:19" x14ac:dyDescent="0.4">
      <c r="A29" s="169"/>
      <c r="B29" s="169"/>
      <c r="C29" s="168" t="s">
        <v>105</v>
      </c>
      <c r="D29" s="167"/>
      <c r="E29" s="167"/>
      <c r="F29" s="173"/>
      <c r="G29" s="166"/>
      <c r="H29" s="165"/>
      <c r="I29" s="164" t="e">
        <v>#DIV/0!</v>
      </c>
      <c r="J29" s="163">
        <v>0</v>
      </c>
      <c r="K29" s="166"/>
      <c r="L29" s="165"/>
      <c r="M29" s="164" t="e">
        <v>#DIV/0!</v>
      </c>
      <c r="N29" s="163">
        <v>0</v>
      </c>
      <c r="O29" s="162" t="e">
        <v>#DIV/0!</v>
      </c>
      <c r="P29" s="161" t="e">
        <v>#DIV/0!</v>
      </c>
      <c r="Q29" s="160" t="e">
        <v>#DIV/0!</v>
      </c>
      <c r="R29" s="139"/>
      <c r="S29" s="139"/>
    </row>
    <row r="30" spans="1:19" x14ac:dyDescent="0.4">
      <c r="A30" s="169"/>
      <c r="B30" s="169"/>
      <c r="C30" s="168" t="s">
        <v>122</v>
      </c>
      <c r="D30" s="167"/>
      <c r="E30" s="167"/>
      <c r="F30" s="173"/>
      <c r="G30" s="166"/>
      <c r="H30" s="165"/>
      <c r="I30" s="164" t="e">
        <v>#DIV/0!</v>
      </c>
      <c r="J30" s="163">
        <v>0</v>
      </c>
      <c r="K30" s="166"/>
      <c r="L30" s="165"/>
      <c r="M30" s="164" t="e">
        <v>#DIV/0!</v>
      </c>
      <c r="N30" s="163">
        <v>0</v>
      </c>
      <c r="O30" s="162" t="e">
        <v>#DIV/0!</v>
      </c>
      <c r="P30" s="161" t="e">
        <v>#DIV/0!</v>
      </c>
      <c r="Q30" s="160" t="e">
        <v>#DIV/0!</v>
      </c>
      <c r="R30" s="139"/>
      <c r="S30" s="139"/>
    </row>
    <row r="31" spans="1:19" x14ac:dyDescent="0.4">
      <c r="A31" s="169"/>
      <c r="B31" s="169"/>
      <c r="C31" s="168" t="s">
        <v>121</v>
      </c>
      <c r="D31" s="167"/>
      <c r="E31" s="167"/>
      <c r="F31" s="6" t="s">
        <v>84</v>
      </c>
      <c r="G31" s="166">
        <v>1286</v>
      </c>
      <c r="H31" s="165">
        <v>1361</v>
      </c>
      <c r="I31" s="164">
        <v>0.9448934606906686</v>
      </c>
      <c r="J31" s="163">
        <v>-75</v>
      </c>
      <c r="K31" s="166">
        <v>1450</v>
      </c>
      <c r="L31" s="165">
        <v>1450</v>
      </c>
      <c r="M31" s="164">
        <v>1</v>
      </c>
      <c r="N31" s="163">
        <v>0</v>
      </c>
      <c r="O31" s="162">
        <v>0.88689655172413795</v>
      </c>
      <c r="P31" s="161">
        <v>0.93862068965517242</v>
      </c>
      <c r="Q31" s="160">
        <v>-5.1724137931034475E-2</v>
      </c>
      <c r="R31" s="139"/>
      <c r="S31" s="139"/>
    </row>
    <row r="32" spans="1:19" x14ac:dyDescent="0.4">
      <c r="A32" s="169"/>
      <c r="B32" s="169"/>
      <c r="C32" s="168" t="s">
        <v>120</v>
      </c>
      <c r="D32" s="167"/>
      <c r="E32" s="167"/>
      <c r="F32" s="173"/>
      <c r="G32" s="166"/>
      <c r="H32" s="165"/>
      <c r="I32" s="164" t="e">
        <v>#DIV/0!</v>
      </c>
      <c r="J32" s="163">
        <v>0</v>
      </c>
      <c r="K32" s="166"/>
      <c r="L32" s="165"/>
      <c r="M32" s="164" t="e">
        <v>#DIV/0!</v>
      </c>
      <c r="N32" s="163">
        <v>0</v>
      </c>
      <c r="O32" s="162" t="e">
        <v>#DIV/0!</v>
      </c>
      <c r="P32" s="161" t="e">
        <v>#DIV/0!</v>
      </c>
      <c r="Q32" s="160" t="e">
        <v>#DIV/0!</v>
      </c>
      <c r="R32" s="139"/>
      <c r="S32" s="139"/>
    </row>
    <row r="33" spans="1:19" x14ac:dyDescent="0.4">
      <c r="A33" s="169"/>
      <c r="B33" s="169"/>
      <c r="C33" s="168" t="s">
        <v>119</v>
      </c>
      <c r="D33" s="167"/>
      <c r="E33" s="167"/>
      <c r="F33" s="6" t="s">
        <v>84</v>
      </c>
      <c r="G33" s="166">
        <v>847</v>
      </c>
      <c r="H33" s="165">
        <v>890</v>
      </c>
      <c r="I33" s="164">
        <v>0.95168539325842694</v>
      </c>
      <c r="J33" s="163">
        <v>-43</v>
      </c>
      <c r="K33" s="166">
        <v>1450</v>
      </c>
      <c r="L33" s="165">
        <v>1450</v>
      </c>
      <c r="M33" s="164">
        <v>1</v>
      </c>
      <c r="N33" s="163">
        <v>0</v>
      </c>
      <c r="O33" s="162">
        <v>0.58413793103448275</v>
      </c>
      <c r="P33" s="161">
        <v>0.61379310344827587</v>
      </c>
      <c r="Q33" s="160">
        <v>-2.9655172413793118E-2</v>
      </c>
      <c r="R33" s="139"/>
      <c r="S33" s="139"/>
    </row>
    <row r="34" spans="1:19" x14ac:dyDescent="0.4">
      <c r="A34" s="169"/>
      <c r="B34" s="169"/>
      <c r="C34" s="168" t="s">
        <v>94</v>
      </c>
      <c r="D34" s="167"/>
      <c r="E34" s="167"/>
      <c r="F34" s="173"/>
      <c r="G34" s="166"/>
      <c r="H34" s="165"/>
      <c r="I34" s="164" t="e">
        <v>#DIV/0!</v>
      </c>
      <c r="J34" s="163">
        <v>0</v>
      </c>
      <c r="K34" s="166"/>
      <c r="L34" s="165"/>
      <c r="M34" s="164" t="e">
        <v>#DIV/0!</v>
      </c>
      <c r="N34" s="163">
        <v>0</v>
      </c>
      <c r="O34" s="162" t="e">
        <v>#DIV/0!</v>
      </c>
      <c r="P34" s="161" t="e">
        <v>#DIV/0!</v>
      </c>
      <c r="Q34" s="160" t="e">
        <v>#DIV/0!</v>
      </c>
      <c r="R34" s="139"/>
      <c r="S34" s="139"/>
    </row>
    <row r="35" spans="1:19" x14ac:dyDescent="0.4">
      <c r="A35" s="169"/>
      <c r="B35" s="169"/>
      <c r="C35" s="168" t="s">
        <v>90</v>
      </c>
      <c r="D35" s="167"/>
      <c r="E35" s="167"/>
      <c r="F35" s="173"/>
      <c r="G35" s="166"/>
      <c r="H35" s="165"/>
      <c r="I35" s="164" t="e">
        <v>#DIV/0!</v>
      </c>
      <c r="J35" s="163">
        <v>0</v>
      </c>
      <c r="K35" s="166"/>
      <c r="L35" s="165"/>
      <c r="M35" s="164" t="e">
        <v>#DIV/0!</v>
      </c>
      <c r="N35" s="163">
        <v>0</v>
      </c>
      <c r="O35" s="162" t="e">
        <v>#DIV/0!</v>
      </c>
      <c r="P35" s="161" t="e">
        <v>#DIV/0!</v>
      </c>
      <c r="Q35" s="160" t="e">
        <v>#DIV/0!</v>
      </c>
      <c r="R35" s="139"/>
      <c r="S35" s="139"/>
    </row>
    <row r="36" spans="1:19" x14ac:dyDescent="0.4">
      <c r="A36" s="169"/>
      <c r="B36" s="150"/>
      <c r="C36" s="149" t="s">
        <v>93</v>
      </c>
      <c r="D36" s="147"/>
      <c r="E36" s="147"/>
      <c r="F36" s="6" t="s">
        <v>84</v>
      </c>
      <c r="G36" s="146">
        <v>5472</v>
      </c>
      <c r="H36" s="145">
        <v>5145</v>
      </c>
      <c r="I36" s="144">
        <v>1.0635568513119533</v>
      </c>
      <c r="J36" s="143">
        <v>327</v>
      </c>
      <c r="K36" s="146">
        <v>6745</v>
      </c>
      <c r="L36" s="145">
        <v>5840</v>
      </c>
      <c r="M36" s="144">
        <v>1.1549657534246576</v>
      </c>
      <c r="N36" s="143">
        <v>905</v>
      </c>
      <c r="O36" s="142">
        <v>0.81126760563380285</v>
      </c>
      <c r="P36" s="141">
        <v>0.88099315068493156</v>
      </c>
      <c r="Q36" s="140">
        <v>-6.9725545051128712E-2</v>
      </c>
      <c r="R36" s="139"/>
      <c r="S36" s="139"/>
    </row>
    <row r="37" spans="1:19" x14ac:dyDescent="0.4">
      <c r="A37" s="169"/>
      <c r="B37" s="159" t="s">
        <v>118</v>
      </c>
      <c r="C37" s="158"/>
      <c r="D37" s="158"/>
      <c r="E37" s="158"/>
      <c r="F37" s="174"/>
      <c r="G37" s="157">
        <v>454</v>
      </c>
      <c r="H37" s="156">
        <v>449</v>
      </c>
      <c r="I37" s="155">
        <v>1.0111358574610245</v>
      </c>
      <c r="J37" s="154">
        <v>5</v>
      </c>
      <c r="K37" s="157">
        <v>868</v>
      </c>
      <c r="L37" s="156">
        <v>879</v>
      </c>
      <c r="M37" s="155">
        <v>0.98748577929465298</v>
      </c>
      <c r="N37" s="154">
        <v>-11</v>
      </c>
      <c r="O37" s="153">
        <v>0.52304147465437789</v>
      </c>
      <c r="P37" s="152">
        <v>0.51080773606370877</v>
      </c>
      <c r="Q37" s="151">
        <v>1.2233738590669119E-2</v>
      </c>
      <c r="R37" s="139"/>
      <c r="S37" s="139"/>
    </row>
    <row r="38" spans="1:19" x14ac:dyDescent="0.4">
      <c r="A38" s="169"/>
      <c r="B38" s="169"/>
      <c r="C38" s="168" t="s">
        <v>117</v>
      </c>
      <c r="D38" s="167"/>
      <c r="E38" s="167"/>
      <c r="F38" s="6" t="s">
        <v>84</v>
      </c>
      <c r="G38" s="166">
        <v>245</v>
      </c>
      <c r="H38" s="165">
        <v>235</v>
      </c>
      <c r="I38" s="164">
        <v>1.0425531914893618</v>
      </c>
      <c r="J38" s="163">
        <v>10</v>
      </c>
      <c r="K38" s="166">
        <v>478</v>
      </c>
      <c r="L38" s="165">
        <v>489</v>
      </c>
      <c r="M38" s="164">
        <v>0.97750511247443761</v>
      </c>
      <c r="N38" s="163">
        <v>-11</v>
      </c>
      <c r="O38" s="162">
        <v>0.5125523012552301</v>
      </c>
      <c r="P38" s="161">
        <v>0.48057259713701433</v>
      </c>
      <c r="Q38" s="160">
        <v>3.1979704118215768E-2</v>
      </c>
      <c r="R38" s="139"/>
      <c r="S38" s="139"/>
    </row>
    <row r="39" spans="1:19" x14ac:dyDescent="0.4">
      <c r="A39" s="150"/>
      <c r="B39" s="150"/>
      <c r="C39" s="186" t="s">
        <v>116</v>
      </c>
      <c r="D39" s="185"/>
      <c r="E39" s="185"/>
      <c r="F39" s="6" t="s">
        <v>84</v>
      </c>
      <c r="G39" s="184">
        <v>209</v>
      </c>
      <c r="H39" s="183">
        <v>214</v>
      </c>
      <c r="I39" s="182">
        <v>0.97663551401869164</v>
      </c>
      <c r="J39" s="181">
        <v>-5</v>
      </c>
      <c r="K39" s="184">
        <v>390</v>
      </c>
      <c r="L39" s="183">
        <v>390</v>
      </c>
      <c r="M39" s="182">
        <v>1</v>
      </c>
      <c r="N39" s="181">
        <v>0</v>
      </c>
      <c r="O39" s="180">
        <v>0.53589743589743588</v>
      </c>
      <c r="P39" s="179">
        <v>0.54871794871794877</v>
      </c>
      <c r="Q39" s="178">
        <v>-1.2820512820512886E-2</v>
      </c>
      <c r="R39" s="139"/>
      <c r="S39" s="139"/>
    </row>
    <row r="40" spans="1:19" x14ac:dyDescent="0.4">
      <c r="A40" s="159" t="s">
        <v>115</v>
      </c>
      <c r="B40" s="158" t="s">
        <v>114</v>
      </c>
      <c r="C40" s="158"/>
      <c r="D40" s="158"/>
      <c r="E40" s="158"/>
      <c r="F40" s="174"/>
      <c r="G40" s="157">
        <v>84259</v>
      </c>
      <c r="H40" s="156">
        <v>80990</v>
      </c>
      <c r="I40" s="155">
        <v>1.040363007778738</v>
      </c>
      <c r="J40" s="154">
        <v>3269</v>
      </c>
      <c r="K40" s="177">
        <v>122345</v>
      </c>
      <c r="L40" s="156">
        <v>117617</v>
      </c>
      <c r="M40" s="155">
        <v>1.0401982706581532</v>
      </c>
      <c r="N40" s="154">
        <v>4728</v>
      </c>
      <c r="O40" s="153">
        <v>0.68869998773958885</v>
      </c>
      <c r="P40" s="152">
        <v>0.68859093498388835</v>
      </c>
      <c r="Q40" s="151">
        <v>1.0905275570050055E-4</v>
      </c>
      <c r="R40" s="139"/>
      <c r="S40" s="139"/>
    </row>
    <row r="41" spans="1:19" x14ac:dyDescent="0.4">
      <c r="A41" s="176"/>
      <c r="B41" s="159" t="s">
        <v>144</v>
      </c>
      <c r="C41" s="158"/>
      <c r="D41" s="158"/>
      <c r="E41" s="158"/>
      <c r="F41" s="174"/>
      <c r="G41" s="157">
        <v>82109</v>
      </c>
      <c r="H41" s="156">
        <v>80326</v>
      </c>
      <c r="I41" s="155">
        <v>1.0221970470333392</v>
      </c>
      <c r="J41" s="154">
        <v>1783</v>
      </c>
      <c r="K41" s="157">
        <v>119090</v>
      </c>
      <c r="L41" s="156">
        <v>116504</v>
      </c>
      <c r="M41" s="155">
        <v>1.022196662775527</v>
      </c>
      <c r="N41" s="154">
        <v>2586</v>
      </c>
      <c r="O41" s="153">
        <v>0.68947014862708877</v>
      </c>
      <c r="P41" s="152">
        <v>0.68946988944585597</v>
      </c>
      <c r="Q41" s="151">
        <v>2.5918123280899152E-7</v>
      </c>
      <c r="R41" s="139"/>
      <c r="S41" s="139"/>
    </row>
    <row r="42" spans="1:19" x14ac:dyDescent="0.4">
      <c r="A42" s="169"/>
      <c r="B42" s="169"/>
      <c r="C42" s="168" t="s">
        <v>143</v>
      </c>
      <c r="D42" s="167"/>
      <c r="E42" s="167"/>
      <c r="F42" s="6" t="s">
        <v>84</v>
      </c>
      <c r="G42" s="166">
        <v>30757</v>
      </c>
      <c r="H42" s="165">
        <v>29747</v>
      </c>
      <c r="I42" s="164">
        <v>1.033953003664235</v>
      </c>
      <c r="J42" s="163">
        <v>1010</v>
      </c>
      <c r="K42" s="166">
        <v>44424</v>
      </c>
      <c r="L42" s="165">
        <v>41237</v>
      </c>
      <c r="M42" s="164">
        <v>1.0772849625336469</v>
      </c>
      <c r="N42" s="163">
        <v>3187</v>
      </c>
      <c r="O42" s="162">
        <v>0.69235098145146767</v>
      </c>
      <c r="P42" s="161">
        <v>0.72136673375851779</v>
      </c>
      <c r="Q42" s="160">
        <v>-2.9015752307050113E-2</v>
      </c>
      <c r="R42" s="139"/>
      <c r="S42" s="139"/>
    </row>
    <row r="43" spans="1:19" x14ac:dyDescent="0.4">
      <c r="A43" s="169"/>
      <c r="B43" s="169"/>
      <c r="C43" s="168" t="s">
        <v>112</v>
      </c>
      <c r="D43" s="167"/>
      <c r="E43" s="167"/>
      <c r="F43" s="6" t="s">
        <v>84</v>
      </c>
      <c r="G43" s="166">
        <v>4852</v>
      </c>
      <c r="H43" s="165">
        <v>3697</v>
      </c>
      <c r="I43" s="164">
        <v>1.3124154720043277</v>
      </c>
      <c r="J43" s="163">
        <v>1155</v>
      </c>
      <c r="K43" s="166">
        <v>6643</v>
      </c>
      <c r="L43" s="165">
        <v>5131</v>
      </c>
      <c r="M43" s="164">
        <v>1.2946793997271486</v>
      </c>
      <c r="N43" s="163">
        <v>1512</v>
      </c>
      <c r="O43" s="162">
        <v>0.73039289477645641</v>
      </c>
      <c r="P43" s="161">
        <v>0.72052231533814071</v>
      </c>
      <c r="Q43" s="160">
        <v>9.8705794383157075E-3</v>
      </c>
      <c r="R43" s="139"/>
      <c r="S43" s="139"/>
    </row>
    <row r="44" spans="1:19" x14ac:dyDescent="0.4">
      <c r="A44" s="169"/>
      <c r="B44" s="169"/>
      <c r="C44" s="168" t="s">
        <v>96</v>
      </c>
      <c r="D44" s="167"/>
      <c r="E44" s="167"/>
      <c r="F44" s="6" t="s">
        <v>84</v>
      </c>
      <c r="G44" s="166">
        <v>5802</v>
      </c>
      <c r="H44" s="165">
        <v>5880</v>
      </c>
      <c r="I44" s="164">
        <v>0.98673469387755097</v>
      </c>
      <c r="J44" s="163">
        <v>-78</v>
      </c>
      <c r="K44" s="166">
        <v>8020</v>
      </c>
      <c r="L44" s="165">
        <v>7240</v>
      </c>
      <c r="M44" s="164">
        <v>1.1077348066298343</v>
      </c>
      <c r="N44" s="163">
        <v>780</v>
      </c>
      <c r="O44" s="162">
        <v>0.72344139650872819</v>
      </c>
      <c r="P44" s="161">
        <v>0.81215469613259672</v>
      </c>
      <c r="Q44" s="160">
        <v>-8.8713299623868536E-2</v>
      </c>
      <c r="R44" s="139"/>
      <c r="S44" s="139"/>
    </row>
    <row r="45" spans="1:19" x14ac:dyDescent="0.4">
      <c r="A45" s="169"/>
      <c r="B45" s="169"/>
      <c r="C45" s="168" t="s">
        <v>90</v>
      </c>
      <c r="D45" s="167"/>
      <c r="E45" s="167"/>
      <c r="F45" s="6" t="s">
        <v>84</v>
      </c>
      <c r="G45" s="166">
        <v>3016</v>
      </c>
      <c r="H45" s="165">
        <v>4806</v>
      </c>
      <c r="I45" s="164">
        <v>0.62754889721181861</v>
      </c>
      <c r="J45" s="163">
        <v>-1790</v>
      </c>
      <c r="K45" s="166">
        <v>3597</v>
      </c>
      <c r="L45" s="165">
        <v>8100</v>
      </c>
      <c r="M45" s="164">
        <v>0.44407407407407407</v>
      </c>
      <c r="N45" s="163">
        <v>-4503</v>
      </c>
      <c r="O45" s="162">
        <v>0.83847650820127884</v>
      </c>
      <c r="P45" s="161">
        <v>0.59333333333333338</v>
      </c>
      <c r="Q45" s="160">
        <v>0.24514317486794546</v>
      </c>
      <c r="R45" s="139"/>
      <c r="S45" s="139"/>
    </row>
    <row r="46" spans="1:19" x14ac:dyDescent="0.4">
      <c r="A46" s="169"/>
      <c r="B46" s="169"/>
      <c r="C46" s="168" t="s">
        <v>93</v>
      </c>
      <c r="D46" s="167"/>
      <c r="E46" s="167"/>
      <c r="F46" s="6" t="s">
        <v>84</v>
      </c>
      <c r="G46" s="166">
        <v>6096</v>
      </c>
      <c r="H46" s="165">
        <v>5107</v>
      </c>
      <c r="I46" s="164">
        <v>1.1936557665948697</v>
      </c>
      <c r="J46" s="163">
        <v>989</v>
      </c>
      <c r="K46" s="166">
        <v>8099</v>
      </c>
      <c r="L46" s="165">
        <v>6674</v>
      </c>
      <c r="M46" s="164">
        <v>1.2135151333533114</v>
      </c>
      <c r="N46" s="163">
        <v>1425</v>
      </c>
      <c r="O46" s="162">
        <v>0.75268551673046058</v>
      </c>
      <c r="P46" s="161">
        <v>0.76520827090200783</v>
      </c>
      <c r="Q46" s="160">
        <v>-1.2522754171547246E-2</v>
      </c>
      <c r="R46" s="139"/>
      <c r="S46" s="139"/>
    </row>
    <row r="47" spans="1:19" x14ac:dyDescent="0.4">
      <c r="A47" s="169"/>
      <c r="B47" s="169"/>
      <c r="C47" s="168" t="s">
        <v>97</v>
      </c>
      <c r="D47" s="167"/>
      <c r="E47" s="167"/>
      <c r="F47" s="6" t="s">
        <v>84</v>
      </c>
      <c r="G47" s="166">
        <v>10023</v>
      </c>
      <c r="H47" s="165">
        <v>10735</v>
      </c>
      <c r="I47" s="164">
        <v>0.93367489520260827</v>
      </c>
      <c r="J47" s="163">
        <v>-712</v>
      </c>
      <c r="K47" s="166">
        <v>15220</v>
      </c>
      <c r="L47" s="165">
        <v>15995</v>
      </c>
      <c r="M47" s="164">
        <v>0.95154735854954675</v>
      </c>
      <c r="N47" s="163">
        <v>-775</v>
      </c>
      <c r="O47" s="162">
        <v>0.65854139290407354</v>
      </c>
      <c r="P47" s="161">
        <v>0.67114723351047201</v>
      </c>
      <c r="Q47" s="160">
        <v>-1.2605840606398466E-2</v>
      </c>
      <c r="R47" s="139"/>
      <c r="S47" s="139"/>
    </row>
    <row r="48" spans="1:19" x14ac:dyDescent="0.4">
      <c r="A48" s="169"/>
      <c r="B48" s="169"/>
      <c r="C48" s="168" t="s">
        <v>91</v>
      </c>
      <c r="D48" s="167"/>
      <c r="E48" s="167"/>
      <c r="F48" s="6" t="s">
        <v>84</v>
      </c>
      <c r="G48" s="166">
        <v>1431</v>
      </c>
      <c r="H48" s="165">
        <v>1338</v>
      </c>
      <c r="I48" s="164">
        <v>1.0695067264573992</v>
      </c>
      <c r="J48" s="163">
        <v>93</v>
      </c>
      <c r="K48" s="166">
        <v>2700</v>
      </c>
      <c r="L48" s="165">
        <v>2700</v>
      </c>
      <c r="M48" s="164">
        <v>1</v>
      </c>
      <c r="N48" s="163">
        <v>0</v>
      </c>
      <c r="O48" s="162">
        <v>0.53</v>
      </c>
      <c r="P48" s="161">
        <v>0.49555555555555558</v>
      </c>
      <c r="Q48" s="160">
        <v>3.4444444444444444E-2</v>
      </c>
      <c r="R48" s="139"/>
      <c r="S48" s="139"/>
    </row>
    <row r="49" spans="1:19" x14ac:dyDescent="0.4">
      <c r="A49" s="169"/>
      <c r="B49" s="169"/>
      <c r="C49" s="168" t="s">
        <v>111</v>
      </c>
      <c r="D49" s="167"/>
      <c r="E49" s="167"/>
      <c r="F49" s="6" t="s">
        <v>84</v>
      </c>
      <c r="G49" s="166">
        <v>1291</v>
      </c>
      <c r="H49" s="165">
        <v>1132</v>
      </c>
      <c r="I49" s="164">
        <v>1.1404593639575973</v>
      </c>
      <c r="J49" s="163">
        <v>159</v>
      </c>
      <c r="K49" s="166">
        <v>1760</v>
      </c>
      <c r="L49" s="165">
        <v>1760</v>
      </c>
      <c r="M49" s="164">
        <v>1</v>
      </c>
      <c r="N49" s="163">
        <v>0</v>
      </c>
      <c r="O49" s="162">
        <v>0.73352272727272727</v>
      </c>
      <c r="P49" s="161">
        <v>0.64318181818181819</v>
      </c>
      <c r="Q49" s="160">
        <v>9.0340909090909083E-2</v>
      </c>
      <c r="R49" s="139"/>
      <c r="S49" s="139"/>
    </row>
    <row r="50" spans="1:19" x14ac:dyDescent="0.4">
      <c r="A50" s="169"/>
      <c r="B50" s="169"/>
      <c r="C50" s="168" t="s">
        <v>110</v>
      </c>
      <c r="D50" s="167"/>
      <c r="E50" s="167"/>
      <c r="F50" s="6" t="s">
        <v>84</v>
      </c>
      <c r="G50" s="166">
        <v>1946</v>
      </c>
      <c r="H50" s="165">
        <v>1808</v>
      </c>
      <c r="I50" s="164">
        <v>1.0763274336283186</v>
      </c>
      <c r="J50" s="163">
        <v>138</v>
      </c>
      <c r="K50" s="166">
        <v>2700</v>
      </c>
      <c r="L50" s="165">
        <v>2700</v>
      </c>
      <c r="M50" s="164">
        <v>1</v>
      </c>
      <c r="N50" s="163">
        <v>0</v>
      </c>
      <c r="O50" s="162">
        <v>0.72074074074074079</v>
      </c>
      <c r="P50" s="161">
        <v>0.66962962962962957</v>
      </c>
      <c r="Q50" s="160">
        <v>5.1111111111111218E-2</v>
      </c>
      <c r="R50" s="139"/>
      <c r="S50" s="139"/>
    </row>
    <row r="51" spans="1:19" x14ac:dyDescent="0.4">
      <c r="A51" s="169"/>
      <c r="B51" s="169"/>
      <c r="C51" s="168" t="s">
        <v>109</v>
      </c>
      <c r="D51" s="167"/>
      <c r="E51" s="167"/>
      <c r="F51" s="6" t="s">
        <v>88</v>
      </c>
      <c r="G51" s="166">
        <v>811</v>
      </c>
      <c r="H51" s="165">
        <v>952</v>
      </c>
      <c r="I51" s="164">
        <v>0.85189075630252098</v>
      </c>
      <c r="J51" s="163">
        <v>-141</v>
      </c>
      <c r="K51" s="166">
        <v>1260</v>
      </c>
      <c r="L51" s="165">
        <v>1260</v>
      </c>
      <c r="M51" s="164">
        <v>1</v>
      </c>
      <c r="N51" s="163">
        <v>0</v>
      </c>
      <c r="O51" s="162">
        <v>0.6436507936507937</v>
      </c>
      <c r="P51" s="161">
        <v>0.75555555555555554</v>
      </c>
      <c r="Q51" s="160">
        <v>-0.11190476190476184</v>
      </c>
      <c r="R51" s="139"/>
      <c r="S51" s="139"/>
    </row>
    <row r="52" spans="1:19" x14ac:dyDescent="0.4">
      <c r="A52" s="169"/>
      <c r="B52" s="169"/>
      <c r="C52" s="168" t="s">
        <v>108</v>
      </c>
      <c r="D52" s="167"/>
      <c r="E52" s="167"/>
      <c r="F52" s="6" t="s">
        <v>84</v>
      </c>
      <c r="G52" s="166">
        <v>1117</v>
      </c>
      <c r="H52" s="165">
        <v>1110</v>
      </c>
      <c r="I52" s="164">
        <v>1.0063063063063062</v>
      </c>
      <c r="J52" s="163">
        <v>7</v>
      </c>
      <c r="K52" s="166">
        <v>1760</v>
      </c>
      <c r="L52" s="165">
        <v>1760</v>
      </c>
      <c r="M52" s="164">
        <v>1</v>
      </c>
      <c r="N52" s="163">
        <v>0</v>
      </c>
      <c r="O52" s="162">
        <v>0.63465909090909089</v>
      </c>
      <c r="P52" s="161">
        <v>0.63068181818181823</v>
      </c>
      <c r="Q52" s="160">
        <v>3.9772727272726627E-3</v>
      </c>
      <c r="R52" s="139"/>
      <c r="S52" s="139"/>
    </row>
    <row r="53" spans="1:19" x14ac:dyDescent="0.4">
      <c r="A53" s="169"/>
      <c r="B53" s="169"/>
      <c r="C53" s="168" t="s">
        <v>107</v>
      </c>
      <c r="D53" s="167"/>
      <c r="E53" s="167"/>
      <c r="F53" s="6" t="s">
        <v>84</v>
      </c>
      <c r="G53" s="166">
        <v>1846</v>
      </c>
      <c r="H53" s="165">
        <v>1922</v>
      </c>
      <c r="I53" s="164">
        <v>0.96045785639958381</v>
      </c>
      <c r="J53" s="163">
        <v>-76</v>
      </c>
      <c r="K53" s="166">
        <v>2700</v>
      </c>
      <c r="L53" s="165">
        <v>2700</v>
      </c>
      <c r="M53" s="164">
        <v>1</v>
      </c>
      <c r="N53" s="163">
        <v>0</v>
      </c>
      <c r="O53" s="162">
        <v>0.6837037037037037</v>
      </c>
      <c r="P53" s="161">
        <v>0.71185185185185185</v>
      </c>
      <c r="Q53" s="160">
        <v>-2.8148148148148144E-2</v>
      </c>
      <c r="R53" s="139"/>
      <c r="S53" s="139"/>
    </row>
    <row r="54" spans="1:19" x14ac:dyDescent="0.4">
      <c r="A54" s="169"/>
      <c r="B54" s="169"/>
      <c r="C54" s="168" t="s">
        <v>106</v>
      </c>
      <c r="D54" s="167"/>
      <c r="E54" s="167"/>
      <c r="F54" s="6" t="s">
        <v>84</v>
      </c>
      <c r="G54" s="166">
        <v>1907</v>
      </c>
      <c r="H54" s="165">
        <v>1723</v>
      </c>
      <c r="I54" s="164">
        <v>1.1067904817179339</v>
      </c>
      <c r="J54" s="163">
        <v>184</v>
      </c>
      <c r="K54" s="166">
        <v>2700</v>
      </c>
      <c r="L54" s="165">
        <v>2700</v>
      </c>
      <c r="M54" s="164">
        <v>1</v>
      </c>
      <c r="N54" s="163">
        <v>0</v>
      </c>
      <c r="O54" s="162">
        <v>0.70629629629629631</v>
      </c>
      <c r="P54" s="161">
        <v>0.63814814814814813</v>
      </c>
      <c r="Q54" s="160">
        <v>6.814814814814818E-2</v>
      </c>
      <c r="R54" s="139"/>
      <c r="S54" s="139"/>
    </row>
    <row r="55" spans="1:19" x14ac:dyDescent="0.4">
      <c r="A55" s="169"/>
      <c r="B55" s="169"/>
      <c r="C55" s="168" t="s">
        <v>105</v>
      </c>
      <c r="D55" s="167"/>
      <c r="E55" s="167"/>
      <c r="F55" s="6" t="s">
        <v>84</v>
      </c>
      <c r="G55" s="166">
        <v>1035</v>
      </c>
      <c r="H55" s="165">
        <v>1024</v>
      </c>
      <c r="I55" s="164">
        <v>1.0107421875</v>
      </c>
      <c r="J55" s="163">
        <v>11</v>
      </c>
      <c r="K55" s="166">
        <v>1760</v>
      </c>
      <c r="L55" s="165">
        <v>1751</v>
      </c>
      <c r="M55" s="164">
        <v>1.0051399200456881</v>
      </c>
      <c r="N55" s="163">
        <v>9</v>
      </c>
      <c r="O55" s="162">
        <v>0.58806818181818177</v>
      </c>
      <c r="P55" s="161">
        <v>0.58480868075385495</v>
      </c>
      <c r="Q55" s="160">
        <v>3.2595010643268196E-3</v>
      </c>
      <c r="R55" s="139"/>
      <c r="S55" s="139"/>
    </row>
    <row r="56" spans="1:19" x14ac:dyDescent="0.4">
      <c r="A56" s="169"/>
      <c r="B56" s="169"/>
      <c r="C56" s="168" t="s">
        <v>103</v>
      </c>
      <c r="D56" s="167"/>
      <c r="E56" s="167"/>
      <c r="F56" s="6" t="s">
        <v>84</v>
      </c>
      <c r="G56" s="166">
        <v>1090</v>
      </c>
      <c r="H56" s="165">
        <v>949</v>
      </c>
      <c r="I56" s="164">
        <v>1.1485774499473129</v>
      </c>
      <c r="J56" s="163">
        <v>141</v>
      </c>
      <c r="K56" s="166">
        <v>1760</v>
      </c>
      <c r="L56" s="165">
        <v>1660</v>
      </c>
      <c r="M56" s="164">
        <v>1.0602409638554218</v>
      </c>
      <c r="N56" s="163">
        <v>100</v>
      </c>
      <c r="O56" s="162">
        <v>0.61931818181818177</v>
      </c>
      <c r="P56" s="161">
        <v>0.57168674698795185</v>
      </c>
      <c r="Q56" s="160">
        <v>4.7631434830229913E-2</v>
      </c>
      <c r="R56" s="139"/>
      <c r="S56" s="139"/>
    </row>
    <row r="57" spans="1:19" x14ac:dyDescent="0.4">
      <c r="A57" s="169"/>
      <c r="B57" s="169"/>
      <c r="C57" s="168" t="s">
        <v>102</v>
      </c>
      <c r="D57" s="167"/>
      <c r="E57" s="167"/>
      <c r="F57" s="6" t="s">
        <v>84</v>
      </c>
      <c r="G57" s="166">
        <v>792</v>
      </c>
      <c r="H57" s="165">
        <v>774</v>
      </c>
      <c r="I57" s="164">
        <v>1.0232558139534884</v>
      </c>
      <c r="J57" s="163">
        <v>18</v>
      </c>
      <c r="K57" s="166">
        <v>1659</v>
      </c>
      <c r="L57" s="165">
        <v>1760</v>
      </c>
      <c r="M57" s="164">
        <v>0.94261363636363638</v>
      </c>
      <c r="N57" s="163">
        <v>-101</v>
      </c>
      <c r="O57" s="162">
        <v>0.47739602169981915</v>
      </c>
      <c r="P57" s="161">
        <v>0.43977272727272726</v>
      </c>
      <c r="Q57" s="160">
        <v>3.7623294427091891E-2</v>
      </c>
      <c r="R57" s="139"/>
      <c r="S57" s="139"/>
    </row>
    <row r="58" spans="1:19" x14ac:dyDescent="0.4">
      <c r="A58" s="169"/>
      <c r="B58" s="169"/>
      <c r="C58" s="168" t="s">
        <v>104</v>
      </c>
      <c r="D58" s="167"/>
      <c r="E58" s="167"/>
      <c r="F58" s="6" t="s">
        <v>84</v>
      </c>
      <c r="G58" s="166">
        <v>624</v>
      </c>
      <c r="H58" s="165">
        <v>635</v>
      </c>
      <c r="I58" s="164">
        <v>0.9826771653543307</v>
      </c>
      <c r="J58" s="163">
        <v>-11</v>
      </c>
      <c r="K58" s="166">
        <v>1190</v>
      </c>
      <c r="L58" s="165">
        <v>1200</v>
      </c>
      <c r="M58" s="164">
        <v>0.9916666666666667</v>
      </c>
      <c r="N58" s="163">
        <v>-10</v>
      </c>
      <c r="O58" s="162">
        <v>0.52436974789915969</v>
      </c>
      <c r="P58" s="161">
        <v>0.52916666666666667</v>
      </c>
      <c r="Q58" s="160">
        <v>-4.7969187675069858E-3</v>
      </c>
      <c r="R58" s="139"/>
      <c r="S58" s="139"/>
    </row>
    <row r="59" spans="1:19" x14ac:dyDescent="0.4">
      <c r="A59" s="169"/>
      <c r="B59" s="169"/>
      <c r="C59" s="168" t="s">
        <v>101</v>
      </c>
      <c r="D59" s="167"/>
      <c r="E59" s="167"/>
      <c r="F59" s="6" t="s">
        <v>84</v>
      </c>
      <c r="G59" s="166">
        <v>1733</v>
      </c>
      <c r="H59" s="165">
        <v>1860</v>
      </c>
      <c r="I59" s="164">
        <v>0.93172043010752692</v>
      </c>
      <c r="J59" s="163">
        <v>-127</v>
      </c>
      <c r="K59" s="166">
        <v>3658</v>
      </c>
      <c r="L59" s="165">
        <v>4037</v>
      </c>
      <c r="M59" s="164">
        <v>0.90611840475600691</v>
      </c>
      <c r="N59" s="163">
        <v>-379</v>
      </c>
      <c r="O59" s="162">
        <v>0.4737561509021323</v>
      </c>
      <c r="P59" s="161">
        <v>0.46073817190983402</v>
      </c>
      <c r="Q59" s="160">
        <v>1.3017978992298285E-2</v>
      </c>
      <c r="R59" s="139"/>
      <c r="S59" s="139"/>
    </row>
    <row r="60" spans="1:19" x14ac:dyDescent="0.4">
      <c r="A60" s="169"/>
      <c r="B60" s="169"/>
      <c r="C60" s="168" t="s">
        <v>98</v>
      </c>
      <c r="D60" s="5" t="s">
        <v>0</v>
      </c>
      <c r="E60" s="167" t="s">
        <v>89</v>
      </c>
      <c r="F60" s="6" t="s">
        <v>84</v>
      </c>
      <c r="G60" s="166">
        <v>2409</v>
      </c>
      <c r="H60" s="165">
        <v>2345</v>
      </c>
      <c r="I60" s="164">
        <v>1.0272921108742004</v>
      </c>
      <c r="J60" s="163">
        <v>64</v>
      </c>
      <c r="K60" s="166">
        <v>2700</v>
      </c>
      <c r="L60" s="165">
        <v>2700</v>
      </c>
      <c r="M60" s="164">
        <v>1</v>
      </c>
      <c r="N60" s="163">
        <v>0</v>
      </c>
      <c r="O60" s="162">
        <v>0.89222222222222225</v>
      </c>
      <c r="P60" s="161">
        <v>0.86851851851851847</v>
      </c>
      <c r="Q60" s="160">
        <v>2.3703703703703782E-2</v>
      </c>
      <c r="R60" s="139"/>
      <c r="S60" s="139"/>
    </row>
    <row r="61" spans="1:19" x14ac:dyDescent="0.4">
      <c r="A61" s="169"/>
      <c r="B61" s="169"/>
      <c r="C61" s="168" t="s">
        <v>96</v>
      </c>
      <c r="D61" s="5" t="s">
        <v>0</v>
      </c>
      <c r="E61" s="167" t="s">
        <v>89</v>
      </c>
      <c r="F61" s="6" t="s">
        <v>84</v>
      </c>
      <c r="G61" s="166">
        <v>1371</v>
      </c>
      <c r="H61" s="165">
        <v>1291</v>
      </c>
      <c r="I61" s="164">
        <v>1.0619674670797832</v>
      </c>
      <c r="J61" s="163">
        <v>80</v>
      </c>
      <c r="K61" s="166">
        <v>1760</v>
      </c>
      <c r="L61" s="165">
        <v>1679</v>
      </c>
      <c r="M61" s="164">
        <v>1.0482430017867779</v>
      </c>
      <c r="N61" s="163">
        <v>81</v>
      </c>
      <c r="O61" s="162">
        <v>0.77897727272727268</v>
      </c>
      <c r="P61" s="161">
        <v>0.76891006551518759</v>
      </c>
      <c r="Q61" s="160">
        <v>1.0067207212085094E-2</v>
      </c>
      <c r="R61" s="139"/>
      <c r="S61" s="139"/>
    </row>
    <row r="62" spans="1:19" x14ac:dyDescent="0.4">
      <c r="A62" s="169"/>
      <c r="B62" s="169"/>
      <c r="C62" s="168" t="s">
        <v>93</v>
      </c>
      <c r="D62" s="5" t="s">
        <v>0</v>
      </c>
      <c r="E62" s="167" t="s">
        <v>89</v>
      </c>
      <c r="F62" s="6" t="s">
        <v>84</v>
      </c>
      <c r="G62" s="166">
        <v>1574</v>
      </c>
      <c r="H62" s="165">
        <v>1491</v>
      </c>
      <c r="I62" s="164">
        <v>1.0556673373574783</v>
      </c>
      <c r="J62" s="163">
        <v>83</v>
      </c>
      <c r="K62" s="166">
        <v>1760</v>
      </c>
      <c r="L62" s="165">
        <v>1760</v>
      </c>
      <c r="M62" s="164">
        <v>1</v>
      </c>
      <c r="N62" s="163">
        <v>0</v>
      </c>
      <c r="O62" s="162">
        <v>0.89431818181818179</v>
      </c>
      <c r="P62" s="161">
        <v>0.84715909090909092</v>
      </c>
      <c r="Q62" s="160">
        <v>4.7159090909090873E-2</v>
      </c>
      <c r="R62" s="139"/>
      <c r="S62" s="139"/>
    </row>
    <row r="63" spans="1:19" x14ac:dyDescent="0.4">
      <c r="A63" s="169"/>
      <c r="B63" s="150"/>
      <c r="C63" s="149" t="s">
        <v>97</v>
      </c>
      <c r="D63" s="11" t="s">
        <v>0</v>
      </c>
      <c r="E63" s="147" t="s">
        <v>89</v>
      </c>
      <c r="F63" s="6" t="s">
        <v>88</v>
      </c>
      <c r="G63" s="146">
        <v>586</v>
      </c>
      <c r="H63" s="145"/>
      <c r="I63" s="144" t="e">
        <v>#DIV/0!</v>
      </c>
      <c r="J63" s="143">
        <v>586</v>
      </c>
      <c r="K63" s="146">
        <v>1260</v>
      </c>
      <c r="L63" s="145"/>
      <c r="M63" s="144" t="e">
        <v>#DIV/0!</v>
      </c>
      <c r="N63" s="143">
        <v>1260</v>
      </c>
      <c r="O63" s="142">
        <v>0.46507936507936509</v>
      </c>
      <c r="P63" s="141" t="e">
        <v>#DIV/0!</v>
      </c>
      <c r="Q63" s="140" t="e">
        <v>#DIV/0!</v>
      </c>
      <c r="R63" s="139"/>
      <c r="S63" s="139"/>
    </row>
    <row r="64" spans="1:19" x14ac:dyDescent="0.4">
      <c r="A64" s="169"/>
      <c r="B64" s="159" t="s">
        <v>142</v>
      </c>
      <c r="C64" s="158"/>
      <c r="D64" s="175"/>
      <c r="E64" s="158"/>
      <c r="F64" s="174"/>
      <c r="G64" s="157">
        <v>2150</v>
      </c>
      <c r="H64" s="156">
        <v>664</v>
      </c>
      <c r="I64" s="155">
        <v>3.2379518072289155</v>
      </c>
      <c r="J64" s="154">
        <v>1486</v>
      </c>
      <c r="K64" s="157">
        <v>3255</v>
      </c>
      <c r="L64" s="156">
        <v>1113</v>
      </c>
      <c r="M64" s="155">
        <v>2.9245283018867925</v>
      </c>
      <c r="N64" s="154">
        <v>2142</v>
      </c>
      <c r="O64" s="153">
        <v>0.66052227342549918</v>
      </c>
      <c r="P64" s="152">
        <v>0.59658580413297391</v>
      </c>
      <c r="Q64" s="151">
        <v>6.3936469292525278E-2</v>
      </c>
      <c r="R64" s="139"/>
      <c r="S64" s="139"/>
    </row>
    <row r="65" spans="1:19" x14ac:dyDescent="0.4">
      <c r="A65" s="169"/>
      <c r="B65" s="169"/>
      <c r="C65" s="168" t="s">
        <v>104</v>
      </c>
      <c r="D65" s="167"/>
      <c r="E65" s="167"/>
      <c r="F65" s="6" t="s">
        <v>84</v>
      </c>
      <c r="G65" s="166">
        <v>339</v>
      </c>
      <c r="H65" s="165">
        <v>228</v>
      </c>
      <c r="I65" s="164">
        <v>1.486842105263158</v>
      </c>
      <c r="J65" s="163">
        <v>111</v>
      </c>
      <c r="K65" s="166">
        <v>550</v>
      </c>
      <c r="L65" s="165">
        <v>540</v>
      </c>
      <c r="M65" s="164">
        <v>1.0185185185185186</v>
      </c>
      <c r="N65" s="163">
        <v>10</v>
      </c>
      <c r="O65" s="162">
        <v>0.61636363636363634</v>
      </c>
      <c r="P65" s="161">
        <v>0.42222222222222222</v>
      </c>
      <c r="Q65" s="160">
        <v>0.19414141414141411</v>
      </c>
      <c r="R65" s="139"/>
      <c r="S65" s="139"/>
    </row>
    <row r="66" spans="1:19" x14ac:dyDescent="0.4">
      <c r="A66" s="169"/>
      <c r="B66" s="169"/>
      <c r="C66" s="168" t="s">
        <v>103</v>
      </c>
      <c r="D66" s="167"/>
      <c r="E66" s="167"/>
      <c r="F66" s="173"/>
      <c r="G66" s="166"/>
      <c r="H66" s="165"/>
      <c r="I66" s="164" t="e">
        <v>#DIV/0!</v>
      </c>
      <c r="J66" s="163">
        <v>0</v>
      </c>
      <c r="K66" s="166"/>
      <c r="L66" s="165"/>
      <c r="M66" s="164" t="e">
        <v>#DIV/0!</v>
      </c>
      <c r="N66" s="163">
        <v>0</v>
      </c>
      <c r="O66" s="162" t="e">
        <v>#DIV/0!</v>
      </c>
      <c r="P66" s="161" t="e">
        <v>#DIV/0!</v>
      </c>
      <c r="Q66" s="160" t="e">
        <v>#DIV/0!</v>
      </c>
      <c r="R66" s="139"/>
      <c r="S66" s="139"/>
    </row>
    <row r="67" spans="1:19" x14ac:dyDescent="0.4">
      <c r="A67" s="169"/>
      <c r="B67" s="169"/>
      <c r="C67" s="168" t="s">
        <v>102</v>
      </c>
      <c r="D67" s="167"/>
      <c r="E67" s="167"/>
      <c r="F67" s="173"/>
      <c r="G67" s="166"/>
      <c r="H67" s="165"/>
      <c r="I67" s="164" t="e">
        <v>#DIV/0!</v>
      </c>
      <c r="J67" s="163">
        <v>0</v>
      </c>
      <c r="K67" s="166"/>
      <c r="L67" s="165"/>
      <c r="M67" s="164" t="e">
        <v>#DIV/0!</v>
      </c>
      <c r="N67" s="163">
        <v>0</v>
      </c>
      <c r="O67" s="162" t="e">
        <v>#DIV/0!</v>
      </c>
      <c r="P67" s="161" t="e">
        <v>#DIV/0!</v>
      </c>
      <c r="Q67" s="160" t="e">
        <v>#DIV/0!</v>
      </c>
      <c r="R67" s="139"/>
      <c r="S67" s="139"/>
    </row>
    <row r="68" spans="1:19" x14ac:dyDescent="0.4">
      <c r="A68" s="169"/>
      <c r="B68" s="169"/>
      <c r="C68" s="168" t="s">
        <v>101</v>
      </c>
      <c r="D68" s="167"/>
      <c r="E68" s="167"/>
      <c r="F68" s="6" t="s">
        <v>84</v>
      </c>
      <c r="G68" s="166">
        <v>645</v>
      </c>
      <c r="H68" s="165">
        <v>436</v>
      </c>
      <c r="I68" s="164">
        <v>1.4793577981651376</v>
      </c>
      <c r="J68" s="163">
        <v>209</v>
      </c>
      <c r="K68" s="166">
        <v>1082</v>
      </c>
      <c r="L68" s="165">
        <v>573</v>
      </c>
      <c r="M68" s="164">
        <v>1.8883071553228621</v>
      </c>
      <c r="N68" s="163">
        <v>509</v>
      </c>
      <c r="O68" s="162">
        <v>0.59611829944547134</v>
      </c>
      <c r="P68" s="161">
        <v>0.7609075043630017</v>
      </c>
      <c r="Q68" s="160">
        <v>-0.16478920491753035</v>
      </c>
      <c r="R68" s="139"/>
      <c r="S68" s="139"/>
    </row>
    <row r="69" spans="1:19" x14ac:dyDescent="0.4">
      <c r="A69" s="150"/>
      <c r="B69" s="150"/>
      <c r="C69" s="149" t="s">
        <v>90</v>
      </c>
      <c r="D69" s="147"/>
      <c r="E69" s="147"/>
      <c r="F69" s="12" t="s">
        <v>84</v>
      </c>
      <c r="G69" s="146">
        <v>1166</v>
      </c>
      <c r="H69" s="145"/>
      <c r="I69" s="144" t="e">
        <v>#DIV/0!</v>
      </c>
      <c r="J69" s="143">
        <v>1166</v>
      </c>
      <c r="K69" s="146">
        <v>1623</v>
      </c>
      <c r="L69" s="145"/>
      <c r="M69" s="144" t="e">
        <v>#DIV/0!</v>
      </c>
      <c r="N69" s="143">
        <v>1623</v>
      </c>
      <c r="O69" s="142">
        <v>0.71842267406038196</v>
      </c>
      <c r="P69" s="141" t="e">
        <v>#DIV/0!</v>
      </c>
      <c r="Q69" s="140" t="e">
        <v>#DIV/0!</v>
      </c>
      <c r="R69" s="139"/>
      <c r="S69" s="139"/>
    </row>
    <row r="70" spans="1:19" x14ac:dyDescent="0.4">
      <c r="C70" s="196"/>
      <c r="G70" s="138"/>
      <c r="H70" s="138"/>
      <c r="I70" s="138"/>
      <c r="J70" s="138"/>
      <c r="K70" s="138"/>
      <c r="L70" s="138"/>
      <c r="M70" s="138"/>
      <c r="N70" s="138"/>
      <c r="O70" s="137"/>
      <c r="P70" s="137"/>
      <c r="Q70" s="137"/>
    </row>
    <row r="71" spans="1:19" x14ac:dyDescent="0.4">
      <c r="C71" s="8" t="s">
        <v>83</v>
      </c>
    </row>
    <row r="72" spans="1:19" x14ac:dyDescent="0.4">
      <c r="C72" s="9" t="s">
        <v>82</v>
      </c>
    </row>
    <row r="73" spans="1:19" x14ac:dyDescent="0.4">
      <c r="C73" s="8" t="s">
        <v>81</v>
      </c>
    </row>
    <row r="74" spans="1:19" x14ac:dyDescent="0.4">
      <c r="C74" s="8" t="s">
        <v>80</v>
      </c>
    </row>
    <row r="75" spans="1:19" x14ac:dyDescent="0.4">
      <c r="C75" s="8" t="s">
        <v>79</v>
      </c>
    </row>
  </sheetData>
  <mergeCells count="15">
    <mergeCell ref="A1:D1"/>
    <mergeCell ref="A3:F4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</mergeCells>
  <phoneticPr fontId="3"/>
  <hyperlinks>
    <hyperlink ref="A1" location="'R3'!A1" display="令和３年度"/>
    <hyperlink ref="A1:D1" location="'h26'!A1" display="'h26'!A1"/>
  </hyperlinks>
  <pageMargins left="0.39370078740157483" right="0.39370078740157483" top="0.39370078740157483" bottom="0.39370078740157483" header="0.39370078740157483" footer="0.39370078740157483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2"/>
  <sheetViews>
    <sheetView showGridLines="0" zoomScale="90" zoomScaleNormal="90" zoomScaleSheetLayoutView="90" workbookViewId="0">
      <pane xSplit="2" ySplit="5" topLeftCell="C24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02" customWidth="1"/>
    <col min="2" max="2" width="20.75" style="202" customWidth="1"/>
    <col min="3" max="4" width="11.625" style="201" customWidth="1"/>
    <col min="5" max="5" width="8.625" style="201" customWidth="1"/>
    <col min="6" max="6" width="10.625" style="201" customWidth="1"/>
    <col min="7" max="8" width="11.625" style="201" customWidth="1"/>
    <col min="9" max="9" width="8.625" style="201" customWidth="1"/>
    <col min="10" max="10" width="10.625" style="201" customWidth="1"/>
    <col min="11" max="11" width="9.625" style="70" customWidth="1"/>
    <col min="12" max="12" width="9.625" style="201" customWidth="1"/>
    <col min="13" max="13" width="8.625" style="201" customWidth="1"/>
    <col min="14" max="16384" width="9" style="201"/>
  </cols>
  <sheetData>
    <row r="1" spans="1:13" s="217" customFormat="1" x14ac:dyDescent="0.4">
      <c r="A1" s="327" t="str">
        <f>'h26'!A1</f>
        <v>平成26年度</v>
      </c>
      <c r="B1" s="327"/>
      <c r="C1" s="90"/>
      <c r="D1" s="90"/>
      <c r="E1" s="90"/>
      <c r="F1" s="95" t="str">
        <f ca="1">RIGHT(CELL("filename",$A$1),LEN(CELL("filename",$A$1))-FIND("]",CELL("filename",$A$1)))</f>
        <v>７月月間</v>
      </c>
      <c r="G1" s="94" t="s">
        <v>71</v>
      </c>
      <c r="H1" s="90"/>
      <c r="I1" s="90"/>
      <c r="J1" s="90"/>
      <c r="K1" s="90"/>
      <c r="L1" s="90"/>
      <c r="M1" s="90"/>
    </row>
    <row r="2" spans="1:13" s="217" customFormat="1" ht="19.5" thickBot="1" x14ac:dyDescent="0.45">
      <c r="A2" s="13"/>
      <c r="B2" s="13" t="s">
        <v>177</v>
      </c>
      <c r="C2" s="218">
        <f>'７月（上旬）'!E2</f>
        <v>7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7.100000000000001" customHeight="1" x14ac:dyDescent="0.4">
      <c r="A3" s="216"/>
      <c r="B3" s="215"/>
      <c r="C3" s="323" t="s">
        <v>173</v>
      </c>
      <c r="D3" s="324"/>
      <c r="E3" s="325"/>
      <c r="F3" s="326"/>
      <c r="G3" s="323" t="s">
        <v>172</v>
      </c>
      <c r="H3" s="324"/>
      <c r="I3" s="325"/>
      <c r="J3" s="326"/>
      <c r="K3" s="315" t="s">
        <v>171</v>
      </c>
      <c r="L3" s="316"/>
      <c r="M3" s="317"/>
    </row>
    <row r="4" spans="1:13" ht="17.100000000000001" customHeight="1" x14ac:dyDescent="0.4">
      <c r="A4" s="206"/>
      <c r="B4" s="214"/>
      <c r="C4" s="305" t="s">
        <v>224</v>
      </c>
      <c r="D4" s="340" t="s">
        <v>223</v>
      </c>
      <c r="E4" s="341" t="s">
        <v>168</v>
      </c>
      <c r="F4" s="342"/>
      <c r="G4" s="318" t="str">
        <f>C4</f>
        <v>14'7月間</v>
      </c>
      <c r="H4" s="338" t="str">
        <f>D4</f>
        <v>13'7月間</v>
      </c>
      <c r="I4" s="341" t="s">
        <v>168</v>
      </c>
      <c r="J4" s="342"/>
      <c r="K4" s="318" t="str">
        <f>C4</f>
        <v>14'7月間</v>
      </c>
      <c r="L4" s="319" t="str">
        <f>D4</f>
        <v>13'7月間</v>
      </c>
      <c r="M4" s="321" t="s">
        <v>167</v>
      </c>
    </row>
    <row r="5" spans="1:13" ht="17.100000000000001" customHeight="1" x14ac:dyDescent="0.4">
      <c r="A5" s="205"/>
      <c r="B5" s="213"/>
      <c r="C5" s="306"/>
      <c r="D5" s="320"/>
      <c r="E5" s="212" t="s">
        <v>166</v>
      </c>
      <c r="F5" s="211" t="s">
        <v>165</v>
      </c>
      <c r="G5" s="306"/>
      <c r="H5" s="339"/>
      <c r="I5" s="212" t="s">
        <v>166</v>
      </c>
      <c r="J5" s="211" t="s">
        <v>165</v>
      </c>
      <c r="K5" s="306"/>
      <c r="L5" s="320"/>
      <c r="M5" s="322"/>
    </row>
    <row r="6" spans="1:13" x14ac:dyDescent="0.4">
      <c r="A6" s="332" t="s">
        <v>164</v>
      </c>
      <c r="B6" s="333"/>
      <c r="C6" s="334">
        <f>C8+C13+C19+C24+C29</f>
        <v>570071</v>
      </c>
      <c r="D6" s="348">
        <f>D8+D13+D19+D24+D29</f>
        <v>534994</v>
      </c>
      <c r="E6" s="307">
        <f>C6/D6</f>
        <v>1.0655652212922013</v>
      </c>
      <c r="F6" s="328">
        <f>C6-D6</f>
        <v>35077</v>
      </c>
      <c r="G6" s="334">
        <f>G8+G13+G19+G24+G29</f>
        <v>746685</v>
      </c>
      <c r="H6" s="336">
        <f>H8+H13+H19+H24+H29</f>
        <v>798753</v>
      </c>
      <c r="I6" s="307">
        <f>G6/H6</f>
        <v>0.93481339037224276</v>
      </c>
      <c r="J6" s="328">
        <f>G6-H6</f>
        <v>-52068</v>
      </c>
      <c r="K6" s="309">
        <f>IF(C6=0,"-",C6/G6)</f>
        <v>0.76346920053302259</v>
      </c>
      <c r="L6" s="345">
        <f>IF(D6=0,"-",D6/H6)</f>
        <v>0.66978652975325292</v>
      </c>
      <c r="M6" s="313">
        <f>K6-L6</f>
        <v>9.3682670779769661E-2</v>
      </c>
    </row>
    <row r="7" spans="1:13" x14ac:dyDescent="0.4">
      <c r="A7" s="330" t="s">
        <v>163</v>
      </c>
      <c r="B7" s="331"/>
      <c r="C7" s="335"/>
      <c r="D7" s="349"/>
      <c r="E7" s="344"/>
      <c r="F7" s="343"/>
      <c r="G7" s="335"/>
      <c r="H7" s="337"/>
      <c r="I7" s="344"/>
      <c r="J7" s="343"/>
      <c r="K7" s="310"/>
      <c r="L7" s="346"/>
      <c r="M7" s="347"/>
    </row>
    <row r="8" spans="1:13" ht="18" customHeight="1" x14ac:dyDescent="0.4">
      <c r="A8" s="208" t="s">
        <v>162</v>
      </c>
      <c r="B8" s="14"/>
      <c r="C8" s="15">
        <f>SUM(C9:C12)</f>
        <v>300134</v>
      </c>
      <c r="D8" s="16">
        <f>SUM(D9:D12)</f>
        <v>283234</v>
      </c>
      <c r="E8" s="17">
        <f t="shared" ref="E8:E36" si="0">C8/D8</f>
        <v>1.0596679777145399</v>
      </c>
      <c r="F8" s="18">
        <f t="shared" ref="F8:F36" si="1">C8-D8</f>
        <v>16900</v>
      </c>
      <c r="G8" s="15">
        <f>SUM(G9:G12)</f>
        <v>378517</v>
      </c>
      <c r="H8" s="19">
        <f>SUM(H9:H12)</f>
        <v>403008</v>
      </c>
      <c r="I8" s="17">
        <f t="shared" ref="I8:I36" si="2">G8/H8</f>
        <v>0.93922949420358903</v>
      </c>
      <c r="J8" s="18">
        <f t="shared" ref="J8:J36" si="3">G8-H8</f>
        <v>-24491</v>
      </c>
      <c r="K8" s="20">
        <f t="shared" ref="K8:K36" si="4">IF(C8=0,"-",C8/G8)</f>
        <v>0.79292079351786049</v>
      </c>
      <c r="L8" s="21">
        <f t="shared" ref="L8:L36" si="5">IF(D8=0,"-",D8/H8)</f>
        <v>0.70279994441797677</v>
      </c>
      <c r="M8" s="210">
        <f t="shared" ref="M8:M36" si="6">K8-L8</f>
        <v>9.0120849099883715E-2</v>
      </c>
    </row>
    <row r="9" spans="1:13" ht="18" customHeight="1" x14ac:dyDescent="0.4">
      <c r="A9" s="206"/>
      <c r="B9" s="81" t="s">
        <v>157</v>
      </c>
      <c r="C9" s="23">
        <f>SUMIF('７月（月間）'!$C$8:$C$16,"東京",'７月（月間）'!G$8:G$16)+SUMIF('７月（月間）'!$C$8:$C$16,"成田",'７月（月間）'!G$8:G$16)+SUMIF('７月（月間）'!$C$8:$C$16,"羽田",'７月（月間）'!G$8:G$16)</f>
        <v>123115</v>
      </c>
      <c r="D9" s="24">
        <f>SUMIF('７月（月間）'!$C$8:$C$16,"東京",'７月（月間）'!H$8:H$16)+SUMIF('７月（月間）'!$C$8:$C$16,"成田",'７月（月間）'!H$8:H$16)+SUMIF('７月（月間）'!$C$8:$C$16,"羽田",'７月（月間）'!H$8:H$16)</f>
        <v>119195</v>
      </c>
      <c r="E9" s="25">
        <f t="shared" si="0"/>
        <v>1.0328872855405009</v>
      </c>
      <c r="F9" s="26">
        <f t="shared" si="1"/>
        <v>3920</v>
      </c>
      <c r="G9" s="23">
        <f>SUMIF('７月（月間）'!$C$8:$C$16,"東京",'７月（月間）'!K$8:K$16)+SUMIF('７月（月間）'!$C$8:$C$16,"成田",'７月（月間）'!K$8:K$16)+SUMIF('７月（月間）'!$C$8:$C$16,"羽田",'７月（月間）'!K$8:K$16)</f>
        <v>154000</v>
      </c>
      <c r="H9" s="24">
        <f>SUMIF('７月（月間）'!$C$8:$C$16,"東京",'７月（月間）'!L$8:L$16)+SUMIF('７月（月間）'!$C$8:$C$16,"成田",'７月（月間）'!L$8:L$16)+SUMIF('７月（月間）'!$C$8:$C$16,"羽田",'７月（月間）'!L$8:L$16)</f>
        <v>179261</v>
      </c>
      <c r="I9" s="25">
        <f t="shared" si="2"/>
        <v>0.85908256676019878</v>
      </c>
      <c r="J9" s="26">
        <f t="shared" si="3"/>
        <v>-25261</v>
      </c>
      <c r="K9" s="27">
        <f t="shared" si="4"/>
        <v>0.79944805194805191</v>
      </c>
      <c r="L9" s="28">
        <f t="shared" si="5"/>
        <v>0.66492432821416814</v>
      </c>
      <c r="M9" s="209">
        <f t="shared" si="6"/>
        <v>0.13452372373388377</v>
      </c>
    </row>
    <row r="10" spans="1:13" ht="18" customHeight="1" x14ac:dyDescent="0.4">
      <c r="A10" s="206"/>
      <c r="B10" s="66" t="s">
        <v>156</v>
      </c>
      <c r="C10" s="30">
        <f>SUMIF('７月（月間）'!$C$18:$C$36,"東京",'７月（月間）'!G$18:G$36)+SUMIF('７月（月間）'!$C$18:$C$36,"成田",'７月（月間）'!G$18:G$36)+SUMIF('７月（月間）'!$C$18:$C$36,"羽田",'７月（月間）'!G$18:G$36)</f>
        <v>14549</v>
      </c>
      <c r="D10" s="31">
        <f>SUMIF('７月（月間）'!$C$18:$C$36,"東京",'７月（月間）'!H$18:H$36)+SUMIF('７月（月間）'!$C$18:$C$36,"成田",'７月（月間）'!H$18:H$36)+SUMIF('７月（月間）'!$C$18:$C$36,"羽田",'７月（月間）'!H$18:H$36)</f>
        <v>10874</v>
      </c>
      <c r="E10" s="32">
        <f t="shared" si="0"/>
        <v>1.3379621114585249</v>
      </c>
      <c r="F10" s="33">
        <f t="shared" si="1"/>
        <v>3675</v>
      </c>
      <c r="G10" s="30">
        <f>SUMIF('７月（月間）'!$C$18:$C$36,"東京",'７月（月間）'!K$18:K$36)+SUMIF('７月（月間）'!$C$18:$C$36,"成田",'７月（月間）'!K$18:K$36)+SUMIF('７月（月間）'!$C$18:$C$36,"羽田",'７月（月間）'!K$18:K$36)</f>
        <v>16704</v>
      </c>
      <c r="H10" s="31">
        <f>SUMIF('７月（月間）'!$C$18:$C$36,"東京",'７月（月間）'!L$18:L$36)+SUMIF('７月（月間）'!$C$18:$C$36,"成田",'７月（月間）'!L$18:L$36)+SUMIF('７月（月間）'!$C$18:$C$36,"羽田",'７月（月間）'!L$18:L$36)</f>
        <v>13160</v>
      </c>
      <c r="I10" s="32">
        <f t="shared" si="2"/>
        <v>1.2693009118541034</v>
      </c>
      <c r="J10" s="33">
        <f t="shared" si="3"/>
        <v>3544</v>
      </c>
      <c r="K10" s="34">
        <f t="shared" si="4"/>
        <v>0.8709889846743295</v>
      </c>
      <c r="L10" s="35">
        <f t="shared" si="5"/>
        <v>0.8262917933130699</v>
      </c>
      <c r="M10" s="36">
        <f t="shared" si="6"/>
        <v>4.4697191361259603E-2</v>
      </c>
    </row>
    <row r="11" spans="1:13" ht="18" customHeight="1" x14ac:dyDescent="0.4">
      <c r="A11" s="206"/>
      <c r="B11" s="66" t="s">
        <v>154</v>
      </c>
      <c r="C11" s="30">
        <f>SUMIF('７月（月間）'!$C$42:$C$63,"東京",'７月（月間）'!G$42:G$63)+SUMIF('７月（月間）'!$C$42:$C$63,"成田",'７月（月間）'!G$42:G$63)+SUMIF('７月（月間）'!$C$42:$C$63,"羽田",'７月（月間）'!G$42:G$63)</f>
        <v>124755</v>
      </c>
      <c r="D11" s="31">
        <f>SUMIF('７月（月間）'!$C$42:$C$63,"東京",'７月（月間）'!H$42:H$63)+SUMIF('７月（月間）'!$C$42:$C$63,"成田",'７月（月間）'!H$42:H$63)+SUMIF('７月（月間）'!$C$42:$C$63,"羽田",'７月（月間）'!H$42:H$63)</f>
        <v>120124</v>
      </c>
      <c r="E11" s="32">
        <f t="shared" si="0"/>
        <v>1.0385518297758982</v>
      </c>
      <c r="F11" s="33">
        <f t="shared" si="1"/>
        <v>4631</v>
      </c>
      <c r="G11" s="30">
        <f>SUMIF('７月（月間）'!$C$42:$C$63,"東京",'７月（月間）'!K$42:K$63)+SUMIF('７月（月間）'!$C$42:$C$63,"成田",'７月（月間）'!K$42:K$63)+SUMIF('７月（月間）'!$C$42:$C$63,"羽田",'７月（月間）'!K$42:K$63)</f>
        <v>163032</v>
      </c>
      <c r="H11" s="31">
        <f>SUMIF('７月（月間）'!$C$42:$C$63,"東京",'７月（月間）'!L$42:L$63)+SUMIF('７月（月間）'!$C$42:$C$63,"成田",'７月（月間）'!L$42:L$63)+SUMIF('７月（月間）'!$C$42:$C$63,"羽田",'７月（月間）'!L$42:L$63)</f>
        <v>168284</v>
      </c>
      <c r="I11" s="32">
        <f t="shared" si="2"/>
        <v>0.96879085355708205</v>
      </c>
      <c r="J11" s="33">
        <f t="shared" si="3"/>
        <v>-5252</v>
      </c>
      <c r="K11" s="34">
        <f t="shared" si="4"/>
        <v>0.76521787133814223</v>
      </c>
      <c r="L11" s="35">
        <f t="shared" si="5"/>
        <v>0.71381711868032616</v>
      </c>
      <c r="M11" s="36">
        <f t="shared" si="6"/>
        <v>5.1400752657816073E-2</v>
      </c>
    </row>
    <row r="12" spans="1:13" ht="18" customHeight="1" x14ac:dyDescent="0.4">
      <c r="A12" s="206"/>
      <c r="B12" s="204" t="s">
        <v>99</v>
      </c>
      <c r="C12" s="73">
        <f>SUMIF('７月（月間）'!$C$71:$C$81,"羽田",'７月（月間）'!G$71:G$81)+SUMIF('７月（月間）'!$C$71:$C$81,"成田",'７月（月間）'!G$71:G$81)</f>
        <v>37715</v>
      </c>
      <c r="D12" s="74">
        <f>SUMIF('７月（月間）'!$C$71:$C$81,"羽田",'７月（月間）'!H$71:H$81)+SUMIF('７月（月間）'!$C$71:$C$81,"成田",'７月（月間）'!H$71:H$81)</f>
        <v>33041</v>
      </c>
      <c r="E12" s="75">
        <f t="shared" si="0"/>
        <v>1.1414606095457158</v>
      </c>
      <c r="F12" s="76">
        <f t="shared" si="1"/>
        <v>4674</v>
      </c>
      <c r="G12" s="73">
        <f>SUMIF('７月（月間）'!$C$71:$C$81,"羽田",'７月（月間）'!K$71:K$81)+SUMIF('７月（月間）'!$C$71:$C$81,"成田",'７月（月間）'!K$71:K$81)</f>
        <v>44781</v>
      </c>
      <c r="H12" s="74">
        <f>SUMIF('７月（月間）'!$C$71:$C$81,"羽田",'７月（月間）'!L$71:L$81)+SUMIF('７月（月間）'!$C$71:$C$81,"成田",'７月（月間）'!L$71:L$81)</f>
        <v>42303</v>
      </c>
      <c r="I12" s="75">
        <f t="shared" si="2"/>
        <v>1.0585774058577406</v>
      </c>
      <c r="J12" s="76">
        <f t="shared" si="3"/>
        <v>2478</v>
      </c>
      <c r="K12" s="77">
        <f t="shared" si="4"/>
        <v>0.84220986579129542</v>
      </c>
      <c r="L12" s="78">
        <f t="shared" si="5"/>
        <v>0.78105571708862254</v>
      </c>
      <c r="M12" s="79">
        <f t="shared" si="6"/>
        <v>6.1154148702672884E-2</v>
      </c>
    </row>
    <row r="13" spans="1:13" ht="18" customHeight="1" x14ac:dyDescent="0.4">
      <c r="A13" s="208" t="s">
        <v>161</v>
      </c>
      <c r="B13" s="14"/>
      <c r="C13" s="15">
        <f>SUM(C14:C18)</f>
        <v>98124</v>
      </c>
      <c r="D13" s="16">
        <f>SUM(D14:D18)</f>
        <v>87581</v>
      </c>
      <c r="E13" s="17">
        <f t="shared" si="0"/>
        <v>1.1203799910939587</v>
      </c>
      <c r="F13" s="18">
        <f t="shared" si="1"/>
        <v>10543</v>
      </c>
      <c r="G13" s="15">
        <f>SUM(G14:G18)</f>
        <v>127645</v>
      </c>
      <c r="H13" s="16">
        <f>SUM(H14:H18)</f>
        <v>129119</v>
      </c>
      <c r="I13" s="17">
        <f t="shared" si="2"/>
        <v>0.98858417428883438</v>
      </c>
      <c r="J13" s="18">
        <f t="shared" si="3"/>
        <v>-1474</v>
      </c>
      <c r="K13" s="46">
        <f t="shared" si="4"/>
        <v>0.76872576285792626</v>
      </c>
      <c r="L13" s="47">
        <f t="shared" si="5"/>
        <v>0.67829676499972891</v>
      </c>
      <c r="M13" s="48">
        <f t="shared" si="6"/>
        <v>9.0428997858197357E-2</v>
      </c>
    </row>
    <row r="14" spans="1:13" ht="18" customHeight="1" x14ac:dyDescent="0.4">
      <c r="A14" s="206"/>
      <c r="B14" s="81" t="s">
        <v>157</v>
      </c>
      <c r="C14" s="23">
        <f>SUMIF('７月（月間）'!$C$8:$C$16,"関西",'７月（月間）'!G$8:G$16)+SUMIF('７月（月間）'!$C$8:$C$16,"伊丹",'７月（月間）'!G$8:G$16)+SUMIF('７月（月間）'!$C$8:$C$16,"神戸",'７月（月間）'!G$8:G$16)</f>
        <v>21833</v>
      </c>
      <c r="D14" s="24">
        <f>SUMIF('７月（月間）'!$C$8:$C$16,"関西",'７月（月間）'!H$8:H$16)+SUMIF('７月（月間）'!$C$8:$C$16,"伊丹",'７月（月間）'!H$8:H$16)+SUMIF('７月（月間）'!$C$8:$C$16,"神戸",'７月（月間）'!H$8:H$16)</f>
        <v>16566</v>
      </c>
      <c r="E14" s="25">
        <f t="shared" si="0"/>
        <v>1.317940359773029</v>
      </c>
      <c r="F14" s="26">
        <f t="shared" si="1"/>
        <v>5267</v>
      </c>
      <c r="G14" s="23">
        <f>SUMIF('７月（月間）'!$C$8:$C$16,"関西",'７月（月間）'!K$8:K$16)+SUMIF('７月（月間）'!$C$8:$C$16,"伊丹",'７月（月間）'!K$8:K$16)+SUMIF('７月（月間）'!$C$8:$C$16,"神戸",'７月（月間）'!K$8:K$16)</f>
        <v>32145</v>
      </c>
      <c r="H14" s="24">
        <f>SUMIF('７月（月間）'!$C$8:$C$16,"関西",'７月（月間）'!L$8:L$16)+SUMIF('７月（月間）'!$C$8:$C$16,"伊丹",'７月（月間）'!L$8:L$16)+SUMIF('７月（月間）'!$C$8:$C$16,"神戸",'７月（月間）'!L$8:L$16)</f>
        <v>21531</v>
      </c>
      <c r="I14" s="25">
        <f t="shared" si="2"/>
        <v>1.4929636338302912</v>
      </c>
      <c r="J14" s="26">
        <f t="shared" si="3"/>
        <v>10614</v>
      </c>
      <c r="K14" s="49">
        <f t="shared" si="4"/>
        <v>0.67920360864831231</v>
      </c>
      <c r="L14" s="50">
        <f t="shared" si="5"/>
        <v>0.76940225721053368</v>
      </c>
      <c r="M14" s="29">
        <f t="shared" si="6"/>
        <v>-9.0198648562221373E-2</v>
      </c>
    </row>
    <row r="15" spans="1:13" ht="18" customHeight="1" x14ac:dyDescent="0.4">
      <c r="A15" s="206"/>
      <c r="B15" s="66" t="s">
        <v>156</v>
      </c>
      <c r="C15" s="30">
        <f>SUMIF('７月（月間）'!$C$18:$C$36,"関西",'７月（月間）'!G$18:G$36)+SUMIF('７月（月間）'!$C$18:$C$36,"伊丹",'７月（月間）'!G$18:G$36)+SUMIF('７月（月間）'!$C$18:$C$36,"神戸",'７月（月間）'!G$18:G$36)</f>
        <v>14136</v>
      </c>
      <c r="D15" s="31">
        <f>SUMIF('７月（月間）'!$C$18:$C$36,"関西",'７月（月間）'!H$18:H$36)+SUMIF('７月（月間）'!$C$18:$C$36,"伊丹",'７月（月間）'!H$18:H$36)+SUMIF('７月（月間）'!$C$18:$C$36,"神戸",'７月（月間）'!H$18:H$36)</f>
        <v>13516</v>
      </c>
      <c r="E15" s="32">
        <f t="shared" si="0"/>
        <v>1.0458715596330275</v>
      </c>
      <c r="F15" s="33">
        <f t="shared" si="1"/>
        <v>620</v>
      </c>
      <c r="G15" s="30">
        <f>SUMIF('７月（月間）'!$C$18:$C$36,"関西",'７月（月間）'!K$18:K$36)+SUMIF('７月（月間）'!$C$18:$C$36,"伊丹",'７月（月間）'!K$18:K$36)+SUMIF('７月（月間）'!$C$18:$C$36,"神戸",'７月（月間）'!K$18:K$36)</f>
        <v>17685</v>
      </c>
      <c r="H15" s="31">
        <f>SUMIF('７月（月間）'!$C$18:$C$36,"関西",'７月（月間）'!L$18:L$36)+SUMIF('７月（月間）'!$C$18:$C$36,"伊丹",'７月（月間）'!L$18:L$36)+SUMIF('７月（月間）'!$C$18:$C$36,"神戸",'７月（月間）'!L$18:L$36)</f>
        <v>18065</v>
      </c>
      <c r="I15" s="32">
        <f t="shared" si="2"/>
        <v>0.97896484915582616</v>
      </c>
      <c r="J15" s="33">
        <f t="shared" si="3"/>
        <v>-380</v>
      </c>
      <c r="K15" s="34">
        <f t="shared" si="4"/>
        <v>0.79932145886344363</v>
      </c>
      <c r="L15" s="35">
        <f t="shared" si="5"/>
        <v>0.74818710213119288</v>
      </c>
      <c r="M15" s="36">
        <f t="shared" si="6"/>
        <v>5.1134356732250752E-2</v>
      </c>
    </row>
    <row r="16" spans="1:13" ht="18" customHeight="1" x14ac:dyDescent="0.4">
      <c r="A16" s="206"/>
      <c r="B16" s="66" t="s">
        <v>154</v>
      </c>
      <c r="C16" s="30">
        <f>SUMIF('７月（月間）'!$C$42:$C$63,"関西",'７月（月間）'!G$42:G$63)+SUMIF('７月（月間）'!$C$42:$C$63,"伊丹",'７月（月間）'!G$42:G$63)+SUMIF('７月（月間）'!$C$42:$C$63,"神戸",'７月（月間）'!G$42:G$63)</f>
        <v>49679</v>
      </c>
      <c r="D16" s="31">
        <f>SUMIF('７月（月間）'!$C$42:$C$63,"関西",'７月（月間）'!H$42:H$63)+SUMIF('７月（月間）'!$C$42:$C$63,"伊丹",'７月（月間）'!H$42:H$63)+SUMIF('７月（月間）'!$C$42:$C$63,"神戸",'７月（月間）'!H$42:H$63)</f>
        <v>45039</v>
      </c>
      <c r="E16" s="32">
        <f t="shared" si="0"/>
        <v>1.1030218255289861</v>
      </c>
      <c r="F16" s="33">
        <f t="shared" si="1"/>
        <v>4640</v>
      </c>
      <c r="G16" s="30">
        <f>SUMIF('７月（月間）'!$C$42:$C$63,"関西",'７月（月間）'!K$42:K$63)+SUMIF('７月（月間）'!$C$42:$C$63,"伊丹",'７月（月間）'!K$42:K$63)+SUMIF('７月（月間）'!$C$42:$C$63,"神戸",'７月（月間）'!K$42:K$63)</f>
        <v>62156</v>
      </c>
      <c r="H16" s="31">
        <f>SUMIF('７月（月間）'!$C$42:$C$63,"関西",'７月（月間）'!L$42:L$63)+SUMIF('７月（月間）'!$C$42:$C$63,"伊丹",'７月（月間）'!L$42:L$63)+SUMIF('７月（月間）'!$C$42:$C$63,"神戸",'７月（月間）'!L$42:L$63)</f>
        <v>66711</v>
      </c>
      <c r="I16" s="32">
        <f t="shared" si="2"/>
        <v>0.93172040593005656</v>
      </c>
      <c r="J16" s="33">
        <f t="shared" si="3"/>
        <v>-4555</v>
      </c>
      <c r="K16" s="34">
        <f t="shared" si="4"/>
        <v>0.79926314434648305</v>
      </c>
      <c r="L16" s="35">
        <f t="shared" si="5"/>
        <v>0.67513603453703286</v>
      </c>
      <c r="M16" s="36">
        <f t="shared" si="6"/>
        <v>0.12412710980945019</v>
      </c>
    </row>
    <row r="17" spans="1:13" ht="18" customHeight="1" x14ac:dyDescent="0.4">
      <c r="A17" s="206"/>
      <c r="B17" s="66" t="s">
        <v>153</v>
      </c>
      <c r="C17" s="30">
        <f>SUMIF('７月（月間）'!$C$65:$C$69,"関西",'７月（月間）'!$G$65:$G$69)+SUMIF('７月（月間）'!$C$65:$C$69,"伊丹",'７月（月間）'!$G$65:$G$69)+SUMIF('７月（月間）'!$C$65:$C$69,"神戸",'７月（月間）'!G65:G69)</f>
        <v>3604</v>
      </c>
      <c r="D17" s="31">
        <f>SUMIF('７月（月間）'!$C$65:$C$69,"関西",'７月（月間）'!$G$65:$G$69)+SUMIF('７月（月間）'!$C$65:$C$69,"伊丹",'７月（月間）'!$G$65:$G$69)+SUMIF('７月（月間）'!$C$65:$C$69,"神戸",'７月（月間）'!H65:H69)</f>
        <v>1478</v>
      </c>
      <c r="E17" s="32">
        <f t="shared" si="0"/>
        <v>2.4384303112313939</v>
      </c>
      <c r="F17" s="33">
        <f t="shared" si="1"/>
        <v>2126</v>
      </c>
      <c r="G17" s="30">
        <f>SUMIF('７月（月間）'!$C$65:$C$69,"関西",'７月（月間）'!$G$65:$G$69)+SUMIF('７月（月間）'!$C$65:$C$69,"伊丹",'７月（月間）'!$G$65:$G$69)+SUMIF('７月（月間）'!$C$65:$C$69,"神戸",'７月（月間）'!K65:K69)</f>
        <v>4862</v>
      </c>
      <c r="H17" s="31">
        <f>SUMIF('７月（月間）'!$C$65:$C$69,"関西",'７月（月間）'!$G$65:$G$69)+SUMIF('７月（月間）'!$C$65:$C$69,"伊丹",'７月（月間）'!$G$65:$G$69)+SUMIF('７月（月間）'!$C$65:$C$69,"神戸",'７月（月間）'!L65:L69)</f>
        <v>2811</v>
      </c>
      <c r="I17" s="32">
        <f t="shared" si="2"/>
        <v>1.7296335823550337</v>
      </c>
      <c r="J17" s="33">
        <f t="shared" si="3"/>
        <v>2051</v>
      </c>
      <c r="K17" s="34">
        <f t="shared" si="4"/>
        <v>0.74125874125874125</v>
      </c>
      <c r="L17" s="35">
        <f t="shared" si="5"/>
        <v>0.52579153326218431</v>
      </c>
      <c r="M17" s="36">
        <f t="shared" si="6"/>
        <v>0.21546720799655694</v>
      </c>
    </row>
    <row r="18" spans="1:13" ht="18" customHeight="1" x14ac:dyDescent="0.4">
      <c r="A18" s="205"/>
      <c r="B18" s="204" t="s">
        <v>99</v>
      </c>
      <c r="C18" s="73">
        <f>SUMIF('７月（月間）'!$C$71:$C$81,"関西",'７月（月間）'!G$71:G$81)+SUMIF('７月（月間）'!$C$71:$C$81,"伊丹",'７月（月間）'!G$71:G$81)+SUMIF('７月（月間）'!$C$71:$C$81,"神戸",'７月（月間）'!G$71:G$81)</f>
        <v>8872</v>
      </c>
      <c r="D18" s="74">
        <f>SUMIF('７月（月間）'!$C$71:$C$81,"関西",'７月（月間）'!H$71:H$81)+SUMIF('７月（月間）'!$C$71:$C$81,"伊丹",'７月（月間）'!H$71:H$81)+SUMIF('７月（月間）'!$C$71:$C$81,"神戸",'７月（月間）'!H$71:H$81)</f>
        <v>10982</v>
      </c>
      <c r="E18" s="75">
        <f t="shared" si="0"/>
        <v>0.80786741941358586</v>
      </c>
      <c r="F18" s="76">
        <f t="shared" si="1"/>
        <v>-2110</v>
      </c>
      <c r="G18" s="73">
        <f>SUMIF('７月（月間）'!$C$71:$C$81,"関西",'７月（月間）'!K$71:K$81)+SUMIF('７月（月間）'!$C$71:$C$81,"伊丹",'７月（月間）'!K$71:K$81)+SUMIF('７月（月間）'!$C$71:$C$81,"神戸",'７月（月間）'!K$71:K$81)</f>
        <v>10797</v>
      </c>
      <c r="H18" s="74">
        <f>SUMIF('７月（月間）'!$C$71:$C$81,"関西",'７月（月間）'!L$71:L$81)+SUMIF('７月（月間）'!$C$71:$C$81,"伊丹",'７月（月間）'!L$71:L$81)+SUMIF('７月（月間）'!$C$71:$C$81,"神戸",'７月（月間）'!L$71:L$81)</f>
        <v>20001</v>
      </c>
      <c r="I18" s="75">
        <f t="shared" si="2"/>
        <v>0.53982300884955747</v>
      </c>
      <c r="J18" s="76">
        <f t="shared" si="3"/>
        <v>-9204</v>
      </c>
      <c r="K18" s="77">
        <f t="shared" si="4"/>
        <v>0.82170973418542193</v>
      </c>
      <c r="L18" s="78">
        <f t="shared" si="5"/>
        <v>0.54907254637268132</v>
      </c>
      <c r="M18" s="79">
        <f t="shared" si="6"/>
        <v>0.2726371878127406</v>
      </c>
    </row>
    <row r="19" spans="1:13" ht="18" customHeight="1" x14ac:dyDescent="0.4">
      <c r="A19" s="208" t="s">
        <v>160</v>
      </c>
      <c r="B19" s="14"/>
      <c r="C19" s="15">
        <f>SUM(C20:C23)</f>
        <v>67796</v>
      </c>
      <c r="D19" s="16">
        <f>SUM(D20:D23)</f>
        <v>66580</v>
      </c>
      <c r="E19" s="17">
        <f t="shared" si="0"/>
        <v>1.0182637428657255</v>
      </c>
      <c r="F19" s="18">
        <f t="shared" si="1"/>
        <v>1216</v>
      </c>
      <c r="G19" s="15">
        <f>SUM(G20:G23)</f>
        <v>91566</v>
      </c>
      <c r="H19" s="19">
        <f>SUM(H20:H23)</f>
        <v>106067</v>
      </c>
      <c r="I19" s="17">
        <f t="shared" si="2"/>
        <v>0.86328452770418695</v>
      </c>
      <c r="J19" s="18">
        <f t="shared" si="3"/>
        <v>-14501</v>
      </c>
      <c r="K19" s="46">
        <f t="shared" si="4"/>
        <v>0.74040582749055328</v>
      </c>
      <c r="L19" s="47">
        <f t="shared" si="5"/>
        <v>0.62771644338012766</v>
      </c>
      <c r="M19" s="22">
        <f t="shared" si="6"/>
        <v>0.11268938411042562</v>
      </c>
    </row>
    <row r="20" spans="1:13" ht="18" customHeight="1" x14ac:dyDescent="0.4">
      <c r="A20" s="206"/>
      <c r="B20" s="81" t="s">
        <v>157</v>
      </c>
      <c r="C20" s="23">
        <f>SUMIF('７月（月間）'!$C$8:$C$16,"福岡",'７月（月間）'!G$8:G$16)+SUMIF('７月（月間）'!$C$8:$C$16,"北九州",'７月（月間）'!G$8:G$16)</f>
        <v>0</v>
      </c>
      <c r="D20" s="24">
        <f>SUMIF('７月（月間）'!$C$8:$C$16,"福岡",'７月（月間）'!H$8:H$16)+SUMIF('７月（月間）'!$C$8:$C$16,"北九州",'７月（月間）'!H$8:H$16)</f>
        <v>0</v>
      </c>
      <c r="E20" s="25" t="e">
        <f t="shared" si="0"/>
        <v>#DIV/0!</v>
      </c>
      <c r="F20" s="26">
        <f t="shared" si="1"/>
        <v>0</v>
      </c>
      <c r="G20" s="23">
        <f>SUMIF('７月（月間）'!$C$8:$C$16,"福岡",'７月（月間）'!K$8:K$16)+SUMIF('７月（月間）'!$C$8:$C$16,"北九州",'７月（月間）'!K$8:K$16)</f>
        <v>0</v>
      </c>
      <c r="H20" s="24">
        <f>SUMIF('７月（月間）'!$C$8:$C$16,"福岡",'７月（月間）'!L$8:L$16)+SUMIF('７月（月間）'!$C$8:$C$16,"北九州",'７月（月間）'!L$8:L$16)</f>
        <v>0</v>
      </c>
      <c r="I20" s="25" t="e">
        <f t="shared" si="2"/>
        <v>#DIV/0!</v>
      </c>
      <c r="J20" s="26">
        <f t="shared" si="3"/>
        <v>0</v>
      </c>
      <c r="K20" s="49" t="str">
        <f t="shared" si="4"/>
        <v>-</v>
      </c>
      <c r="L20" s="50" t="str">
        <f t="shared" si="5"/>
        <v>-</v>
      </c>
      <c r="M20" s="29" t="e">
        <f t="shared" si="6"/>
        <v>#VALUE!</v>
      </c>
    </row>
    <row r="21" spans="1:13" ht="18" customHeight="1" x14ac:dyDescent="0.4">
      <c r="A21" s="206"/>
      <c r="B21" s="66" t="s">
        <v>156</v>
      </c>
      <c r="C21" s="30">
        <f>SUMIF('７月（月間）'!$C$18:$C$36,"福岡",'７月（月間）'!G$18:G$36)+SUMIF('７月（月間）'!$C$18:$C$36,"北九州",'７月（月間）'!G$18:G$36)</f>
        <v>19202</v>
      </c>
      <c r="D21" s="31">
        <f>SUMIF('７月（月間）'!$C$18:$C$36,"福岡",'７月（月間）'!H$18:H$36)+SUMIF('７月（月間）'!$C$18:$C$36,"北九州",'７月（月間）'!H$18:H$36)</f>
        <v>16968</v>
      </c>
      <c r="E21" s="32">
        <f t="shared" si="0"/>
        <v>1.1316595945308816</v>
      </c>
      <c r="F21" s="33">
        <f t="shared" si="1"/>
        <v>2234</v>
      </c>
      <c r="G21" s="30">
        <f>SUMIF('７月（月間）'!$C$18:$C$36,"福岡",'７月（月間）'!K$18:K$36)+SUMIF('７月（月間）'!$C$18:$C$36,"北九州",'７月（月間）'!K$18:K$36)</f>
        <v>26120</v>
      </c>
      <c r="H21" s="31">
        <f>SUMIF('７月（月間）'!$C$18:$C$36,"福岡",'７月（月間）'!L$18:L$36)+SUMIF('７月（月間）'!$C$18:$C$36,"北九州",'７月（月間）'!L$18:L$36)</f>
        <v>26765</v>
      </c>
      <c r="I21" s="32">
        <f t="shared" si="2"/>
        <v>0.97590136372127778</v>
      </c>
      <c r="J21" s="33">
        <f t="shared" si="3"/>
        <v>-645</v>
      </c>
      <c r="K21" s="34">
        <f t="shared" si="4"/>
        <v>0.73514548238897393</v>
      </c>
      <c r="L21" s="35">
        <f t="shared" si="5"/>
        <v>0.63396226415094337</v>
      </c>
      <c r="M21" s="36">
        <f t="shared" si="6"/>
        <v>0.10118321823803056</v>
      </c>
    </row>
    <row r="22" spans="1:13" ht="18" customHeight="1" x14ac:dyDescent="0.4">
      <c r="A22" s="206"/>
      <c r="B22" s="66" t="s">
        <v>154</v>
      </c>
      <c r="C22" s="30">
        <f>SUMIF('７月（月間）'!$C$42:$C$63,"福岡",'７月（月間）'!G$42:G$63)+SUMIF('７月（月間）'!$C$42:$C$63,"北九州",'７月（月間）'!G$42:G$63)</f>
        <v>35356</v>
      </c>
      <c r="D22" s="31">
        <f>SUMIF('７月（月間）'!$C$42:$C$63,"福岡",'７月（月間）'!H$42:H$63)+SUMIF('７月（月間）'!$C$42:$C$63,"北九州",'７月（月間）'!H$42:H$63)</f>
        <v>36955</v>
      </c>
      <c r="E22" s="32">
        <f t="shared" si="0"/>
        <v>0.9567311595183331</v>
      </c>
      <c r="F22" s="33">
        <f t="shared" si="1"/>
        <v>-1599</v>
      </c>
      <c r="G22" s="30">
        <f>SUMIF('７月（月間）'!$C$42:$C$63,"福岡",'７月（月間）'!K$42:K$63)+SUMIF('７月（月間）'!$C$42:$C$63,"北九州",'７月（月間）'!K$42:K$63)</f>
        <v>49693</v>
      </c>
      <c r="H22" s="31">
        <f>SUMIF('７月（月間）'!$C$42:$C$63,"福岡",'７月（月間）'!L$42:L$63)+SUMIF('７月（月間）'!$C$42:$C$63,"北九州",'７月（月間）'!L$42:L$63)</f>
        <v>62841</v>
      </c>
      <c r="I22" s="32">
        <f t="shared" si="2"/>
        <v>0.79077353956811636</v>
      </c>
      <c r="J22" s="33">
        <f t="shared" si="3"/>
        <v>-13148</v>
      </c>
      <c r="K22" s="34">
        <f t="shared" si="4"/>
        <v>0.71148853963334879</v>
      </c>
      <c r="L22" s="35">
        <f t="shared" si="5"/>
        <v>0.58807148199423942</v>
      </c>
      <c r="M22" s="36">
        <f t="shared" si="6"/>
        <v>0.12341705763910937</v>
      </c>
    </row>
    <row r="23" spans="1:13" ht="18" customHeight="1" x14ac:dyDescent="0.4">
      <c r="A23" s="205"/>
      <c r="B23" s="204" t="s">
        <v>99</v>
      </c>
      <c r="C23" s="73">
        <f>SUMIF('７月（月間）'!$C$71:$C$81,"福岡",'７月（月間）'!G$71:G$81)+SUMIF('７月（月間）'!$C$71:$C$81,"北九州",'７月（月間）'!G$71:G$81)</f>
        <v>13238</v>
      </c>
      <c r="D23" s="74">
        <f>SUMIF('７月（月間）'!$C$71:$C$81,"福岡",'７月（月間）'!H$71:H$81)+SUMIF('７月（月間）'!$C$71:$C$81,"北九州",'７月（月間）'!H$71:H$81)</f>
        <v>12657</v>
      </c>
      <c r="E23" s="75">
        <f t="shared" si="0"/>
        <v>1.0459034526349056</v>
      </c>
      <c r="F23" s="76">
        <f t="shared" si="1"/>
        <v>581</v>
      </c>
      <c r="G23" s="73">
        <f>SUMIF('７月（月間）'!$C$71:$C$81,"福岡",'７月（月間）'!K$71:K$81)+SUMIF('７月（月間）'!$C$71:$C$81,"北九州",'７月（月間）'!K$71:K$81)</f>
        <v>15753</v>
      </c>
      <c r="H23" s="74">
        <f>SUMIF('７月（月間）'!$C$71:$C$81,"福岡",'７月（月間）'!L$71:L$81)+SUMIF('７月（月間）'!$C$71:$C$81,"北九州",'７月（月間）'!L$71:L$81)</f>
        <v>16461</v>
      </c>
      <c r="I23" s="75">
        <f t="shared" si="2"/>
        <v>0.956989247311828</v>
      </c>
      <c r="J23" s="76">
        <f t="shared" si="3"/>
        <v>-708</v>
      </c>
      <c r="K23" s="77">
        <f t="shared" si="4"/>
        <v>0.84034787024693713</v>
      </c>
      <c r="L23" s="78">
        <f t="shared" si="5"/>
        <v>0.76890832877710957</v>
      </c>
      <c r="M23" s="79">
        <f t="shared" si="6"/>
        <v>7.1439541469827561E-2</v>
      </c>
    </row>
    <row r="24" spans="1:13" ht="18" customHeight="1" x14ac:dyDescent="0.4">
      <c r="A24" s="208" t="s">
        <v>159</v>
      </c>
      <c r="B24" s="14"/>
      <c r="C24" s="15">
        <f>SUM(C25:C28)</f>
        <v>50962</v>
      </c>
      <c r="D24" s="16">
        <f>SUM(D25:D28)</f>
        <v>47078</v>
      </c>
      <c r="E24" s="17">
        <f t="shared" si="0"/>
        <v>1.08250138068737</v>
      </c>
      <c r="F24" s="18">
        <f t="shared" si="1"/>
        <v>3884</v>
      </c>
      <c r="G24" s="15">
        <f>SUM(G25:G28)</f>
        <v>62386</v>
      </c>
      <c r="H24" s="19">
        <f>SUM(H25:H28)</f>
        <v>70171</v>
      </c>
      <c r="I24" s="17">
        <f t="shared" si="2"/>
        <v>0.88905673283835207</v>
      </c>
      <c r="J24" s="18">
        <f t="shared" si="3"/>
        <v>-7785</v>
      </c>
      <c r="K24" s="46">
        <f t="shared" si="4"/>
        <v>0.81688199275478468</v>
      </c>
      <c r="L24" s="47">
        <f t="shared" si="5"/>
        <v>0.67090393467386811</v>
      </c>
      <c r="M24" s="48">
        <f t="shared" si="6"/>
        <v>0.14597805808091657</v>
      </c>
    </row>
    <row r="25" spans="1:13" ht="18" customHeight="1" x14ac:dyDescent="0.4">
      <c r="A25" s="206"/>
      <c r="B25" s="81" t="s">
        <v>157</v>
      </c>
      <c r="C25" s="23">
        <f>SUMIF('７月（月間）'!$C$8:$C$16,"名古屋",'７月（月間）'!G$8:G$16)</f>
        <v>0</v>
      </c>
      <c r="D25" s="24">
        <f>SUMIF('７月（月間）'!$C$8:$C$16,"名古屋",'７月（月間）'!H$8:H$16)</f>
        <v>0</v>
      </c>
      <c r="E25" s="25" t="e">
        <f t="shared" si="0"/>
        <v>#DIV/0!</v>
      </c>
      <c r="F25" s="26">
        <f t="shared" si="1"/>
        <v>0</v>
      </c>
      <c r="G25" s="23">
        <f>SUMIF('７月（月間）'!$C$8:$C$16,"名古屋",'７月（月間）'!K$8:K$16)</f>
        <v>0</v>
      </c>
      <c r="H25" s="24">
        <f>SUMIF('７月（月間）'!$C$8:$C$16,"名古屋",'７月（月間）'!L$8:L$16)</f>
        <v>0</v>
      </c>
      <c r="I25" s="25" t="e">
        <f t="shared" si="2"/>
        <v>#DIV/0!</v>
      </c>
      <c r="J25" s="26">
        <f t="shared" si="3"/>
        <v>0</v>
      </c>
      <c r="K25" s="49" t="str">
        <f t="shared" si="4"/>
        <v>-</v>
      </c>
      <c r="L25" s="50" t="str">
        <f t="shared" si="5"/>
        <v>-</v>
      </c>
      <c r="M25" s="29" t="e">
        <f t="shared" si="6"/>
        <v>#VALUE!</v>
      </c>
    </row>
    <row r="26" spans="1:13" ht="18" customHeight="1" x14ac:dyDescent="0.4">
      <c r="A26" s="206"/>
      <c r="B26" s="66" t="s">
        <v>156</v>
      </c>
      <c r="C26" s="30">
        <f>SUMIF('７月（月間）'!$C$18:$C$36,"名古屋",'７月（月間）'!G$18:G$36)</f>
        <v>15415</v>
      </c>
      <c r="D26" s="31">
        <f>SUMIF('７月（月間）'!$C$18:$C$36,"名古屋",'７月（月間）'!H$18:H$36)</f>
        <v>13944</v>
      </c>
      <c r="E26" s="32">
        <f t="shared" si="0"/>
        <v>1.1054934021801492</v>
      </c>
      <c r="F26" s="33">
        <f t="shared" si="1"/>
        <v>1471</v>
      </c>
      <c r="G26" s="30">
        <f>SUMIF('７月（月間）'!$C$18:$C$36,"名古屋",'７月（月間）'!K$18:K$36)</f>
        <v>17535</v>
      </c>
      <c r="H26" s="31">
        <f>SUMIF('７月（月間）'!$C$18:$C$36,"名古屋",'７月（月間）'!L$18:L$36)</f>
        <v>18075</v>
      </c>
      <c r="I26" s="32">
        <f t="shared" si="2"/>
        <v>0.97012448132780082</v>
      </c>
      <c r="J26" s="33">
        <f t="shared" si="3"/>
        <v>-540</v>
      </c>
      <c r="K26" s="34">
        <f t="shared" si="4"/>
        <v>0.87909894496720842</v>
      </c>
      <c r="L26" s="35">
        <f t="shared" si="5"/>
        <v>0.77145228215767636</v>
      </c>
      <c r="M26" s="36">
        <f t="shared" si="6"/>
        <v>0.10764666280953206</v>
      </c>
    </row>
    <row r="27" spans="1:13" ht="18" customHeight="1" x14ac:dyDescent="0.4">
      <c r="A27" s="206"/>
      <c r="B27" s="66" t="s">
        <v>154</v>
      </c>
      <c r="C27" s="30">
        <f>SUMIF('７月（月間）'!$C$42:$C$63,"名古屋",'７月（月間）'!G$42:G$63)</f>
        <v>24685</v>
      </c>
      <c r="D27" s="31">
        <f>SUMIF('７月（月間）'!$C$42:$C$63,"名古屋",'７月（月間）'!H$42:H$63)</f>
        <v>24482</v>
      </c>
      <c r="E27" s="32">
        <f t="shared" si="0"/>
        <v>1.0082918062249817</v>
      </c>
      <c r="F27" s="33">
        <f t="shared" si="1"/>
        <v>203</v>
      </c>
      <c r="G27" s="30">
        <f>SUMIF('７月（月間）'!$C$42:$C$63,"名古屋",'７月（月間）'!K$42:K$63)</f>
        <v>31930</v>
      </c>
      <c r="H27" s="31">
        <f>SUMIF('７月（月間）'!$C$42:$C$63,"名古屋",'７月（月間）'!L$42:L$63)</f>
        <v>41122</v>
      </c>
      <c r="I27" s="32">
        <f t="shared" si="2"/>
        <v>0.77647001604980304</v>
      </c>
      <c r="J27" s="33">
        <f t="shared" si="3"/>
        <v>-9192</v>
      </c>
      <c r="K27" s="34">
        <f t="shared" si="4"/>
        <v>0.77309740056373322</v>
      </c>
      <c r="L27" s="35">
        <f t="shared" si="5"/>
        <v>0.59535042069938238</v>
      </c>
      <c r="M27" s="36">
        <f t="shared" si="6"/>
        <v>0.17774697986435084</v>
      </c>
    </row>
    <row r="28" spans="1:13" ht="18" customHeight="1" x14ac:dyDescent="0.4">
      <c r="A28" s="205"/>
      <c r="B28" s="204" t="s">
        <v>99</v>
      </c>
      <c r="C28" s="84">
        <f>SUMIF('７月（月間）'!$C$71:$C$81,"名古屋",'７月（月間）'!G$71:G$81)</f>
        <v>10862</v>
      </c>
      <c r="D28" s="74">
        <f>SUMIF('７月（月間）'!$C$71:$C$81,"名古屋",'７月（月間）'!H$71:H$81)</f>
        <v>8652</v>
      </c>
      <c r="E28" s="75">
        <f t="shared" si="0"/>
        <v>1.2554322699953768</v>
      </c>
      <c r="F28" s="76">
        <f t="shared" si="1"/>
        <v>2210</v>
      </c>
      <c r="G28" s="84">
        <f>SUMIF('７月（月間）'!$C$71:$C$81,"名古屋",'７月（月間）'!K$71:K$81)</f>
        <v>12921</v>
      </c>
      <c r="H28" s="74">
        <f>SUMIF('７月（月間）'!$C$71:$C$81,"名古屋",'７月（月間）'!L$71:L$81)</f>
        <v>10974</v>
      </c>
      <c r="I28" s="75">
        <f t="shared" si="2"/>
        <v>1.1774193548387097</v>
      </c>
      <c r="J28" s="76">
        <f t="shared" si="3"/>
        <v>1947</v>
      </c>
      <c r="K28" s="77">
        <f t="shared" si="4"/>
        <v>0.84064700874545317</v>
      </c>
      <c r="L28" s="78">
        <f t="shared" si="5"/>
        <v>0.78840896664844173</v>
      </c>
      <c r="M28" s="79">
        <f t="shared" si="6"/>
        <v>5.2238042097011439E-2</v>
      </c>
    </row>
    <row r="29" spans="1:13" ht="18" customHeight="1" x14ac:dyDescent="0.4">
      <c r="A29" s="208" t="s">
        <v>158</v>
      </c>
      <c r="B29" s="14"/>
      <c r="C29" s="15">
        <f>SUM(C30:C36)</f>
        <v>53055</v>
      </c>
      <c r="D29" s="16">
        <f>SUM(D30:D36)</f>
        <v>50521</v>
      </c>
      <c r="E29" s="17">
        <f t="shared" si="0"/>
        <v>1.0501573603056156</v>
      </c>
      <c r="F29" s="18">
        <f t="shared" si="1"/>
        <v>2534</v>
      </c>
      <c r="G29" s="15">
        <f>SUM(G30:G36)</f>
        <v>86571</v>
      </c>
      <c r="H29" s="16">
        <f>SUM(H30:H36)</f>
        <v>90388</v>
      </c>
      <c r="I29" s="17">
        <f t="shared" si="2"/>
        <v>0.957770943045537</v>
      </c>
      <c r="J29" s="18">
        <f t="shared" si="3"/>
        <v>-3817</v>
      </c>
      <c r="K29" s="46">
        <f t="shared" si="4"/>
        <v>0.61284956856222061</v>
      </c>
      <c r="L29" s="47">
        <f t="shared" si="5"/>
        <v>0.55893481435588799</v>
      </c>
      <c r="M29" s="22">
        <f t="shared" si="6"/>
        <v>5.3914754206332627E-2</v>
      </c>
    </row>
    <row r="30" spans="1:13" ht="18" customHeight="1" x14ac:dyDescent="0.4">
      <c r="A30" s="206"/>
      <c r="B30" s="81" t="s">
        <v>157</v>
      </c>
      <c r="C30" s="23">
        <f>'７月（月間）'!G7-SUMIF('７月月間'!$B$9:$B$28,'７月月間'!$B30,C$9:C$28)</f>
        <v>0</v>
      </c>
      <c r="D30" s="24">
        <f>'７月（月間）'!H7-SUMIF('７月月間'!$B$9:$B$28,'７月月間'!$B30,D$9:D$28)</f>
        <v>0</v>
      </c>
      <c r="E30" s="25" t="e">
        <f t="shared" si="0"/>
        <v>#DIV/0!</v>
      </c>
      <c r="F30" s="26">
        <f t="shared" si="1"/>
        <v>0</v>
      </c>
      <c r="G30" s="23">
        <f>'７月（月間）'!K7-SUMIF('７月月間'!$B$9:$B$28,'７月月間'!$B30,G$9:G$28)</f>
        <v>0</v>
      </c>
      <c r="H30" s="24">
        <f>'７月（月間）'!L7-SUMIF('７月月間'!$B$9:$B$28,'７月月間'!$B30,H$9:H$28)</f>
        <v>0</v>
      </c>
      <c r="I30" s="25" t="e">
        <f t="shared" si="2"/>
        <v>#DIV/0!</v>
      </c>
      <c r="J30" s="26">
        <f t="shared" si="3"/>
        <v>0</v>
      </c>
      <c r="K30" s="49" t="str">
        <f t="shared" si="4"/>
        <v>-</v>
      </c>
      <c r="L30" s="50" t="str">
        <f t="shared" si="5"/>
        <v>-</v>
      </c>
      <c r="M30" s="29" t="e">
        <f t="shared" si="6"/>
        <v>#VALUE!</v>
      </c>
    </row>
    <row r="31" spans="1:13" ht="18" customHeight="1" x14ac:dyDescent="0.4">
      <c r="A31" s="206"/>
      <c r="B31" s="66" t="s">
        <v>156</v>
      </c>
      <c r="C31" s="30">
        <f>'７月（月間）'!G17-SUMIF('７月月間'!$B$9:$B$28,'７月月間'!$B31,'７月月間'!C$9:C$28)</f>
        <v>6076</v>
      </c>
      <c r="D31" s="207">
        <f>'７月（月間）'!H17-SUMIF('７月月間'!$B$9:$B$28,'７月月間'!$B31,'７月月間'!D$9:D$28)</f>
        <v>6279</v>
      </c>
      <c r="E31" s="32">
        <f t="shared" si="0"/>
        <v>0.967670011148272</v>
      </c>
      <c r="F31" s="33">
        <f t="shared" si="1"/>
        <v>-203</v>
      </c>
      <c r="G31" s="30">
        <f>'７月（月間）'!K17-SUMIF('７月月間'!$B$9:$B$28,'７月月間'!$B31,'７月月間'!G$9:G$28)</f>
        <v>8555</v>
      </c>
      <c r="H31" s="207">
        <f>'７月（月間）'!L17-SUMIF('７月月間'!$B$9:$B$28,'７月月間'!$B31,'７月月間'!H$9:H$28)</f>
        <v>8990</v>
      </c>
      <c r="I31" s="32">
        <f t="shared" si="2"/>
        <v>0.95161290322580649</v>
      </c>
      <c r="J31" s="33">
        <f t="shared" si="3"/>
        <v>-435</v>
      </c>
      <c r="K31" s="34">
        <f t="shared" si="4"/>
        <v>0.71022793687901808</v>
      </c>
      <c r="L31" s="35">
        <f t="shared" si="5"/>
        <v>0.69844271412680758</v>
      </c>
      <c r="M31" s="36">
        <f t="shared" si="6"/>
        <v>1.17852227522105E-2</v>
      </c>
    </row>
    <row r="32" spans="1:13" ht="18" customHeight="1" x14ac:dyDescent="0.4">
      <c r="A32" s="206"/>
      <c r="B32" s="66" t="s">
        <v>155</v>
      </c>
      <c r="C32" s="30">
        <f>'７月（月間）'!G37</f>
        <v>2132</v>
      </c>
      <c r="D32" s="31">
        <f>'７月（月間）'!H37</f>
        <v>2238</v>
      </c>
      <c r="E32" s="32">
        <f t="shared" si="0"/>
        <v>0.95263628239499554</v>
      </c>
      <c r="F32" s="33">
        <f t="shared" si="1"/>
        <v>-106</v>
      </c>
      <c r="G32" s="30">
        <f>'７月（月間）'!K37</f>
        <v>3209</v>
      </c>
      <c r="H32" s="31">
        <f>'７月（月間）'!L37</f>
        <v>3276</v>
      </c>
      <c r="I32" s="32">
        <f t="shared" si="2"/>
        <v>0.97954822954822951</v>
      </c>
      <c r="J32" s="33">
        <f t="shared" si="3"/>
        <v>-67</v>
      </c>
      <c r="K32" s="34">
        <f t="shared" si="4"/>
        <v>0.66438142723589899</v>
      </c>
      <c r="L32" s="35">
        <f t="shared" si="5"/>
        <v>0.68315018315018317</v>
      </c>
      <c r="M32" s="36">
        <f t="shared" si="6"/>
        <v>-1.8768755914284174E-2</v>
      </c>
    </row>
    <row r="33" spans="1:13" ht="18" customHeight="1" x14ac:dyDescent="0.4">
      <c r="A33" s="206"/>
      <c r="B33" s="66" t="s">
        <v>154</v>
      </c>
      <c r="C33" s="30">
        <f>'７月（月間）'!G41-SUMIF('７月月間'!$B$8:$B$28,'７月月間'!$B33,'７月月間'!C$8:C$28)</f>
        <v>38965</v>
      </c>
      <c r="D33" s="31">
        <f>'７月（月間）'!H41-SUMIF('７月月間'!$B$8:$B$28,'７月月間'!$B33,'７月月間'!D$8:D$28)</f>
        <v>36343</v>
      </c>
      <c r="E33" s="32">
        <f t="shared" si="0"/>
        <v>1.0721459428225517</v>
      </c>
      <c r="F33" s="33">
        <f t="shared" si="1"/>
        <v>2622</v>
      </c>
      <c r="G33" s="30">
        <f>'７月（月間）'!K41-SUMIF('７月月間'!$B$8:$B$28,'７月月間'!$B33,'７月月間'!G$8:G$28)</f>
        <v>64604</v>
      </c>
      <c r="H33" s="31">
        <f>'７月（月間）'!L41-SUMIF('７月月間'!$B$8:$B$28,'７月月間'!$B33,'７月月間'!H$8:H$28)</f>
        <v>68802</v>
      </c>
      <c r="I33" s="32">
        <f t="shared" si="2"/>
        <v>0.93898433185081831</v>
      </c>
      <c r="J33" s="33">
        <f t="shared" si="3"/>
        <v>-4198</v>
      </c>
      <c r="K33" s="34">
        <f t="shared" si="4"/>
        <v>0.60313602872887129</v>
      </c>
      <c r="L33" s="35">
        <f t="shared" si="5"/>
        <v>0.52822592366500976</v>
      </c>
      <c r="M33" s="36">
        <f t="shared" si="6"/>
        <v>7.4910105063861532E-2</v>
      </c>
    </row>
    <row r="34" spans="1:13" ht="18" customHeight="1" x14ac:dyDescent="0.4">
      <c r="A34" s="206"/>
      <c r="B34" s="66" t="s">
        <v>153</v>
      </c>
      <c r="C34" s="30">
        <f>'７月（月間）'!G64-SUMIF('７月月間'!$B$9:$B$28,'７月月間'!$B34,'７月月間'!C$9:C$28)</f>
        <v>3527</v>
      </c>
      <c r="D34" s="31">
        <f>'７月（月間）'!H64-SUMIF('７月月間'!$B$9:$B$28,'７月月間'!$B34,'７月月間'!D$9:D$28)</f>
        <v>2363</v>
      </c>
      <c r="E34" s="32">
        <f t="shared" si="0"/>
        <v>1.4925941599661448</v>
      </c>
      <c r="F34" s="33">
        <f t="shared" si="1"/>
        <v>1164</v>
      </c>
      <c r="G34" s="30">
        <f>'７月（月間）'!K64-SUMIF('７月月間'!$B$9:$B$28,'７月月間'!$B34,'７月月間'!G$9:G$28)</f>
        <v>4785</v>
      </c>
      <c r="H34" s="31">
        <f>'７月（月間）'!L64-SUMIF('７月月間'!$B$9:$B$28,'７月月間'!$B34,'７月月間'!H$9:H$28)</f>
        <v>3554</v>
      </c>
      <c r="I34" s="32">
        <f t="shared" si="2"/>
        <v>1.3463702870005627</v>
      </c>
      <c r="J34" s="33">
        <f t="shared" si="3"/>
        <v>1231</v>
      </c>
      <c r="K34" s="34">
        <f t="shared" si="4"/>
        <v>0.7370950888192267</v>
      </c>
      <c r="L34" s="35">
        <f t="shared" si="5"/>
        <v>0.66488463702870004</v>
      </c>
      <c r="M34" s="36">
        <f t="shared" si="6"/>
        <v>7.2210451790526653E-2</v>
      </c>
    </row>
    <row r="35" spans="1:13" ht="18" customHeight="1" x14ac:dyDescent="0.4">
      <c r="A35" s="206"/>
      <c r="B35" s="66" t="s">
        <v>99</v>
      </c>
      <c r="C35" s="82">
        <f>'７月（月間）'!G70-SUMIF('７月月間'!$B$9:$B$28,'７月月間'!$B$35,'７月月間'!C$9:C$28)</f>
        <v>2286</v>
      </c>
      <c r="D35" s="80">
        <f>'７月（月間）'!H70-SUMIF('７月月間'!$B$9:$B$28,'７月月間'!$B$35,'７月月間'!D$9:D$28)</f>
        <v>3173</v>
      </c>
      <c r="E35" s="55">
        <f t="shared" si="0"/>
        <v>0.72045382918373779</v>
      </c>
      <c r="F35" s="72">
        <f t="shared" si="1"/>
        <v>-887</v>
      </c>
      <c r="G35" s="82">
        <f>'７月（月間）'!K70-SUMIF('７月月間'!$B$9:$B$28,'７月月間'!$B$35,'７月月間'!G$9:G$28)</f>
        <v>5310</v>
      </c>
      <c r="H35" s="80">
        <f>'７月（月間）'!L70-SUMIF('７月月間'!$B$9:$B$28,'７月月間'!$B$35,'７月月間'!H$9:H$28)</f>
        <v>5487</v>
      </c>
      <c r="I35" s="55">
        <f t="shared" si="2"/>
        <v>0.967741935483871</v>
      </c>
      <c r="J35" s="72">
        <f t="shared" si="3"/>
        <v>-177</v>
      </c>
      <c r="K35" s="34">
        <f t="shared" si="4"/>
        <v>0.43050847457627117</v>
      </c>
      <c r="L35" s="35">
        <f t="shared" si="5"/>
        <v>0.57827592491343172</v>
      </c>
      <c r="M35" s="36">
        <f t="shared" si="6"/>
        <v>-0.14776745033716054</v>
      </c>
    </row>
    <row r="36" spans="1:13" ht="18" customHeight="1" thickBot="1" x14ac:dyDescent="0.45">
      <c r="A36" s="205"/>
      <c r="B36" s="204" t="s">
        <v>152</v>
      </c>
      <c r="C36" s="84">
        <f>'７月（月間）'!G82</f>
        <v>69</v>
      </c>
      <c r="D36" s="74">
        <f>'７月（月間）'!H82</f>
        <v>125</v>
      </c>
      <c r="E36" s="75">
        <f t="shared" si="0"/>
        <v>0.55200000000000005</v>
      </c>
      <c r="F36" s="76">
        <f t="shared" si="1"/>
        <v>-56</v>
      </c>
      <c r="G36" s="84">
        <f>'７月（月間）'!K82</f>
        <v>108</v>
      </c>
      <c r="H36" s="74">
        <f>'７月（月間）'!L82</f>
        <v>279</v>
      </c>
      <c r="I36" s="75">
        <f t="shared" si="2"/>
        <v>0.38709677419354838</v>
      </c>
      <c r="J36" s="76">
        <f t="shared" si="3"/>
        <v>-171</v>
      </c>
      <c r="K36" s="86">
        <f t="shared" si="4"/>
        <v>0.63888888888888884</v>
      </c>
      <c r="L36" s="87">
        <f t="shared" si="5"/>
        <v>0.44802867383512546</v>
      </c>
      <c r="M36" s="88">
        <f t="shared" si="6"/>
        <v>0.19086021505376338</v>
      </c>
    </row>
    <row r="37" spans="1:13" x14ac:dyDescent="0.4">
      <c r="C37" s="203"/>
      <c r="G37" s="203"/>
    </row>
    <row r="38" spans="1:13" x14ac:dyDescent="0.4">
      <c r="C38" s="203"/>
      <c r="G38" s="203"/>
    </row>
    <row r="39" spans="1:13" x14ac:dyDescent="0.4">
      <c r="C39" s="203"/>
      <c r="G39" s="71"/>
    </row>
    <row r="40" spans="1:13" x14ac:dyDescent="0.4">
      <c r="C40" s="203"/>
      <c r="G40" s="203"/>
    </row>
    <row r="41" spans="1:13" x14ac:dyDescent="0.4">
      <c r="C41" s="203"/>
      <c r="G41" s="203"/>
    </row>
    <row r="42" spans="1:13" x14ac:dyDescent="0.4">
      <c r="C42" s="203"/>
      <c r="G42" s="203"/>
    </row>
    <row r="43" spans="1:13" x14ac:dyDescent="0.4">
      <c r="C43" s="203"/>
      <c r="G43" s="203"/>
    </row>
    <row r="44" spans="1:13" x14ac:dyDescent="0.4">
      <c r="C44" s="203"/>
      <c r="G44" s="203"/>
    </row>
    <row r="45" spans="1:13" x14ac:dyDescent="0.4">
      <c r="C45" s="203"/>
      <c r="G45" s="203"/>
    </row>
    <row r="46" spans="1:13" x14ac:dyDescent="0.4">
      <c r="C46" s="203"/>
      <c r="G46" s="203"/>
    </row>
    <row r="47" spans="1:13" x14ac:dyDescent="0.4">
      <c r="C47" s="203"/>
      <c r="G47" s="203"/>
    </row>
    <row r="48" spans="1:13" x14ac:dyDescent="0.4">
      <c r="C48" s="203"/>
      <c r="G48" s="203"/>
    </row>
    <row r="49" spans="3:7" x14ac:dyDescent="0.4">
      <c r="C49" s="203"/>
      <c r="G49" s="203"/>
    </row>
    <row r="50" spans="3:7" x14ac:dyDescent="0.4">
      <c r="C50" s="203"/>
      <c r="G50" s="203"/>
    </row>
    <row r="51" spans="3:7" x14ac:dyDescent="0.4">
      <c r="C51" s="203"/>
      <c r="G51" s="203"/>
    </row>
    <row r="52" spans="3:7" x14ac:dyDescent="0.4">
      <c r="C52" s="203"/>
      <c r="G52" s="203"/>
    </row>
    <row r="53" spans="3:7" x14ac:dyDescent="0.4">
      <c r="C53" s="203"/>
      <c r="G53" s="203"/>
    </row>
    <row r="54" spans="3:7" x14ac:dyDescent="0.4">
      <c r="C54" s="203"/>
      <c r="G54" s="203"/>
    </row>
    <row r="55" spans="3:7" x14ac:dyDescent="0.4">
      <c r="C55" s="203"/>
      <c r="G55" s="203"/>
    </row>
    <row r="56" spans="3:7" x14ac:dyDescent="0.4">
      <c r="C56" s="203"/>
      <c r="G56" s="203"/>
    </row>
    <row r="57" spans="3:7" x14ac:dyDescent="0.4">
      <c r="C57" s="203"/>
      <c r="G57" s="203"/>
    </row>
    <row r="58" spans="3:7" x14ac:dyDescent="0.4">
      <c r="C58" s="203"/>
      <c r="G58" s="203"/>
    </row>
    <row r="59" spans="3:7" x14ac:dyDescent="0.4">
      <c r="C59" s="203"/>
      <c r="G59" s="203"/>
    </row>
    <row r="60" spans="3:7" x14ac:dyDescent="0.4">
      <c r="C60" s="203"/>
      <c r="G60" s="203"/>
    </row>
    <row r="61" spans="3:7" x14ac:dyDescent="0.4">
      <c r="C61" s="203"/>
      <c r="G61" s="203"/>
    </row>
    <row r="62" spans="3:7" x14ac:dyDescent="0.4">
      <c r="C62" s="203"/>
      <c r="G62" s="203"/>
    </row>
    <row r="63" spans="3:7" x14ac:dyDescent="0.4">
      <c r="C63" s="203"/>
      <c r="G63" s="203"/>
    </row>
    <row r="64" spans="3:7" x14ac:dyDescent="0.4">
      <c r="C64" s="203"/>
      <c r="G64" s="203"/>
    </row>
    <row r="65" spans="2:7" x14ac:dyDescent="0.4">
      <c r="C65" s="203"/>
      <c r="G65" s="203"/>
    </row>
    <row r="66" spans="2:7" x14ac:dyDescent="0.4">
      <c r="C66" s="203"/>
      <c r="G66" s="203"/>
    </row>
    <row r="67" spans="2:7" x14ac:dyDescent="0.4">
      <c r="B67" s="202">
        <v>6025</v>
      </c>
      <c r="C67" s="203"/>
      <c r="F67" s="201">
        <v>10620</v>
      </c>
      <c r="G67" s="203"/>
    </row>
    <row r="68" spans="2:7" x14ac:dyDescent="0.4">
      <c r="C68" s="203"/>
      <c r="G68" s="203"/>
    </row>
    <row r="69" spans="2:7" x14ac:dyDescent="0.4">
      <c r="C69" s="203"/>
      <c r="G69" s="203"/>
    </row>
    <row r="70" spans="2:7" x14ac:dyDescent="0.4">
      <c r="C70" s="203"/>
      <c r="G70" s="203"/>
    </row>
    <row r="71" spans="2:7" x14ac:dyDescent="0.4">
      <c r="C71" s="203"/>
      <c r="G71" s="203"/>
    </row>
    <row r="72" spans="2:7" x14ac:dyDescent="0.4">
      <c r="C72" s="203"/>
      <c r="G72" s="203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26'!A1" display="'h26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2"/>
  <sheetViews>
    <sheetView showGridLines="0" zoomScale="90" zoomScaleNormal="9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02" customWidth="1"/>
    <col min="2" max="2" width="20.75" style="202" customWidth="1"/>
    <col min="3" max="4" width="11.625" style="201" customWidth="1"/>
    <col min="5" max="5" width="8.625" style="201" customWidth="1"/>
    <col min="6" max="6" width="10.625" style="201" customWidth="1"/>
    <col min="7" max="8" width="11.625" style="201" customWidth="1"/>
    <col min="9" max="9" width="8.625" style="201" customWidth="1"/>
    <col min="10" max="10" width="10.625" style="201" customWidth="1"/>
    <col min="11" max="11" width="9.625" style="70" customWidth="1"/>
    <col min="12" max="12" width="9.625" style="201" customWidth="1"/>
    <col min="13" max="13" width="8.625" style="201" customWidth="1"/>
    <col min="14" max="16384" width="9" style="201"/>
  </cols>
  <sheetData>
    <row r="1" spans="1:13" s="217" customFormat="1" x14ac:dyDescent="0.4">
      <c r="A1" s="327" t="str">
        <f>'h26'!A1</f>
        <v>平成26年度</v>
      </c>
      <c r="B1" s="327"/>
      <c r="C1" s="90"/>
      <c r="D1" s="90"/>
      <c r="E1" s="90"/>
      <c r="F1" s="95" t="str">
        <f ca="1">RIGHT(CELL("filename",$A$1),LEN(CELL("filename",$A$1))-FIND("]",CELL("filename",$A$1)))</f>
        <v>７月上旬</v>
      </c>
      <c r="G1" s="94" t="s">
        <v>71</v>
      </c>
      <c r="H1" s="90"/>
      <c r="I1" s="90"/>
      <c r="J1" s="90"/>
      <c r="K1" s="90"/>
      <c r="L1" s="90"/>
      <c r="M1" s="90"/>
    </row>
    <row r="2" spans="1:13" s="217" customFormat="1" ht="19.5" thickBot="1" x14ac:dyDescent="0.45">
      <c r="A2" s="13"/>
      <c r="B2" s="13" t="s">
        <v>177</v>
      </c>
      <c r="C2" s="218">
        <f>'７月（上旬）'!E2</f>
        <v>7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7.100000000000001" customHeight="1" x14ac:dyDescent="0.4">
      <c r="A3" s="216"/>
      <c r="B3" s="215"/>
      <c r="C3" s="323" t="s">
        <v>173</v>
      </c>
      <c r="D3" s="324"/>
      <c r="E3" s="325"/>
      <c r="F3" s="326"/>
      <c r="G3" s="323" t="s">
        <v>172</v>
      </c>
      <c r="H3" s="324"/>
      <c r="I3" s="325"/>
      <c r="J3" s="326"/>
      <c r="K3" s="315" t="s">
        <v>171</v>
      </c>
      <c r="L3" s="316"/>
      <c r="M3" s="317"/>
    </row>
    <row r="4" spans="1:13" ht="17.100000000000001" customHeight="1" x14ac:dyDescent="0.4">
      <c r="A4" s="206"/>
      <c r="B4" s="214"/>
      <c r="C4" s="305" t="s">
        <v>226</v>
      </c>
      <c r="D4" s="340" t="s">
        <v>225</v>
      </c>
      <c r="E4" s="341" t="s">
        <v>168</v>
      </c>
      <c r="F4" s="342"/>
      <c r="G4" s="318" t="str">
        <f>C4</f>
        <v>14'7上旬</v>
      </c>
      <c r="H4" s="338" t="str">
        <f>D4</f>
        <v>13'7上旬</v>
      </c>
      <c r="I4" s="341" t="s">
        <v>168</v>
      </c>
      <c r="J4" s="342"/>
      <c r="K4" s="318" t="str">
        <f>C4</f>
        <v>14'7上旬</v>
      </c>
      <c r="L4" s="319" t="str">
        <f>D4</f>
        <v>13'7上旬</v>
      </c>
      <c r="M4" s="321" t="s">
        <v>167</v>
      </c>
    </row>
    <row r="5" spans="1:13" ht="17.100000000000001" customHeight="1" x14ac:dyDescent="0.4">
      <c r="A5" s="205"/>
      <c r="B5" s="213"/>
      <c r="C5" s="306"/>
      <c r="D5" s="320"/>
      <c r="E5" s="212" t="s">
        <v>166</v>
      </c>
      <c r="F5" s="211" t="s">
        <v>165</v>
      </c>
      <c r="G5" s="306"/>
      <c r="H5" s="339"/>
      <c r="I5" s="212" t="s">
        <v>166</v>
      </c>
      <c r="J5" s="211" t="s">
        <v>165</v>
      </c>
      <c r="K5" s="306"/>
      <c r="L5" s="320"/>
      <c r="M5" s="322"/>
    </row>
    <row r="6" spans="1:13" x14ac:dyDescent="0.4">
      <c r="A6" s="332" t="s">
        <v>164</v>
      </c>
      <c r="B6" s="333"/>
      <c r="C6" s="334">
        <v>132082</v>
      </c>
      <c r="D6" s="348">
        <v>142245</v>
      </c>
      <c r="E6" s="307">
        <v>0.92855284895778412</v>
      </c>
      <c r="F6" s="328">
        <v>-10163</v>
      </c>
      <c r="G6" s="334">
        <v>188993</v>
      </c>
      <c r="H6" s="336">
        <v>221287</v>
      </c>
      <c r="I6" s="307">
        <v>0.85406282339224626</v>
      </c>
      <c r="J6" s="328">
        <v>-32294</v>
      </c>
      <c r="K6" s="309">
        <v>0.69887244501119095</v>
      </c>
      <c r="L6" s="345">
        <v>0.64280775644299037</v>
      </c>
      <c r="M6" s="313">
        <v>5.6064688568200571E-2</v>
      </c>
    </row>
    <row r="7" spans="1:13" x14ac:dyDescent="0.4">
      <c r="A7" s="330" t="s">
        <v>163</v>
      </c>
      <c r="B7" s="331"/>
      <c r="C7" s="335"/>
      <c r="D7" s="349"/>
      <c r="E7" s="344"/>
      <c r="F7" s="343"/>
      <c r="G7" s="335"/>
      <c r="H7" s="337"/>
      <c r="I7" s="344"/>
      <c r="J7" s="343"/>
      <c r="K7" s="310"/>
      <c r="L7" s="346"/>
      <c r="M7" s="347"/>
    </row>
    <row r="8" spans="1:13" ht="18" customHeight="1" x14ac:dyDescent="0.4">
      <c r="A8" s="208" t="s">
        <v>162</v>
      </c>
      <c r="B8" s="14"/>
      <c r="C8" s="15">
        <v>69942</v>
      </c>
      <c r="D8" s="16">
        <v>75583</v>
      </c>
      <c r="E8" s="17">
        <v>0.92536681528915232</v>
      </c>
      <c r="F8" s="18">
        <v>-5641</v>
      </c>
      <c r="G8" s="15">
        <v>96149</v>
      </c>
      <c r="H8" s="19">
        <v>114962</v>
      </c>
      <c r="I8" s="17">
        <v>0.83635462152711326</v>
      </c>
      <c r="J8" s="18">
        <v>-18813</v>
      </c>
      <c r="K8" s="20">
        <v>0.72743346264651743</v>
      </c>
      <c r="L8" s="21">
        <v>0.65746072615298967</v>
      </c>
      <c r="M8" s="210">
        <v>6.9972736493527754E-2</v>
      </c>
    </row>
    <row r="9" spans="1:13" ht="18" customHeight="1" x14ac:dyDescent="0.4">
      <c r="A9" s="206"/>
      <c r="B9" s="81" t="s">
        <v>157</v>
      </c>
      <c r="C9" s="23">
        <v>33354</v>
      </c>
      <c r="D9" s="24">
        <v>34719</v>
      </c>
      <c r="E9" s="25">
        <v>0.96068435150781994</v>
      </c>
      <c r="F9" s="26">
        <v>-1365</v>
      </c>
      <c r="G9" s="23">
        <v>47204</v>
      </c>
      <c r="H9" s="24">
        <v>58873</v>
      </c>
      <c r="I9" s="25">
        <v>0.80179369150544388</v>
      </c>
      <c r="J9" s="26">
        <v>-11669</v>
      </c>
      <c r="K9" s="27">
        <v>0.70659266163884416</v>
      </c>
      <c r="L9" s="28">
        <v>0.58972703955973027</v>
      </c>
      <c r="M9" s="209">
        <v>0.11686562207911388</v>
      </c>
    </row>
    <row r="10" spans="1:13" ht="18" customHeight="1" x14ac:dyDescent="0.4">
      <c r="A10" s="206"/>
      <c r="B10" s="66" t="s">
        <v>156</v>
      </c>
      <c r="C10" s="30">
        <v>3548</v>
      </c>
      <c r="D10" s="31">
        <v>4101</v>
      </c>
      <c r="E10" s="32">
        <v>0.86515484028285783</v>
      </c>
      <c r="F10" s="33">
        <v>-553</v>
      </c>
      <c r="G10" s="30">
        <v>3915</v>
      </c>
      <c r="H10" s="31">
        <v>4390</v>
      </c>
      <c r="I10" s="32">
        <v>0.89179954441913445</v>
      </c>
      <c r="J10" s="33">
        <v>-475</v>
      </c>
      <c r="K10" s="34">
        <v>0.90625798212005104</v>
      </c>
      <c r="L10" s="35">
        <v>0.93416856492027334</v>
      </c>
      <c r="M10" s="36">
        <v>-2.7910582800222294E-2</v>
      </c>
    </row>
    <row r="11" spans="1:13" ht="18" customHeight="1" x14ac:dyDescent="0.4">
      <c r="A11" s="206"/>
      <c r="B11" s="66" t="s">
        <v>154</v>
      </c>
      <c r="C11" s="30">
        <v>33040</v>
      </c>
      <c r="D11" s="31">
        <v>36763</v>
      </c>
      <c r="E11" s="32">
        <v>0.8987297010581291</v>
      </c>
      <c r="F11" s="33">
        <v>-3723</v>
      </c>
      <c r="G11" s="30">
        <v>45030</v>
      </c>
      <c r="H11" s="31">
        <v>51699</v>
      </c>
      <c r="I11" s="32">
        <v>0.87100330760749722</v>
      </c>
      <c r="J11" s="33">
        <v>-6669</v>
      </c>
      <c r="K11" s="34">
        <v>0.73373306684432604</v>
      </c>
      <c r="L11" s="35">
        <v>0.711096926439583</v>
      </c>
      <c r="M11" s="36">
        <v>2.2636140404743044E-2</v>
      </c>
    </row>
    <row r="12" spans="1:13" s="45" customFormat="1" ht="18" customHeight="1" x14ac:dyDescent="0.15">
      <c r="A12" s="37"/>
      <c r="B12" s="52" t="s">
        <v>99</v>
      </c>
      <c r="C12" s="38" t="s">
        <v>0</v>
      </c>
      <c r="D12" s="39" t="s">
        <v>0</v>
      </c>
      <c r="E12" s="40" t="s">
        <v>0</v>
      </c>
      <c r="F12" s="41" t="s">
        <v>0</v>
      </c>
      <c r="G12" s="38" t="s">
        <v>0</v>
      </c>
      <c r="H12" s="39" t="s">
        <v>0</v>
      </c>
      <c r="I12" s="40" t="s">
        <v>0</v>
      </c>
      <c r="J12" s="41" t="s">
        <v>0</v>
      </c>
      <c r="K12" s="42" t="s">
        <v>0</v>
      </c>
      <c r="L12" s="43" t="s">
        <v>0</v>
      </c>
      <c r="M12" s="44" t="s">
        <v>0</v>
      </c>
    </row>
    <row r="13" spans="1:13" ht="18" customHeight="1" x14ac:dyDescent="0.4">
      <c r="A13" s="208" t="s">
        <v>161</v>
      </c>
      <c r="B13" s="14"/>
      <c r="C13" s="15">
        <v>22944</v>
      </c>
      <c r="D13" s="16">
        <v>22274</v>
      </c>
      <c r="E13" s="17">
        <v>1.0300799138008441</v>
      </c>
      <c r="F13" s="18">
        <v>670</v>
      </c>
      <c r="G13" s="15">
        <v>32417</v>
      </c>
      <c r="H13" s="16">
        <v>31281</v>
      </c>
      <c r="I13" s="17">
        <v>1.0363159745532431</v>
      </c>
      <c r="J13" s="18">
        <v>1136</v>
      </c>
      <c r="K13" s="46">
        <v>0.70777678378628495</v>
      </c>
      <c r="L13" s="47">
        <v>0.7120616348582206</v>
      </c>
      <c r="M13" s="48">
        <v>-4.2848510719356581E-3</v>
      </c>
    </row>
    <row r="14" spans="1:13" ht="18" customHeight="1" x14ac:dyDescent="0.4">
      <c r="A14" s="206"/>
      <c r="B14" s="81" t="s">
        <v>157</v>
      </c>
      <c r="C14" s="23">
        <v>5142</v>
      </c>
      <c r="D14" s="24">
        <v>3616</v>
      </c>
      <c r="E14" s="25">
        <v>1.4220132743362832</v>
      </c>
      <c r="F14" s="26">
        <v>1526</v>
      </c>
      <c r="G14" s="23">
        <v>9000</v>
      </c>
      <c r="H14" s="24">
        <v>4761</v>
      </c>
      <c r="I14" s="25">
        <v>1.890359168241966</v>
      </c>
      <c r="J14" s="26">
        <v>4239</v>
      </c>
      <c r="K14" s="49">
        <v>0.57133333333333336</v>
      </c>
      <c r="L14" s="50">
        <v>0.75950430581810546</v>
      </c>
      <c r="M14" s="29">
        <v>-0.1881709724847721</v>
      </c>
    </row>
    <row r="15" spans="1:13" ht="18" customHeight="1" x14ac:dyDescent="0.4">
      <c r="A15" s="206"/>
      <c r="B15" s="66" t="s">
        <v>156</v>
      </c>
      <c r="C15" s="30">
        <v>4031</v>
      </c>
      <c r="D15" s="31">
        <v>4399</v>
      </c>
      <c r="E15" s="32">
        <v>0.91634462377813142</v>
      </c>
      <c r="F15" s="33">
        <v>-368</v>
      </c>
      <c r="G15" s="30">
        <v>5295</v>
      </c>
      <c r="H15" s="31">
        <v>5860</v>
      </c>
      <c r="I15" s="32">
        <v>0.90358361774744023</v>
      </c>
      <c r="J15" s="33">
        <v>-565</v>
      </c>
      <c r="K15" s="34">
        <v>0.76128423040604343</v>
      </c>
      <c r="L15" s="35">
        <v>0.75068259385665526</v>
      </c>
      <c r="M15" s="36">
        <v>1.0601636549388171E-2</v>
      </c>
    </row>
    <row r="16" spans="1:13" ht="18" customHeight="1" x14ac:dyDescent="0.4">
      <c r="A16" s="206"/>
      <c r="B16" s="66" t="s">
        <v>154</v>
      </c>
      <c r="C16" s="30">
        <v>12871</v>
      </c>
      <c r="D16" s="31">
        <v>13847</v>
      </c>
      <c r="E16" s="32">
        <v>0.92951541850220265</v>
      </c>
      <c r="F16" s="33">
        <v>-976</v>
      </c>
      <c r="G16" s="30">
        <v>16680</v>
      </c>
      <c r="H16" s="31">
        <v>19760</v>
      </c>
      <c r="I16" s="32">
        <v>0.84412955465587047</v>
      </c>
      <c r="J16" s="33">
        <v>-3080</v>
      </c>
      <c r="K16" s="34">
        <v>0.7716426858513189</v>
      </c>
      <c r="L16" s="35">
        <v>0.7007591093117409</v>
      </c>
      <c r="M16" s="36">
        <v>7.0883576539577997E-2</v>
      </c>
    </row>
    <row r="17" spans="1:13" ht="18" customHeight="1" x14ac:dyDescent="0.4">
      <c r="A17" s="206"/>
      <c r="B17" s="66" t="s">
        <v>153</v>
      </c>
      <c r="C17" s="30">
        <v>900</v>
      </c>
      <c r="D17" s="31">
        <v>412</v>
      </c>
      <c r="E17" s="32">
        <v>2.1844660194174756</v>
      </c>
      <c r="F17" s="33">
        <v>488</v>
      </c>
      <c r="G17" s="30">
        <v>1442</v>
      </c>
      <c r="H17" s="31">
        <v>900</v>
      </c>
      <c r="I17" s="32">
        <v>1.6022222222222222</v>
      </c>
      <c r="J17" s="33">
        <v>542</v>
      </c>
      <c r="K17" s="34">
        <v>0.62413314840499301</v>
      </c>
      <c r="L17" s="35">
        <v>0.45777777777777778</v>
      </c>
      <c r="M17" s="36">
        <v>0.16635537062721523</v>
      </c>
    </row>
    <row r="18" spans="1:13" s="45" customFormat="1" ht="18" customHeight="1" x14ac:dyDescent="0.15">
      <c r="A18" s="51"/>
      <c r="B18" s="52" t="s">
        <v>99</v>
      </c>
      <c r="C18" s="53" t="s">
        <v>0</v>
      </c>
      <c r="D18" s="39" t="s">
        <v>0</v>
      </c>
      <c r="E18" s="40" t="s">
        <v>0</v>
      </c>
      <c r="F18" s="41" t="s">
        <v>0</v>
      </c>
      <c r="G18" s="53" t="s">
        <v>0</v>
      </c>
      <c r="H18" s="39" t="s">
        <v>0</v>
      </c>
      <c r="I18" s="40" t="s">
        <v>0</v>
      </c>
      <c r="J18" s="41" t="s">
        <v>0</v>
      </c>
      <c r="K18" s="42" t="s">
        <v>0</v>
      </c>
      <c r="L18" s="43" t="s">
        <v>0</v>
      </c>
      <c r="M18" s="44" t="s">
        <v>0</v>
      </c>
    </row>
    <row r="19" spans="1:13" ht="18" customHeight="1" x14ac:dyDescent="0.4">
      <c r="A19" s="208" t="s">
        <v>160</v>
      </c>
      <c r="B19" s="14"/>
      <c r="C19" s="15">
        <v>14705</v>
      </c>
      <c r="D19" s="16">
        <v>17222</v>
      </c>
      <c r="E19" s="17">
        <v>0.8538497270932528</v>
      </c>
      <c r="F19" s="18">
        <v>-2517</v>
      </c>
      <c r="G19" s="15">
        <v>22682</v>
      </c>
      <c r="H19" s="19">
        <v>28760</v>
      </c>
      <c r="I19" s="17">
        <v>0.78866481223922114</v>
      </c>
      <c r="J19" s="18">
        <v>-6078</v>
      </c>
      <c r="K19" s="46">
        <v>0.64831143638127153</v>
      </c>
      <c r="L19" s="47">
        <v>0.59881780250347705</v>
      </c>
      <c r="M19" s="22">
        <v>4.9493633877794485E-2</v>
      </c>
    </row>
    <row r="20" spans="1:13" ht="18" customHeight="1" x14ac:dyDescent="0.4">
      <c r="A20" s="206"/>
      <c r="B20" s="81" t="s">
        <v>157</v>
      </c>
      <c r="C20" s="23">
        <v>0</v>
      </c>
      <c r="D20" s="24">
        <v>0</v>
      </c>
      <c r="E20" s="25" t="e">
        <v>#DIV/0!</v>
      </c>
      <c r="F20" s="26">
        <v>0</v>
      </c>
      <c r="G20" s="23">
        <v>0</v>
      </c>
      <c r="H20" s="24">
        <v>0</v>
      </c>
      <c r="I20" s="25" t="e">
        <v>#DIV/0!</v>
      </c>
      <c r="J20" s="26">
        <v>0</v>
      </c>
      <c r="K20" s="49" t="s">
        <v>0</v>
      </c>
      <c r="L20" s="50" t="s">
        <v>0</v>
      </c>
      <c r="M20" s="29" t="e">
        <v>#VALUE!</v>
      </c>
    </row>
    <row r="21" spans="1:13" ht="18" customHeight="1" x14ac:dyDescent="0.4">
      <c r="A21" s="206"/>
      <c r="B21" s="66" t="s">
        <v>156</v>
      </c>
      <c r="C21" s="30">
        <v>5239</v>
      </c>
      <c r="D21" s="31">
        <v>5482</v>
      </c>
      <c r="E21" s="32">
        <v>0.9556731120029186</v>
      </c>
      <c r="F21" s="33">
        <v>-243</v>
      </c>
      <c r="G21" s="30">
        <v>7850</v>
      </c>
      <c r="H21" s="54">
        <v>8435</v>
      </c>
      <c r="I21" s="32">
        <v>0.93064611736810909</v>
      </c>
      <c r="J21" s="33">
        <v>-585</v>
      </c>
      <c r="K21" s="34">
        <v>0.66738853503184714</v>
      </c>
      <c r="L21" s="35">
        <v>0.64991108476585657</v>
      </c>
      <c r="M21" s="36">
        <v>1.7477450265990568E-2</v>
      </c>
    </row>
    <row r="22" spans="1:13" ht="18" customHeight="1" x14ac:dyDescent="0.4">
      <c r="A22" s="206"/>
      <c r="B22" s="66" t="s">
        <v>154</v>
      </c>
      <c r="C22" s="30">
        <v>9466</v>
      </c>
      <c r="D22" s="31">
        <v>11740</v>
      </c>
      <c r="E22" s="32">
        <v>0.80630323679727423</v>
      </c>
      <c r="F22" s="33">
        <v>-2274</v>
      </c>
      <c r="G22" s="30">
        <v>14832</v>
      </c>
      <c r="H22" s="31">
        <v>20325</v>
      </c>
      <c r="I22" s="32">
        <v>0.72974169741697414</v>
      </c>
      <c r="J22" s="33">
        <v>-5493</v>
      </c>
      <c r="K22" s="34">
        <v>0.63821467098166129</v>
      </c>
      <c r="L22" s="35">
        <v>0.57761377613776133</v>
      </c>
      <c r="M22" s="36">
        <v>6.0600894843899966E-2</v>
      </c>
    </row>
    <row r="23" spans="1:13" s="45" customFormat="1" ht="18" customHeight="1" x14ac:dyDescent="0.15">
      <c r="A23" s="51"/>
      <c r="B23" s="52" t="s">
        <v>99</v>
      </c>
      <c r="C23" s="53" t="s">
        <v>0</v>
      </c>
      <c r="D23" s="39" t="s">
        <v>0</v>
      </c>
      <c r="E23" s="40" t="s">
        <v>0</v>
      </c>
      <c r="F23" s="41" t="s">
        <v>0</v>
      </c>
      <c r="G23" s="53" t="s">
        <v>0</v>
      </c>
      <c r="H23" s="39" t="s">
        <v>0</v>
      </c>
      <c r="I23" s="40" t="s">
        <v>0</v>
      </c>
      <c r="J23" s="41" t="s">
        <v>0</v>
      </c>
      <c r="K23" s="42" t="s">
        <v>0</v>
      </c>
      <c r="L23" s="43" t="s">
        <v>0</v>
      </c>
      <c r="M23" s="44" t="s">
        <v>0</v>
      </c>
    </row>
    <row r="24" spans="1:13" ht="18" customHeight="1" x14ac:dyDescent="0.4">
      <c r="A24" s="208" t="s">
        <v>159</v>
      </c>
      <c r="B24" s="14"/>
      <c r="C24" s="15">
        <v>10926</v>
      </c>
      <c r="D24" s="16">
        <v>12366</v>
      </c>
      <c r="E24" s="17">
        <v>0.88355167394468703</v>
      </c>
      <c r="F24" s="18">
        <v>-1440</v>
      </c>
      <c r="G24" s="15">
        <v>14019</v>
      </c>
      <c r="H24" s="19">
        <v>19105</v>
      </c>
      <c r="I24" s="17">
        <v>0.73378696676262756</v>
      </c>
      <c r="J24" s="18">
        <v>-5086</v>
      </c>
      <c r="K24" s="46">
        <v>0.77937085384121552</v>
      </c>
      <c r="L24" s="47">
        <v>0.64726511384454333</v>
      </c>
      <c r="M24" s="48">
        <v>0.13210573999667219</v>
      </c>
    </row>
    <row r="25" spans="1:13" ht="18" customHeight="1" x14ac:dyDescent="0.4">
      <c r="A25" s="206"/>
      <c r="B25" s="81" t="s">
        <v>157</v>
      </c>
      <c r="C25" s="23">
        <v>0</v>
      </c>
      <c r="D25" s="24">
        <v>0</v>
      </c>
      <c r="E25" s="25" t="e">
        <v>#DIV/0!</v>
      </c>
      <c r="F25" s="26">
        <v>0</v>
      </c>
      <c r="G25" s="23">
        <v>0</v>
      </c>
      <c r="H25" s="24">
        <v>0</v>
      </c>
      <c r="I25" s="25" t="e">
        <v>#DIV/0!</v>
      </c>
      <c r="J25" s="26">
        <v>0</v>
      </c>
      <c r="K25" s="49" t="s">
        <v>0</v>
      </c>
      <c r="L25" s="50" t="s">
        <v>0</v>
      </c>
      <c r="M25" s="29" t="e">
        <v>#VALUE!</v>
      </c>
    </row>
    <row r="26" spans="1:13" ht="18" customHeight="1" x14ac:dyDescent="0.4">
      <c r="A26" s="206"/>
      <c r="B26" s="66" t="s">
        <v>156</v>
      </c>
      <c r="C26" s="30">
        <v>4393</v>
      </c>
      <c r="D26" s="31">
        <v>4727</v>
      </c>
      <c r="E26" s="32">
        <v>0.92934207742754393</v>
      </c>
      <c r="F26" s="33">
        <v>-334</v>
      </c>
      <c r="G26" s="30">
        <v>5250</v>
      </c>
      <c r="H26" s="54">
        <v>5825</v>
      </c>
      <c r="I26" s="32">
        <v>0.90128755364806867</v>
      </c>
      <c r="J26" s="33">
        <v>-575</v>
      </c>
      <c r="K26" s="34">
        <v>0.83676190476190471</v>
      </c>
      <c r="L26" s="35">
        <v>0.81150214592274683</v>
      </c>
      <c r="M26" s="36">
        <v>2.5259758839157875E-2</v>
      </c>
    </row>
    <row r="27" spans="1:13" ht="18" customHeight="1" x14ac:dyDescent="0.4">
      <c r="A27" s="206"/>
      <c r="B27" s="66" t="s">
        <v>154</v>
      </c>
      <c r="C27" s="30">
        <v>6533</v>
      </c>
      <c r="D27" s="31">
        <v>7639</v>
      </c>
      <c r="E27" s="32">
        <v>0.85521665139416159</v>
      </c>
      <c r="F27" s="33">
        <v>-1106</v>
      </c>
      <c r="G27" s="30">
        <v>8769</v>
      </c>
      <c r="H27" s="31">
        <v>13280</v>
      </c>
      <c r="I27" s="32">
        <v>0.66031626506024099</v>
      </c>
      <c r="J27" s="33">
        <v>-4511</v>
      </c>
      <c r="K27" s="34">
        <v>0.74501083361842857</v>
      </c>
      <c r="L27" s="35">
        <v>0.5752259036144578</v>
      </c>
      <c r="M27" s="36">
        <v>0.16978493000397077</v>
      </c>
    </row>
    <row r="28" spans="1:13" s="45" customFormat="1" ht="18" customHeight="1" x14ac:dyDescent="0.15">
      <c r="A28" s="51"/>
      <c r="B28" s="52" t="s">
        <v>99</v>
      </c>
      <c r="C28" s="53" t="s">
        <v>0</v>
      </c>
      <c r="D28" s="39" t="s">
        <v>0</v>
      </c>
      <c r="E28" s="40" t="s">
        <v>0</v>
      </c>
      <c r="F28" s="41" t="s">
        <v>0</v>
      </c>
      <c r="G28" s="53" t="s">
        <v>0</v>
      </c>
      <c r="H28" s="39" t="s">
        <v>0</v>
      </c>
      <c r="I28" s="40" t="s">
        <v>0</v>
      </c>
      <c r="J28" s="41" t="s">
        <v>0</v>
      </c>
      <c r="K28" s="42" t="s">
        <v>0</v>
      </c>
      <c r="L28" s="43" t="s">
        <v>0</v>
      </c>
      <c r="M28" s="44" t="s">
        <v>0</v>
      </c>
    </row>
    <row r="29" spans="1:13" ht="18" customHeight="1" x14ac:dyDescent="0.4">
      <c r="A29" s="208" t="s">
        <v>158</v>
      </c>
      <c r="B29" s="14"/>
      <c r="C29" s="15">
        <v>13565</v>
      </c>
      <c r="D29" s="16">
        <v>14800</v>
      </c>
      <c r="E29" s="17">
        <v>0.9165540540540541</v>
      </c>
      <c r="F29" s="18">
        <v>-1235</v>
      </c>
      <c r="G29" s="15">
        <v>23726</v>
      </c>
      <c r="H29" s="16">
        <v>27179</v>
      </c>
      <c r="I29" s="17">
        <v>0.87295338312667869</v>
      </c>
      <c r="J29" s="18">
        <v>-3453</v>
      </c>
      <c r="K29" s="46">
        <v>0.57173564865548343</v>
      </c>
      <c r="L29" s="47">
        <v>0.54453806247470471</v>
      </c>
      <c r="M29" s="22">
        <v>2.7197586180778721E-2</v>
      </c>
    </row>
    <row r="30" spans="1:13" ht="18" customHeight="1" x14ac:dyDescent="0.4">
      <c r="A30" s="206"/>
      <c r="B30" s="81" t="s">
        <v>157</v>
      </c>
      <c r="C30" s="23">
        <v>0</v>
      </c>
      <c r="D30" s="24">
        <v>0</v>
      </c>
      <c r="E30" s="25" t="e">
        <v>#DIV/0!</v>
      </c>
      <c r="F30" s="26">
        <v>0</v>
      </c>
      <c r="G30" s="23">
        <v>0</v>
      </c>
      <c r="H30" s="24">
        <v>0</v>
      </c>
      <c r="I30" s="25" t="e">
        <v>#DIV/0!</v>
      </c>
      <c r="J30" s="26">
        <v>0</v>
      </c>
      <c r="K30" s="49" t="s">
        <v>0</v>
      </c>
      <c r="L30" s="50" t="s">
        <v>0</v>
      </c>
      <c r="M30" s="29" t="e">
        <v>#VALUE!</v>
      </c>
    </row>
    <row r="31" spans="1:13" ht="18" customHeight="1" x14ac:dyDescent="0.4">
      <c r="A31" s="206"/>
      <c r="B31" s="66" t="s">
        <v>156</v>
      </c>
      <c r="C31" s="30">
        <v>1664</v>
      </c>
      <c r="D31" s="207">
        <v>1976</v>
      </c>
      <c r="E31" s="32">
        <v>0.84210526315789469</v>
      </c>
      <c r="F31" s="33">
        <v>-312</v>
      </c>
      <c r="G31" s="30">
        <v>2610</v>
      </c>
      <c r="H31" s="207">
        <v>2900</v>
      </c>
      <c r="I31" s="32">
        <v>0.9</v>
      </c>
      <c r="J31" s="33">
        <v>-290</v>
      </c>
      <c r="K31" s="34">
        <v>0.63754789272030654</v>
      </c>
      <c r="L31" s="35">
        <v>0.68137931034482757</v>
      </c>
      <c r="M31" s="36">
        <v>-4.383141762452103E-2</v>
      </c>
    </row>
    <row r="32" spans="1:13" ht="18" customHeight="1" x14ac:dyDescent="0.4">
      <c r="A32" s="206"/>
      <c r="B32" s="66" t="s">
        <v>155</v>
      </c>
      <c r="C32" s="30">
        <v>550</v>
      </c>
      <c r="D32" s="31">
        <v>665</v>
      </c>
      <c r="E32" s="32">
        <v>0.82706766917293228</v>
      </c>
      <c r="F32" s="33">
        <v>-115</v>
      </c>
      <c r="G32" s="30">
        <v>712</v>
      </c>
      <c r="H32" s="31">
        <v>890</v>
      </c>
      <c r="I32" s="32">
        <v>0.8</v>
      </c>
      <c r="J32" s="33">
        <v>-178</v>
      </c>
      <c r="K32" s="34">
        <v>0.77247191011235961</v>
      </c>
      <c r="L32" s="35">
        <v>0.7471910112359551</v>
      </c>
      <c r="M32" s="36">
        <v>2.5280898876404501E-2</v>
      </c>
    </row>
    <row r="33" spans="1:13" ht="18" customHeight="1" x14ac:dyDescent="0.4">
      <c r="A33" s="206"/>
      <c r="B33" s="66" t="s">
        <v>154</v>
      </c>
      <c r="C33" s="30">
        <v>10573</v>
      </c>
      <c r="D33" s="31">
        <v>11547</v>
      </c>
      <c r="E33" s="32">
        <v>0.91564908634277298</v>
      </c>
      <c r="F33" s="33">
        <v>-974</v>
      </c>
      <c r="G33" s="30">
        <v>19101</v>
      </c>
      <c r="H33" s="31">
        <v>22249</v>
      </c>
      <c r="I33" s="32">
        <v>0.85851049485370134</v>
      </c>
      <c r="J33" s="33">
        <v>-3148</v>
      </c>
      <c r="K33" s="34">
        <v>0.55353122873147997</v>
      </c>
      <c r="L33" s="35">
        <v>0.51898961751089934</v>
      </c>
      <c r="M33" s="36">
        <v>3.4541611220580637E-2</v>
      </c>
    </row>
    <row r="34" spans="1:13" ht="18" customHeight="1" x14ac:dyDescent="0.4">
      <c r="A34" s="206"/>
      <c r="B34" s="66" t="s">
        <v>153</v>
      </c>
      <c r="C34" s="30">
        <v>778</v>
      </c>
      <c r="D34" s="31">
        <v>612</v>
      </c>
      <c r="E34" s="32">
        <v>1.2712418300653594</v>
      </c>
      <c r="F34" s="33">
        <v>166</v>
      </c>
      <c r="G34" s="30">
        <v>1303</v>
      </c>
      <c r="H34" s="31">
        <v>1140</v>
      </c>
      <c r="I34" s="32">
        <v>1.1429824561403508</v>
      </c>
      <c r="J34" s="33">
        <v>163</v>
      </c>
      <c r="K34" s="34">
        <v>0.59708365310821176</v>
      </c>
      <c r="L34" s="35">
        <v>0.5368421052631579</v>
      </c>
      <c r="M34" s="36">
        <v>6.0241547845053867E-2</v>
      </c>
    </row>
    <row r="35" spans="1:13" s="45" customFormat="1" ht="18" customHeight="1" x14ac:dyDescent="0.15">
      <c r="A35" s="37"/>
      <c r="B35" s="57" t="s">
        <v>99</v>
      </c>
      <c r="C35" s="58" t="s">
        <v>0</v>
      </c>
      <c r="D35" s="59" t="s">
        <v>0</v>
      </c>
      <c r="E35" s="60" t="s">
        <v>0</v>
      </c>
      <c r="F35" s="61" t="s">
        <v>0</v>
      </c>
      <c r="G35" s="58" t="s">
        <v>0</v>
      </c>
      <c r="H35" s="59" t="s">
        <v>0</v>
      </c>
      <c r="I35" s="60" t="s">
        <v>0</v>
      </c>
      <c r="J35" s="61" t="s">
        <v>0</v>
      </c>
      <c r="K35" s="62" t="s">
        <v>0</v>
      </c>
      <c r="L35" s="63" t="s">
        <v>0</v>
      </c>
      <c r="M35" s="64" t="s">
        <v>0</v>
      </c>
    </row>
    <row r="36" spans="1:13" s="45" customFormat="1" ht="18" customHeight="1" thickBot="1" x14ac:dyDescent="0.2">
      <c r="A36" s="51"/>
      <c r="B36" s="52" t="s">
        <v>152</v>
      </c>
      <c r="C36" s="53" t="s">
        <v>0</v>
      </c>
      <c r="D36" s="39" t="s">
        <v>0</v>
      </c>
      <c r="E36" s="40" t="s">
        <v>0</v>
      </c>
      <c r="F36" s="41" t="s">
        <v>0</v>
      </c>
      <c r="G36" s="53" t="s">
        <v>0</v>
      </c>
      <c r="H36" s="39" t="s">
        <v>0</v>
      </c>
      <c r="I36" s="40" t="s">
        <v>0</v>
      </c>
      <c r="J36" s="41" t="s">
        <v>0</v>
      </c>
      <c r="K36" s="67" t="s">
        <v>0</v>
      </c>
      <c r="L36" s="68" t="s">
        <v>0</v>
      </c>
      <c r="M36" s="69" t="s">
        <v>0</v>
      </c>
    </row>
    <row r="37" spans="1:13" x14ac:dyDescent="0.4">
      <c r="C37" s="203"/>
      <c r="G37" s="203"/>
    </row>
    <row r="38" spans="1:13" x14ac:dyDescent="0.4">
      <c r="C38" s="203"/>
      <c r="G38" s="203"/>
    </row>
    <row r="39" spans="1:13" x14ac:dyDescent="0.4">
      <c r="C39" s="203"/>
      <c r="G39" s="71"/>
    </row>
    <row r="40" spans="1:13" x14ac:dyDescent="0.4">
      <c r="C40" s="203"/>
      <c r="G40" s="203"/>
    </row>
    <row r="41" spans="1:13" x14ac:dyDescent="0.4">
      <c r="C41" s="203"/>
      <c r="G41" s="203"/>
    </row>
    <row r="42" spans="1:13" x14ac:dyDescent="0.4">
      <c r="C42" s="203"/>
      <c r="G42" s="203"/>
    </row>
    <row r="43" spans="1:13" x14ac:dyDescent="0.4">
      <c r="C43" s="203"/>
      <c r="G43" s="203"/>
    </row>
    <row r="44" spans="1:13" x14ac:dyDescent="0.4">
      <c r="C44" s="203"/>
      <c r="G44" s="203"/>
    </row>
    <row r="45" spans="1:13" x14ac:dyDescent="0.4">
      <c r="C45" s="203"/>
      <c r="G45" s="203"/>
    </row>
    <row r="46" spans="1:13" x14ac:dyDescent="0.4">
      <c r="C46" s="203"/>
      <c r="G46" s="203"/>
    </row>
    <row r="47" spans="1:13" x14ac:dyDescent="0.4">
      <c r="C47" s="203"/>
      <c r="G47" s="203"/>
    </row>
    <row r="48" spans="1:13" x14ac:dyDescent="0.4">
      <c r="C48" s="203"/>
      <c r="G48" s="203"/>
    </row>
    <row r="49" spans="3:7" x14ac:dyDescent="0.4">
      <c r="C49" s="203"/>
      <c r="G49" s="203"/>
    </row>
    <row r="50" spans="3:7" x14ac:dyDescent="0.4">
      <c r="C50" s="203"/>
      <c r="G50" s="203"/>
    </row>
    <row r="51" spans="3:7" x14ac:dyDescent="0.4">
      <c r="C51" s="203"/>
      <c r="G51" s="203"/>
    </row>
    <row r="52" spans="3:7" x14ac:dyDescent="0.4">
      <c r="C52" s="203"/>
      <c r="G52" s="203"/>
    </row>
    <row r="53" spans="3:7" x14ac:dyDescent="0.4">
      <c r="C53" s="203"/>
      <c r="G53" s="203"/>
    </row>
    <row r="54" spans="3:7" x14ac:dyDescent="0.4">
      <c r="C54" s="203"/>
      <c r="G54" s="203"/>
    </row>
    <row r="55" spans="3:7" x14ac:dyDescent="0.4">
      <c r="C55" s="203"/>
      <c r="G55" s="203"/>
    </row>
    <row r="56" spans="3:7" x14ac:dyDescent="0.4">
      <c r="C56" s="203"/>
      <c r="G56" s="203"/>
    </row>
    <row r="57" spans="3:7" x14ac:dyDescent="0.4">
      <c r="C57" s="203"/>
      <c r="G57" s="203"/>
    </row>
    <row r="58" spans="3:7" x14ac:dyDescent="0.4">
      <c r="C58" s="203"/>
      <c r="G58" s="203"/>
    </row>
    <row r="59" spans="3:7" x14ac:dyDescent="0.4">
      <c r="C59" s="203"/>
      <c r="G59" s="203"/>
    </row>
    <row r="60" spans="3:7" x14ac:dyDescent="0.4">
      <c r="C60" s="203"/>
      <c r="G60" s="203"/>
    </row>
    <row r="61" spans="3:7" x14ac:dyDescent="0.4">
      <c r="C61" s="203"/>
      <c r="G61" s="203"/>
    </row>
    <row r="62" spans="3:7" x14ac:dyDescent="0.4">
      <c r="C62" s="203"/>
      <c r="G62" s="203"/>
    </row>
    <row r="63" spans="3:7" x14ac:dyDescent="0.4">
      <c r="C63" s="203"/>
      <c r="G63" s="203"/>
    </row>
    <row r="64" spans="3:7" x14ac:dyDescent="0.4">
      <c r="C64" s="203"/>
      <c r="G64" s="203"/>
    </row>
    <row r="65" spans="2:7" x14ac:dyDescent="0.4">
      <c r="C65" s="203"/>
      <c r="G65" s="203"/>
    </row>
    <row r="66" spans="2:7" x14ac:dyDescent="0.4">
      <c r="C66" s="203"/>
      <c r="G66" s="203"/>
    </row>
    <row r="67" spans="2:7" x14ac:dyDescent="0.4">
      <c r="B67" s="202">
        <v>6025</v>
      </c>
      <c r="C67" s="203"/>
      <c r="F67" s="201">
        <v>10620</v>
      </c>
      <c r="G67" s="203"/>
    </row>
    <row r="68" spans="2:7" x14ac:dyDescent="0.4">
      <c r="C68" s="203"/>
      <c r="G68" s="203"/>
    </row>
    <row r="69" spans="2:7" x14ac:dyDescent="0.4">
      <c r="C69" s="203"/>
      <c r="G69" s="203"/>
    </row>
    <row r="70" spans="2:7" x14ac:dyDescent="0.4">
      <c r="C70" s="203"/>
      <c r="G70" s="203"/>
    </row>
    <row r="71" spans="2:7" x14ac:dyDescent="0.4">
      <c r="C71" s="203"/>
      <c r="G71" s="203"/>
    </row>
    <row r="72" spans="2:7" x14ac:dyDescent="0.4">
      <c r="C72" s="203"/>
      <c r="G72" s="203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26'!A1" display="'h26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2"/>
  <sheetViews>
    <sheetView showGridLines="0" zoomScale="90" zoomScaleNormal="90" zoomScaleSheetLayoutView="90" workbookViewId="0">
      <pane xSplit="2" ySplit="5" topLeftCell="C24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02" customWidth="1"/>
    <col min="2" max="2" width="20.75" style="202" customWidth="1"/>
    <col min="3" max="4" width="11.625" style="201" customWidth="1"/>
    <col min="5" max="5" width="8.625" style="201" customWidth="1"/>
    <col min="6" max="6" width="10.625" style="201" customWidth="1"/>
    <col min="7" max="8" width="11.625" style="201" customWidth="1"/>
    <col min="9" max="9" width="8.625" style="201" customWidth="1"/>
    <col min="10" max="10" width="10.625" style="201" customWidth="1"/>
    <col min="11" max="11" width="9.625" style="70" customWidth="1"/>
    <col min="12" max="12" width="9.625" style="201" customWidth="1"/>
    <col min="13" max="13" width="8.625" style="201" customWidth="1"/>
    <col min="14" max="16384" width="9" style="201"/>
  </cols>
  <sheetData>
    <row r="1" spans="1:13" s="217" customFormat="1" x14ac:dyDescent="0.4">
      <c r="A1" s="327" t="str">
        <f>'h26'!A1</f>
        <v>平成26年度</v>
      </c>
      <c r="B1" s="327"/>
      <c r="C1" s="90"/>
      <c r="D1" s="90"/>
      <c r="E1" s="90"/>
      <c r="F1" s="95" t="str">
        <f ca="1">RIGHT(CELL("filename",$A$1),LEN(CELL("filename",$A$1))-FIND("]",CELL("filename",$A$1)))</f>
        <v>７月中旬</v>
      </c>
      <c r="G1" s="94" t="s">
        <v>71</v>
      </c>
      <c r="H1" s="90"/>
      <c r="I1" s="90"/>
      <c r="J1" s="90"/>
      <c r="K1" s="90"/>
      <c r="L1" s="90"/>
      <c r="M1" s="90"/>
    </row>
    <row r="2" spans="1:13" s="217" customFormat="1" ht="19.5" thickBot="1" x14ac:dyDescent="0.45">
      <c r="A2" s="13"/>
      <c r="B2" s="13" t="str">
        <f>'７月上旬'!B2</f>
        <v>26（2014）年</v>
      </c>
      <c r="C2" s="218">
        <f>'７月（上旬）'!E2</f>
        <v>7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7.100000000000001" customHeight="1" x14ac:dyDescent="0.4">
      <c r="A3" s="216"/>
      <c r="B3" s="215"/>
      <c r="C3" s="323" t="s">
        <v>173</v>
      </c>
      <c r="D3" s="324"/>
      <c r="E3" s="325"/>
      <c r="F3" s="326"/>
      <c r="G3" s="323" t="s">
        <v>172</v>
      </c>
      <c r="H3" s="324"/>
      <c r="I3" s="325"/>
      <c r="J3" s="326"/>
      <c r="K3" s="315" t="s">
        <v>171</v>
      </c>
      <c r="L3" s="316"/>
      <c r="M3" s="317"/>
    </row>
    <row r="4" spans="1:13" ht="17.100000000000001" customHeight="1" x14ac:dyDescent="0.4">
      <c r="A4" s="206"/>
      <c r="B4" s="214"/>
      <c r="C4" s="305" t="s">
        <v>228</v>
      </c>
      <c r="D4" s="340" t="s">
        <v>227</v>
      </c>
      <c r="E4" s="341" t="s">
        <v>168</v>
      </c>
      <c r="F4" s="342"/>
      <c r="G4" s="318" t="str">
        <f>C4</f>
        <v>14'7中旬</v>
      </c>
      <c r="H4" s="338" t="str">
        <f>D4</f>
        <v>13'7中旬</v>
      </c>
      <c r="I4" s="341" t="s">
        <v>168</v>
      </c>
      <c r="J4" s="342"/>
      <c r="K4" s="318" t="str">
        <f>C4</f>
        <v>14'7中旬</v>
      </c>
      <c r="L4" s="319" t="str">
        <f>D4</f>
        <v>13'7中旬</v>
      </c>
      <c r="M4" s="321" t="s">
        <v>167</v>
      </c>
    </row>
    <row r="5" spans="1:13" ht="17.100000000000001" customHeight="1" x14ac:dyDescent="0.4">
      <c r="A5" s="205"/>
      <c r="B5" s="213"/>
      <c r="C5" s="306"/>
      <c r="D5" s="320"/>
      <c r="E5" s="212" t="s">
        <v>166</v>
      </c>
      <c r="F5" s="211" t="s">
        <v>165</v>
      </c>
      <c r="G5" s="306"/>
      <c r="H5" s="339"/>
      <c r="I5" s="212" t="s">
        <v>166</v>
      </c>
      <c r="J5" s="211" t="s">
        <v>165</v>
      </c>
      <c r="K5" s="306"/>
      <c r="L5" s="320"/>
      <c r="M5" s="322"/>
    </row>
    <row r="6" spans="1:13" x14ac:dyDescent="0.4">
      <c r="A6" s="332" t="s">
        <v>164</v>
      </c>
      <c r="B6" s="333"/>
      <c r="C6" s="334">
        <v>163987</v>
      </c>
      <c r="D6" s="348">
        <v>142045</v>
      </c>
      <c r="E6" s="307">
        <v>1.1544721743109578</v>
      </c>
      <c r="F6" s="328">
        <v>21942</v>
      </c>
      <c r="G6" s="334">
        <v>215711</v>
      </c>
      <c r="H6" s="336">
        <v>223566</v>
      </c>
      <c r="I6" s="307">
        <v>0.96486496157734181</v>
      </c>
      <c r="J6" s="328">
        <v>-7855</v>
      </c>
      <c r="K6" s="309">
        <v>0.76021621521387417</v>
      </c>
      <c r="L6" s="345">
        <v>0.63536047520642669</v>
      </c>
      <c r="M6" s="313">
        <v>0.12485574000744748</v>
      </c>
    </row>
    <row r="7" spans="1:13" x14ac:dyDescent="0.4">
      <c r="A7" s="330" t="s">
        <v>163</v>
      </c>
      <c r="B7" s="331"/>
      <c r="C7" s="335"/>
      <c r="D7" s="349"/>
      <c r="E7" s="344"/>
      <c r="F7" s="343"/>
      <c r="G7" s="335"/>
      <c r="H7" s="337"/>
      <c r="I7" s="344"/>
      <c r="J7" s="343"/>
      <c r="K7" s="310"/>
      <c r="L7" s="346"/>
      <c r="M7" s="347"/>
    </row>
    <row r="8" spans="1:13" ht="18" customHeight="1" x14ac:dyDescent="0.4">
      <c r="A8" s="208" t="s">
        <v>162</v>
      </c>
      <c r="B8" s="14"/>
      <c r="C8" s="15">
        <f>SUM(C9:C12)</f>
        <v>84846</v>
      </c>
      <c r="D8" s="16">
        <f>SUM(D9:D12)</f>
        <v>75160</v>
      </c>
      <c r="E8" s="17">
        <f>C8/D8</f>
        <v>1.1288717402873869</v>
      </c>
      <c r="F8" s="18">
        <f>C8-D8</f>
        <v>9686</v>
      </c>
      <c r="G8" s="15">
        <f>SUM(G9:G12)</f>
        <v>108905</v>
      </c>
      <c r="H8" s="19">
        <f>SUM(H9:H12)</f>
        <v>113906</v>
      </c>
      <c r="I8" s="17">
        <f>G8/H8</f>
        <v>0.95609537688971613</v>
      </c>
      <c r="J8" s="18">
        <f>G8-H8</f>
        <v>-5001</v>
      </c>
      <c r="K8" s="20">
        <f t="shared" ref="K8:L11" si="0">IF(C8=0,"-",C8/G8)</f>
        <v>0.77908268674532855</v>
      </c>
      <c r="L8" s="21">
        <f t="shared" si="0"/>
        <v>0.6598423261285622</v>
      </c>
      <c r="M8" s="210">
        <f>K8-L8</f>
        <v>0.11924036061676635</v>
      </c>
    </row>
    <row r="9" spans="1:13" ht="18" customHeight="1" x14ac:dyDescent="0.4">
      <c r="A9" s="206"/>
      <c r="B9" s="81" t="s">
        <v>157</v>
      </c>
      <c r="C9" s="23">
        <f>SUMIF('７月（中旬）'!$C$8:$C$16,"東京",'７月（中旬）'!G$8:G$16)+SUMIF('７月（中旬）'!$C$8:$C$16,"成田",'７月（中旬）'!G$8:G$16)+SUMIF('７月（中旬）'!$C$8:$C$16,"羽田",'７月（中旬）'!G$8:G$16)</f>
        <v>39204</v>
      </c>
      <c r="D9" s="24">
        <f>SUMIF('７月（中旬）'!$C$8:$C$16,"東京",'７月（中旬）'!H$8:H$16)+SUMIF('７月（中旬）'!$C$8:$C$16,"成田",'７月（中旬）'!H$8:H$16)+SUMIF('７月（中旬）'!$C$8:$C$16,"羽田",'７月（中旬）'!H$8:H$16)</f>
        <v>36185</v>
      </c>
      <c r="E9" s="25">
        <f>C9/D9</f>
        <v>1.0834323614757497</v>
      </c>
      <c r="F9" s="26">
        <f>C9-D9</f>
        <v>3019</v>
      </c>
      <c r="G9" s="23">
        <f>SUMIF('７月（中旬）'!$C$8:$C$16,"東京",'７月（中旬）'!K$8:K$16)+SUMIF('７月（中旬）'!$C$8:$C$16,"成田",'７月（中旬）'!K$8:K$16)+SUMIF('７月（中旬）'!$C$8:$C$16,"羽田",'７月（中旬）'!K$8:K$16)</f>
        <v>51008</v>
      </c>
      <c r="H9" s="24">
        <f>SUMIF('７月（中旬）'!$C$8:$C$16,"東京",'７月（中旬）'!L$8:L$16)+SUMIF('７月（中旬）'!$C$8:$C$16,"成田",'７月（中旬）'!L$8:L$16)+SUMIF('７月（中旬）'!$C$8:$C$16,"羽田",'７月（中旬）'!L$8:L$16)</f>
        <v>57286</v>
      </c>
      <c r="I9" s="25">
        <f>G9/H9</f>
        <v>0.89040952414202423</v>
      </c>
      <c r="J9" s="26">
        <f>G9-H9</f>
        <v>-6278</v>
      </c>
      <c r="K9" s="27">
        <f t="shared" si="0"/>
        <v>0.76858531994981183</v>
      </c>
      <c r="L9" s="28">
        <f t="shared" si="0"/>
        <v>0.63165520371469464</v>
      </c>
      <c r="M9" s="209">
        <f>K9-L9</f>
        <v>0.13693011623511719</v>
      </c>
    </row>
    <row r="10" spans="1:13" ht="18" customHeight="1" x14ac:dyDescent="0.4">
      <c r="A10" s="206"/>
      <c r="B10" s="66" t="s">
        <v>156</v>
      </c>
      <c r="C10" s="30">
        <f>SUMIF('７月（中旬）'!$C$18:$C$36,"東京",'７月（中旬）'!G$18:G$36)+SUMIF('７月（中旬）'!$C$18:$C$36,"成田",'７月（中旬）'!G$18:G$36)+SUMIF('７月（中旬）'!$C$18:$C$36,"羽田",'７月（中旬）'!G$18:G$36)</f>
        <v>4805</v>
      </c>
      <c r="D10" s="31">
        <f>SUMIF('７月（中旬）'!$C$18:$C$36,"東京",'７月（中旬）'!H$18:H$36)+SUMIF('７月（中旬）'!$C$18:$C$36,"成田",'７月（中旬）'!H$18:H$36)+SUMIF('７月（中旬）'!$C$18:$C$36,"羽田",'７月（中旬）'!H$18:H$36)</f>
        <v>2865</v>
      </c>
      <c r="E10" s="32">
        <f>C10/D10</f>
        <v>1.6771378708551483</v>
      </c>
      <c r="F10" s="33">
        <f>C10-D10</f>
        <v>1940</v>
      </c>
      <c r="G10" s="30">
        <f>SUMIF('７月（中旬）'!$C$18:$C$36,"東京",'７月（中旬）'!K$18:K$36)+SUMIF('７月（中旬）'!$C$18:$C$36,"成田",'７月（中旬）'!K$18:K$36)+SUMIF('７月（中旬）'!$C$18:$C$36,"羽田",'７月（中旬）'!K$18:K$36)</f>
        <v>5133</v>
      </c>
      <c r="H10" s="31">
        <f>SUMIF('７月（中旬）'!$C$18:$C$36,"東京",'７月（中旬）'!L$18:L$36)+SUMIF('７月（中旬）'!$C$18:$C$36,"成田",'７月（中旬）'!L$18:L$36)+SUMIF('７月（中旬）'!$C$18:$C$36,"羽田",'７月（中旬）'!L$18:L$36)</f>
        <v>3930</v>
      </c>
      <c r="I10" s="32">
        <f>G10/H10</f>
        <v>1.3061068702290077</v>
      </c>
      <c r="J10" s="33">
        <f>G10-H10</f>
        <v>1203</v>
      </c>
      <c r="K10" s="34">
        <f t="shared" si="0"/>
        <v>0.93609974673680107</v>
      </c>
      <c r="L10" s="35">
        <f t="shared" si="0"/>
        <v>0.72900763358778631</v>
      </c>
      <c r="M10" s="36">
        <f>K10-L10</f>
        <v>0.20709211314901477</v>
      </c>
    </row>
    <row r="11" spans="1:13" ht="18" customHeight="1" x14ac:dyDescent="0.4">
      <c r="A11" s="206"/>
      <c r="B11" s="66" t="s">
        <v>154</v>
      </c>
      <c r="C11" s="30">
        <f>SUMIF('７月（中旬）'!$C$42:$C$63,"東京",'７月（中旬）'!G$42:G$63)+SUMIF('７月（中旬）'!$C$42:$C$63,"成田",'７月（中旬）'!G$42:G$63)+SUMIF('７月（中旬）'!$C$42:$C$63,"羽田",'７月（中旬）'!G$42:G$63)</f>
        <v>40837</v>
      </c>
      <c r="D11" s="31">
        <f>SUMIF('７月（中旬）'!$C$42:$C$63,"東京",'７月（中旬）'!H$42:H$63)+SUMIF('７月（中旬）'!$C$42:$C$63,"成田",'７月（中旬）'!H$42:H$63)+SUMIF('７月（中旬）'!$C$42:$C$63,"羽田",'７月（中旬）'!H$42:H$63)</f>
        <v>36110</v>
      </c>
      <c r="E11" s="32">
        <f>C11/D11</f>
        <v>1.1309055663251177</v>
      </c>
      <c r="F11" s="33">
        <f>C11-D11</f>
        <v>4727</v>
      </c>
      <c r="G11" s="30">
        <f>SUMIF('７月（中旬）'!$C$42:$C$63,"東京",'７月（中旬）'!K$42:K$63)+SUMIF('７月（中旬）'!$C$42:$C$63,"成田",'７月（中旬）'!K$42:K$63)+SUMIF('７月（中旬）'!$C$42:$C$63,"羽田",'７月（中旬）'!K$42:K$63)</f>
        <v>52764</v>
      </c>
      <c r="H11" s="31">
        <f>SUMIF('７月（中旬）'!$C$42:$C$63,"東京",'７月（中旬）'!L$42:L$63)+SUMIF('７月（中旬）'!$C$42:$C$63,"成田",'７月（中旬）'!L$42:L$63)+SUMIF('７月（中旬）'!$C$42:$C$63,"羽田",'７月（中旬）'!L$42:L$63)</f>
        <v>52690</v>
      </c>
      <c r="I11" s="32">
        <f>G11/H11</f>
        <v>1.0014044410704119</v>
      </c>
      <c r="J11" s="33">
        <f>G11-H11</f>
        <v>74</v>
      </c>
      <c r="K11" s="34">
        <f t="shared" si="0"/>
        <v>0.77395572738988705</v>
      </c>
      <c r="L11" s="35">
        <f t="shared" si="0"/>
        <v>0.68532928449421138</v>
      </c>
      <c r="M11" s="36">
        <f>K11-L11</f>
        <v>8.8626442895675672E-2</v>
      </c>
    </row>
    <row r="12" spans="1:13" s="45" customFormat="1" ht="18" customHeight="1" x14ac:dyDescent="0.15">
      <c r="A12" s="37"/>
      <c r="B12" s="52" t="s">
        <v>99</v>
      </c>
      <c r="C12" s="38" t="s">
        <v>0</v>
      </c>
      <c r="D12" s="39" t="s">
        <v>0</v>
      </c>
      <c r="E12" s="40" t="s">
        <v>0</v>
      </c>
      <c r="F12" s="41" t="s">
        <v>0</v>
      </c>
      <c r="G12" s="38" t="s">
        <v>0</v>
      </c>
      <c r="H12" s="39" t="s">
        <v>0</v>
      </c>
      <c r="I12" s="40" t="s">
        <v>0</v>
      </c>
      <c r="J12" s="41" t="s">
        <v>0</v>
      </c>
      <c r="K12" s="42" t="s">
        <v>0</v>
      </c>
      <c r="L12" s="43" t="s">
        <v>0</v>
      </c>
      <c r="M12" s="44" t="s">
        <v>0</v>
      </c>
    </row>
    <row r="13" spans="1:13" ht="18" customHeight="1" x14ac:dyDescent="0.4">
      <c r="A13" s="208" t="s">
        <v>161</v>
      </c>
      <c r="B13" s="14"/>
      <c r="C13" s="15">
        <f>SUM(C14:C18)</f>
        <v>29399</v>
      </c>
      <c r="D13" s="16">
        <f>SUM(D14:D18)</f>
        <v>23731</v>
      </c>
      <c r="E13" s="17">
        <f>C13/D13</f>
        <v>1.2388437065441826</v>
      </c>
      <c r="F13" s="18">
        <f>C13-D13</f>
        <v>5668</v>
      </c>
      <c r="G13" s="15">
        <f>SUM(G14:G18)</f>
        <v>37923</v>
      </c>
      <c r="H13" s="16">
        <f>SUM(H14:H18)</f>
        <v>36377</v>
      </c>
      <c r="I13" s="17">
        <f>G13/H13</f>
        <v>1.0424993814773071</v>
      </c>
      <c r="J13" s="18">
        <f>G13-H13</f>
        <v>1546</v>
      </c>
      <c r="K13" s="46">
        <f t="shared" ref="K13:L17" si="1">IF(C13=0,"-",C13/G13)</f>
        <v>0.775228752999499</v>
      </c>
      <c r="L13" s="47">
        <f t="shared" si="1"/>
        <v>0.65236275668691757</v>
      </c>
      <c r="M13" s="48">
        <f>K13-L13</f>
        <v>0.12286599631258144</v>
      </c>
    </row>
    <row r="14" spans="1:13" ht="18" customHeight="1" x14ac:dyDescent="0.4">
      <c r="A14" s="206"/>
      <c r="B14" s="81" t="s">
        <v>157</v>
      </c>
      <c r="C14" s="23">
        <f>SUMIF('７月（中旬）'!$C$8:$C$16,"関西",'７月（中旬）'!G$8:G$16)+SUMIF('７月（中旬）'!$C$8:$C$16,"伊丹",'７月（中旬）'!G$8:G$16)+SUMIF('７月（中旬）'!$C$8:$C$16,"神戸",'７月（中旬）'!G$8:G$16)</f>
        <v>7427</v>
      </c>
      <c r="D14" s="24">
        <f>SUMIF('７月（中旬）'!$C$8:$C$16,"関西",'７月（中旬）'!H$8:H$16)+SUMIF('７月（中旬）'!$C$8:$C$16,"伊丹",'７月（中旬）'!H$8:H$16)+SUMIF('７月（中旬）'!$C$8:$C$16,"神戸",'７月（中旬）'!H$8:H$16)</f>
        <v>5456</v>
      </c>
      <c r="E14" s="25">
        <f>C14/D14</f>
        <v>1.3612536656891496</v>
      </c>
      <c r="F14" s="26">
        <f>C14-D14</f>
        <v>1971</v>
      </c>
      <c r="G14" s="23">
        <f>SUMIF('７月（中旬）'!$C$8:$C$16,"関西",'７月（中旬）'!K$8:K$16)+SUMIF('７月（中旬）'!$C$8:$C$16,"伊丹",'７月（中旬）'!K$8:K$16)+SUMIF('７月（中旬）'!$C$8:$C$16,"神戸",'７月（中旬）'!K$8:K$16)</f>
        <v>10330</v>
      </c>
      <c r="H14" s="24">
        <f>SUMIF('７月（中旬）'!$C$8:$C$16,"関西",'７月（中旬）'!L$8:L$16)+SUMIF('７月（中旬）'!$C$8:$C$16,"伊丹",'７月（中旬）'!L$8:L$16)+SUMIF('７月（中旬）'!$C$8:$C$16,"神戸",'７月（中旬）'!L$8:L$16)</f>
        <v>7640</v>
      </c>
      <c r="I14" s="25">
        <f>G14/H14</f>
        <v>1.3520942408376964</v>
      </c>
      <c r="J14" s="26">
        <f>G14-H14</f>
        <v>2690</v>
      </c>
      <c r="K14" s="49">
        <f t="shared" si="1"/>
        <v>0.71897386253630202</v>
      </c>
      <c r="L14" s="50">
        <f t="shared" si="1"/>
        <v>0.71413612565445028</v>
      </c>
      <c r="M14" s="29">
        <f>K14-L14</f>
        <v>4.8377368818517397E-3</v>
      </c>
    </row>
    <row r="15" spans="1:13" ht="18" customHeight="1" x14ac:dyDescent="0.4">
      <c r="A15" s="206"/>
      <c r="B15" s="66" t="s">
        <v>156</v>
      </c>
      <c r="C15" s="30">
        <f>SUMIF('７月（中旬）'!$C$18:$C$36,"関西",'７月（中旬）'!G$18:G$36)+SUMIF('７月（中旬）'!$C$18:$C$36,"伊丹",'７月（中旬）'!G$18:G$36)+SUMIF('７月（中旬）'!$C$18:$C$36,"神戸",'７月（中旬）'!G$18:G$36)</f>
        <v>4693</v>
      </c>
      <c r="D15" s="31">
        <f>SUMIF('７月（中旬）'!$C$18:$C$36,"関西",'７月（中旬）'!H$18:H$36)+SUMIF('７月（中旬）'!$C$18:$C$36,"伊丹",'７月（中旬）'!H$18:H$36)+SUMIF('７月（中旬）'!$C$18:$C$36,"神戸",'７月（中旬）'!H$18:H$36)</f>
        <v>4139</v>
      </c>
      <c r="E15" s="32">
        <f>C15/D15</f>
        <v>1.133848755738101</v>
      </c>
      <c r="F15" s="33">
        <f>C15-D15</f>
        <v>554</v>
      </c>
      <c r="G15" s="30">
        <f>SUMIF('７月（中旬）'!$C$18:$C$36,"関西",'７月（中旬）'!K$18:K$36)+SUMIF('７月（中旬）'!$C$18:$C$36,"伊丹",'７月（中旬）'!K$18:K$36)+SUMIF('７月（中旬）'!$C$18:$C$36,"神戸",'７月（中旬）'!K$18:K$36)</f>
        <v>5900</v>
      </c>
      <c r="H15" s="31">
        <f>SUMIF('７月（中旬）'!$C$18:$C$36,"関西",'７月（中旬）'!L$18:L$36)+SUMIF('７月（中旬）'!$C$18:$C$36,"伊丹",'７月（中旬）'!L$18:L$36)+SUMIF('７月（中旬）'!$C$18:$C$36,"神戸",'７月（中旬）'!L$18:L$36)</f>
        <v>5725</v>
      </c>
      <c r="I15" s="32">
        <f>G15/H15</f>
        <v>1.0305676855895196</v>
      </c>
      <c r="J15" s="33">
        <f>G15-H15</f>
        <v>175</v>
      </c>
      <c r="K15" s="34">
        <f t="shared" si="1"/>
        <v>0.79542372881355927</v>
      </c>
      <c r="L15" s="35">
        <f t="shared" si="1"/>
        <v>0.72296943231441047</v>
      </c>
      <c r="M15" s="36">
        <f>K15-L15</f>
        <v>7.2454296499148807E-2</v>
      </c>
    </row>
    <row r="16" spans="1:13" ht="18" customHeight="1" x14ac:dyDescent="0.4">
      <c r="A16" s="206"/>
      <c r="B16" s="66" t="s">
        <v>154</v>
      </c>
      <c r="C16" s="30">
        <f>SUMIF('７月（中旬）'!$C$42:$C$63,"関西",'７月（中旬）'!G$42:G$63)+SUMIF('７月（中旬）'!$C$42:$C$63,"伊丹",'７月（中旬）'!G$42:G$63)+SUMIF('７月（中旬）'!$C$42:$C$63,"神戸",'７月（中旬）'!G$42:G$63)</f>
        <v>16105</v>
      </c>
      <c r="D16" s="31">
        <f>SUMIF('７月（中旬）'!$C$42:$C$63,"関西",'７月（中旬）'!H$42:H$63)+SUMIF('７月（中旬）'!$C$42:$C$63,"伊丹",'７月（中旬）'!H$42:H$63)+SUMIF('７月（中旬）'!$C$42:$C$63,"神戸",'７月（中旬）'!H$42:H$63)</f>
        <v>13674</v>
      </c>
      <c r="E16" s="32">
        <f>C16/D16</f>
        <v>1.1777826532104725</v>
      </c>
      <c r="F16" s="33">
        <f>C16-D16</f>
        <v>2431</v>
      </c>
      <c r="G16" s="30">
        <f>SUMIF('７月（中旬）'!$C$42:$C$63,"関西",'７月（中旬）'!K$42:K$63)+SUMIF('７月（中旬）'!$C$42:$C$63,"伊丹",'７月（中旬）'!K$42:K$63)+SUMIF('７月（中旬）'!$C$42:$C$63,"神戸",'７月（中旬）'!K$42:K$63)</f>
        <v>20073</v>
      </c>
      <c r="H16" s="31">
        <f>SUMIF('７月（中旬）'!$C$42:$C$63,"関西",'７月（中旬）'!L$42:L$63)+SUMIF('７月（中旬）'!$C$42:$C$63,"伊丹",'７月（中旬）'!L$42:L$63)+SUMIF('７月（中旬）'!$C$42:$C$63,"神戸",'７月（中旬）'!L$42:L$63)</f>
        <v>22115</v>
      </c>
      <c r="I16" s="32">
        <f>G16/H16</f>
        <v>0.90766448112141085</v>
      </c>
      <c r="J16" s="33">
        <f>G16-H16</f>
        <v>-2042</v>
      </c>
      <c r="K16" s="34">
        <f t="shared" si="1"/>
        <v>0.80232152642853583</v>
      </c>
      <c r="L16" s="35">
        <f t="shared" si="1"/>
        <v>0.61831336197151254</v>
      </c>
      <c r="M16" s="36">
        <f>K16-L16</f>
        <v>0.18400816445702328</v>
      </c>
    </row>
    <row r="17" spans="1:13" ht="18" customHeight="1" x14ac:dyDescent="0.4">
      <c r="A17" s="206"/>
      <c r="B17" s="66" t="s">
        <v>153</v>
      </c>
      <c r="C17" s="30">
        <f>SUMIF('７月（中旬）'!$C$65:$C$69,"関西",'７月（中旬）'!$G$65:$G$69)+SUMIF('７月（中旬）'!$C$65:$C$69,"伊丹",'７月（中旬）'!$G$65:$G$69)+SUMIF('７月（中旬）'!$C$65:$C$69,"神戸",'７月（中旬）'!G65:G69)</f>
        <v>1174</v>
      </c>
      <c r="D17" s="31">
        <f>SUMIF('７月（中旬）'!$C$65:$C$69,"関西",'７月（中旬）'!$G$65:$G$69)+SUMIF('７月（中旬）'!$C$65:$C$69,"伊丹",'７月（中旬）'!$G$65:$G$69)+SUMIF('７月（中旬）'!$C$65:$C$69,"神戸",'７月（中旬）'!H65:H69)</f>
        <v>462</v>
      </c>
      <c r="E17" s="32">
        <f>C17/D17</f>
        <v>2.5411255411255413</v>
      </c>
      <c r="F17" s="33">
        <f>C17-D17</f>
        <v>712</v>
      </c>
      <c r="G17" s="30">
        <f>SUMIF('７月（中旬）'!$C$65:$C$69,"関西",'７月（中旬）'!$G$65:$G$69)+SUMIF('７月（中旬）'!$C$65:$C$69,"伊丹",'７月（中旬）'!$G$65:$G$69)+SUMIF('７月（中旬）'!$C$65:$C$69,"神戸",'７月（中旬）'!K65:K69)</f>
        <v>1620</v>
      </c>
      <c r="H17" s="31">
        <f>SUMIF('７月（中旬）'!$C$65:$C$69,"関西",'７月（中旬）'!$G$65:$G$69)+SUMIF('７月（中旬）'!$C$65:$C$69,"伊丹",'７月（中旬）'!$G$65:$G$69)+SUMIF('７月（中旬）'!$C$65:$C$69,"神戸",'７月（中旬）'!L65:L69)</f>
        <v>897</v>
      </c>
      <c r="I17" s="32">
        <f>G17/H17</f>
        <v>1.806020066889632</v>
      </c>
      <c r="J17" s="33">
        <f>G17-H17</f>
        <v>723</v>
      </c>
      <c r="K17" s="34">
        <f t="shared" si="1"/>
        <v>0.72469135802469131</v>
      </c>
      <c r="L17" s="35">
        <f t="shared" si="1"/>
        <v>0.51505016722408026</v>
      </c>
      <c r="M17" s="36">
        <f>K17-L17</f>
        <v>0.20964119080061105</v>
      </c>
    </row>
    <row r="18" spans="1:13" s="45" customFormat="1" ht="18" customHeight="1" x14ac:dyDescent="0.15">
      <c r="A18" s="51"/>
      <c r="B18" s="52" t="s">
        <v>99</v>
      </c>
      <c r="C18" s="53" t="s">
        <v>0</v>
      </c>
      <c r="D18" s="39" t="s">
        <v>0</v>
      </c>
      <c r="E18" s="40" t="s">
        <v>0</v>
      </c>
      <c r="F18" s="41" t="s">
        <v>0</v>
      </c>
      <c r="G18" s="53" t="s">
        <v>0</v>
      </c>
      <c r="H18" s="39" t="s">
        <v>0</v>
      </c>
      <c r="I18" s="40" t="s">
        <v>0</v>
      </c>
      <c r="J18" s="41" t="s">
        <v>0</v>
      </c>
      <c r="K18" s="42" t="s">
        <v>0</v>
      </c>
      <c r="L18" s="43" t="s">
        <v>0</v>
      </c>
      <c r="M18" s="44" t="s">
        <v>0</v>
      </c>
    </row>
    <row r="19" spans="1:13" ht="18" customHeight="1" x14ac:dyDescent="0.4">
      <c r="A19" s="208" t="s">
        <v>160</v>
      </c>
      <c r="B19" s="14"/>
      <c r="C19" s="15">
        <f>SUM(C20:C23)</f>
        <v>19697</v>
      </c>
      <c r="D19" s="16">
        <f>SUM(D20:D23)</f>
        <v>17876</v>
      </c>
      <c r="E19" s="17">
        <f>C19/D19</f>
        <v>1.1018684269411501</v>
      </c>
      <c r="F19" s="18">
        <f>C19-D19</f>
        <v>1821</v>
      </c>
      <c r="G19" s="15">
        <f>SUM(G20:G23)</f>
        <v>25334</v>
      </c>
      <c r="H19" s="19">
        <f>SUM(H20:H23)</f>
        <v>28784</v>
      </c>
      <c r="I19" s="17">
        <f>G19/H19</f>
        <v>0.88014174541411894</v>
      </c>
      <c r="J19" s="18">
        <f>G19-H19</f>
        <v>-3450</v>
      </c>
      <c r="K19" s="46">
        <f t="shared" ref="K19:L22" si="2">IF(C19=0,"-",C19/G19)</f>
        <v>0.77749269756059047</v>
      </c>
      <c r="L19" s="47">
        <f t="shared" si="2"/>
        <v>0.62103946637020568</v>
      </c>
      <c r="M19" s="22">
        <f>K19-L19</f>
        <v>0.15645323119038479</v>
      </c>
    </row>
    <row r="20" spans="1:13" ht="18" customHeight="1" x14ac:dyDescent="0.4">
      <c r="A20" s="206"/>
      <c r="B20" s="81" t="s">
        <v>157</v>
      </c>
      <c r="C20" s="23">
        <f>SUMIF('７月（中旬）'!$C$8:$C$16,"福岡",'７月（中旬）'!G$8:G$16)+SUMIF('７月（中旬）'!$C$8:$C$16,"北九州",'７月（中旬）'!G$8:G$16)</f>
        <v>0</v>
      </c>
      <c r="D20" s="24">
        <f>SUMIF('７月（中旬）'!$C$8:$C$16,"福岡",'７月（中旬）'!H$8:H$16)+SUMIF('７月（中旬）'!$C$8:$C$16,"北九州",'７月（中旬）'!H$8:H$16)</f>
        <v>0</v>
      </c>
      <c r="E20" s="25" t="e">
        <f>C20/D20</f>
        <v>#DIV/0!</v>
      </c>
      <c r="F20" s="26">
        <f>C20-D20</f>
        <v>0</v>
      </c>
      <c r="G20" s="23">
        <f>SUMIF('７月（中旬）'!$C$8:$C$16,"福岡",'７月（中旬）'!K$8:K$16)+SUMIF('７月（中旬）'!$C$8:$C$16,"北九州",'７月（中旬）'!K$8:K$16)</f>
        <v>0</v>
      </c>
      <c r="H20" s="24">
        <f>SUMIF('７月（中旬）'!$C$8:$C$16,"福岡",'７月（中旬）'!L$8:L$16)+SUMIF('７月（中旬）'!$C$8:$C$16,"北九州",'７月（中旬）'!L$8:L$16)</f>
        <v>0</v>
      </c>
      <c r="I20" s="25" t="e">
        <f>G20/H20</f>
        <v>#DIV/0!</v>
      </c>
      <c r="J20" s="26">
        <f>G20-H20</f>
        <v>0</v>
      </c>
      <c r="K20" s="49" t="str">
        <f t="shared" si="2"/>
        <v>-</v>
      </c>
      <c r="L20" s="50" t="str">
        <f t="shared" si="2"/>
        <v>-</v>
      </c>
      <c r="M20" s="29" t="e">
        <f>K20-L20</f>
        <v>#VALUE!</v>
      </c>
    </row>
    <row r="21" spans="1:13" ht="18" customHeight="1" x14ac:dyDescent="0.4">
      <c r="A21" s="206"/>
      <c r="B21" s="66" t="s">
        <v>156</v>
      </c>
      <c r="C21" s="30">
        <f>SUMIF('７月（中旬）'!$C$18:$C$36,"福岡",'７月（中旬）'!G$18:G$36)+SUMIF('７月（中旬）'!$C$18:$C$36,"北九州",'７月（中旬）'!G$18:G$36)</f>
        <v>6859</v>
      </c>
      <c r="D21" s="31">
        <f>SUMIF('７月（中旬）'!$C$18:$C$36,"福岡",'７月（中旬）'!H$18:H$36)+SUMIF('７月（中旬）'!$C$18:$C$36,"北九州",'７月（中旬）'!H$18:H$36)</f>
        <v>5584</v>
      </c>
      <c r="E21" s="32">
        <f>C21/D21</f>
        <v>1.2283309455587392</v>
      </c>
      <c r="F21" s="33">
        <f>C21-D21</f>
        <v>1275</v>
      </c>
      <c r="G21" s="30">
        <f>SUMIF('７月（中旬）'!$C$18:$C$36,"福岡",'７月（中旬）'!K$18:K$36)+SUMIF('７月（中旬）'!$C$18:$C$36,"北九州",'７月（中旬）'!K$18:K$36)</f>
        <v>8700</v>
      </c>
      <c r="H21" s="31">
        <f>SUMIF('７月（中旬）'!$C$18:$C$36,"福岡",'７月（中旬）'!L$18:L$36)+SUMIF('７月（中旬）'!$C$18:$C$36,"北九州",'７月（中旬）'!L$18:L$36)</f>
        <v>8720</v>
      </c>
      <c r="I21" s="32">
        <f>G21/H21</f>
        <v>0.99770642201834858</v>
      </c>
      <c r="J21" s="33">
        <f>G21-H21</f>
        <v>-20</v>
      </c>
      <c r="K21" s="34">
        <f t="shared" si="2"/>
        <v>0.78839080459770117</v>
      </c>
      <c r="L21" s="35">
        <f t="shared" si="2"/>
        <v>0.6403669724770642</v>
      </c>
      <c r="M21" s="36">
        <f>K21-L21</f>
        <v>0.14802383212063697</v>
      </c>
    </row>
    <row r="22" spans="1:13" ht="18" customHeight="1" x14ac:dyDescent="0.4">
      <c r="A22" s="206"/>
      <c r="B22" s="66" t="s">
        <v>154</v>
      </c>
      <c r="C22" s="30">
        <f>SUMIF('７月（中旬）'!$C$42:$C$63,"福岡",'７月（中旬）'!G$42:G$63)+SUMIF('７月（中旬）'!$C$42:$C$63,"北九州",'７月（中旬）'!G$42:G$63)</f>
        <v>12838</v>
      </c>
      <c r="D22" s="31">
        <f>SUMIF('７月（中旬）'!$C$42:$C$63,"福岡",'７月（中旬）'!H$42:H$63)+SUMIF('７月（中旬）'!$C$42:$C$63,"北九州",'７月（中旬）'!H$42:H$63)</f>
        <v>12292</v>
      </c>
      <c r="E22" s="32">
        <f>C22/D22</f>
        <v>1.0444191343963554</v>
      </c>
      <c r="F22" s="33">
        <f>C22-D22</f>
        <v>546</v>
      </c>
      <c r="G22" s="30">
        <f>SUMIF('７月（中旬）'!$C$42:$C$63,"福岡",'７月（中旬）'!K$42:K$63)+SUMIF('７月（中旬）'!$C$42:$C$63,"北九州",'７月（中旬）'!K$42:K$63)</f>
        <v>16634</v>
      </c>
      <c r="H22" s="31">
        <f>SUMIF('７月（中旬）'!$C$42:$C$63,"福岡",'７月（中旬）'!L$42:L$63)+SUMIF('７月（中旬）'!$C$42:$C$63,"北九州",'７月（中旬）'!L$42:L$63)</f>
        <v>20064</v>
      </c>
      <c r="I22" s="32">
        <f>G22/H22</f>
        <v>0.82904704944178631</v>
      </c>
      <c r="J22" s="33">
        <f>G22-H22</f>
        <v>-3430</v>
      </c>
      <c r="K22" s="34">
        <f t="shared" si="2"/>
        <v>0.77179271371888902</v>
      </c>
      <c r="L22" s="35">
        <f t="shared" si="2"/>
        <v>0.61263955342902709</v>
      </c>
      <c r="M22" s="36">
        <f>K22-L22</f>
        <v>0.15915316028986193</v>
      </c>
    </row>
    <row r="23" spans="1:13" s="45" customFormat="1" ht="18" customHeight="1" x14ac:dyDescent="0.15">
      <c r="A23" s="51"/>
      <c r="B23" s="52" t="s">
        <v>99</v>
      </c>
      <c r="C23" s="53" t="s">
        <v>0</v>
      </c>
      <c r="D23" s="39" t="s">
        <v>0</v>
      </c>
      <c r="E23" s="40" t="s">
        <v>0</v>
      </c>
      <c r="F23" s="41" t="s">
        <v>0</v>
      </c>
      <c r="G23" s="53" t="s">
        <v>0</v>
      </c>
      <c r="H23" s="39" t="s">
        <v>0</v>
      </c>
      <c r="I23" s="40" t="s">
        <v>0</v>
      </c>
      <c r="J23" s="41" t="s">
        <v>0</v>
      </c>
      <c r="K23" s="42" t="s">
        <v>0</v>
      </c>
      <c r="L23" s="43" t="s">
        <v>0</v>
      </c>
      <c r="M23" s="44" t="s">
        <v>0</v>
      </c>
    </row>
    <row r="24" spans="1:13" ht="18" customHeight="1" x14ac:dyDescent="0.4">
      <c r="A24" s="208" t="s">
        <v>159</v>
      </c>
      <c r="B24" s="14"/>
      <c r="C24" s="15">
        <f>SUM(C25:C28)</f>
        <v>12913</v>
      </c>
      <c r="D24" s="16">
        <f>SUM(D25:D28)</f>
        <v>11129</v>
      </c>
      <c r="E24" s="17">
        <f>C24/D24</f>
        <v>1.1603019139185911</v>
      </c>
      <c r="F24" s="18">
        <f>C24-D24</f>
        <v>1784</v>
      </c>
      <c r="G24" s="15">
        <f>SUM(G25:G28)</f>
        <v>16229</v>
      </c>
      <c r="H24" s="19">
        <f>SUM(H25:H28)</f>
        <v>19064</v>
      </c>
      <c r="I24" s="17">
        <f>G24/H24</f>
        <v>0.85129039026437259</v>
      </c>
      <c r="J24" s="18">
        <f>G24-H24</f>
        <v>-2835</v>
      </c>
      <c r="K24" s="46">
        <f t="shared" ref="K24:L27" si="3">IF(C24=0,"-",C24/G24)</f>
        <v>0.79567441000677797</v>
      </c>
      <c r="L24" s="47">
        <f t="shared" si="3"/>
        <v>0.58377045740663025</v>
      </c>
      <c r="M24" s="48">
        <f>K24-L24</f>
        <v>0.21190395260014772</v>
      </c>
    </row>
    <row r="25" spans="1:13" ht="18" customHeight="1" x14ac:dyDescent="0.4">
      <c r="A25" s="206"/>
      <c r="B25" s="81" t="s">
        <v>157</v>
      </c>
      <c r="C25" s="23">
        <f>SUMIF('７月（中旬）'!$C$8:$C$16,"名古屋",'７月（中旬）'!G$8:G$16)</f>
        <v>0</v>
      </c>
      <c r="D25" s="24">
        <f>SUMIF('７月（中旬）'!$C$8:$C$16,"名古屋",'７月（中旬）'!H$8:H$16)</f>
        <v>0</v>
      </c>
      <c r="E25" s="25" t="e">
        <f>C25/D25</f>
        <v>#DIV/0!</v>
      </c>
      <c r="F25" s="26">
        <f>C25-D25</f>
        <v>0</v>
      </c>
      <c r="G25" s="23">
        <f>SUMIF('７月（中旬）'!$C$8:$C$16,"名古屋",'７月（中旬）'!K$8:K$16)</f>
        <v>0</v>
      </c>
      <c r="H25" s="24">
        <f>SUMIF('７月（中旬）'!$C$8:$C$16,"名古屋",'７月（中旬）'!L$8:L$16)</f>
        <v>0</v>
      </c>
      <c r="I25" s="25" t="e">
        <f>G25/H25</f>
        <v>#DIV/0!</v>
      </c>
      <c r="J25" s="26">
        <f>G25-H25</f>
        <v>0</v>
      </c>
      <c r="K25" s="49" t="str">
        <f t="shared" si="3"/>
        <v>-</v>
      </c>
      <c r="L25" s="50" t="str">
        <f t="shared" si="3"/>
        <v>-</v>
      </c>
      <c r="M25" s="29" t="e">
        <f>K25-L25</f>
        <v>#VALUE!</v>
      </c>
    </row>
    <row r="26" spans="1:13" ht="18" customHeight="1" x14ac:dyDescent="0.4">
      <c r="A26" s="206"/>
      <c r="B26" s="66" t="s">
        <v>156</v>
      </c>
      <c r="C26" s="30">
        <f>SUMIF('７月（中旬）'!$C$18:$C$36,"名古屋",'７月（中旬）'!G$18:G$36)</f>
        <v>5259</v>
      </c>
      <c r="D26" s="31">
        <f>SUMIF('７月（中旬）'!$C$18:$C$36,"名古屋",'７月（中旬）'!H$18:H$36)</f>
        <v>4259</v>
      </c>
      <c r="E26" s="32">
        <f>C26/D26</f>
        <v>1.234796900680911</v>
      </c>
      <c r="F26" s="33">
        <f>C26-D26</f>
        <v>1000</v>
      </c>
      <c r="G26" s="30">
        <f>SUMIF('７月（中旬）'!$C$18:$C$36,"名古屋",'７月（中旬）'!K$18:K$36)</f>
        <v>5850</v>
      </c>
      <c r="H26" s="31">
        <f>SUMIF('７月（中旬）'!$C$18:$C$36,"名古屋",'７月（中旬）'!L$18:L$36)</f>
        <v>5825</v>
      </c>
      <c r="I26" s="32">
        <f>G26/H26</f>
        <v>1.0042918454935623</v>
      </c>
      <c r="J26" s="33">
        <f>G26-H26</f>
        <v>25</v>
      </c>
      <c r="K26" s="34">
        <f t="shared" si="3"/>
        <v>0.89897435897435896</v>
      </c>
      <c r="L26" s="35">
        <f t="shared" si="3"/>
        <v>0.7311587982832618</v>
      </c>
      <c r="M26" s="36">
        <f>K26-L26</f>
        <v>0.16781556069109715</v>
      </c>
    </row>
    <row r="27" spans="1:13" ht="18" customHeight="1" x14ac:dyDescent="0.4">
      <c r="A27" s="206"/>
      <c r="B27" s="66" t="s">
        <v>154</v>
      </c>
      <c r="C27" s="30">
        <f>SUMIF('７月（中旬）'!$C$42:$C$63,"名古屋",'７月（中旬）'!G$42:G$63)</f>
        <v>7654</v>
      </c>
      <c r="D27" s="31">
        <f>SUMIF('７月（中旬）'!$C$42:$C$63,"名古屋",'７月（中旬）'!H$42:H$63)</f>
        <v>6870</v>
      </c>
      <c r="E27" s="32">
        <f>C27/D27</f>
        <v>1.1141193595342067</v>
      </c>
      <c r="F27" s="33">
        <f>C27-D27</f>
        <v>784</v>
      </c>
      <c r="G27" s="30">
        <f>SUMIF('７月（中旬）'!$C$42:$C$63,"名古屋",'７月（中旬）'!K$42:K$63)</f>
        <v>10379</v>
      </c>
      <c r="H27" s="31">
        <f>SUMIF('７月（中旬）'!$C$42:$C$63,"名古屋",'７月（中旬）'!L$42:L$63)</f>
        <v>13239</v>
      </c>
      <c r="I27" s="32">
        <f>G27/H27</f>
        <v>0.78397159906337333</v>
      </c>
      <c r="J27" s="33">
        <f>G27-H27</f>
        <v>-2860</v>
      </c>
      <c r="K27" s="34">
        <f t="shared" si="3"/>
        <v>0.7374506214471529</v>
      </c>
      <c r="L27" s="35">
        <f t="shared" si="3"/>
        <v>0.5189213686834353</v>
      </c>
      <c r="M27" s="36">
        <f>K27-L27</f>
        <v>0.2185292527637176</v>
      </c>
    </row>
    <row r="28" spans="1:13" s="45" customFormat="1" ht="18" customHeight="1" x14ac:dyDescent="0.15">
      <c r="A28" s="51"/>
      <c r="B28" s="52" t="s">
        <v>99</v>
      </c>
      <c r="C28" s="53" t="s">
        <v>0</v>
      </c>
      <c r="D28" s="39" t="s">
        <v>0</v>
      </c>
      <c r="E28" s="40" t="s">
        <v>0</v>
      </c>
      <c r="F28" s="41" t="s">
        <v>0</v>
      </c>
      <c r="G28" s="53" t="s">
        <v>0</v>
      </c>
      <c r="H28" s="39" t="s">
        <v>0</v>
      </c>
      <c r="I28" s="40" t="s">
        <v>0</v>
      </c>
      <c r="J28" s="41" t="s">
        <v>0</v>
      </c>
      <c r="K28" s="42" t="s">
        <v>0</v>
      </c>
      <c r="L28" s="43" t="s">
        <v>0</v>
      </c>
      <c r="M28" s="44" t="s">
        <v>0</v>
      </c>
    </row>
    <row r="29" spans="1:13" ht="18" customHeight="1" x14ac:dyDescent="0.4">
      <c r="A29" s="208" t="s">
        <v>158</v>
      </c>
      <c r="B29" s="14"/>
      <c r="C29" s="15">
        <f>SUM(C30:C36)</f>
        <v>17132</v>
      </c>
      <c r="D29" s="16">
        <f>SUM(D30:D36)</f>
        <v>14149</v>
      </c>
      <c r="E29" s="17">
        <f t="shared" ref="E29:E34" si="4">C29/D29</f>
        <v>1.2108276203265249</v>
      </c>
      <c r="F29" s="18">
        <f t="shared" ref="F29:F34" si="5">C29-D29</f>
        <v>2983</v>
      </c>
      <c r="G29" s="15">
        <f>SUM(G30:G36)</f>
        <v>27320</v>
      </c>
      <c r="H29" s="16">
        <f>SUM(H30:H36)</f>
        <v>25435</v>
      </c>
      <c r="I29" s="17">
        <f t="shared" ref="I29:I34" si="6">G29/H29</f>
        <v>1.0741104776882249</v>
      </c>
      <c r="J29" s="18">
        <f t="shared" ref="J29:J34" si="7">G29-H29</f>
        <v>1885</v>
      </c>
      <c r="K29" s="46">
        <f t="shared" ref="K29:L34" si="8">IF(C29=0,"-",C29/G29)</f>
        <v>0.62708638360175695</v>
      </c>
      <c r="L29" s="47">
        <f t="shared" si="8"/>
        <v>0.5562807155494397</v>
      </c>
      <c r="M29" s="22">
        <f t="shared" ref="M29:M34" si="9">K29-L29</f>
        <v>7.080566805231725E-2</v>
      </c>
    </row>
    <row r="30" spans="1:13" ht="18" customHeight="1" x14ac:dyDescent="0.4">
      <c r="A30" s="206"/>
      <c r="B30" s="81" t="s">
        <v>157</v>
      </c>
      <c r="C30" s="23">
        <f>'７月（中旬）'!G7-SUMIF('７月中旬'!$B$9:$B$28,'７月中旬'!$B30,C$9:C$28)</f>
        <v>0</v>
      </c>
      <c r="D30" s="24">
        <f>'７月（中旬）'!H7-SUMIF('７月中旬'!$B$9:$B$28,'７月中旬'!$B30,D$9:D$28)</f>
        <v>0</v>
      </c>
      <c r="E30" s="25" t="e">
        <f t="shared" si="4"/>
        <v>#DIV/0!</v>
      </c>
      <c r="F30" s="26">
        <f t="shared" si="5"/>
        <v>0</v>
      </c>
      <c r="G30" s="23">
        <f>'７月（中旬）'!K7-SUMIF('７月中旬'!$B$9:$B$28,'７月中旬'!$B30,G$9:G$28)</f>
        <v>0</v>
      </c>
      <c r="H30" s="24">
        <f>'７月（中旬）'!L7-SUMIF('７月中旬'!$B$9:$B$28,'７月中旬'!$B30,H$9:H$28)</f>
        <v>0</v>
      </c>
      <c r="I30" s="25" t="e">
        <f t="shared" si="6"/>
        <v>#DIV/0!</v>
      </c>
      <c r="J30" s="26">
        <f t="shared" si="7"/>
        <v>0</v>
      </c>
      <c r="K30" s="49" t="str">
        <f t="shared" si="8"/>
        <v>-</v>
      </c>
      <c r="L30" s="50" t="str">
        <f t="shared" si="8"/>
        <v>-</v>
      </c>
      <c r="M30" s="29" t="e">
        <f t="shared" si="9"/>
        <v>#VALUE!</v>
      </c>
    </row>
    <row r="31" spans="1:13" ht="18" customHeight="1" x14ac:dyDescent="0.4">
      <c r="A31" s="206"/>
      <c r="B31" s="66" t="s">
        <v>156</v>
      </c>
      <c r="C31" s="30">
        <f>'７月（中旬）'!G17-SUMIF('７月中旬'!$B$9:$B$28,'７月中旬'!$B31,'７月中旬'!C$9:C$28)</f>
        <v>2003</v>
      </c>
      <c r="D31" s="207">
        <f>'７月（中旬）'!H17-SUMIF('７月中旬'!$B$9:$B$28,'７月中旬'!$B31,'７月中旬'!D$9:D$28)</f>
        <v>1939</v>
      </c>
      <c r="E31" s="32">
        <f t="shared" si="4"/>
        <v>1.0330067044868489</v>
      </c>
      <c r="F31" s="33">
        <f t="shared" si="5"/>
        <v>64</v>
      </c>
      <c r="G31" s="30">
        <f>'７月（中旬）'!K17-SUMIF('７月中旬'!$B$9:$B$28,'７月中旬'!$B31,'７月中旬'!G$9:G$28)</f>
        <v>2900</v>
      </c>
      <c r="H31" s="207">
        <f>'７月（中旬）'!L17-SUMIF('７月中旬'!$B$9:$B$28,'７月中旬'!$B31,'７月中旬'!H$9:H$28)</f>
        <v>2900</v>
      </c>
      <c r="I31" s="32">
        <f t="shared" si="6"/>
        <v>1</v>
      </c>
      <c r="J31" s="33">
        <f t="shared" si="7"/>
        <v>0</v>
      </c>
      <c r="K31" s="34">
        <f t="shared" si="8"/>
        <v>0.69068965517241376</v>
      </c>
      <c r="L31" s="35">
        <f t="shared" si="8"/>
        <v>0.66862068965517241</v>
      </c>
      <c r="M31" s="36">
        <f t="shared" si="9"/>
        <v>2.2068965517241357E-2</v>
      </c>
    </row>
    <row r="32" spans="1:13" ht="18" customHeight="1" x14ac:dyDescent="0.4">
      <c r="A32" s="206"/>
      <c r="B32" s="66" t="s">
        <v>155</v>
      </c>
      <c r="C32" s="30">
        <f>'７月（中旬）'!G37</f>
        <v>676</v>
      </c>
      <c r="D32" s="31">
        <f>'７月（中旬）'!H37</f>
        <v>741</v>
      </c>
      <c r="E32" s="32">
        <f t="shared" si="4"/>
        <v>0.91228070175438591</v>
      </c>
      <c r="F32" s="33">
        <f t="shared" si="5"/>
        <v>-65</v>
      </c>
      <c r="G32" s="30">
        <f>'７月（中旬）'!K37</f>
        <v>1040</v>
      </c>
      <c r="H32" s="31">
        <f>'７月（中旬）'!L37</f>
        <v>1107</v>
      </c>
      <c r="I32" s="32">
        <f t="shared" si="6"/>
        <v>0.93947606142728091</v>
      </c>
      <c r="J32" s="33">
        <f t="shared" si="7"/>
        <v>-67</v>
      </c>
      <c r="K32" s="34">
        <f t="shared" si="8"/>
        <v>0.65</v>
      </c>
      <c r="L32" s="35">
        <f t="shared" si="8"/>
        <v>0.66937669376693765</v>
      </c>
      <c r="M32" s="36">
        <f t="shared" si="9"/>
        <v>-1.9376693766937625E-2</v>
      </c>
    </row>
    <row r="33" spans="1:13" ht="18" customHeight="1" x14ac:dyDescent="0.4">
      <c r="A33" s="206"/>
      <c r="B33" s="66" t="s">
        <v>154</v>
      </c>
      <c r="C33" s="30">
        <f>'７月（中旬）'!G41-SUMIF('７月中旬'!$B$8:$B$28,'７月中旬'!$B33,'７月中旬'!C$8:C$28)</f>
        <v>13116</v>
      </c>
      <c r="D33" s="31">
        <f>'７月（中旬）'!H41-SUMIF('７月中旬'!$B$8:$B$28,'７月中旬'!$B33,'７月中旬'!D$8:D$28)</f>
        <v>10682</v>
      </c>
      <c r="E33" s="32">
        <f t="shared" si="4"/>
        <v>1.2278599513199775</v>
      </c>
      <c r="F33" s="33">
        <f t="shared" si="5"/>
        <v>2434</v>
      </c>
      <c r="G33" s="30">
        <f>'７月（中旬）'!K41-SUMIF('７月中旬'!$B$8:$B$28,'７月中旬'!$B33,'７月中旬'!G$8:G$28)</f>
        <v>21700</v>
      </c>
      <c r="H33" s="31">
        <f>'７月（中旬）'!L41-SUMIF('７月中旬'!$B$8:$B$28,'７月中旬'!$B33,'７月中旬'!H$8:H$28)</f>
        <v>20319</v>
      </c>
      <c r="I33" s="32">
        <f t="shared" si="6"/>
        <v>1.0679659432058664</v>
      </c>
      <c r="J33" s="33">
        <f t="shared" si="7"/>
        <v>1381</v>
      </c>
      <c r="K33" s="34">
        <f t="shared" si="8"/>
        <v>0.60442396313364055</v>
      </c>
      <c r="L33" s="35">
        <f t="shared" si="8"/>
        <v>0.52571484817166203</v>
      </c>
      <c r="M33" s="36">
        <f t="shared" si="9"/>
        <v>7.8709114961978521E-2</v>
      </c>
    </row>
    <row r="34" spans="1:13" ht="18" customHeight="1" x14ac:dyDescent="0.4">
      <c r="A34" s="206"/>
      <c r="B34" s="66" t="s">
        <v>153</v>
      </c>
      <c r="C34" s="30">
        <f>'７月（中旬）'!G64-SUMIF('７月中旬'!$B$9:$B$28,'７月中旬'!$B34,'７月中旬'!C$9:C$28)</f>
        <v>1337</v>
      </c>
      <c r="D34" s="31">
        <f>'７月（中旬）'!H64-SUMIF('７月中旬'!$B$9:$B$28,'７月中旬'!$B34,'７月中旬'!D$9:D$28)</f>
        <v>787</v>
      </c>
      <c r="E34" s="32">
        <f t="shared" si="4"/>
        <v>1.6988564167725539</v>
      </c>
      <c r="F34" s="33">
        <f t="shared" si="5"/>
        <v>550</v>
      </c>
      <c r="G34" s="30">
        <f>'７月（中旬）'!K64-SUMIF('７月中旬'!$B$9:$B$28,'７月中旬'!$B34,'７月中旬'!G$9:G$28)</f>
        <v>1680</v>
      </c>
      <c r="H34" s="31">
        <f>'７月（中旬）'!L64-SUMIF('７月中旬'!$B$9:$B$28,'７月中旬'!$B34,'７月中旬'!H$9:H$28)</f>
        <v>1109</v>
      </c>
      <c r="I34" s="32">
        <f t="shared" si="6"/>
        <v>1.51487826871055</v>
      </c>
      <c r="J34" s="33">
        <f t="shared" si="7"/>
        <v>571</v>
      </c>
      <c r="K34" s="34">
        <f t="shared" si="8"/>
        <v>0.79583333333333328</v>
      </c>
      <c r="L34" s="35">
        <f t="shared" si="8"/>
        <v>0.70964833183047793</v>
      </c>
      <c r="M34" s="36">
        <f t="shared" si="9"/>
        <v>8.6185001502855352E-2</v>
      </c>
    </row>
    <row r="35" spans="1:13" s="45" customFormat="1" ht="18" customHeight="1" x14ac:dyDescent="0.15">
      <c r="A35" s="37"/>
      <c r="B35" s="57" t="s">
        <v>99</v>
      </c>
      <c r="C35" s="58" t="s">
        <v>0</v>
      </c>
      <c r="D35" s="59" t="s">
        <v>0</v>
      </c>
      <c r="E35" s="60" t="s">
        <v>0</v>
      </c>
      <c r="F35" s="61" t="s">
        <v>0</v>
      </c>
      <c r="G35" s="58" t="s">
        <v>0</v>
      </c>
      <c r="H35" s="59" t="s">
        <v>0</v>
      </c>
      <c r="I35" s="60" t="s">
        <v>0</v>
      </c>
      <c r="J35" s="61" t="s">
        <v>0</v>
      </c>
      <c r="K35" s="62" t="s">
        <v>0</v>
      </c>
      <c r="L35" s="63" t="s">
        <v>0</v>
      </c>
      <c r="M35" s="64" t="s">
        <v>0</v>
      </c>
    </row>
    <row r="36" spans="1:13" s="45" customFormat="1" ht="18" customHeight="1" thickBot="1" x14ac:dyDescent="0.2">
      <c r="A36" s="51"/>
      <c r="B36" s="52" t="s">
        <v>152</v>
      </c>
      <c r="C36" s="53" t="s">
        <v>0</v>
      </c>
      <c r="D36" s="39" t="s">
        <v>0</v>
      </c>
      <c r="E36" s="40" t="s">
        <v>0</v>
      </c>
      <c r="F36" s="41" t="s">
        <v>0</v>
      </c>
      <c r="G36" s="53" t="s">
        <v>0</v>
      </c>
      <c r="H36" s="39" t="s">
        <v>0</v>
      </c>
      <c r="I36" s="40" t="s">
        <v>0</v>
      </c>
      <c r="J36" s="41" t="s">
        <v>0</v>
      </c>
      <c r="K36" s="67" t="s">
        <v>0</v>
      </c>
      <c r="L36" s="68" t="s">
        <v>0</v>
      </c>
      <c r="M36" s="69" t="s">
        <v>0</v>
      </c>
    </row>
    <row r="37" spans="1:13" x14ac:dyDescent="0.4">
      <c r="C37" s="203"/>
      <c r="G37" s="203"/>
    </row>
    <row r="38" spans="1:13" x14ac:dyDescent="0.4">
      <c r="C38" s="203"/>
      <c r="G38" s="203"/>
    </row>
    <row r="39" spans="1:13" x14ac:dyDescent="0.4">
      <c r="C39" s="203"/>
      <c r="G39" s="71"/>
    </row>
    <row r="40" spans="1:13" x14ac:dyDescent="0.4">
      <c r="C40" s="203"/>
      <c r="G40" s="203"/>
    </row>
    <row r="41" spans="1:13" x14ac:dyDescent="0.4">
      <c r="C41" s="203"/>
      <c r="G41" s="203"/>
    </row>
    <row r="42" spans="1:13" x14ac:dyDescent="0.4">
      <c r="C42" s="203"/>
      <c r="G42" s="203"/>
    </row>
    <row r="43" spans="1:13" x14ac:dyDescent="0.4">
      <c r="C43" s="203"/>
      <c r="G43" s="203"/>
    </row>
    <row r="44" spans="1:13" x14ac:dyDescent="0.4">
      <c r="C44" s="203"/>
      <c r="G44" s="203"/>
    </row>
    <row r="45" spans="1:13" x14ac:dyDescent="0.4">
      <c r="C45" s="203"/>
      <c r="G45" s="203"/>
    </row>
    <row r="46" spans="1:13" x14ac:dyDescent="0.4">
      <c r="C46" s="203"/>
      <c r="G46" s="203"/>
    </row>
    <row r="47" spans="1:13" x14ac:dyDescent="0.4">
      <c r="C47" s="203"/>
      <c r="G47" s="203"/>
    </row>
    <row r="48" spans="1:13" x14ac:dyDescent="0.4">
      <c r="C48" s="203"/>
      <c r="G48" s="203"/>
    </row>
    <row r="49" spans="3:7" x14ac:dyDescent="0.4">
      <c r="C49" s="203"/>
      <c r="G49" s="203"/>
    </row>
    <row r="50" spans="3:7" x14ac:dyDescent="0.4">
      <c r="C50" s="203"/>
      <c r="G50" s="203"/>
    </row>
    <row r="51" spans="3:7" x14ac:dyDescent="0.4">
      <c r="C51" s="203"/>
      <c r="G51" s="203"/>
    </row>
    <row r="52" spans="3:7" x14ac:dyDescent="0.4">
      <c r="C52" s="203"/>
      <c r="G52" s="203"/>
    </row>
    <row r="53" spans="3:7" x14ac:dyDescent="0.4">
      <c r="C53" s="203"/>
      <c r="G53" s="203"/>
    </row>
    <row r="54" spans="3:7" x14ac:dyDescent="0.4">
      <c r="C54" s="203"/>
      <c r="G54" s="203"/>
    </row>
    <row r="55" spans="3:7" x14ac:dyDescent="0.4">
      <c r="C55" s="203"/>
      <c r="G55" s="203"/>
    </row>
    <row r="56" spans="3:7" x14ac:dyDescent="0.4">
      <c r="C56" s="203"/>
      <c r="G56" s="203"/>
    </row>
    <row r="57" spans="3:7" x14ac:dyDescent="0.4">
      <c r="C57" s="203"/>
      <c r="G57" s="203"/>
    </row>
    <row r="58" spans="3:7" x14ac:dyDescent="0.4">
      <c r="C58" s="203"/>
      <c r="G58" s="203"/>
    </row>
    <row r="59" spans="3:7" x14ac:dyDescent="0.4">
      <c r="C59" s="203"/>
      <c r="G59" s="203"/>
    </row>
    <row r="60" spans="3:7" x14ac:dyDescent="0.4">
      <c r="C60" s="203"/>
      <c r="G60" s="203"/>
    </row>
    <row r="61" spans="3:7" x14ac:dyDescent="0.4">
      <c r="C61" s="203"/>
      <c r="G61" s="203"/>
    </row>
    <row r="62" spans="3:7" x14ac:dyDescent="0.4">
      <c r="C62" s="203"/>
      <c r="G62" s="203"/>
    </row>
    <row r="63" spans="3:7" x14ac:dyDescent="0.4">
      <c r="C63" s="203"/>
      <c r="G63" s="203"/>
    </row>
    <row r="64" spans="3:7" x14ac:dyDescent="0.4">
      <c r="C64" s="203"/>
      <c r="G64" s="203"/>
    </row>
    <row r="65" spans="2:7" x14ac:dyDescent="0.4">
      <c r="C65" s="203"/>
      <c r="G65" s="203"/>
    </row>
    <row r="66" spans="2:7" x14ac:dyDescent="0.4">
      <c r="C66" s="203"/>
      <c r="G66" s="203"/>
    </row>
    <row r="67" spans="2:7" x14ac:dyDescent="0.4">
      <c r="B67" s="202">
        <v>6025</v>
      </c>
      <c r="C67" s="203"/>
      <c r="F67" s="201">
        <v>10620</v>
      </c>
      <c r="G67" s="203"/>
    </row>
    <row r="68" spans="2:7" x14ac:dyDescent="0.4">
      <c r="C68" s="203"/>
      <c r="G68" s="203"/>
    </row>
    <row r="69" spans="2:7" x14ac:dyDescent="0.4">
      <c r="C69" s="203"/>
      <c r="G69" s="203"/>
    </row>
    <row r="70" spans="2:7" x14ac:dyDescent="0.4">
      <c r="C70" s="203"/>
      <c r="G70" s="203"/>
    </row>
    <row r="71" spans="2:7" x14ac:dyDescent="0.4">
      <c r="C71" s="203"/>
      <c r="G71" s="203"/>
    </row>
    <row r="72" spans="2:7" x14ac:dyDescent="0.4">
      <c r="C72" s="203"/>
      <c r="G72" s="203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26'!A1" display="'h26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2"/>
  <sheetViews>
    <sheetView showGridLines="0" zoomScale="90" zoomScaleNormal="90" zoomScaleSheetLayoutView="90" workbookViewId="0">
      <pane xSplit="2" ySplit="5" topLeftCell="C24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02" customWidth="1"/>
    <col min="2" max="2" width="20.75" style="202" customWidth="1"/>
    <col min="3" max="4" width="11.625" style="201" customWidth="1"/>
    <col min="5" max="5" width="8.625" style="201" customWidth="1"/>
    <col min="6" max="6" width="10.625" style="201" customWidth="1"/>
    <col min="7" max="8" width="11.625" style="201" customWidth="1"/>
    <col min="9" max="9" width="8.625" style="201" customWidth="1"/>
    <col min="10" max="10" width="10.625" style="201" customWidth="1"/>
    <col min="11" max="11" width="9.625" style="70" customWidth="1"/>
    <col min="12" max="12" width="9.625" style="201" customWidth="1"/>
    <col min="13" max="13" width="8.625" style="201" customWidth="1"/>
    <col min="14" max="16384" width="9" style="201"/>
  </cols>
  <sheetData>
    <row r="1" spans="1:13" s="217" customFormat="1" x14ac:dyDescent="0.4">
      <c r="A1" s="327" t="str">
        <f>'h26'!A1</f>
        <v>平成26年度</v>
      </c>
      <c r="B1" s="327"/>
      <c r="C1" s="90"/>
      <c r="D1" s="90"/>
      <c r="E1" s="90"/>
      <c r="F1" s="95" t="str">
        <f ca="1">RIGHT(CELL("filename",$A$1),LEN(CELL("filename",$A$1))-FIND("]",CELL("filename",$A$1)))</f>
        <v>７月下旬</v>
      </c>
      <c r="G1" s="94" t="s">
        <v>71</v>
      </c>
      <c r="H1" s="90"/>
      <c r="I1" s="90"/>
      <c r="J1" s="90"/>
      <c r="K1" s="90"/>
      <c r="L1" s="90"/>
      <c r="M1" s="90"/>
    </row>
    <row r="2" spans="1:13" s="217" customFormat="1" ht="19.5" thickBot="1" x14ac:dyDescent="0.45">
      <c r="A2" s="13"/>
      <c r="B2" s="13" t="str">
        <f>'７月上旬'!B2</f>
        <v>26（2014）年</v>
      </c>
      <c r="C2" s="218">
        <f>'７月（上旬）'!E2</f>
        <v>7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7.100000000000001" customHeight="1" x14ac:dyDescent="0.4">
      <c r="A3" s="216"/>
      <c r="B3" s="215"/>
      <c r="C3" s="323" t="s">
        <v>173</v>
      </c>
      <c r="D3" s="324"/>
      <c r="E3" s="325"/>
      <c r="F3" s="326"/>
      <c r="G3" s="323" t="s">
        <v>172</v>
      </c>
      <c r="H3" s="324"/>
      <c r="I3" s="325"/>
      <c r="J3" s="326"/>
      <c r="K3" s="315" t="s">
        <v>171</v>
      </c>
      <c r="L3" s="316"/>
      <c r="M3" s="317"/>
    </row>
    <row r="4" spans="1:13" ht="17.100000000000001" customHeight="1" x14ac:dyDescent="0.4">
      <c r="A4" s="206"/>
      <c r="B4" s="214"/>
      <c r="C4" s="305" t="s">
        <v>230</v>
      </c>
      <c r="D4" s="340" t="s">
        <v>229</v>
      </c>
      <c r="E4" s="341" t="s">
        <v>168</v>
      </c>
      <c r="F4" s="342"/>
      <c r="G4" s="318" t="str">
        <f>C4</f>
        <v>14'7下旬</v>
      </c>
      <c r="H4" s="338" t="str">
        <f>D4</f>
        <v>13'7下旬</v>
      </c>
      <c r="I4" s="341" t="s">
        <v>168</v>
      </c>
      <c r="J4" s="342"/>
      <c r="K4" s="318" t="str">
        <f>C4</f>
        <v>14'7下旬</v>
      </c>
      <c r="L4" s="319" t="str">
        <f>D4</f>
        <v>13'7下旬</v>
      </c>
      <c r="M4" s="321" t="s">
        <v>167</v>
      </c>
    </row>
    <row r="5" spans="1:13" ht="17.100000000000001" customHeight="1" x14ac:dyDescent="0.4">
      <c r="A5" s="205"/>
      <c r="B5" s="213"/>
      <c r="C5" s="306"/>
      <c r="D5" s="320"/>
      <c r="E5" s="212" t="s">
        <v>166</v>
      </c>
      <c r="F5" s="211" t="s">
        <v>165</v>
      </c>
      <c r="G5" s="306"/>
      <c r="H5" s="339"/>
      <c r="I5" s="212" t="s">
        <v>166</v>
      </c>
      <c r="J5" s="211" t="s">
        <v>165</v>
      </c>
      <c r="K5" s="306"/>
      <c r="L5" s="320"/>
      <c r="M5" s="322"/>
    </row>
    <row r="6" spans="1:13" x14ac:dyDescent="0.4">
      <c r="A6" s="332" t="s">
        <v>164</v>
      </c>
      <c r="B6" s="333"/>
      <c r="C6" s="334">
        <v>200960</v>
      </c>
      <c r="D6" s="348">
        <v>182074</v>
      </c>
      <c r="E6" s="307">
        <v>1.1037270560321628</v>
      </c>
      <c r="F6" s="328">
        <v>18886</v>
      </c>
      <c r="G6" s="334">
        <v>252311</v>
      </c>
      <c r="H6" s="336">
        <v>254205</v>
      </c>
      <c r="I6" s="307">
        <v>0.99254932043036137</v>
      </c>
      <c r="J6" s="328">
        <v>-1894</v>
      </c>
      <c r="K6" s="309">
        <v>0.79647736325407925</v>
      </c>
      <c r="L6" s="345">
        <v>0.71624869691784188</v>
      </c>
      <c r="M6" s="313">
        <v>8.0228666336237375E-2</v>
      </c>
    </row>
    <row r="7" spans="1:13" x14ac:dyDescent="0.4">
      <c r="A7" s="330" t="s">
        <v>163</v>
      </c>
      <c r="B7" s="331"/>
      <c r="C7" s="335"/>
      <c r="D7" s="349"/>
      <c r="E7" s="344"/>
      <c r="F7" s="343"/>
      <c r="G7" s="335"/>
      <c r="H7" s="337"/>
      <c r="I7" s="344"/>
      <c r="J7" s="343"/>
      <c r="K7" s="310"/>
      <c r="L7" s="346"/>
      <c r="M7" s="347"/>
    </row>
    <row r="8" spans="1:13" ht="18" customHeight="1" x14ac:dyDescent="0.4">
      <c r="A8" s="208" t="s">
        <v>162</v>
      </c>
      <c r="B8" s="14"/>
      <c r="C8" s="15">
        <v>107631</v>
      </c>
      <c r="D8" s="16">
        <v>99450</v>
      </c>
      <c r="E8" s="17">
        <v>1.0822624434389141</v>
      </c>
      <c r="F8" s="18">
        <v>8181</v>
      </c>
      <c r="G8" s="15">
        <v>128682</v>
      </c>
      <c r="H8" s="19">
        <v>129407</v>
      </c>
      <c r="I8" s="17">
        <v>0.99439752099963685</v>
      </c>
      <c r="J8" s="18">
        <v>-725</v>
      </c>
      <c r="K8" s="20">
        <v>0.83641068680934394</v>
      </c>
      <c r="L8" s="21">
        <v>0.76850556770499279</v>
      </c>
      <c r="M8" s="210">
        <v>6.7905119104351153E-2</v>
      </c>
    </row>
    <row r="9" spans="1:13" ht="18" customHeight="1" x14ac:dyDescent="0.4">
      <c r="A9" s="206"/>
      <c r="B9" s="81" t="s">
        <v>157</v>
      </c>
      <c r="C9" s="23">
        <v>50557</v>
      </c>
      <c r="D9" s="24">
        <v>48291</v>
      </c>
      <c r="E9" s="25">
        <v>1.0469238574475574</v>
      </c>
      <c r="F9" s="26">
        <v>2266</v>
      </c>
      <c r="G9" s="23">
        <v>55788</v>
      </c>
      <c r="H9" s="24">
        <v>63102</v>
      </c>
      <c r="I9" s="25">
        <v>0.88409242179328706</v>
      </c>
      <c r="J9" s="26">
        <v>-7314</v>
      </c>
      <c r="K9" s="27">
        <v>0.9062343156234316</v>
      </c>
      <c r="L9" s="28">
        <v>0.7652847770276695</v>
      </c>
      <c r="M9" s="209">
        <v>0.14094953859576209</v>
      </c>
    </row>
    <row r="10" spans="1:13" ht="18" customHeight="1" x14ac:dyDescent="0.4">
      <c r="A10" s="206"/>
      <c r="B10" s="66" t="s">
        <v>156</v>
      </c>
      <c r="C10" s="30">
        <v>6196</v>
      </c>
      <c r="D10" s="31">
        <v>3908</v>
      </c>
      <c r="E10" s="32">
        <v>1.5854657113613102</v>
      </c>
      <c r="F10" s="33">
        <v>2288</v>
      </c>
      <c r="G10" s="30">
        <v>7656</v>
      </c>
      <c r="H10" s="31">
        <v>4840</v>
      </c>
      <c r="I10" s="32">
        <v>1.5818181818181818</v>
      </c>
      <c r="J10" s="33">
        <v>2816</v>
      </c>
      <c r="K10" s="34">
        <v>0.80929989550679204</v>
      </c>
      <c r="L10" s="35">
        <v>0.80743801652892566</v>
      </c>
      <c r="M10" s="36">
        <v>1.8618789778663825E-3</v>
      </c>
    </row>
    <row r="11" spans="1:13" ht="18" customHeight="1" x14ac:dyDescent="0.4">
      <c r="A11" s="206"/>
      <c r="B11" s="66" t="s">
        <v>154</v>
      </c>
      <c r="C11" s="30">
        <v>50878</v>
      </c>
      <c r="D11" s="31">
        <v>47251</v>
      </c>
      <c r="E11" s="32">
        <v>1.0767602802057099</v>
      </c>
      <c r="F11" s="33">
        <v>3627</v>
      </c>
      <c r="G11" s="30">
        <v>65238</v>
      </c>
      <c r="H11" s="31">
        <v>61465</v>
      </c>
      <c r="I11" s="32">
        <v>1.0613845277800373</v>
      </c>
      <c r="J11" s="33">
        <v>3773</v>
      </c>
      <c r="K11" s="34">
        <v>0.77988289033998592</v>
      </c>
      <c r="L11" s="35">
        <v>0.76874644106402013</v>
      </c>
      <c r="M11" s="36">
        <v>1.1136449275965798E-2</v>
      </c>
    </row>
    <row r="12" spans="1:13" s="45" customFormat="1" ht="18" customHeight="1" x14ac:dyDescent="0.15">
      <c r="A12" s="37"/>
      <c r="B12" s="52" t="s">
        <v>99</v>
      </c>
      <c r="C12" s="38" t="s">
        <v>0</v>
      </c>
      <c r="D12" s="39" t="s">
        <v>0</v>
      </c>
      <c r="E12" s="40" t="s">
        <v>0</v>
      </c>
      <c r="F12" s="41" t="s">
        <v>0</v>
      </c>
      <c r="G12" s="38" t="s">
        <v>0</v>
      </c>
      <c r="H12" s="39" t="s">
        <v>0</v>
      </c>
      <c r="I12" s="40" t="s">
        <v>0</v>
      </c>
      <c r="J12" s="41" t="s">
        <v>0</v>
      </c>
      <c r="K12" s="42" t="s">
        <v>0</v>
      </c>
      <c r="L12" s="43" t="s">
        <v>0</v>
      </c>
      <c r="M12" s="44" t="s">
        <v>0</v>
      </c>
    </row>
    <row r="13" spans="1:13" ht="18" customHeight="1" x14ac:dyDescent="0.4">
      <c r="A13" s="208" t="s">
        <v>161</v>
      </c>
      <c r="B13" s="14"/>
      <c r="C13" s="15">
        <v>36909</v>
      </c>
      <c r="D13" s="16">
        <v>30594</v>
      </c>
      <c r="E13" s="17">
        <v>1.2064130221612082</v>
      </c>
      <c r="F13" s="18">
        <v>6315</v>
      </c>
      <c r="G13" s="15">
        <v>46508</v>
      </c>
      <c r="H13" s="16">
        <v>41460</v>
      </c>
      <c r="I13" s="17">
        <v>1.1217559093101785</v>
      </c>
      <c r="J13" s="18">
        <v>5048</v>
      </c>
      <c r="K13" s="46">
        <v>0.7936054012212953</v>
      </c>
      <c r="L13" s="47">
        <v>0.73791606367583218</v>
      </c>
      <c r="M13" s="48">
        <v>5.5689337545463125E-2</v>
      </c>
    </row>
    <row r="14" spans="1:13" ht="18" customHeight="1" x14ac:dyDescent="0.4">
      <c r="A14" s="206"/>
      <c r="B14" s="81" t="s">
        <v>157</v>
      </c>
      <c r="C14" s="23">
        <v>9264</v>
      </c>
      <c r="D14" s="24">
        <v>7494</v>
      </c>
      <c r="E14" s="25">
        <v>1.2361889511609288</v>
      </c>
      <c r="F14" s="26">
        <v>1770</v>
      </c>
      <c r="G14" s="23">
        <v>12815</v>
      </c>
      <c r="H14" s="24">
        <v>9130</v>
      </c>
      <c r="I14" s="25">
        <v>1.4036144578313252</v>
      </c>
      <c r="J14" s="26">
        <v>3685</v>
      </c>
      <c r="K14" s="49">
        <v>0.7229028482247366</v>
      </c>
      <c r="L14" s="50">
        <v>0.82081051478641842</v>
      </c>
      <c r="M14" s="29">
        <v>-9.7907666561681816E-2</v>
      </c>
    </row>
    <row r="15" spans="1:13" ht="18" customHeight="1" x14ac:dyDescent="0.4">
      <c r="A15" s="206"/>
      <c r="B15" s="66" t="s">
        <v>156</v>
      </c>
      <c r="C15" s="30">
        <v>5412</v>
      </c>
      <c r="D15" s="31">
        <v>4978</v>
      </c>
      <c r="E15" s="32">
        <v>1.0871836078746484</v>
      </c>
      <c r="F15" s="33">
        <v>434</v>
      </c>
      <c r="G15" s="30">
        <v>6490</v>
      </c>
      <c r="H15" s="31">
        <v>6480</v>
      </c>
      <c r="I15" s="32">
        <v>1.0015432098765431</v>
      </c>
      <c r="J15" s="33">
        <v>10</v>
      </c>
      <c r="K15" s="34">
        <v>0.83389830508474572</v>
      </c>
      <c r="L15" s="35">
        <v>0.76820987654320982</v>
      </c>
      <c r="M15" s="36">
        <v>6.5688428541535893E-2</v>
      </c>
    </row>
    <row r="16" spans="1:13" ht="18" customHeight="1" x14ac:dyDescent="0.4">
      <c r="A16" s="206"/>
      <c r="B16" s="66" t="s">
        <v>154</v>
      </c>
      <c r="C16" s="30">
        <v>20703</v>
      </c>
      <c r="D16" s="31">
        <v>17518</v>
      </c>
      <c r="E16" s="32">
        <v>1.181812992350725</v>
      </c>
      <c r="F16" s="33">
        <v>3185</v>
      </c>
      <c r="G16" s="30">
        <v>25403</v>
      </c>
      <c r="H16" s="31">
        <v>24836</v>
      </c>
      <c r="I16" s="32">
        <v>1.0228297632468997</v>
      </c>
      <c r="J16" s="33">
        <v>567</v>
      </c>
      <c r="K16" s="34">
        <v>0.81498248238397042</v>
      </c>
      <c r="L16" s="35">
        <v>0.70534707682396525</v>
      </c>
      <c r="M16" s="36">
        <v>0.10963540556000517</v>
      </c>
    </row>
    <row r="17" spans="1:13" ht="18" customHeight="1" x14ac:dyDescent="0.4">
      <c r="A17" s="206"/>
      <c r="B17" s="66" t="s">
        <v>153</v>
      </c>
      <c r="C17" s="30">
        <v>1530</v>
      </c>
      <c r="D17" s="31">
        <v>604</v>
      </c>
      <c r="E17" s="32">
        <v>2.5331125827814569</v>
      </c>
      <c r="F17" s="33">
        <v>926</v>
      </c>
      <c r="G17" s="30">
        <v>1800</v>
      </c>
      <c r="H17" s="31">
        <v>1014</v>
      </c>
      <c r="I17" s="32">
        <v>1.7751479289940828</v>
      </c>
      <c r="J17" s="33">
        <v>786</v>
      </c>
      <c r="K17" s="34">
        <v>0.85</v>
      </c>
      <c r="L17" s="35">
        <v>0.5956607495069034</v>
      </c>
      <c r="M17" s="36">
        <v>0.25433925049309658</v>
      </c>
    </row>
    <row r="18" spans="1:13" s="45" customFormat="1" ht="18" customHeight="1" x14ac:dyDescent="0.15">
      <c r="A18" s="51"/>
      <c r="B18" s="52" t="s">
        <v>99</v>
      </c>
      <c r="C18" s="53" t="s">
        <v>0</v>
      </c>
      <c r="D18" s="39" t="s">
        <v>0</v>
      </c>
      <c r="E18" s="40" t="s">
        <v>0</v>
      </c>
      <c r="F18" s="41" t="s">
        <v>0</v>
      </c>
      <c r="G18" s="53" t="s">
        <v>0</v>
      </c>
      <c r="H18" s="39" t="s">
        <v>0</v>
      </c>
      <c r="I18" s="40" t="s">
        <v>0</v>
      </c>
      <c r="J18" s="41" t="s">
        <v>0</v>
      </c>
      <c r="K18" s="42" t="s">
        <v>0</v>
      </c>
      <c r="L18" s="43" t="s">
        <v>0</v>
      </c>
      <c r="M18" s="44" t="s">
        <v>0</v>
      </c>
    </row>
    <row r="19" spans="1:13" ht="18" customHeight="1" x14ac:dyDescent="0.4">
      <c r="A19" s="208" t="s">
        <v>160</v>
      </c>
      <c r="B19" s="14"/>
      <c r="C19" s="15">
        <v>20156</v>
      </c>
      <c r="D19" s="16">
        <v>18825</v>
      </c>
      <c r="E19" s="17">
        <v>1.0707038512616203</v>
      </c>
      <c r="F19" s="18">
        <v>1331</v>
      </c>
      <c r="G19" s="15">
        <v>27797</v>
      </c>
      <c r="H19" s="19">
        <v>32062</v>
      </c>
      <c r="I19" s="17">
        <v>0.86697648306406339</v>
      </c>
      <c r="J19" s="18">
        <v>-4265</v>
      </c>
      <c r="K19" s="46">
        <v>0.72511422095909628</v>
      </c>
      <c r="L19" s="47">
        <v>0.58714365916037681</v>
      </c>
      <c r="M19" s="22">
        <v>0.13797056179871947</v>
      </c>
    </row>
    <row r="20" spans="1:13" ht="18" customHeight="1" x14ac:dyDescent="0.4">
      <c r="A20" s="206"/>
      <c r="B20" s="81" t="s">
        <v>157</v>
      </c>
      <c r="C20" s="23">
        <v>0</v>
      </c>
      <c r="D20" s="24">
        <v>0</v>
      </c>
      <c r="E20" s="25" t="e">
        <v>#DIV/0!</v>
      </c>
      <c r="F20" s="26">
        <v>0</v>
      </c>
      <c r="G20" s="23">
        <v>0</v>
      </c>
      <c r="H20" s="24">
        <v>0</v>
      </c>
      <c r="I20" s="25" t="e">
        <v>#DIV/0!</v>
      </c>
      <c r="J20" s="26">
        <v>0</v>
      </c>
      <c r="K20" s="49" t="s">
        <v>0</v>
      </c>
      <c r="L20" s="50" t="s">
        <v>0</v>
      </c>
      <c r="M20" s="29" t="e">
        <v>#VALUE!</v>
      </c>
    </row>
    <row r="21" spans="1:13" ht="18" customHeight="1" x14ac:dyDescent="0.4">
      <c r="A21" s="206"/>
      <c r="B21" s="66" t="s">
        <v>156</v>
      </c>
      <c r="C21" s="30">
        <v>7104</v>
      </c>
      <c r="D21" s="31">
        <v>5902</v>
      </c>
      <c r="E21" s="32">
        <v>1.2036597763470009</v>
      </c>
      <c r="F21" s="33">
        <v>1202</v>
      </c>
      <c r="G21" s="30">
        <v>9570</v>
      </c>
      <c r="H21" s="31">
        <v>9610</v>
      </c>
      <c r="I21" s="32">
        <v>0.99583766909469307</v>
      </c>
      <c r="J21" s="33">
        <v>-40</v>
      </c>
      <c r="K21" s="34">
        <v>0.74231974921630095</v>
      </c>
      <c r="L21" s="35">
        <v>0.61415192507804373</v>
      </c>
      <c r="M21" s="36">
        <v>0.12816782413825722</v>
      </c>
    </row>
    <row r="22" spans="1:13" ht="18" customHeight="1" x14ac:dyDescent="0.4">
      <c r="A22" s="206"/>
      <c r="B22" s="66" t="s">
        <v>154</v>
      </c>
      <c r="C22" s="30">
        <v>13052</v>
      </c>
      <c r="D22" s="31">
        <v>12923</v>
      </c>
      <c r="E22" s="32">
        <v>1.0099822022750136</v>
      </c>
      <c r="F22" s="33">
        <v>129</v>
      </c>
      <c r="G22" s="30">
        <v>18227</v>
      </c>
      <c r="H22" s="31">
        <v>22452</v>
      </c>
      <c r="I22" s="32">
        <v>0.81182077320505963</v>
      </c>
      <c r="J22" s="33">
        <v>-4225</v>
      </c>
      <c r="K22" s="34">
        <v>0.71608053985845177</v>
      </c>
      <c r="L22" s="35">
        <v>0.57558346695171925</v>
      </c>
      <c r="M22" s="36">
        <v>0.14049707290673252</v>
      </c>
    </row>
    <row r="23" spans="1:13" s="45" customFormat="1" ht="18" customHeight="1" x14ac:dyDescent="0.15">
      <c r="A23" s="51"/>
      <c r="B23" s="52" t="s">
        <v>99</v>
      </c>
      <c r="C23" s="53" t="s">
        <v>0</v>
      </c>
      <c r="D23" s="39" t="s">
        <v>0</v>
      </c>
      <c r="E23" s="40" t="s">
        <v>0</v>
      </c>
      <c r="F23" s="41" t="s">
        <v>0</v>
      </c>
      <c r="G23" s="53" t="s">
        <v>0</v>
      </c>
      <c r="H23" s="39" t="s">
        <v>0</v>
      </c>
      <c r="I23" s="40" t="s">
        <v>0</v>
      </c>
      <c r="J23" s="41" t="s">
        <v>0</v>
      </c>
      <c r="K23" s="42" t="s">
        <v>0</v>
      </c>
      <c r="L23" s="43" t="s">
        <v>0</v>
      </c>
      <c r="M23" s="44" t="s">
        <v>0</v>
      </c>
    </row>
    <row r="24" spans="1:13" ht="18" customHeight="1" x14ac:dyDescent="0.4">
      <c r="A24" s="208" t="s">
        <v>159</v>
      </c>
      <c r="B24" s="14"/>
      <c r="C24" s="15">
        <v>16261</v>
      </c>
      <c r="D24" s="16">
        <v>14931</v>
      </c>
      <c r="E24" s="17">
        <v>1.0890764181903423</v>
      </c>
      <c r="F24" s="18">
        <v>1330</v>
      </c>
      <c r="G24" s="15">
        <v>19217</v>
      </c>
      <c r="H24" s="19">
        <v>21028</v>
      </c>
      <c r="I24" s="17">
        <v>0.91387673578086359</v>
      </c>
      <c r="J24" s="18">
        <v>-1811</v>
      </c>
      <c r="K24" s="46">
        <v>0.84617786335015877</v>
      </c>
      <c r="L24" s="47">
        <v>0.71005326231691079</v>
      </c>
      <c r="M24" s="48">
        <v>0.13612460103324797</v>
      </c>
    </row>
    <row r="25" spans="1:13" ht="18" customHeight="1" x14ac:dyDescent="0.4">
      <c r="A25" s="206"/>
      <c r="B25" s="81" t="s">
        <v>157</v>
      </c>
      <c r="C25" s="23">
        <v>0</v>
      </c>
      <c r="D25" s="24">
        <v>0</v>
      </c>
      <c r="E25" s="25" t="e">
        <v>#DIV/0!</v>
      </c>
      <c r="F25" s="26">
        <v>0</v>
      </c>
      <c r="G25" s="23">
        <v>0</v>
      </c>
      <c r="H25" s="24">
        <v>0</v>
      </c>
      <c r="I25" s="25" t="e">
        <v>#DIV/0!</v>
      </c>
      <c r="J25" s="26">
        <v>0</v>
      </c>
      <c r="K25" s="49" t="s">
        <v>0</v>
      </c>
      <c r="L25" s="50" t="s">
        <v>0</v>
      </c>
      <c r="M25" s="29" t="e">
        <v>#VALUE!</v>
      </c>
    </row>
    <row r="26" spans="1:13" ht="18" customHeight="1" x14ac:dyDescent="0.4">
      <c r="A26" s="206"/>
      <c r="B26" s="66" t="s">
        <v>156</v>
      </c>
      <c r="C26" s="30">
        <v>5763</v>
      </c>
      <c r="D26" s="31">
        <v>4958</v>
      </c>
      <c r="E26" s="32">
        <v>1.1623638563937071</v>
      </c>
      <c r="F26" s="33">
        <v>805</v>
      </c>
      <c r="G26" s="30">
        <v>6435</v>
      </c>
      <c r="H26" s="31">
        <v>6425</v>
      </c>
      <c r="I26" s="32">
        <v>1.001556420233463</v>
      </c>
      <c r="J26" s="33">
        <v>10</v>
      </c>
      <c r="K26" s="34">
        <v>0.8955710955710956</v>
      </c>
      <c r="L26" s="35">
        <v>0.77167315175097273</v>
      </c>
      <c r="M26" s="36">
        <v>0.12389794382012287</v>
      </c>
    </row>
    <row r="27" spans="1:13" ht="18" customHeight="1" x14ac:dyDescent="0.4">
      <c r="A27" s="206"/>
      <c r="B27" s="66" t="s">
        <v>154</v>
      </c>
      <c r="C27" s="30">
        <v>10498</v>
      </c>
      <c r="D27" s="31">
        <v>9973</v>
      </c>
      <c r="E27" s="32">
        <v>1.0526421337611551</v>
      </c>
      <c r="F27" s="33">
        <v>525</v>
      </c>
      <c r="G27" s="30">
        <v>12782</v>
      </c>
      <c r="H27" s="31">
        <v>14603</v>
      </c>
      <c r="I27" s="32">
        <v>0.8752995959734301</v>
      </c>
      <c r="J27" s="33">
        <v>-1821</v>
      </c>
      <c r="K27" s="34">
        <v>0.82131121890158032</v>
      </c>
      <c r="L27" s="35">
        <v>0.68294186126138468</v>
      </c>
      <c r="M27" s="36">
        <v>0.13836935764019564</v>
      </c>
    </row>
    <row r="28" spans="1:13" s="45" customFormat="1" ht="18" customHeight="1" x14ac:dyDescent="0.15">
      <c r="A28" s="51"/>
      <c r="B28" s="52" t="s">
        <v>99</v>
      </c>
      <c r="C28" s="53" t="s">
        <v>0</v>
      </c>
      <c r="D28" s="39" t="s">
        <v>0</v>
      </c>
      <c r="E28" s="40" t="s">
        <v>0</v>
      </c>
      <c r="F28" s="41" t="s">
        <v>0</v>
      </c>
      <c r="G28" s="53" t="s">
        <v>0</v>
      </c>
      <c r="H28" s="39" t="s">
        <v>0</v>
      </c>
      <c r="I28" s="40" t="s">
        <v>0</v>
      </c>
      <c r="J28" s="41" t="s">
        <v>0</v>
      </c>
      <c r="K28" s="42" t="s">
        <v>0</v>
      </c>
      <c r="L28" s="43" t="s">
        <v>0</v>
      </c>
      <c r="M28" s="44" t="s">
        <v>0</v>
      </c>
    </row>
    <row r="29" spans="1:13" ht="18" customHeight="1" x14ac:dyDescent="0.4">
      <c r="A29" s="208" t="s">
        <v>158</v>
      </c>
      <c r="B29" s="14"/>
      <c r="C29" s="15">
        <v>20003</v>
      </c>
      <c r="D29" s="16">
        <v>18274</v>
      </c>
      <c r="E29" s="17">
        <v>1.094615300426836</v>
      </c>
      <c r="F29" s="18">
        <v>1729</v>
      </c>
      <c r="G29" s="15">
        <v>30107</v>
      </c>
      <c r="H29" s="16">
        <v>30248</v>
      </c>
      <c r="I29" s="17">
        <v>0.9953385347791589</v>
      </c>
      <c r="J29" s="18">
        <v>-141</v>
      </c>
      <c r="K29" s="46">
        <v>0.66439698409007875</v>
      </c>
      <c r="L29" s="47">
        <v>0.60413911663581066</v>
      </c>
      <c r="M29" s="22">
        <v>6.0257867454268088E-2</v>
      </c>
    </row>
    <row r="30" spans="1:13" ht="18" customHeight="1" x14ac:dyDescent="0.4">
      <c r="A30" s="206"/>
      <c r="B30" s="81" t="s">
        <v>157</v>
      </c>
      <c r="C30" s="23">
        <v>0</v>
      </c>
      <c r="D30" s="24">
        <v>0</v>
      </c>
      <c r="E30" s="25" t="e">
        <v>#DIV/0!</v>
      </c>
      <c r="F30" s="26">
        <v>0</v>
      </c>
      <c r="G30" s="23">
        <v>0</v>
      </c>
      <c r="H30" s="24">
        <v>0</v>
      </c>
      <c r="I30" s="25" t="e">
        <v>#DIV/0!</v>
      </c>
      <c r="J30" s="26">
        <v>0</v>
      </c>
      <c r="K30" s="49" t="s">
        <v>0</v>
      </c>
      <c r="L30" s="50" t="s">
        <v>0</v>
      </c>
      <c r="M30" s="29" t="e">
        <v>#VALUE!</v>
      </c>
    </row>
    <row r="31" spans="1:13" ht="18" customHeight="1" x14ac:dyDescent="0.4">
      <c r="A31" s="206"/>
      <c r="B31" s="66" t="s">
        <v>156</v>
      </c>
      <c r="C31" s="30">
        <v>2409</v>
      </c>
      <c r="D31" s="207">
        <v>2364</v>
      </c>
      <c r="E31" s="32">
        <v>1.0190355329949239</v>
      </c>
      <c r="F31" s="33">
        <v>45</v>
      </c>
      <c r="G31" s="30">
        <v>3045</v>
      </c>
      <c r="H31" s="207">
        <v>3190</v>
      </c>
      <c r="I31" s="32">
        <v>0.95454545454545459</v>
      </c>
      <c r="J31" s="33">
        <v>-145</v>
      </c>
      <c r="K31" s="34">
        <v>0.79113300492610839</v>
      </c>
      <c r="L31" s="35">
        <v>0.74106583072100318</v>
      </c>
      <c r="M31" s="36">
        <v>5.0067174205105203E-2</v>
      </c>
    </row>
    <row r="32" spans="1:13" ht="18" customHeight="1" x14ac:dyDescent="0.4">
      <c r="A32" s="206"/>
      <c r="B32" s="66" t="s">
        <v>155</v>
      </c>
      <c r="C32" s="30">
        <v>906</v>
      </c>
      <c r="D32" s="31">
        <v>832</v>
      </c>
      <c r="E32" s="32">
        <v>1.0889423076923077</v>
      </c>
      <c r="F32" s="33">
        <v>74</v>
      </c>
      <c r="G32" s="30">
        <v>1457</v>
      </c>
      <c r="H32" s="31">
        <v>1279</v>
      </c>
      <c r="I32" s="32">
        <v>1.1391712275215011</v>
      </c>
      <c r="J32" s="33">
        <v>178</v>
      </c>
      <c r="K32" s="34">
        <v>0.62182566918325322</v>
      </c>
      <c r="L32" s="35">
        <v>0.65050820953870214</v>
      </c>
      <c r="M32" s="36">
        <v>-2.8682540355448927E-2</v>
      </c>
    </row>
    <row r="33" spans="1:13" ht="18" customHeight="1" x14ac:dyDescent="0.4">
      <c r="A33" s="206"/>
      <c r="B33" s="66" t="s">
        <v>154</v>
      </c>
      <c r="C33" s="30">
        <v>15276</v>
      </c>
      <c r="D33" s="31">
        <v>14114</v>
      </c>
      <c r="E33" s="32">
        <v>1.082329601813802</v>
      </c>
      <c r="F33" s="33">
        <v>1162</v>
      </c>
      <c r="G33" s="30">
        <v>23803</v>
      </c>
      <c r="H33" s="31">
        <v>24474</v>
      </c>
      <c r="I33" s="32">
        <v>0.97258314946473812</v>
      </c>
      <c r="J33" s="33">
        <v>-671</v>
      </c>
      <c r="K33" s="34">
        <v>0.64176784438936274</v>
      </c>
      <c r="L33" s="35">
        <v>0.57669363406063578</v>
      </c>
      <c r="M33" s="36">
        <v>6.5074210328726956E-2</v>
      </c>
    </row>
    <row r="34" spans="1:13" ht="18" customHeight="1" x14ac:dyDescent="0.4">
      <c r="A34" s="206"/>
      <c r="B34" s="66" t="s">
        <v>153</v>
      </c>
      <c r="C34" s="30">
        <v>1412</v>
      </c>
      <c r="D34" s="31">
        <v>964</v>
      </c>
      <c r="E34" s="32">
        <v>1.4647302904564314</v>
      </c>
      <c r="F34" s="33">
        <v>448</v>
      </c>
      <c r="G34" s="30">
        <v>1802</v>
      </c>
      <c r="H34" s="31">
        <v>1305</v>
      </c>
      <c r="I34" s="32">
        <v>1.3808429118773946</v>
      </c>
      <c r="J34" s="33">
        <v>497</v>
      </c>
      <c r="K34" s="34">
        <v>0.78357380688124312</v>
      </c>
      <c r="L34" s="35">
        <v>0.73869731800766281</v>
      </c>
      <c r="M34" s="36">
        <v>4.4876488873580311E-2</v>
      </c>
    </row>
    <row r="35" spans="1:13" s="45" customFormat="1" ht="18" customHeight="1" x14ac:dyDescent="0.15">
      <c r="A35" s="37"/>
      <c r="B35" s="57" t="s">
        <v>99</v>
      </c>
      <c r="C35" s="58" t="s">
        <v>0</v>
      </c>
      <c r="D35" s="59" t="s">
        <v>0</v>
      </c>
      <c r="E35" s="60" t="s">
        <v>0</v>
      </c>
      <c r="F35" s="61" t="s">
        <v>0</v>
      </c>
      <c r="G35" s="58" t="s">
        <v>0</v>
      </c>
      <c r="H35" s="59" t="s">
        <v>0</v>
      </c>
      <c r="I35" s="60" t="s">
        <v>0</v>
      </c>
      <c r="J35" s="61" t="s">
        <v>0</v>
      </c>
      <c r="K35" s="62" t="s">
        <v>0</v>
      </c>
      <c r="L35" s="63" t="s">
        <v>0</v>
      </c>
      <c r="M35" s="64" t="s">
        <v>0</v>
      </c>
    </row>
    <row r="36" spans="1:13" s="45" customFormat="1" ht="18" customHeight="1" thickBot="1" x14ac:dyDescent="0.2">
      <c r="A36" s="51"/>
      <c r="B36" s="52" t="s">
        <v>152</v>
      </c>
      <c r="C36" s="53" t="s">
        <v>0</v>
      </c>
      <c r="D36" s="39" t="s">
        <v>0</v>
      </c>
      <c r="E36" s="40" t="s">
        <v>0</v>
      </c>
      <c r="F36" s="41" t="s">
        <v>0</v>
      </c>
      <c r="G36" s="53" t="s">
        <v>0</v>
      </c>
      <c r="H36" s="39" t="s">
        <v>0</v>
      </c>
      <c r="I36" s="40" t="s">
        <v>0</v>
      </c>
      <c r="J36" s="41" t="s">
        <v>0</v>
      </c>
      <c r="K36" s="67" t="s">
        <v>0</v>
      </c>
      <c r="L36" s="68" t="s">
        <v>0</v>
      </c>
      <c r="M36" s="69" t="s">
        <v>0</v>
      </c>
    </row>
    <row r="37" spans="1:13" x14ac:dyDescent="0.4">
      <c r="C37" s="203"/>
      <c r="G37" s="203"/>
    </row>
    <row r="38" spans="1:13" x14ac:dyDescent="0.4">
      <c r="C38" s="203"/>
      <c r="G38" s="203"/>
    </row>
    <row r="39" spans="1:13" x14ac:dyDescent="0.4">
      <c r="C39" s="203"/>
      <c r="G39" s="71"/>
    </row>
    <row r="40" spans="1:13" x14ac:dyDescent="0.4">
      <c r="C40" s="203"/>
      <c r="G40" s="203"/>
    </row>
    <row r="41" spans="1:13" x14ac:dyDescent="0.4">
      <c r="C41" s="203"/>
      <c r="G41" s="203"/>
    </row>
    <row r="42" spans="1:13" x14ac:dyDescent="0.4">
      <c r="C42" s="203"/>
      <c r="G42" s="203"/>
    </row>
    <row r="43" spans="1:13" x14ac:dyDescent="0.4">
      <c r="C43" s="203"/>
      <c r="G43" s="203"/>
    </row>
    <row r="44" spans="1:13" x14ac:dyDescent="0.4">
      <c r="C44" s="203"/>
      <c r="G44" s="203"/>
    </row>
    <row r="45" spans="1:13" x14ac:dyDescent="0.4">
      <c r="C45" s="203"/>
      <c r="G45" s="203"/>
    </row>
    <row r="46" spans="1:13" x14ac:dyDescent="0.4">
      <c r="C46" s="203"/>
      <c r="G46" s="203"/>
    </row>
    <row r="47" spans="1:13" x14ac:dyDescent="0.4">
      <c r="C47" s="203"/>
      <c r="G47" s="203"/>
    </row>
    <row r="48" spans="1:13" x14ac:dyDescent="0.4">
      <c r="C48" s="203"/>
      <c r="G48" s="203"/>
    </row>
    <row r="49" spans="3:7" x14ac:dyDescent="0.4">
      <c r="C49" s="203"/>
      <c r="G49" s="203"/>
    </row>
    <row r="50" spans="3:7" x14ac:dyDescent="0.4">
      <c r="C50" s="203"/>
      <c r="G50" s="203"/>
    </row>
    <row r="51" spans="3:7" x14ac:dyDescent="0.4">
      <c r="C51" s="203"/>
      <c r="G51" s="203"/>
    </row>
    <row r="52" spans="3:7" x14ac:dyDescent="0.4">
      <c r="C52" s="203"/>
      <c r="G52" s="203"/>
    </row>
    <row r="53" spans="3:7" x14ac:dyDescent="0.4">
      <c r="C53" s="203"/>
      <c r="G53" s="203"/>
    </row>
    <row r="54" spans="3:7" x14ac:dyDescent="0.4">
      <c r="C54" s="203"/>
      <c r="G54" s="203"/>
    </row>
    <row r="55" spans="3:7" x14ac:dyDescent="0.4">
      <c r="C55" s="203"/>
      <c r="G55" s="203"/>
    </row>
    <row r="56" spans="3:7" x14ac:dyDescent="0.4">
      <c r="C56" s="203"/>
      <c r="G56" s="203"/>
    </row>
    <row r="57" spans="3:7" x14ac:dyDescent="0.4">
      <c r="C57" s="203"/>
      <c r="G57" s="203"/>
    </row>
    <row r="58" spans="3:7" x14ac:dyDescent="0.4">
      <c r="C58" s="203"/>
      <c r="G58" s="203"/>
    </row>
    <row r="59" spans="3:7" x14ac:dyDescent="0.4">
      <c r="C59" s="203"/>
      <c r="G59" s="203"/>
    </row>
    <row r="60" spans="3:7" x14ac:dyDescent="0.4">
      <c r="C60" s="203"/>
      <c r="G60" s="203"/>
    </row>
    <row r="61" spans="3:7" x14ac:dyDescent="0.4">
      <c r="C61" s="203"/>
      <c r="G61" s="203"/>
    </row>
    <row r="62" spans="3:7" x14ac:dyDescent="0.4">
      <c r="C62" s="203"/>
      <c r="G62" s="203"/>
    </row>
    <row r="63" spans="3:7" x14ac:dyDescent="0.4">
      <c r="C63" s="203"/>
      <c r="G63" s="203"/>
    </row>
    <row r="64" spans="3:7" x14ac:dyDescent="0.4">
      <c r="C64" s="203"/>
      <c r="G64" s="203"/>
    </row>
    <row r="65" spans="2:7" x14ac:dyDescent="0.4">
      <c r="C65" s="203"/>
      <c r="G65" s="203"/>
    </row>
    <row r="66" spans="2:7" x14ac:dyDescent="0.4">
      <c r="C66" s="203"/>
      <c r="G66" s="203"/>
    </row>
    <row r="67" spans="2:7" x14ac:dyDescent="0.4">
      <c r="B67" s="202">
        <v>6025</v>
      </c>
      <c r="C67" s="203"/>
      <c r="F67" s="201">
        <v>10620</v>
      </c>
      <c r="G67" s="203"/>
    </row>
    <row r="68" spans="2:7" x14ac:dyDescent="0.4">
      <c r="C68" s="203"/>
      <c r="G68" s="203"/>
    </row>
    <row r="69" spans="2:7" x14ac:dyDescent="0.4">
      <c r="C69" s="203"/>
      <c r="G69" s="203"/>
    </row>
    <row r="70" spans="2:7" x14ac:dyDescent="0.4">
      <c r="C70" s="203"/>
      <c r="G70" s="203"/>
    </row>
    <row r="71" spans="2:7" x14ac:dyDescent="0.4">
      <c r="C71" s="203"/>
      <c r="G71" s="203"/>
    </row>
    <row r="72" spans="2:7" x14ac:dyDescent="0.4">
      <c r="C72" s="203"/>
      <c r="G72" s="203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26'!A1" display="'h26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0"/>
  <sheetViews>
    <sheetView showGridLines="0" zoomScale="90" zoomScaleNormal="90" zoomScaleSheetLayoutView="90" workbookViewId="0">
      <pane xSplit="6" ySplit="5" topLeftCell="G6" activePane="bottomRight" state="frozen"/>
      <selection activeCell="H23" sqref="H23"/>
      <selection pane="topRight" activeCell="H23" sqref="H23"/>
      <selection pane="bottomLeft" activeCell="H23" sqref="H23"/>
      <selection pane="bottomRight" sqref="A1:D1"/>
    </sheetView>
  </sheetViews>
  <sheetFormatPr defaultRowHeight="13.5" x14ac:dyDescent="0.4"/>
  <cols>
    <col min="1" max="1" width="2.125" style="136" customWidth="1"/>
    <col min="2" max="2" width="1.125" style="136" customWidth="1"/>
    <col min="3" max="3" width="6.75" style="136" customWidth="1"/>
    <col min="4" max="4" width="2.625" style="136" bestFit="1" customWidth="1"/>
    <col min="5" max="5" width="7.125" style="136" bestFit="1" customWidth="1"/>
    <col min="6" max="6" width="6.375" style="136" customWidth="1"/>
    <col min="7" max="8" width="12.75" style="136" bestFit="1" customWidth="1"/>
    <col min="9" max="9" width="7.625" style="136" customWidth="1"/>
    <col min="10" max="10" width="9.625" style="136" customWidth="1"/>
    <col min="11" max="12" width="12.75" style="136" bestFit="1" customWidth="1"/>
    <col min="13" max="13" width="7.625" style="136" customWidth="1"/>
    <col min="14" max="16" width="9.625" style="136" customWidth="1"/>
    <col min="17" max="17" width="8.625" style="136" customWidth="1"/>
    <col min="18" max="16384" width="9" style="136"/>
  </cols>
  <sheetData>
    <row r="1" spans="1:19" ht="17.25" customHeight="1" thickBot="1" x14ac:dyDescent="0.45">
      <c r="A1" s="281" t="str">
        <f>'h26'!A1</f>
        <v>平成26年度</v>
      </c>
      <c r="B1" s="281"/>
      <c r="C1" s="281"/>
      <c r="D1" s="281"/>
      <c r="E1" s="89"/>
      <c r="F1" s="89"/>
      <c r="G1" s="89"/>
      <c r="H1" s="89"/>
      <c r="I1" s="89"/>
      <c r="J1" s="92" t="str">
        <f ca="1">RIGHT(CELL("filename",$A$1),LEN(CELL("filename",$A$1))-FIND("]",CELL("filename",$A$1)))</f>
        <v>８月（月間）</v>
      </c>
      <c r="K1" s="93" t="s">
        <v>72</v>
      </c>
      <c r="L1" s="89"/>
      <c r="M1" s="89"/>
      <c r="N1" s="89"/>
      <c r="O1" s="89"/>
      <c r="P1" s="89"/>
      <c r="Q1" s="89"/>
    </row>
    <row r="2" spans="1:19" x14ac:dyDescent="0.4">
      <c r="A2" s="299">
        <v>26</v>
      </c>
      <c r="B2" s="284"/>
      <c r="C2" s="1">
        <v>2014</v>
      </c>
      <c r="D2" s="2" t="s">
        <v>141</v>
      </c>
      <c r="E2" s="2">
        <v>8</v>
      </c>
      <c r="F2" s="2" t="s">
        <v>140</v>
      </c>
      <c r="G2" s="291" t="s">
        <v>139</v>
      </c>
      <c r="H2" s="284"/>
      <c r="I2" s="284"/>
      <c r="J2" s="292"/>
      <c r="K2" s="284" t="s">
        <v>138</v>
      </c>
      <c r="L2" s="284"/>
      <c r="M2" s="284"/>
      <c r="N2" s="284"/>
      <c r="O2" s="291" t="s">
        <v>137</v>
      </c>
      <c r="P2" s="284"/>
      <c r="Q2" s="302"/>
    </row>
    <row r="3" spans="1:19" x14ac:dyDescent="0.4">
      <c r="A3" s="295" t="s">
        <v>136</v>
      </c>
      <c r="B3" s="296"/>
      <c r="C3" s="296"/>
      <c r="D3" s="296"/>
      <c r="E3" s="296"/>
      <c r="F3" s="296"/>
      <c r="G3" s="293" t="s">
        <v>232</v>
      </c>
      <c r="H3" s="287" t="s">
        <v>231</v>
      </c>
      <c r="I3" s="289" t="s">
        <v>133</v>
      </c>
      <c r="J3" s="290"/>
      <c r="K3" s="285" t="s">
        <v>232</v>
      </c>
      <c r="L3" s="287" t="s">
        <v>231</v>
      </c>
      <c r="M3" s="289" t="s">
        <v>133</v>
      </c>
      <c r="N3" s="290"/>
      <c r="O3" s="303" t="s">
        <v>232</v>
      </c>
      <c r="P3" s="282" t="s">
        <v>231</v>
      </c>
      <c r="Q3" s="300" t="s">
        <v>131</v>
      </c>
    </row>
    <row r="4" spans="1:19" ht="14.25" thickBot="1" x14ac:dyDescent="0.45">
      <c r="A4" s="297"/>
      <c r="B4" s="298"/>
      <c r="C4" s="298"/>
      <c r="D4" s="298"/>
      <c r="E4" s="298"/>
      <c r="F4" s="298"/>
      <c r="G4" s="294"/>
      <c r="H4" s="288"/>
      <c r="I4" s="3" t="s">
        <v>132</v>
      </c>
      <c r="J4" s="4" t="s">
        <v>131</v>
      </c>
      <c r="K4" s="286"/>
      <c r="L4" s="288"/>
      <c r="M4" s="3" t="s">
        <v>132</v>
      </c>
      <c r="N4" s="4" t="s">
        <v>131</v>
      </c>
      <c r="O4" s="304"/>
      <c r="P4" s="283"/>
      <c r="Q4" s="301"/>
    </row>
    <row r="5" spans="1:19" x14ac:dyDescent="0.4">
      <c r="A5" s="176" t="s">
        <v>130</v>
      </c>
      <c r="B5" s="195"/>
      <c r="C5" s="195"/>
      <c r="D5" s="195"/>
      <c r="E5" s="195"/>
      <c r="F5" s="195"/>
      <c r="G5" s="194">
        <v>661227</v>
      </c>
      <c r="H5" s="193">
        <v>665195</v>
      </c>
      <c r="I5" s="192">
        <v>0.99403483189140029</v>
      </c>
      <c r="J5" s="191">
        <v>-3968</v>
      </c>
      <c r="K5" s="194">
        <v>823017</v>
      </c>
      <c r="L5" s="193">
        <v>831562</v>
      </c>
      <c r="M5" s="192">
        <v>0.98972415766954236</v>
      </c>
      <c r="N5" s="191">
        <v>-8545</v>
      </c>
      <c r="O5" s="190">
        <v>0.80341839840489326</v>
      </c>
      <c r="P5" s="189">
        <v>0.79993434043402656</v>
      </c>
      <c r="Q5" s="188">
        <v>3.4840579708667052E-3</v>
      </c>
      <c r="R5" s="139"/>
      <c r="S5" s="139"/>
    </row>
    <row r="6" spans="1:19" x14ac:dyDescent="0.4">
      <c r="A6" s="159" t="s">
        <v>129</v>
      </c>
      <c r="B6" s="158" t="s">
        <v>128</v>
      </c>
      <c r="C6" s="158"/>
      <c r="D6" s="158"/>
      <c r="E6" s="158"/>
      <c r="F6" s="158"/>
      <c r="G6" s="157">
        <v>246900</v>
      </c>
      <c r="H6" s="156">
        <v>246623</v>
      </c>
      <c r="I6" s="155">
        <v>1.0011231718047384</v>
      </c>
      <c r="J6" s="154">
        <v>277</v>
      </c>
      <c r="K6" s="177">
        <v>294441</v>
      </c>
      <c r="L6" s="156">
        <v>303305</v>
      </c>
      <c r="M6" s="155">
        <v>0.97077529219762282</v>
      </c>
      <c r="N6" s="154">
        <v>-8864</v>
      </c>
      <c r="O6" s="153">
        <v>0.83853811120054611</v>
      </c>
      <c r="P6" s="152">
        <v>0.81311880780072865</v>
      </c>
      <c r="Q6" s="151">
        <v>2.5419303399817461E-2</v>
      </c>
      <c r="R6" s="139"/>
      <c r="S6" s="139"/>
    </row>
    <row r="7" spans="1:19" x14ac:dyDescent="0.4">
      <c r="A7" s="169"/>
      <c r="B7" s="159" t="s">
        <v>127</v>
      </c>
      <c r="C7" s="158"/>
      <c r="D7" s="158"/>
      <c r="E7" s="158"/>
      <c r="F7" s="158"/>
      <c r="G7" s="157">
        <v>165765</v>
      </c>
      <c r="H7" s="156">
        <v>171963</v>
      </c>
      <c r="I7" s="155">
        <v>0.96395736292109346</v>
      </c>
      <c r="J7" s="154">
        <v>-6198</v>
      </c>
      <c r="K7" s="157">
        <v>196330</v>
      </c>
      <c r="L7" s="156">
        <v>212615</v>
      </c>
      <c r="M7" s="155">
        <v>0.92340615666815606</v>
      </c>
      <c r="N7" s="154">
        <v>-16285</v>
      </c>
      <c r="O7" s="153">
        <v>0.84431823969846687</v>
      </c>
      <c r="P7" s="152">
        <v>0.80879994355995577</v>
      </c>
      <c r="Q7" s="151">
        <v>3.5518296138511096E-2</v>
      </c>
      <c r="R7" s="139"/>
      <c r="S7" s="139"/>
    </row>
    <row r="8" spans="1:19" x14ac:dyDescent="0.4">
      <c r="A8" s="169"/>
      <c r="B8" s="169"/>
      <c r="C8" s="168" t="s">
        <v>98</v>
      </c>
      <c r="D8" s="5"/>
      <c r="E8" s="167"/>
      <c r="F8" s="6" t="s">
        <v>84</v>
      </c>
      <c r="G8" s="166">
        <v>132933</v>
      </c>
      <c r="H8" s="165">
        <v>145792</v>
      </c>
      <c r="I8" s="164">
        <v>0.91179900131694469</v>
      </c>
      <c r="J8" s="163">
        <v>-12859</v>
      </c>
      <c r="K8" s="166">
        <v>152624</v>
      </c>
      <c r="L8" s="165">
        <v>182421</v>
      </c>
      <c r="M8" s="164">
        <v>0.83665806020140221</v>
      </c>
      <c r="N8" s="163">
        <v>-29797</v>
      </c>
      <c r="O8" s="162">
        <v>0.87098359366809941</v>
      </c>
      <c r="P8" s="161">
        <v>0.79920623173867045</v>
      </c>
      <c r="Q8" s="160">
        <v>7.1777361929428962E-2</v>
      </c>
      <c r="R8" s="139"/>
      <c r="S8" s="139"/>
    </row>
    <row r="9" spans="1:19" x14ac:dyDescent="0.4">
      <c r="A9" s="169"/>
      <c r="B9" s="169"/>
      <c r="C9" s="168" t="s">
        <v>112</v>
      </c>
      <c r="D9" s="167"/>
      <c r="E9" s="167"/>
      <c r="F9" s="6" t="s">
        <v>84</v>
      </c>
      <c r="G9" s="166">
        <v>28332</v>
      </c>
      <c r="H9" s="165">
        <v>22867</v>
      </c>
      <c r="I9" s="164">
        <v>1.2389906852669785</v>
      </c>
      <c r="J9" s="163">
        <v>5465</v>
      </c>
      <c r="K9" s="166">
        <v>35615</v>
      </c>
      <c r="L9" s="165">
        <v>25730</v>
      </c>
      <c r="M9" s="164">
        <v>1.3841818888457054</v>
      </c>
      <c r="N9" s="163">
        <v>9885</v>
      </c>
      <c r="O9" s="162">
        <v>0.79550751088024707</v>
      </c>
      <c r="P9" s="161">
        <v>0.88872910998834043</v>
      </c>
      <c r="Q9" s="160">
        <v>-9.3221599108093356E-2</v>
      </c>
      <c r="R9" s="139"/>
      <c r="S9" s="139"/>
    </row>
    <row r="10" spans="1:19" x14ac:dyDescent="0.4">
      <c r="A10" s="169"/>
      <c r="B10" s="169"/>
      <c r="C10" s="168" t="s">
        <v>96</v>
      </c>
      <c r="D10" s="167"/>
      <c r="E10" s="167"/>
      <c r="F10" s="173"/>
      <c r="G10" s="166"/>
      <c r="H10" s="165"/>
      <c r="I10" s="164" t="e">
        <v>#DIV/0!</v>
      </c>
      <c r="J10" s="163">
        <v>0</v>
      </c>
      <c r="K10" s="166"/>
      <c r="L10" s="165"/>
      <c r="M10" s="164" t="e">
        <v>#DIV/0!</v>
      </c>
      <c r="N10" s="163">
        <v>0</v>
      </c>
      <c r="O10" s="162" t="e">
        <v>#DIV/0!</v>
      </c>
      <c r="P10" s="161" t="e">
        <v>#DIV/0!</v>
      </c>
      <c r="Q10" s="160" t="e">
        <v>#DIV/0!</v>
      </c>
      <c r="R10" s="139"/>
      <c r="S10" s="139"/>
    </row>
    <row r="11" spans="1:19" x14ac:dyDescent="0.4">
      <c r="A11" s="169"/>
      <c r="B11" s="169"/>
      <c r="C11" s="168" t="s">
        <v>97</v>
      </c>
      <c r="D11" s="167"/>
      <c r="E11" s="167"/>
      <c r="F11" s="173"/>
      <c r="G11" s="166"/>
      <c r="H11" s="165"/>
      <c r="I11" s="164" t="e">
        <v>#DIV/0!</v>
      </c>
      <c r="J11" s="163">
        <v>0</v>
      </c>
      <c r="K11" s="166"/>
      <c r="L11" s="165"/>
      <c r="M11" s="164" t="e">
        <v>#DIV/0!</v>
      </c>
      <c r="N11" s="163">
        <v>0</v>
      </c>
      <c r="O11" s="162" t="e">
        <v>#DIV/0!</v>
      </c>
      <c r="P11" s="161" t="e">
        <v>#DIV/0!</v>
      </c>
      <c r="Q11" s="160" t="e">
        <v>#DIV/0!</v>
      </c>
      <c r="R11" s="139"/>
      <c r="S11" s="139"/>
    </row>
    <row r="12" spans="1:19" x14ac:dyDescent="0.4">
      <c r="A12" s="169"/>
      <c r="B12" s="169"/>
      <c r="C12" s="168" t="s">
        <v>93</v>
      </c>
      <c r="D12" s="167"/>
      <c r="E12" s="167"/>
      <c r="F12" s="173"/>
      <c r="G12" s="166"/>
      <c r="H12" s="165"/>
      <c r="I12" s="164" t="e">
        <v>#DIV/0!</v>
      </c>
      <c r="J12" s="163">
        <v>0</v>
      </c>
      <c r="K12" s="166"/>
      <c r="L12" s="165"/>
      <c r="M12" s="164" t="e">
        <v>#DIV/0!</v>
      </c>
      <c r="N12" s="163">
        <v>0</v>
      </c>
      <c r="O12" s="162" t="e">
        <v>#DIV/0!</v>
      </c>
      <c r="P12" s="161" t="e">
        <v>#DIV/0!</v>
      </c>
      <c r="Q12" s="160" t="e">
        <v>#DIV/0!</v>
      </c>
      <c r="R12" s="139"/>
      <c r="S12" s="139"/>
    </row>
    <row r="13" spans="1:19" x14ac:dyDescent="0.4">
      <c r="A13" s="169"/>
      <c r="B13" s="169"/>
      <c r="C13" s="168" t="s">
        <v>91</v>
      </c>
      <c r="D13" s="167"/>
      <c r="E13" s="167"/>
      <c r="F13" s="6" t="s">
        <v>84</v>
      </c>
      <c r="G13" s="166">
        <v>4500</v>
      </c>
      <c r="H13" s="165">
        <v>3304</v>
      </c>
      <c r="I13" s="164">
        <v>1.3619854721549636</v>
      </c>
      <c r="J13" s="163">
        <v>1196</v>
      </c>
      <c r="K13" s="166">
        <v>8091</v>
      </c>
      <c r="L13" s="165">
        <v>4464</v>
      </c>
      <c r="M13" s="164">
        <v>1.8125</v>
      </c>
      <c r="N13" s="163">
        <v>3627</v>
      </c>
      <c r="O13" s="162">
        <v>0.55617352614015569</v>
      </c>
      <c r="P13" s="161">
        <v>0.74014336917562729</v>
      </c>
      <c r="Q13" s="160">
        <v>-0.18396984303547159</v>
      </c>
      <c r="R13" s="139"/>
      <c r="S13" s="139"/>
    </row>
    <row r="14" spans="1:19" x14ac:dyDescent="0.4">
      <c r="A14" s="169"/>
      <c r="B14" s="169"/>
      <c r="C14" s="168" t="s">
        <v>110</v>
      </c>
      <c r="D14" s="167"/>
      <c r="E14" s="167"/>
      <c r="F14" s="173"/>
      <c r="G14" s="166"/>
      <c r="H14" s="165"/>
      <c r="I14" s="164" t="e">
        <v>#DIV/0!</v>
      </c>
      <c r="J14" s="163">
        <v>0</v>
      </c>
      <c r="K14" s="166"/>
      <c r="L14" s="165"/>
      <c r="M14" s="164" t="e">
        <v>#DIV/0!</v>
      </c>
      <c r="N14" s="163">
        <v>0</v>
      </c>
      <c r="O14" s="162" t="e">
        <v>#DIV/0!</v>
      </c>
      <c r="P14" s="161" t="e">
        <v>#DIV/0!</v>
      </c>
      <c r="Q14" s="160" t="e">
        <v>#DIV/0!</v>
      </c>
      <c r="R14" s="139"/>
      <c r="S14" s="139"/>
    </row>
    <row r="15" spans="1:19" x14ac:dyDescent="0.4">
      <c r="A15" s="169"/>
      <c r="B15" s="169"/>
      <c r="C15" s="168" t="s">
        <v>90</v>
      </c>
      <c r="D15" s="167"/>
      <c r="E15" s="167"/>
      <c r="F15" s="173"/>
      <c r="G15" s="166"/>
      <c r="H15" s="165"/>
      <c r="I15" s="164" t="e">
        <v>#DIV/0!</v>
      </c>
      <c r="J15" s="163">
        <v>0</v>
      </c>
      <c r="K15" s="166"/>
      <c r="L15" s="165"/>
      <c r="M15" s="164" t="e">
        <v>#DIV/0!</v>
      </c>
      <c r="N15" s="163">
        <v>0</v>
      </c>
      <c r="O15" s="162" t="e">
        <v>#DIV/0!</v>
      </c>
      <c r="P15" s="161" t="e">
        <v>#DIV/0!</v>
      </c>
      <c r="Q15" s="160" t="e">
        <v>#DIV/0!</v>
      </c>
      <c r="R15" s="139"/>
      <c r="S15" s="139"/>
    </row>
    <row r="16" spans="1:19" x14ac:dyDescent="0.4">
      <c r="A16" s="169"/>
      <c r="B16" s="169"/>
      <c r="C16" s="149" t="s">
        <v>126</v>
      </c>
      <c r="D16" s="147"/>
      <c r="E16" s="147"/>
      <c r="F16" s="187"/>
      <c r="G16" s="146"/>
      <c r="H16" s="145"/>
      <c r="I16" s="144" t="e">
        <v>#DIV/0!</v>
      </c>
      <c r="J16" s="143">
        <v>0</v>
      </c>
      <c r="K16" s="146"/>
      <c r="L16" s="145"/>
      <c r="M16" s="144" t="e">
        <v>#DIV/0!</v>
      </c>
      <c r="N16" s="143">
        <v>0</v>
      </c>
      <c r="O16" s="142" t="e">
        <v>#DIV/0!</v>
      </c>
      <c r="P16" s="141" t="e">
        <v>#DIV/0!</v>
      </c>
      <c r="Q16" s="140" t="e">
        <v>#DIV/0!</v>
      </c>
      <c r="R16" s="139"/>
      <c r="S16" s="139"/>
    </row>
    <row r="17" spans="1:19" x14ac:dyDescent="0.4">
      <c r="A17" s="169"/>
      <c r="B17" s="159" t="s">
        <v>125</v>
      </c>
      <c r="C17" s="158"/>
      <c r="D17" s="158"/>
      <c r="E17" s="158"/>
      <c r="F17" s="174"/>
      <c r="G17" s="157">
        <v>78092</v>
      </c>
      <c r="H17" s="156">
        <v>71276</v>
      </c>
      <c r="I17" s="155">
        <v>1.0956282619675628</v>
      </c>
      <c r="J17" s="154">
        <v>6816</v>
      </c>
      <c r="K17" s="157">
        <v>94096</v>
      </c>
      <c r="L17" s="156">
        <v>86460</v>
      </c>
      <c r="M17" s="155">
        <v>1.0883182974786028</v>
      </c>
      <c r="N17" s="154">
        <v>7636</v>
      </c>
      <c r="O17" s="153">
        <v>0.82991838122768236</v>
      </c>
      <c r="P17" s="152">
        <v>0.82438121674762899</v>
      </c>
      <c r="Q17" s="151">
        <v>5.5371644800533693E-3</v>
      </c>
      <c r="R17" s="139"/>
      <c r="S17" s="139"/>
    </row>
    <row r="18" spans="1:19" x14ac:dyDescent="0.4">
      <c r="A18" s="169"/>
      <c r="B18" s="169"/>
      <c r="C18" s="168" t="s">
        <v>98</v>
      </c>
      <c r="D18" s="167"/>
      <c r="E18" s="167"/>
      <c r="F18" s="173"/>
      <c r="G18" s="166"/>
      <c r="H18" s="165"/>
      <c r="I18" s="164" t="e">
        <v>#DIV/0!</v>
      </c>
      <c r="J18" s="163">
        <v>0</v>
      </c>
      <c r="K18" s="166"/>
      <c r="L18" s="165"/>
      <c r="M18" s="164" t="e">
        <v>#DIV/0!</v>
      </c>
      <c r="N18" s="163">
        <v>0</v>
      </c>
      <c r="O18" s="162" t="e">
        <v>#DIV/0!</v>
      </c>
      <c r="P18" s="161" t="e">
        <v>#DIV/0!</v>
      </c>
      <c r="Q18" s="160" t="e">
        <v>#DIV/0!</v>
      </c>
      <c r="R18" s="139"/>
      <c r="S18" s="139"/>
    </row>
    <row r="19" spans="1:19" x14ac:dyDescent="0.4">
      <c r="A19" s="169"/>
      <c r="B19" s="169"/>
      <c r="C19" s="168" t="s">
        <v>96</v>
      </c>
      <c r="D19" s="167"/>
      <c r="E19" s="167"/>
      <c r="F19" s="6" t="s">
        <v>84</v>
      </c>
      <c r="G19" s="166">
        <v>11620</v>
      </c>
      <c r="H19" s="165">
        <v>11714</v>
      </c>
      <c r="I19" s="164">
        <v>0.99197541403448863</v>
      </c>
      <c r="J19" s="163">
        <v>-94</v>
      </c>
      <c r="K19" s="166">
        <v>13490</v>
      </c>
      <c r="L19" s="165">
        <v>13935</v>
      </c>
      <c r="M19" s="164">
        <v>0.96806602081090776</v>
      </c>
      <c r="N19" s="163">
        <v>-445</v>
      </c>
      <c r="O19" s="162">
        <v>0.86137879911045223</v>
      </c>
      <c r="P19" s="161">
        <v>0.84061715105848578</v>
      </c>
      <c r="Q19" s="160">
        <v>2.0761648051966453E-2</v>
      </c>
      <c r="R19" s="139"/>
      <c r="S19" s="139"/>
    </row>
    <row r="20" spans="1:19" x14ac:dyDescent="0.4">
      <c r="A20" s="169"/>
      <c r="B20" s="169"/>
      <c r="C20" s="168" t="s">
        <v>97</v>
      </c>
      <c r="D20" s="167"/>
      <c r="E20" s="167"/>
      <c r="F20" s="6" t="s">
        <v>84</v>
      </c>
      <c r="G20" s="166">
        <v>21546</v>
      </c>
      <c r="H20" s="165">
        <v>21084</v>
      </c>
      <c r="I20" s="164">
        <v>1.0219123505976095</v>
      </c>
      <c r="J20" s="163">
        <v>462</v>
      </c>
      <c r="K20" s="166">
        <v>26985</v>
      </c>
      <c r="L20" s="165">
        <v>26980</v>
      </c>
      <c r="M20" s="164">
        <v>1.0001853224610824</v>
      </c>
      <c r="N20" s="163">
        <v>5</v>
      </c>
      <c r="O20" s="162">
        <v>0.79844357976653701</v>
      </c>
      <c r="P20" s="161">
        <v>0.7814677538917717</v>
      </c>
      <c r="Q20" s="160">
        <v>1.6975825874765316E-2</v>
      </c>
      <c r="R20" s="139"/>
      <c r="S20" s="139"/>
    </row>
    <row r="21" spans="1:19" x14ac:dyDescent="0.4">
      <c r="A21" s="169"/>
      <c r="B21" s="169"/>
      <c r="C21" s="168" t="s">
        <v>98</v>
      </c>
      <c r="D21" s="5" t="s">
        <v>0</v>
      </c>
      <c r="E21" s="167" t="s">
        <v>89</v>
      </c>
      <c r="F21" s="6" t="s">
        <v>84</v>
      </c>
      <c r="G21" s="166">
        <v>10869</v>
      </c>
      <c r="H21" s="165">
        <v>4190</v>
      </c>
      <c r="I21" s="164">
        <v>2.594033412887828</v>
      </c>
      <c r="J21" s="163">
        <v>6679</v>
      </c>
      <c r="K21" s="166">
        <v>12586</v>
      </c>
      <c r="L21" s="165">
        <v>4350</v>
      </c>
      <c r="M21" s="164">
        <v>2.8933333333333335</v>
      </c>
      <c r="N21" s="163">
        <v>8236</v>
      </c>
      <c r="O21" s="162">
        <v>0.86357857937390747</v>
      </c>
      <c r="P21" s="161">
        <v>0.9632183908045977</v>
      </c>
      <c r="Q21" s="160">
        <v>-9.9639811430690228E-2</v>
      </c>
      <c r="R21" s="139"/>
      <c r="S21" s="139"/>
    </row>
    <row r="22" spans="1:19" x14ac:dyDescent="0.4">
      <c r="A22" s="169"/>
      <c r="B22" s="169"/>
      <c r="C22" s="168" t="s">
        <v>98</v>
      </c>
      <c r="D22" s="5" t="s">
        <v>0</v>
      </c>
      <c r="E22" s="167" t="s">
        <v>123</v>
      </c>
      <c r="F22" s="6" t="s">
        <v>84</v>
      </c>
      <c r="G22" s="166">
        <v>4380</v>
      </c>
      <c r="H22" s="165">
        <v>4384</v>
      </c>
      <c r="I22" s="164">
        <v>0.99908759124087587</v>
      </c>
      <c r="J22" s="163">
        <v>-4</v>
      </c>
      <c r="K22" s="166">
        <v>4495</v>
      </c>
      <c r="L22" s="165">
        <v>4495</v>
      </c>
      <c r="M22" s="164">
        <v>1</v>
      </c>
      <c r="N22" s="163">
        <v>0</v>
      </c>
      <c r="O22" s="162">
        <v>0.97441601779755282</v>
      </c>
      <c r="P22" s="161">
        <v>0.97530589543937707</v>
      </c>
      <c r="Q22" s="160">
        <v>-8.8987764182424378E-4</v>
      </c>
      <c r="R22" s="139"/>
      <c r="S22" s="139"/>
    </row>
    <row r="23" spans="1:19" x14ac:dyDescent="0.4">
      <c r="A23" s="169"/>
      <c r="B23" s="169"/>
      <c r="C23" s="168" t="s">
        <v>98</v>
      </c>
      <c r="D23" s="5" t="s">
        <v>0</v>
      </c>
      <c r="E23" s="167" t="s">
        <v>124</v>
      </c>
      <c r="F23" s="6" t="s">
        <v>88</v>
      </c>
      <c r="G23" s="166">
        <v>2996</v>
      </c>
      <c r="H23" s="165">
        <v>3019</v>
      </c>
      <c r="I23" s="164">
        <v>0.99238158330573034</v>
      </c>
      <c r="J23" s="163">
        <v>-23</v>
      </c>
      <c r="K23" s="166">
        <v>4495</v>
      </c>
      <c r="L23" s="165">
        <v>4495</v>
      </c>
      <c r="M23" s="164">
        <v>1</v>
      </c>
      <c r="N23" s="163">
        <v>0</v>
      </c>
      <c r="O23" s="162">
        <v>0.66651835372636259</v>
      </c>
      <c r="P23" s="161">
        <v>0.67163515016685205</v>
      </c>
      <c r="Q23" s="160">
        <v>-5.1167964404894573E-3</v>
      </c>
      <c r="R23" s="139"/>
      <c r="S23" s="139"/>
    </row>
    <row r="24" spans="1:19" x14ac:dyDescent="0.4">
      <c r="A24" s="169"/>
      <c r="B24" s="169"/>
      <c r="C24" s="168" t="s">
        <v>96</v>
      </c>
      <c r="D24" s="5" t="s">
        <v>0</v>
      </c>
      <c r="E24" s="167" t="s">
        <v>89</v>
      </c>
      <c r="F24" s="6" t="s">
        <v>84</v>
      </c>
      <c r="G24" s="166">
        <v>4267</v>
      </c>
      <c r="H24" s="165">
        <v>4093</v>
      </c>
      <c r="I24" s="164">
        <v>1.0425116051795749</v>
      </c>
      <c r="J24" s="163">
        <v>174</v>
      </c>
      <c r="K24" s="166">
        <v>4495</v>
      </c>
      <c r="L24" s="165">
        <v>4500</v>
      </c>
      <c r="M24" s="164">
        <v>0.99888888888888894</v>
      </c>
      <c r="N24" s="163">
        <v>-5</v>
      </c>
      <c r="O24" s="162">
        <v>0.94927697441601777</v>
      </c>
      <c r="P24" s="161">
        <v>0.90955555555555556</v>
      </c>
      <c r="Q24" s="160">
        <v>3.972141886046221E-2</v>
      </c>
      <c r="R24" s="139"/>
      <c r="S24" s="139"/>
    </row>
    <row r="25" spans="1:19" x14ac:dyDescent="0.4">
      <c r="A25" s="169"/>
      <c r="B25" s="169"/>
      <c r="C25" s="168" t="s">
        <v>96</v>
      </c>
      <c r="D25" s="5" t="s">
        <v>0</v>
      </c>
      <c r="E25" s="167" t="s">
        <v>123</v>
      </c>
      <c r="F25" s="173"/>
      <c r="G25" s="166"/>
      <c r="H25" s="165"/>
      <c r="I25" s="164" t="e">
        <v>#DIV/0!</v>
      </c>
      <c r="J25" s="163">
        <v>0</v>
      </c>
      <c r="K25" s="166"/>
      <c r="L25" s="165"/>
      <c r="M25" s="164" t="e">
        <v>#DIV/0!</v>
      </c>
      <c r="N25" s="163">
        <v>0</v>
      </c>
      <c r="O25" s="162" t="e">
        <v>#DIV/0!</v>
      </c>
      <c r="P25" s="161" t="e">
        <v>#DIV/0!</v>
      </c>
      <c r="Q25" s="160" t="e">
        <v>#DIV/0!</v>
      </c>
      <c r="R25" s="139"/>
      <c r="S25" s="139"/>
    </row>
    <row r="26" spans="1:19" x14ac:dyDescent="0.4">
      <c r="A26" s="169"/>
      <c r="B26" s="169"/>
      <c r="C26" s="168" t="s">
        <v>90</v>
      </c>
      <c r="D26" s="5" t="s">
        <v>0</v>
      </c>
      <c r="E26" s="167" t="s">
        <v>89</v>
      </c>
      <c r="F26" s="173"/>
      <c r="G26" s="166"/>
      <c r="H26" s="165"/>
      <c r="I26" s="164" t="e">
        <v>#DIV/0!</v>
      </c>
      <c r="J26" s="163">
        <v>0</v>
      </c>
      <c r="K26" s="166"/>
      <c r="L26" s="165"/>
      <c r="M26" s="164" t="e">
        <v>#DIV/0!</v>
      </c>
      <c r="N26" s="163">
        <v>0</v>
      </c>
      <c r="O26" s="162" t="e">
        <v>#DIV/0!</v>
      </c>
      <c r="P26" s="161" t="e">
        <v>#DIV/0!</v>
      </c>
      <c r="Q26" s="160" t="e">
        <v>#DIV/0!</v>
      </c>
      <c r="R26" s="139"/>
      <c r="S26" s="139"/>
    </row>
    <row r="27" spans="1:19" x14ac:dyDescent="0.4">
      <c r="A27" s="169"/>
      <c r="B27" s="169"/>
      <c r="C27" s="168" t="s">
        <v>93</v>
      </c>
      <c r="D27" s="5" t="s">
        <v>0</v>
      </c>
      <c r="E27" s="167" t="s">
        <v>89</v>
      </c>
      <c r="F27" s="173"/>
      <c r="G27" s="166"/>
      <c r="H27" s="165"/>
      <c r="I27" s="164" t="e">
        <v>#DIV/0!</v>
      </c>
      <c r="J27" s="163">
        <v>0</v>
      </c>
      <c r="K27" s="166"/>
      <c r="L27" s="165"/>
      <c r="M27" s="164" t="e">
        <v>#DIV/0!</v>
      </c>
      <c r="N27" s="163">
        <v>0</v>
      </c>
      <c r="O27" s="162" t="e">
        <v>#DIV/0!</v>
      </c>
      <c r="P27" s="161" t="e">
        <v>#DIV/0!</v>
      </c>
      <c r="Q27" s="160" t="e">
        <v>#DIV/0!</v>
      </c>
      <c r="R27" s="139"/>
      <c r="S27" s="139"/>
    </row>
    <row r="28" spans="1:19" x14ac:dyDescent="0.4">
      <c r="A28" s="169"/>
      <c r="B28" s="169"/>
      <c r="C28" s="168" t="s">
        <v>110</v>
      </c>
      <c r="D28" s="167"/>
      <c r="E28" s="167"/>
      <c r="F28" s="173"/>
      <c r="G28" s="166"/>
      <c r="H28" s="165"/>
      <c r="I28" s="164" t="e">
        <v>#DIV/0!</v>
      </c>
      <c r="J28" s="163">
        <v>0</v>
      </c>
      <c r="K28" s="166"/>
      <c r="L28" s="165"/>
      <c r="M28" s="164" t="e">
        <v>#DIV/0!</v>
      </c>
      <c r="N28" s="163">
        <v>0</v>
      </c>
      <c r="O28" s="162" t="e">
        <v>#DIV/0!</v>
      </c>
      <c r="P28" s="161" t="e">
        <v>#DIV/0!</v>
      </c>
      <c r="Q28" s="160" t="e">
        <v>#DIV/0!</v>
      </c>
      <c r="R28" s="139"/>
      <c r="S28" s="139"/>
    </row>
    <row r="29" spans="1:19" x14ac:dyDescent="0.4">
      <c r="A29" s="169"/>
      <c r="B29" s="169"/>
      <c r="C29" s="168" t="s">
        <v>105</v>
      </c>
      <c r="D29" s="167"/>
      <c r="E29" s="167"/>
      <c r="F29" s="173"/>
      <c r="G29" s="166"/>
      <c r="H29" s="165"/>
      <c r="I29" s="164" t="e">
        <v>#DIV/0!</v>
      </c>
      <c r="J29" s="163">
        <v>0</v>
      </c>
      <c r="K29" s="166"/>
      <c r="L29" s="165"/>
      <c r="M29" s="164" t="e">
        <v>#DIV/0!</v>
      </c>
      <c r="N29" s="163">
        <v>0</v>
      </c>
      <c r="O29" s="162" t="e">
        <v>#DIV/0!</v>
      </c>
      <c r="P29" s="161" t="e">
        <v>#DIV/0!</v>
      </c>
      <c r="Q29" s="160" t="e">
        <v>#DIV/0!</v>
      </c>
      <c r="R29" s="139"/>
      <c r="S29" s="139"/>
    </row>
    <row r="30" spans="1:19" x14ac:dyDescent="0.4">
      <c r="A30" s="169"/>
      <c r="B30" s="169"/>
      <c r="C30" s="168" t="s">
        <v>122</v>
      </c>
      <c r="D30" s="167"/>
      <c r="E30" s="167"/>
      <c r="F30" s="173"/>
      <c r="G30" s="166"/>
      <c r="H30" s="165"/>
      <c r="I30" s="164" t="e">
        <v>#DIV/0!</v>
      </c>
      <c r="J30" s="163">
        <v>0</v>
      </c>
      <c r="K30" s="166"/>
      <c r="L30" s="165"/>
      <c r="M30" s="164" t="e">
        <v>#DIV/0!</v>
      </c>
      <c r="N30" s="163">
        <v>0</v>
      </c>
      <c r="O30" s="162" t="e">
        <v>#DIV/0!</v>
      </c>
      <c r="P30" s="161" t="e">
        <v>#DIV/0!</v>
      </c>
      <c r="Q30" s="160" t="e">
        <v>#DIV/0!</v>
      </c>
      <c r="R30" s="139"/>
      <c r="S30" s="139"/>
    </row>
    <row r="31" spans="1:19" x14ac:dyDescent="0.4">
      <c r="A31" s="169"/>
      <c r="B31" s="169"/>
      <c r="C31" s="168" t="s">
        <v>121</v>
      </c>
      <c r="D31" s="167"/>
      <c r="E31" s="167"/>
      <c r="F31" s="6" t="s">
        <v>84</v>
      </c>
      <c r="G31" s="166">
        <v>3900</v>
      </c>
      <c r="H31" s="165">
        <v>4193</v>
      </c>
      <c r="I31" s="164">
        <v>0.93012163129024561</v>
      </c>
      <c r="J31" s="163">
        <v>-293</v>
      </c>
      <c r="K31" s="166">
        <v>4500</v>
      </c>
      <c r="L31" s="165">
        <v>4495</v>
      </c>
      <c r="M31" s="164">
        <v>1.0011123470522802</v>
      </c>
      <c r="N31" s="163">
        <v>5</v>
      </c>
      <c r="O31" s="162">
        <v>0.8666666666666667</v>
      </c>
      <c r="P31" s="161">
        <v>0.93281423804226915</v>
      </c>
      <c r="Q31" s="160">
        <v>-6.6147571375602454E-2</v>
      </c>
      <c r="R31" s="139"/>
      <c r="S31" s="139"/>
    </row>
    <row r="32" spans="1:19" x14ac:dyDescent="0.4">
      <c r="A32" s="169"/>
      <c r="B32" s="169"/>
      <c r="C32" s="168" t="s">
        <v>120</v>
      </c>
      <c r="D32" s="167"/>
      <c r="E32" s="167"/>
      <c r="F32" s="173"/>
      <c r="G32" s="166"/>
      <c r="H32" s="165"/>
      <c r="I32" s="164" t="e">
        <v>#DIV/0!</v>
      </c>
      <c r="J32" s="163">
        <v>0</v>
      </c>
      <c r="K32" s="166"/>
      <c r="L32" s="165"/>
      <c r="M32" s="164" t="e">
        <v>#DIV/0!</v>
      </c>
      <c r="N32" s="163">
        <v>0</v>
      </c>
      <c r="O32" s="162" t="e">
        <v>#DIV/0!</v>
      </c>
      <c r="P32" s="161" t="e">
        <v>#DIV/0!</v>
      </c>
      <c r="Q32" s="160" t="e">
        <v>#DIV/0!</v>
      </c>
      <c r="R32" s="139"/>
      <c r="S32" s="139"/>
    </row>
    <row r="33" spans="1:19" x14ac:dyDescent="0.4">
      <c r="A33" s="169"/>
      <c r="B33" s="169"/>
      <c r="C33" s="168" t="s">
        <v>119</v>
      </c>
      <c r="D33" s="167"/>
      <c r="E33" s="167"/>
      <c r="F33" s="6" t="s">
        <v>84</v>
      </c>
      <c r="G33" s="166">
        <v>3092</v>
      </c>
      <c r="H33" s="165">
        <v>3160</v>
      </c>
      <c r="I33" s="164">
        <v>0.97848101265822784</v>
      </c>
      <c r="J33" s="163">
        <v>-68</v>
      </c>
      <c r="K33" s="166">
        <v>4350</v>
      </c>
      <c r="L33" s="165">
        <v>4350</v>
      </c>
      <c r="M33" s="164">
        <v>1</v>
      </c>
      <c r="N33" s="163">
        <v>0</v>
      </c>
      <c r="O33" s="162">
        <v>0.71080459770114945</v>
      </c>
      <c r="P33" s="161">
        <v>0.72643678160919545</v>
      </c>
      <c r="Q33" s="160">
        <v>-1.5632183908045993E-2</v>
      </c>
      <c r="R33" s="139"/>
      <c r="S33" s="139"/>
    </row>
    <row r="34" spans="1:19" x14ac:dyDescent="0.4">
      <c r="A34" s="169"/>
      <c r="B34" s="169"/>
      <c r="C34" s="168" t="s">
        <v>94</v>
      </c>
      <c r="D34" s="167"/>
      <c r="E34" s="167"/>
      <c r="F34" s="173"/>
      <c r="G34" s="166"/>
      <c r="H34" s="165"/>
      <c r="I34" s="164" t="e">
        <v>#DIV/0!</v>
      </c>
      <c r="J34" s="163">
        <v>0</v>
      </c>
      <c r="K34" s="166"/>
      <c r="L34" s="165"/>
      <c r="M34" s="164" t="e">
        <v>#DIV/0!</v>
      </c>
      <c r="N34" s="163">
        <v>0</v>
      </c>
      <c r="O34" s="162" t="e">
        <v>#DIV/0!</v>
      </c>
      <c r="P34" s="161" t="e">
        <v>#DIV/0!</v>
      </c>
      <c r="Q34" s="160" t="e">
        <v>#DIV/0!</v>
      </c>
      <c r="R34" s="139"/>
      <c r="S34" s="139"/>
    </row>
    <row r="35" spans="1:19" x14ac:dyDescent="0.4">
      <c r="A35" s="169"/>
      <c r="B35" s="169"/>
      <c r="C35" s="168" t="s">
        <v>90</v>
      </c>
      <c r="D35" s="167"/>
      <c r="E35" s="167"/>
      <c r="F35" s="173"/>
      <c r="G35" s="166"/>
      <c r="H35" s="165"/>
      <c r="I35" s="164" t="e">
        <v>#DIV/0!</v>
      </c>
      <c r="J35" s="163">
        <v>0</v>
      </c>
      <c r="K35" s="166"/>
      <c r="L35" s="165"/>
      <c r="M35" s="164" t="e">
        <v>#DIV/0!</v>
      </c>
      <c r="N35" s="163">
        <v>0</v>
      </c>
      <c r="O35" s="162" t="e">
        <v>#DIV/0!</v>
      </c>
      <c r="P35" s="161" t="e">
        <v>#DIV/0!</v>
      </c>
      <c r="Q35" s="160" t="e">
        <v>#DIV/0!</v>
      </c>
      <c r="R35" s="139"/>
      <c r="S35" s="139"/>
    </row>
    <row r="36" spans="1:19" x14ac:dyDescent="0.4">
      <c r="A36" s="169"/>
      <c r="B36" s="150"/>
      <c r="C36" s="149" t="s">
        <v>93</v>
      </c>
      <c r="D36" s="147"/>
      <c r="E36" s="147"/>
      <c r="F36" s="6" t="s">
        <v>84</v>
      </c>
      <c r="G36" s="146">
        <v>15422</v>
      </c>
      <c r="H36" s="145">
        <v>15439</v>
      </c>
      <c r="I36" s="144">
        <v>0.99889889241531182</v>
      </c>
      <c r="J36" s="143">
        <v>-17</v>
      </c>
      <c r="K36" s="146">
        <v>18700</v>
      </c>
      <c r="L36" s="145">
        <v>18860</v>
      </c>
      <c r="M36" s="144">
        <v>0.99151643690349944</v>
      </c>
      <c r="N36" s="143">
        <v>-160</v>
      </c>
      <c r="O36" s="142">
        <v>0.82470588235294118</v>
      </c>
      <c r="P36" s="141">
        <v>0.81861081654294798</v>
      </c>
      <c r="Q36" s="140">
        <v>6.0950658099931943E-3</v>
      </c>
      <c r="R36" s="139"/>
      <c r="S36" s="139"/>
    </row>
    <row r="37" spans="1:19" x14ac:dyDescent="0.4">
      <c r="A37" s="169"/>
      <c r="B37" s="159" t="s">
        <v>118</v>
      </c>
      <c r="C37" s="158"/>
      <c r="D37" s="158"/>
      <c r="E37" s="158"/>
      <c r="F37" s="174"/>
      <c r="G37" s="157">
        <v>3043</v>
      </c>
      <c r="H37" s="156">
        <v>3384</v>
      </c>
      <c r="I37" s="155">
        <v>0.89923167848699759</v>
      </c>
      <c r="J37" s="154">
        <v>-341</v>
      </c>
      <c r="K37" s="157">
        <v>4015</v>
      </c>
      <c r="L37" s="156">
        <v>4230</v>
      </c>
      <c r="M37" s="155">
        <v>0.94917257683215128</v>
      </c>
      <c r="N37" s="154">
        <v>-215</v>
      </c>
      <c r="O37" s="153">
        <v>0.75790784557907842</v>
      </c>
      <c r="P37" s="152">
        <v>0.8</v>
      </c>
      <c r="Q37" s="151">
        <v>-4.2092154420921624E-2</v>
      </c>
      <c r="R37" s="139"/>
      <c r="S37" s="139"/>
    </row>
    <row r="38" spans="1:19" x14ac:dyDescent="0.4">
      <c r="A38" s="169"/>
      <c r="B38" s="169"/>
      <c r="C38" s="168" t="s">
        <v>117</v>
      </c>
      <c r="D38" s="167"/>
      <c r="E38" s="167"/>
      <c r="F38" s="6" t="s">
        <v>84</v>
      </c>
      <c r="G38" s="166">
        <v>2217</v>
      </c>
      <c r="H38" s="165">
        <v>2539</v>
      </c>
      <c r="I38" s="164">
        <v>0.87317841669948804</v>
      </c>
      <c r="J38" s="163">
        <v>-322</v>
      </c>
      <c r="K38" s="166">
        <v>2884</v>
      </c>
      <c r="L38" s="165">
        <v>3021</v>
      </c>
      <c r="M38" s="164">
        <v>0.95465077788811648</v>
      </c>
      <c r="N38" s="163">
        <v>-137</v>
      </c>
      <c r="O38" s="162">
        <v>0.76872399445214978</v>
      </c>
      <c r="P38" s="161">
        <v>0.84045018205892086</v>
      </c>
      <c r="Q38" s="160">
        <v>-7.1726187606771075E-2</v>
      </c>
      <c r="R38" s="139"/>
      <c r="S38" s="139"/>
    </row>
    <row r="39" spans="1:19" x14ac:dyDescent="0.4">
      <c r="A39" s="150"/>
      <c r="B39" s="150"/>
      <c r="C39" s="186" t="s">
        <v>116</v>
      </c>
      <c r="D39" s="185"/>
      <c r="E39" s="185"/>
      <c r="F39" s="6" t="s">
        <v>84</v>
      </c>
      <c r="G39" s="184">
        <v>826</v>
      </c>
      <c r="H39" s="183">
        <v>845</v>
      </c>
      <c r="I39" s="182">
        <v>0.97751479289940824</v>
      </c>
      <c r="J39" s="181">
        <v>-19</v>
      </c>
      <c r="K39" s="184">
        <v>1131</v>
      </c>
      <c r="L39" s="183">
        <v>1209</v>
      </c>
      <c r="M39" s="182">
        <v>0.93548387096774188</v>
      </c>
      <c r="N39" s="181">
        <v>-78</v>
      </c>
      <c r="O39" s="180">
        <v>0.73032714412024757</v>
      </c>
      <c r="P39" s="179">
        <v>0.69892473118279574</v>
      </c>
      <c r="Q39" s="178">
        <v>3.1402412937451829E-2</v>
      </c>
      <c r="R39" s="139"/>
      <c r="S39" s="139"/>
    </row>
    <row r="40" spans="1:19" x14ac:dyDescent="0.4">
      <c r="A40" s="159" t="s">
        <v>115</v>
      </c>
      <c r="B40" s="158" t="s">
        <v>114</v>
      </c>
      <c r="C40" s="158"/>
      <c r="D40" s="158"/>
      <c r="E40" s="158"/>
      <c r="F40" s="174"/>
      <c r="G40" s="157">
        <v>331430</v>
      </c>
      <c r="H40" s="156">
        <v>337813</v>
      </c>
      <c r="I40" s="155">
        <v>0.981104930834515</v>
      </c>
      <c r="J40" s="154">
        <v>-6383</v>
      </c>
      <c r="K40" s="177">
        <v>424323</v>
      </c>
      <c r="L40" s="156">
        <v>424877</v>
      </c>
      <c r="M40" s="155">
        <v>0.99869609322227371</v>
      </c>
      <c r="N40" s="154">
        <v>-554</v>
      </c>
      <c r="O40" s="153">
        <v>0.78107950782776325</v>
      </c>
      <c r="P40" s="152">
        <v>0.79508422437552517</v>
      </c>
      <c r="Q40" s="151">
        <v>-1.400471654776192E-2</v>
      </c>
      <c r="R40" s="139"/>
      <c r="S40" s="139"/>
    </row>
    <row r="41" spans="1:19" x14ac:dyDescent="0.4">
      <c r="A41" s="176"/>
      <c r="B41" s="159" t="s">
        <v>113</v>
      </c>
      <c r="C41" s="158"/>
      <c r="D41" s="158"/>
      <c r="E41" s="158"/>
      <c r="F41" s="174"/>
      <c r="G41" s="157">
        <v>323767</v>
      </c>
      <c r="H41" s="156">
        <v>332079</v>
      </c>
      <c r="I41" s="155">
        <v>0.97496981140029937</v>
      </c>
      <c r="J41" s="154">
        <v>-8312</v>
      </c>
      <c r="K41" s="157">
        <v>415319</v>
      </c>
      <c r="L41" s="156">
        <v>414982</v>
      </c>
      <c r="M41" s="155">
        <v>1.0008120834156662</v>
      </c>
      <c r="N41" s="154">
        <v>337</v>
      </c>
      <c r="O41" s="153">
        <v>0.77956221603153242</v>
      </c>
      <c r="P41" s="152">
        <v>0.80022507000303633</v>
      </c>
      <c r="Q41" s="151">
        <v>-2.0662853971503914E-2</v>
      </c>
      <c r="R41" s="139"/>
      <c r="S41" s="139"/>
    </row>
    <row r="42" spans="1:19" x14ac:dyDescent="0.4">
      <c r="A42" s="169"/>
      <c r="B42" s="169"/>
      <c r="C42" s="168" t="s">
        <v>98</v>
      </c>
      <c r="D42" s="167"/>
      <c r="E42" s="167"/>
      <c r="F42" s="6" t="s">
        <v>84</v>
      </c>
      <c r="G42" s="166">
        <v>132521</v>
      </c>
      <c r="H42" s="165">
        <v>132622</v>
      </c>
      <c r="I42" s="164">
        <v>0.99923843706172433</v>
      </c>
      <c r="J42" s="163">
        <v>-101</v>
      </c>
      <c r="K42" s="166">
        <v>166731</v>
      </c>
      <c r="L42" s="165">
        <v>155355</v>
      </c>
      <c r="M42" s="164">
        <v>1.0732258375977599</v>
      </c>
      <c r="N42" s="163">
        <v>11376</v>
      </c>
      <c r="O42" s="162">
        <v>0.79481919978888149</v>
      </c>
      <c r="P42" s="161">
        <v>0.8536706253419587</v>
      </c>
      <c r="Q42" s="160">
        <v>-5.8851425553077208E-2</v>
      </c>
      <c r="R42" s="139"/>
      <c r="S42" s="139"/>
    </row>
    <row r="43" spans="1:19" x14ac:dyDescent="0.4">
      <c r="A43" s="169"/>
      <c r="B43" s="169"/>
      <c r="C43" s="168" t="s">
        <v>112</v>
      </c>
      <c r="D43" s="167"/>
      <c r="E43" s="167"/>
      <c r="F43" s="6" t="s">
        <v>84</v>
      </c>
      <c r="G43" s="166">
        <v>26351</v>
      </c>
      <c r="H43" s="165">
        <v>24723</v>
      </c>
      <c r="I43" s="164">
        <v>1.0658496137200177</v>
      </c>
      <c r="J43" s="163">
        <v>1628</v>
      </c>
      <c r="K43" s="166">
        <v>31995</v>
      </c>
      <c r="L43" s="165">
        <v>30812</v>
      </c>
      <c r="M43" s="164">
        <v>1.0383941321563028</v>
      </c>
      <c r="N43" s="163">
        <v>1183</v>
      </c>
      <c r="O43" s="162">
        <v>0.8235974370995468</v>
      </c>
      <c r="P43" s="161">
        <v>0.8023821887576269</v>
      </c>
      <c r="Q43" s="160">
        <v>2.1215248341919901E-2</v>
      </c>
      <c r="R43" s="139"/>
      <c r="S43" s="139"/>
    </row>
    <row r="44" spans="1:19" x14ac:dyDescent="0.4">
      <c r="A44" s="169"/>
      <c r="B44" s="169"/>
      <c r="C44" s="168" t="s">
        <v>96</v>
      </c>
      <c r="D44" s="167"/>
      <c r="E44" s="167"/>
      <c r="F44" s="6" t="s">
        <v>84</v>
      </c>
      <c r="G44" s="166">
        <v>18823</v>
      </c>
      <c r="H44" s="165">
        <v>19437</v>
      </c>
      <c r="I44" s="164">
        <v>0.9684107629778258</v>
      </c>
      <c r="J44" s="163">
        <v>-614</v>
      </c>
      <c r="K44" s="166">
        <v>22976</v>
      </c>
      <c r="L44" s="165">
        <v>22744</v>
      </c>
      <c r="M44" s="164">
        <v>1.010200492437566</v>
      </c>
      <c r="N44" s="163">
        <v>232</v>
      </c>
      <c r="O44" s="162">
        <v>0.81924616991643451</v>
      </c>
      <c r="P44" s="161">
        <v>0.85459901512486813</v>
      </c>
      <c r="Q44" s="160">
        <v>-3.5352845208433625E-2</v>
      </c>
      <c r="R44" s="139"/>
      <c r="S44" s="139"/>
    </row>
    <row r="45" spans="1:19" x14ac:dyDescent="0.4">
      <c r="A45" s="169"/>
      <c r="B45" s="169"/>
      <c r="C45" s="168" t="s">
        <v>90</v>
      </c>
      <c r="D45" s="167"/>
      <c r="E45" s="167"/>
      <c r="F45" s="6" t="s">
        <v>84</v>
      </c>
      <c r="G45" s="166">
        <v>8278</v>
      </c>
      <c r="H45" s="165">
        <v>7680</v>
      </c>
      <c r="I45" s="164">
        <v>1.0778645833333333</v>
      </c>
      <c r="J45" s="163">
        <v>598</v>
      </c>
      <c r="K45" s="166">
        <v>11331</v>
      </c>
      <c r="L45" s="165">
        <v>11310</v>
      </c>
      <c r="M45" s="164">
        <v>1.0018567639257294</v>
      </c>
      <c r="N45" s="163">
        <v>21</v>
      </c>
      <c r="O45" s="162">
        <v>0.73056217456535166</v>
      </c>
      <c r="P45" s="161">
        <v>0.67904509283819625</v>
      </c>
      <c r="Q45" s="160">
        <v>5.1517081727155412E-2</v>
      </c>
      <c r="R45" s="139"/>
      <c r="S45" s="139"/>
    </row>
    <row r="46" spans="1:19" x14ac:dyDescent="0.4">
      <c r="A46" s="169"/>
      <c r="B46" s="169"/>
      <c r="C46" s="168" t="s">
        <v>93</v>
      </c>
      <c r="D46" s="167"/>
      <c r="E46" s="167"/>
      <c r="F46" s="6" t="s">
        <v>84</v>
      </c>
      <c r="G46" s="166">
        <v>23456</v>
      </c>
      <c r="H46" s="165">
        <v>28006</v>
      </c>
      <c r="I46" s="164">
        <v>0.83753481396843532</v>
      </c>
      <c r="J46" s="163">
        <v>-4550</v>
      </c>
      <c r="K46" s="166">
        <v>30371</v>
      </c>
      <c r="L46" s="165">
        <v>36111</v>
      </c>
      <c r="M46" s="164">
        <v>0.8410456647558916</v>
      </c>
      <c r="N46" s="163">
        <v>-5740</v>
      </c>
      <c r="O46" s="162">
        <v>0.77231569589410953</v>
      </c>
      <c r="P46" s="161">
        <v>0.77555315554817095</v>
      </c>
      <c r="Q46" s="160">
        <v>-3.2374596540614142E-3</v>
      </c>
      <c r="R46" s="139"/>
      <c r="S46" s="139"/>
    </row>
    <row r="47" spans="1:19" x14ac:dyDescent="0.4">
      <c r="A47" s="169"/>
      <c r="B47" s="169"/>
      <c r="C47" s="168" t="s">
        <v>97</v>
      </c>
      <c r="D47" s="167"/>
      <c r="E47" s="167"/>
      <c r="F47" s="6" t="s">
        <v>84</v>
      </c>
      <c r="G47" s="166">
        <v>37485</v>
      </c>
      <c r="H47" s="165">
        <v>46410</v>
      </c>
      <c r="I47" s="164">
        <v>0.80769230769230771</v>
      </c>
      <c r="J47" s="163">
        <v>-8925</v>
      </c>
      <c r="K47" s="166">
        <v>49111</v>
      </c>
      <c r="L47" s="165">
        <v>58972</v>
      </c>
      <c r="M47" s="164">
        <v>0.83278505053245611</v>
      </c>
      <c r="N47" s="163">
        <v>-9861</v>
      </c>
      <c r="O47" s="162">
        <v>0.76327095762660091</v>
      </c>
      <c r="P47" s="161">
        <v>0.78698365325917385</v>
      </c>
      <c r="Q47" s="160">
        <v>-2.3712695632572944E-2</v>
      </c>
      <c r="R47" s="139"/>
      <c r="S47" s="139"/>
    </row>
    <row r="48" spans="1:19" x14ac:dyDescent="0.4">
      <c r="A48" s="169"/>
      <c r="B48" s="169"/>
      <c r="C48" s="168" t="s">
        <v>91</v>
      </c>
      <c r="D48" s="167"/>
      <c r="E48" s="167"/>
      <c r="F48" s="6" t="s">
        <v>84</v>
      </c>
      <c r="G48" s="166">
        <v>5399</v>
      </c>
      <c r="H48" s="165">
        <v>5396</v>
      </c>
      <c r="I48" s="164">
        <v>1.0005559673832469</v>
      </c>
      <c r="J48" s="163">
        <v>3</v>
      </c>
      <c r="K48" s="166">
        <v>8370</v>
      </c>
      <c r="L48" s="165">
        <v>8370</v>
      </c>
      <c r="M48" s="164">
        <v>1</v>
      </c>
      <c r="N48" s="163">
        <v>0</v>
      </c>
      <c r="O48" s="162">
        <v>0.6450418160095579</v>
      </c>
      <c r="P48" s="161">
        <v>0.64468339307048983</v>
      </c>
      <c r="Q48" s="160">
        <v>3.5842293906807043E-4</v>
      </c>
      <c r="R48" s="139"/>
      <c r="S48" s="139"/>
    </row>
    <row r="49" spans="1:19" x14ac:dyDescent="0.4">
      <c r="A49" s="169"/>
      <c r="B49" s="169"/>
      <c r="C49" s="168" t="s">
        <v>111</v>
      </c>
      <c r="D49" s="167"/>
      <c r="E49" s="167"/>
      <c r="F49" s="6" t="s">
        <v>84</v>
      </c>
      <c r="G49" s="166">
        <v>2918</v>
      </c>
      <c r="H49" s="165">
        <v>3124</v>
      </c>
      <c r="I49" s="164">
        <v>0.93405889884763127</v>
      </c>
      <c r="J49" s="163">
        <v>-206</v>
      </c>
      <c r="K49" s="166">
        <v>5447</v>
      </c>
      <c r="L49" s="165">
        <v>5456</v>
      </c>
      <c r="M49" s="164">
        <v>0.99835043988269789</v>
      </c>
      <c r="N49" s="163">
        <v>-9</v>
      </c>
      <c r="O49" s="162">
        <v>0.53570772902515151</v>
      </c>
      <c r="P49" s="161">
        <v>0.57258064516129037</v>
      </c>
      <c r="Q49" s="160">
        <v>-3.6872916136138856E-2</v>
      </c>
      <c r="R49" s="139"/>
      <c r="S49" s="139"/>
    </row>
    <row r="50" spans="1:19" x14ac:dyDescent="0.4">
      <c r="A50" s="169"/>
      <c r="B50" s="169"/>
      <c r="C50" s="168" t="s">
        <v>110</v>
      </c>
      <c r="D50" s="167"/>
      <c r="E50" s="167"/>
      <c r="F50" s="6" t="s">
        <v>84</v>
      </c>
      <c r="G50" s="166">
        <v>5512</v>
      </c>
      <c r="H50" s="165">
        <v>6859</v>
      </c>
      <c r="I50" s="164">
        <v>0.80361568741799094</v>
      </c>
      <c r="J50" s="163">
        <v>-1347</v>
      </c>
      <c r="K50" s="166">
        <v>8370</v>
      </c>
      <c r="L50" s="165">
        <v>8503</v>
      </c>
      <c r="M50" s="164">
        <v>0.98435846171939312</v>
      </c>
      <c r="N50" s="163">
        <v>-133</v>
      </c>
      <c r="O50" s="162">
        <v>0.65854241338112307</v>
      </c>
      <c r="P50" s="161">
        <v>0.80665647418558151</v>
      </c>
      <c r="Q50" s="160">
        <v>-0.14811406080445844</v>
      </c>
      <c r="R50" s="139"/>
      <c r="S50" s="139"/>
    </row>
    <row r="51" spans="1:19" x14ac:dyDescent="0.4">
      <c r="A51" s="169"/>
      <c r="B51" s="169"/>
      <c r="C51" s="168" t="s">
        <v>109</v>
      </c>
      <c r="D51" s="167"/>
      <c r="E51" s="167"/>
      <c r="F51" s="6" t="s">
        <v>88</v>
      </c>
      <c r="G51" s="166"/>
      <c r="H51" s="165"/>
      <c r="I51" s="164" t="e">
        <v>#DIV/0!</v>
      </c>
      <c r="J51" s="163">
        <v>0</v>
      </c>
      <c r="K51" s="166"/>
      <c r="L51" s="165"/>
      <c r="M51" s="164" t="e">
        <v>#DIV/0!</v>
      </c>
      <c r="N51" s="163">
        <v>0</v>
      </c>
      <c r="O51" s="162" t="e">
        <v>#DIV/0!</v>
      </c>
      <c r="P51" s="161" t="e">
        <v>#DIV/0!</v>
      </c>
      <c r="Q51" s="160" t="e">
        <v>#DIV/0!</v>
      </c>
      <c r="R51" s="139"/>
      <c r="S51" s="139"/>
    </row>
    <row r="52" spans="1:19" x14ac:dyDescent="0.4">
      <c r="A52" s="169"/>
      <c r="B52" s="169"/>
      <c r="C52" s="168" t="s">
        <v>108</v>
      </c>
      <c r="D52" s="167"/>
      <c r="E52" s="167"/>
      <c r="F52" s="6" t="s">
        <v>84</v>
      </c>
      <c r="G52" s="166">
        <v>3944</v>
      </c>
      <c r="H52" s="165">
        <v>4517</v>
      </c>
      <c r="I52" s="164">
        <v>0.87314589329200798</v>
      </c>
      <c r="J52" s="163">
        <v>-573</v>
      </c>
      <c r="K52" s="166">
        <v>5456</v>
      </c>
      <c r="L52" s="165">
        <v>5456</v>
      </c>
      <c r="M52" s="164">
        <v>1</v>
      </c>
      <c r="N52" s="163">
        <v>0</v>
      </c>
      <c r="O52" s="162">
        <v>0.72287390029325516</v>
      </c>
      <c r="P52" s="161">
        <v>0.82789589442815248</v>
      </c>
      <c r="Q52" s="160">
        <v>-0.10502199413489732</v>
      </c>
      <c r="R52" s="139"/>
      <c r="S52" s="139"/>
    </row>
    <row r="53" spans="1:19" x14ac:dyDescent="0.4">
      <c r="A53" s="169"/>
      <c r="B53" s="169"/>
      <c r="C53" s="168" t="s">
        <v>107</v>
      </c>
      <c r="D53" s="167"/>
      <c r="E53" s="167"/>
      <c r="F53" s="6" t="s">
        <v>84</v>
      </c>
      <c r="G53" s="166">
        <v>6526</v>
      </c>
      <c r="H53" s="165">
        <v>6421</v>
      </c>
      <c r="I53" s="164">
        <v>1.0163525930540414</v>
      </c>
      <c r="J53" s="163">
        <v>105</v>
      </c>
      <c r="K53" s="166">
        <v>8266</v>
      </c>
      <c r="L53" s="165">
        <v>8370</v>
      </c>
      <c r="M53" s="164">
        <v>0.98757467144563915</v>
      </c>
      <c r="N53" s="163">
        <v>-104</v>
      </c>
      <c r="O53" s="162">
        <v>0.78949915315751273</v>
      </c>
      <c r="P53" s="161">
        <v>0.76714456391875752</v>
      </c>
      <c r="Q53" s="160">
        <v>2.2354589238755218E-2</v>
      </c>
      <c r="R53" s="139"/>
      <c r="S53" s="139"/>
    </row>
    <row r="54" spans="1:19" x14ac:dyDescent="0.4">
      <c r="A54" s="169"/>
      <c r="B54" s="169"/>
      <c r="C54" s="168" t="s">
        <v>106</v>
      </c>
      <c r="D54" s="167"/>
      <c r="E54" s="167"/>
      <c r="F54" s="6" t="s">
        <v>84</v>
      </c>
      <c r="G54" s="166">
        <v>5534</v>
      </c>
      <c r="H54" s="165">
        <v>5610</v>
      </c>
      <c r="I54" s="164">
        <v>0.98645276292335116</v>
      </c>
      <c r="J54" s="163">
        <v>-76</v>
      </c>
      <c r="K54" s="166">
        <v>8099</v>
      </c>
      <c r="L54" s="165">
        <v>8370</v>
      </c>
      <c r="M54" s="164">
        <v>0.96762246117084827</v>
      </c>
      <c r="N54" s="163">
        <v>-271</v>
      </c>
      <c r="O54" s="162">
        <v>0.68329423385603161</v>
      </c>
      <c r="P54" s="161">
        <v>0.67025089605734767</v>
      </c>
      <c r="Q54" s="160">
        <v>1.304333779868394E-2</v>
      </c>
      <c r="R54" s="139"/>
      <c r="S54" s="139"/>
    </row>
    <row r="55" spans="1:19" x14ac:dyDescent="0.4">
      <c r="A55" s="169"/>
      <c r="B55" s="169"/>
      <c r="C55" s="168" t="s">
        <v>105</v>
      </c>
      <c r="D55" s="167"/>
      <c r="E55" s="167"/>
      <c r="F55" s="6" t="s">
        <v>84</v>
      </c>
      <c r="G55" s="166">
        <v>3675</v>
      </c>
      <c r="H55" s="165">
        <v>3905</v>
      </c>
      <c r="I55" s="164">
        <v>0.94110115236875802</v>
      </c>
      <c r="J55" s="163">
        <v>-230</v>
      </c>
      <c r="K55" s="166">
        <v>5271</v>
      </c>
      <c r="L55" s="165">
        <v>5456</v>
      </c>
      <c r="M55" s="164">
        <v>0.96609237536656889</v>
      </c>
      <c r="N55" s="163">
        <v>-185</v>
      </c>
      <c r="O55" s="162">
        <v>0.6972111553784861</v>
      </c>
      <c r="P55" s="161">
        <v>0.71572580645161288</v>
      </c>
      <c r="Q55" s="160">
        <v>-1.8514651073126775E-2</v>
      </c>
      <c r="R55" s="139"/>
      <c r="S55" s="139"/>
    </row>
    <row r="56" spans="1:19" x14ac:dyDescent="0.4">
      <c r="A56" s="169"/>
      <c r="B56" s="169"/>
      <c r="C56" s="168" t="s">
        <v>103</v>
      </c>
      <c r="D56" s="167"/>
      <c r="E56" s="167"/>
      <c r="F56" s="6" t="s">
        <v>84</v>
      </c>
      <c r="G56" s="166">
        <v>4659</v>
      </c>
      <c r="H56" s="165">
        <v>4388</v>
      </c>
      <c r="I56" s="164">
        <v>1.0617593436645396</v>
      </c>
      <c r="J56" s="163">
        <v>271</v>
      </c>
      <c r="K56" s="166">
        <v>5456</v>
      </c>
      <c r="L56" s="165">
        <v>5456</v>
      </c>
      <c r="M56" s="164">
        <v>1</v>
      </c>
      <c r="N56" s="163">
        <v>0</v>
      </c>
      <c r="O56" s="162">
        <v>0.85392228739002929</v>
      </c>
      <c r="P56" s="161">
        <v>0.80425219941348969</v>
      </c>
      <c r="Q56" s="160">
        <v>4.9670087976539601E-2</v>
      </c>
      <c r="R56" s="139"/>
      <c r="S56" s="139"/>
    </row>
    <row r="57" spans="1:19" x14ac:dyDescent="0.4">
      <c r="A57" s="169"/>
      <c r="B57" s="169"/>
      <c r="C57" s="168" t="s">
        <v>102</v>
      </c>
      <c r="D57" s="167"/>
      <c r="E57" s="167"/>
      <c r="F57" s="6" t="s">
        <v>84</v>
      </c>
      <c r="G57" s="166">
        <v>3465</v>
      </c>
      <c r="H57" s="165">
        <v>3282</v>
      </c>
      <c r="I57" s="164">
        <v>1.0557586837294333</v>
      </c>
      <c r="J57" s="163">
        <v>183</v>
      </c>
      <c r="K57" s="166">
        <v>5146</v>
      </c>
      <c r="L57" s="165">
        <v>5456</v>
      </c>
      <c r="M57" s="164">
        <v>0.94318181818181823</v>
      </c>
      <c r="N57" s="163">
        <v>-310</v>
      </c>
      <c r="O57" s="162">
        <v>0.67333851535172951</v>
      </c>
      <c r="P57" s="161">
        <v>0.60153958944281527</v>
      </c>
      <c r="Q57" s="160">
        <v>7.1798925908914235E-2</v>
      </c>
      <c r="R57" s="139"/>
      <c r="S57" s="139"/>
    </row>
    <row r="58" spans="1:19" x14ac:dyDescent="0.4">
      <c r="A58" s="169"/>
      <c r="B58" s="169"/>
      <c r="C58" s="168" t="s">
        <v>104</v>
      </c>
      <c r="D58" s="167"/>
      <c r="E58" s="167"/>
      <c r="F58" s="6" t="s">
        <v>84</v>
      </c>
      <c r="G58" s="166">
        <v>2475</v>
      </c>
      <c r="H58" s="165">
        <v>2773</v>
      </c>
      <c r="I58" s="164">
        <v>0.89253516047601877</v>
      </c>
      <c r="J58" s="163">
        <v>-298</v>
      </c>
      <c r="K58" s="166">
        <v>3477</v>
      </c>
      <c r="L58" s="165">
        <v>3720</v>
      </c>
      <c r="M58" s="164">
        <v>0.93467741935483872</v>
      </c>
      <c r="N58" s="163">
        <v>-243</v>
      </c>
      <c r="O58" s="162">
        <v>0.71182053494391717</v>
      </c>
      <c r="P58" s="161">
        <v>0.74543010752688177</v>
      </c>
      <c r="Q58" s="160">
        <v>-3.3609572582964597E-2</v>
      </c>
      <c r="R58" s="139"/>
      <c r="S58" s="139"/>
    </row>
    <row r="59" spans="1:19" x14ac:dyDescent="0.4">
      <c r="A59" s="169"/>
      <c r="B59" s="169"/>
      <c r="C59" s="168" t="s">
        <v>101</v>
      </c>
      <c r="D59" s="167"/>
      <c r="E59" s="167"/>
      <c r="F59" s="6" t="s">
        <v>84</v>
      </c>
      <c r="G59" s="166">
        <v>7233</v>
      </c>
      <c r="H59" s="165">
        <v>7912</v>
      </c>
      <c r="I59" s="164">
        <v>0.9141809908998989</v>
      </c>
      <c r="J59" s="163">
        <v>-679</v>
      </c>
      <c r="K59" s="166">
        <v>11066</v>
      </c>
      <c r="L59" s="165">
        <v>12895</v>
      </c>
      <c r="M59" s="164">
        <v>0.85816207832493219</v>
      </c>
      <c r="N59" s="163">
        <v>-1829</v>
      </c>
      <c r="O59" s="162">
        <v>0.65362371227182359</v>
      </c>
      <c r="P59" s="161">
        <v>0.61357115160915088</v>
      </c>
      <c r="Q59" s="160">
        <v>4.0052560662672709E-2</v>
      </c>
      <c r="R59" s="139"/>
      <c r="S59" s="139"/>
    </row>
    <row r="60" spans="1:19" x14ac:dyDescent="0.4">
      <c r="A60" s="169"/>
      <c r="B60" s="169"/>
      <c r="C60" s="168" t="s">
        <v>98</v>
      </c>
      <c r="D60" s="5" t="s">
        <v>0</v>
      </c>
      <c r="E60" s="167" t="s">
        <v>89</v>
      </c>
      <c r="F60" s="6" t="s">
        <v>84</v>
      </c>
      <c r="G60" s="166">
        <v>12637</v>
      </c>
      <c r="H60" s="165">
        <v>7446</v>
      </c>
      <c r="I60" s="164">
        <v>1.6971528337362343</v>
      </c>
      <c r="J60" s="163">
        <v>5191</v>
      </c>
      <c r="K60" s="166">
        <v>13522</v>
      </c>
      <c r="L60" s="165">
        <v>8100</v>
      </c>
      <c r="M60" s="164">
        <v>1.6693827160493828</v>
      </c>
      <c r="N60" s="163">
        <v>5422</v>
      </c>
      <c r="O60" s="162">
        <v>0.93455110190800172</v>
      </c>
      <c r="P60" s="161">
        <v>0.91925925925925922</v>
      </c>
      <c r="Q60" s="160">
        <v>1.5291842648742504E-2</v>
      </c>
      <c r="R60" s="139"/>
      <c r="S60" s="139"/>
    </row>
    <row r="61" spans="1:19" x14ac:dyDescent="0.4">
      <c r="A61" s="169"/>
      <c r="B61" s="169"/>
      <c r="C61" s="168" t="s">
        <v>96</v>
      </c>
      <c r="D61" s="5" t="s">
        <v>0</v>
      </c>
      <c r="E61" s="167" t="s">
        <v>89</v>
      </c>
      <c r="F61" s="6" t="s">
        <v>84</v>
      </c>
      <c r="G61" s="166">
        <v>5060</v>
      </c>
      <c r="H61" s="165">
        <v>4347</v>
      </c>
      <c r="I61" s="164">
        <v>1.164021164021164</v>
      </c>
      <c r="J61" s="163">
        <v>713</v>
      </c>
      <c r="K61" s="166">
        <v>5456</v>
      </c>
      <c r="L61" s="165">
        <v>5010</v>
      </c>
      <c r="M61" s="164">
        <v>1.0890219560878243</v>
      </c>
      <c r="N61" s="163">
        <v>446</v>
      </c>
      <c r="O61" s="162">
        <v>0.92741935483870963</v>
      </c>
      <c r="P61" s="161">
        <v>0.86766467065868258</v>
      </c>
      <c r="Q61" s="160">
        <v>5.9754684180027051E-2</v>
      </c>
      <c r="R61" s="139"/>
      <c r="S61" s="139"/>
    </row>
    <row r="62" spans="1:19" x14ac:dyDescent="0.4">
      <c r="A62" s="169"/>
      <c r="B62" s="169"/>
      <c r="C62" s="168" t="s">
        <v>93</v>
      </c>
      <c r="D62" s="5" t="s">
        <v>0</v>
      </c>
      <c r="E62" s="167" t="s">
        <v>89</v>
      </c>
      <c r="F62" s="6" t="s">
        <v>84</v>
      </c>
      <c r="G62" s="166">
        <v>4581</v>
      </c>
      <c r="H62" s="165">
        <v>4269</v>
      </c>
      <c r="I62" s="164">
        <v>1.0730850316233309</v>
      </c>
      <c r="J62" s="163">
        <v>312</v>
      </c>
      <c r="K62" s="166">
        <v>5456</v>
      </c>
      <c r="L62" s="165">
        <v>5280</v>
      </c>
      <c r="M62" s="164">
        <v>1.0333333333333334</v>
      </c>
      <c r="N62" s="163">
        <v>176</v>
      </c>
      <c r="O62" s="162">
        <v>0.83962609970674484</v>
      </c>
      <c r="P62" s="161">
        <v>0.80852272727272723</v>
      </c>
      <c r="Q62" s="160">
        <v>3.1103372434017618E-2</v>
      </c>
      <c r="R62" s="139"/>
      <c r="S62" s="139"/>
    </row>
    <row r="63" spans="1:19" x14ac:dyDescent="0.4">
      <c r="A63" s="169"/>
      <c r="B63" s="150"/>
      <c r="C63" s="149" t="s">
        <v>97</v>
      </c>
      <c r="D63" s="11" t="s">
        <v>0</v>
      </c>
      <c r="E63" s="147" t="s">
        <v>89</v>
      </c>
      <c r="F63" s="6" t="s">
        <v>88</v>
      </c>
      <c r="G63" s="146">
        <v>3235</v>
      </c>
      <c r="H63" s="145">
        <v>2952</v>
      </c>
      <c r="I63" s="144">
        <v>1.0958672086720866</v>
      </c>
      <c r="J63" s="143">
        <v>283</v>
      </c>
      <c r="K63" s="146">
        <v>3946</v>
      </c>
      <c r="L63" s="145">
        <v>3780</v>
      </c>
      <c r="M63" s="144">
        <v>1.0439153439153439</v>
      </c>
      <c r="N63" s="143">
        <v>166</v>
      </c>
      <c r="O63" s="142">
        <v>0.81981753674607194</v>
      </c>
      <c r="P63" s="141">
        <v>0.78095238095238095</v>
      </c>
      <c r="Q63" s="140">
        <v>3.8865155793690986E-2</v>
      </c>
      <c r="R63" s="139"/>
      <c r="S63" s="139"/>
    </row>
    <row r="64" spans="1:19" x14ac:dyDescent="0.4">
      <c r="A64" s="169"/>
      <c r="B64" s="159" t="s">
        <v>1</v>
      </c>
      <c r="C64" s="158"/>
      <c r="D64" s="175"/>
      <c r="E64" s="158"/>
      <c r="F64" s="174"/>
      <c r="G64" s="157">
        <v>7663</v>
      </c>
      <c r="H64" s="156">
        <v>5734</v>
      </c>
      <c r="I64" s="155">
        <v>1.3364143704220439</v>
      </c>
      <c r="J64" s="154">
        <v>1929</v>
      </c>
      <c r="K64" s="157">
        <v>9004</v>
      </c>
      <c r="L64" s="156">
        <v>9895</v>
      </c>
      <c r="M64" s="155">
        <v>0.90995452248610409</v>
      </c>
      <c r="N64" s="154">
        <v>-891</v>
      </c>
      <c r="O64" s="153">
        <v>0.85106619280319862</v>
      </c>
      <c r="P64" s="152">
        <v>0.57948458817584636</v>
      </c>
      <c r="Q64" s="151">
        <v>0.27158160462735226</v>
      </c>
      <c r="R64" s="139"/>
      <c r="S64" s="139"/>
    </row>
    <row r="65" spans="1:19" x14ac:dyDescent="0.4">
      <c r="A65" s="169"/>
      <c r="B65" s="169"/>
      <c r="C65" s="168" t="s">
        <v>104</v>
      </c>
      <c r="D65" s="167"/>
      <c r="E65" s="167"/>
      <c r="F65" s="6" t="s">
        <v>84</v>
      </c>
      <c r="G65" s="166">
        <v>1240</v>
      </c>
      <c r="H65" s="165">
        <v>1260</v>
      </c>
      <c r="I65" s="164">
        <v>0.98412698412698407</v>
      </c>
      <c r="J65" s="163">
        <v>-20</v>
      </c>
      <c r="K65" s="166">
        <v>1569</v>
      </c>
      <c r="L65" s="165">
        <v>1674</v>
      </c>
      <c r="M65" s="164">
        <v>0.93727598566308246</v>
      </c>
      <c r="N65" s="163">
        <v>-105</v>
      </c>
      <c r="O65" s="162">
        <v>0.79031230082855319</v>
      </c>
      <c r="P65" s="161">
        <v>0.75268817204301075</v>
      </c>
      <c r="Q65" s="160">
        <v>3.7624128785542443E-2</v>
      </c>
      <c r="R65" s="139"/>
      <c r="S65" s="139"/>
    </row>
    <row r="66" spans="1:19" x14ac:dyDescent="0.4">
      <c r="A66" s="169"/>
      <c r="B66" s="169"/>
      <c r="C66" s="168" t="s">
        <v>103</v>
      </c>
      <c r="D66" s="167"/>
      <c r="E66" s="167"/>
      <c r="F66" s="173"/>
      <c r="G66" s="166"/>
      <c r="H66" s="165">
        <v>0</v>
      </c>
      <c r="I66" s="164" t="e">
        <v>#DIV/0!</v>
      </c>
      <c r="J66" s="163">
        <v>0</v>
      </c>
      <c r="K66" s="166"/>
      <c r="L66" s="165">
        <v>0</v>
      </c>
      <c r="M66" s="164" t="e">
        <v>#DIV/0!</v>
      </c>
      <c r="N66" s="163">
        <v>0</v>
      </c>
      <c r="O66" s="162" t="e">
        <v>#DIV/0!</v>
      </c>
      <c r="P66" s="161" t="e">
        <v>#DIV/0!</v>
      </c>
      <c r="Q66" s="160" t="e">
        <v>#DIV/0!</v>
      </c>
      <c r="R66" s="139"/>
      <c r="S66" s="139"/>
    </row>
    <row r="67" spans="1:19" x14ac:dyDescent="0.4">
      <c r="A67" s="169"/>
      <c r="B67" s="169"/>
      <c r="C67" s="168" t="s">
        <v>102</v>
      </c>
      <c r="D67" s="167"/>
      <c r="E67" s="167"/>
      <c r="F67" s="173"/>
      <c r="G67" s="166"/>
      <c r="H67" s="165">
        <v>0</v>
      </c>
      <c r="I67" s="164" t="e">
        <v>#DIV/0!</v>
      </c>
      <c r="J67" s="163">
        <v>0</v>
      </c>
      <c r="K67" s="166"/>
      <c r="L67" s="165">
        <v>0</v>
      </c>
      <c r="M67" s="164" t="e">
        <v>#DIV/0!</v>
      </c>
      <c r="N67" s="163">
        <v>0</v>
      </c>
      <c r="O67" s="162" t="e">
        <v>#DIV/0!</v>
      </c>
      <c r="P67" s="161" t="e">
        <v>#DIV/0!</v>
      </c>
      <c r="Q67" s="160" t="e">
        <v>#DIV/0!</v>
      </c>
      <c r="R67" s="139"/>
      <c r="S67" s="139"/>
    </row>
    <row r="68" spans="1:19" x14ac:dyDescent="0.4">
      <c r="A68" s="169"/>
      <c r="B68" s="169"/>
      <c r="C68" s="168" t="s">
        <v>101</v>
      </c>
      <c r="D68" s="167"/>
      <c r="E68" s="167"/>
      <c r="F68" s="6" t="s">
        <v>84</v>
      </c>
      <c r="G68" s="166">
        <v>2615</v>
      </c>
      <c r="H68" s="165">
        <v>2454</v>
      </c>
      <c r="I68" s="164">
        <v>1.0656071719641402</v>
      </c>
      <c r="J68" s="163">
        <v>161</v>
      </c>
      <c r="K68" s="166">
        <v>3280</v>
      </c>
      <c r="L68" s="165">
        <v>3349</v>
      </c>
      <c r="M68" s="164">
        <v>0.97939683487608242</v>
      </c>
      <c r="N68" s="163">
        <v>-69</v>
      </c>
      <c r="O68" s="162">
        <v>0.7972560975609756</v>
      </c>
      <c r="P68" s="161">
        <v>0.73275604658106896</v>
      </c>
      <c r="Q68" s="160">
        <v>6.4500050979906631E-2</v>
      </c>
      <c r="R68" s="139"/>
      <c r="S68" s="139"/>
    </row>
    <row r="69" spans="1:19" x14ac:dyDescent="0.4">
      <c r="A69" s="150"/>
      <c r="B69" s="150"/>
      <c r="C69" s="149" t="s">
        <v>90</v>
      </c>
      <c r="D69" s="147"/>
      <c r="E69" s="147"/>
      <c r="F69" s="12" t="s">
        <v>84</v>
      </c>
      <c r="G69" s="146">
        <v>3808</v>
      </c>
      <c r="H69" s="145">
        <v>2020</v>
      </c>
      <c r="I69" s="144">
        <v>1.885148514851485</v>
      </c>
      <c r="J69" s="143">
        <v>1788</v>
      </c>
      <c r="K69" s="146">
        <v>4155</v>
      </c>
      <c r="L69" s="145">
        <v>4872</v>
      </c>
      <c r="M69" s="144">
        <v>0.85283251231527091</v>
      </c>
      <c r="N69" s="143">
        <v>-717</v>
      </c>
      <c r="O69" s="142">
        <v>0.91648616125150417</v>
      </c>
      <c r="P69" s="141">
        <v>0.41461412151067323</v>
      </c>
      <c r="Q69" s="140">
        <v>0.50187203974083094</v>
      </c>
      <c r="R69" s="139"/>
      <c r="S69" s="139"/>
    </row>
    <row r="70" spans="1:19" x14ac:dyDescent="0.4">
      <c r="A70" s="159" t="s">
        <v>100</v>
      </c>
      <c r="B70" s="158" t="s">
        <v>99</v>
      </c>
      <c r="C70" s="158"/>
      <c r="D70" s="158"/>
      <c r="E70" s="158"/>
      <c r="F70" s="158"/>
      <c r="G70" s="157">
        <v>82897</v>
      </c>
      <c r="H70" s="156">
        <v>80627</v>
      </c>
      <c r="I70" s="155">
        <v>1.0281543403574485</v>
      </c>
      <c r="J70" s="154">
        <v>2270</v>
      </c>
      <c r="K70" s="157">
        <v>104253</v>
      </c>
      <c r="L70" s="156">
        <v>103191</v>
      </c>
      <c r="M70" s="155">
        <v>1.0102915951972555</v>
      </c>
      <c r="N70" s="154">
        <v>1062</v>
      </c>
      <c r="O70" s="153">
        <v>0.79515217787497727</v>
      </c>
      <c r="P70" s="152">
        <v>0.78133751974493904</v>
      </c>
      <c r="Q70" s="151">
        <v>1.3814658130038238E-2</v>
      </c>
      <c r="R70" s="139"/>
      <c r="S70" s="139"/>
    </row>
    <row r="71" spans="1:19" x14ac:dyDescent="0.4">
      <c r="A71" s="169"/>
      <c r="B71" s="168"/>
      <c r="C71" s="167" t="s">
        <v>98</v>
      </c>
      <c r="D71" s="167"/>
      <c r="E71" s="167"/>
      <c r="F71" s="6" t="s">
        <v>84</v>
      </c>
      <c r="G71" s="166">
        <v>32311</v>
      </c>
      <c r="H71" s="165">
        <v>26012</v>
      </c>
      <c r="I71" s="164">
        <v>1.2421574657850223</v>
      </c>
      <c r="J71" s="163">
        <v>6299</v>
      </c>
      <c r="K71" s="166">
        <v>37878</v>
      </c>
      <c r="L71" s="165">
        <v>32214</v>
      </c>
      <c r="M71" s="164">
        <v>1.1758241758241759</v>
      </c>
      <c r="N71" s="163">
        <v>5664</v>
      </c>
      <c r="O71" s="162">
        <v>0.8530281429853741</v>
      </c>
      <c r="P71" s="161">
        <v>0.80747501086484141</v>
      </c>
      <c r="Q71" s="160">
        <v>4.5553132120532691E-2</v>
      </c>
      <c r="R71" s="139"/>
      <c r="S71" s="139"/>
    </row>
    <row r="72" spans="1:19" x14ac:dyDescent="0.4">
      <c r="A72" s="169"/>
      <c r="B72" s="168"/>
      <c r="C72" s="167" t="s">
        <v>91</v>
      </c>
      <c r="D72" s="167"/>
      <c r="E72" s="167"/>
      <c r="F72" s="6" t="s">
        <v>84</v>
      </c>
      <c r="G72" s="166">
        <v>8611</v>
      </c>
      <c r="H72" s="165">
        <v>8963</v>
      </c>
      <c r="I72" s="164">
        <v>0.9607274350105991</v>
      </c>
      <c r="J72" s="163">
        <v>-352</v>
      </c>
      <c r="K72" s="166">
        <v>10797</v>
      </c>
      <c r="L72" s="165">
        <v>10974</v>
      </c>
      <c r="M72" s="164">
        <v>0.9838709677419355</v>
      </c>
      <c r="N72" s="163">
        <v>-177</v>
      </c>
      <c r="O72" s="162">
        <v>0.79753635269056222</v>
      </c>
      <c r="P72" s="161">
        <v>0.81674867869509749</v>
      </c>
      <c r="Q72" s="160">
        <v>-1.9212326004535263E-2</v>
      </c>
      <c r="R72" s="139"/>
      <c r="S72" s="139"/>
    </row>
    <row r="73" spans="1:19" x14ac:dyDescent="0.4">
      <c r="A73" s="169"/>
      <c r="B73" s="168"/>
      <c r="C73" s="167" t="s">
        <v>97</v>
      </c>
      <c r="D73" s="167"/>
      <c r="E73" s="167"/>
      <c r="F73" s="6" t="s">
        <v>84</v>
      </c>
      <c r="G73" s="166">
        <v>13994</v>
      </c>
      <c r="H73" s="165">
        <v>13048</v>
      </c>
      <c r="I73" s="164">
        <v>1.072501532801962</v>
      </c>
      <c r="J73" s="163">
        <v>946</v>
      </c>
      <c r="K73" s="166">
        <v>16284</v>
      </c>
      <c r="L73" s="165">
        <v>16461</v>
      </c>
      <c r="M73" s="164">
        <v>0.989247311827957</v>
      </c>
      <c r="N73" s="163">
        <v>-177</v>
      </c>
      <c r="O73" s="162">
        <v>0.85937116187668883</v>
      </c>
      <c r="P73" s="161">
        <v>0.79266144219670742</v>
      </c>
      <c r="Q73" s="160">
        <v>6.6709719679981405E-2</v>
      </c>
      <c r="R73" s="139"/>
      <c r="S73" s="139"/>
    </row>
    <row r="74" spans="1:19" x14ac:dyDescent="0.4">
      <c r="A74" s="169"/>
      <c r="B74" s="168"/>
      <c r="C74" s="167" t="s">
        <v>96</v>
      </c>
      <c r="D74" s="167"/>
      <c r="E74" s="167"/>
      <c r="F74" s="6"/>
      <c r="G74" s="166"/>
      <c r="H74" s="165"/>
      <c r="I74" s="164" t="e">
        <v>#DIV/0!</v>
      </c>
      <c r="J74" s="163">
        <v>0</v>
      </c>
      <c r="K74" s="166"/>
      <c r="L74" s="165"/>
      <c r="M74" s="164" t="e">
        <v>#DIV/0!</v>
      </c>
      <c r="N74" s="163">
        <v>0</v>
      </c>
      <c r="O74" s="162" t="e">
        <v>#DIV/0!</v>
      </c>
      <c r="P74" s="161" t="e">
        <v>#DIV/0!</v>
      </c>
      <c r="Q74" s="160" t="e">
        <v>#DIV/0!</v>
      </c>
      <c r="R74" s="139"/>
      <c r="S74" s="139"/>
    </row>
    <row r="75" spans="1:19" x14ac:dyDescent="0.4">
      <c r="A75" s="169"/>
      <c r="B75" s="168"/>
      <c r="C75" s="167" t="s">
        <v>90</v>
      </c>
      <c r="D75" s="167"/>
      <c r="E75" s="167"/>
      <c r="F75" s="6" t="s">
        <v>84</v>
      </c>
      <c r="G75" s="166">
        <v>9115</v>
      </c>
      <c r="H75" s="165">
        <v>11119</v>
      </c>
      <c r="I75" s="164">
        <v>0.819767964745031</v>
      </c>
      <c r="J75" s="163">
        <v>-2004</v>
      </c>
      <c r="K75" s="166">
        <v>10974</v>
      </c>
      <c r="L75" s="165">
        <v>16461</v>
      </c>
      <c r="M75" s="164">
        <v>0.66666666666666663</v>
      </c>
      <c r="N75" s="163">
        <v>-5487</v>
      </c>
      <c r="O75" s="162">
        <v>0.8305995990523054</v>
      </c>
      <c r="P75" s="161">
        <v>0.67547536601664537</v>
      </c>
      <c r="Q75" s="160">
        <v>0.15512423303566003</v>
      </c>
      <c r="R75" s="139"/>
      <c r="S75" s="139"/>
    </row>
    <row r="76" spans="1:19" x14ac:dyDescent="0.4">
      <c r="A76" s="169"/>
      <c r="B76" s="168"/>
      <c r="C76" s="167" t="s">
        <v>95</v>
      </c>
      <c r="D76" s="167"/>
      <c r="E76" s="167"/>
      <c r="F76" s="6" t="s">
        <v>88</v>
      </c>
      <c r="G76" s="166"/>
      <c r="H76" s="165">
        <v>4394</v>
      </c>
      <c r="I76" s="164">
        <v>0</v>
      </c>
      <c r="J76" s="163">
        <v>-4394</v>
      </c>
      <c r="K76" s="166"/>
      <c r="L76" s="165">
        <v>5487</v>
      </c>
      <c r="M76" s="164">
        <v>0</v>
      </c>
      <c r="N76" s="163">
        <v>-5487</v>
      </c>
      <c r="O76" s="162" t="e">
        <v>#DIV/0!</v>
      </c>
      <c r="P76" s="161">
        <v>0.80080189538910151</v>
      </c>
      <c r="Q76" s="160" t="e">
        <v>#DIV/0!</v>
      </c>
      <c r="R76" s="139"/>
      <c r="S76" s="139"/>
    </row>
    <row r="77" spans="1:19" x14ac:dyDescent="0.4">
      <c r="A77" s="169"/>
      <c r="B77" s="168"/>
      <c r="C77" s="167" t="s">
        <v>94</v>
      </c>
      <c r="D77" s="167"/>
      <c r="E77" s="167"/>
      <c r="F77" s="6"/>
      <c r="G77" s="166"/>
      <c r="H77" s="165"/>
      <c r="I77" s="164" t="e">
        <v>#DIV/0!</v>
      </c>
      <c r="J77" s="163">
        <v>0</v>
      </c>
      <c r="K77" s="166"/>
      <c r="L77" s="165"/>
      <c r="M77" s="164" t="e">
        <v>#DIV/0!</v>
      </c>
      <c r="N77" s="163">
        <v>0</v>
      </c>
      <c r="O77" s="162" t="e">
        <v>#DIV/0!</v>
      </c>
      <c r="P77" s="161" t="e">
        <v>#DIV/0!</v>
      </c>
      <c r="Q77" s="160" t="e">
        <v>#DIV/0!</v>
      </c>
      <c r="R77" s="139"/>
      <c r="S77" s="139"/>
    </row>
    <row r="78" spans="1:19" x14ac:dyDescent="0.4">
      <c r="A78" s="169"/>
      <c r="B78" s="168"/>
      <c r="C78" s="167" t="s">
        <v>93</v>
      </c>
      <c r="D78" s="167"/>
      <c r="E78" s="167"/>
      <c r="F78" s="6" t="s">
        <v>84</v>
      </c>
      <c r="G78" s="166">
        <v>14086</v>
      </c>
      <c r="H78" s="165">
        <v>9238</v>
      </c>
      <c r="I78" s="164">
        <v>1.5247889153496428</v>
      </c>
      <c r="J78" s="163">
        <v>4848</v>
      </c>
      <c r="K78" s="166">
        <v>19116</v>
      </c>
      <c r="L78" s="165">
        <v>10974</v>
      </c>
      <c r="M78" s="164">
        <v>1.7419354838709677</v>
      </c>
      <c r="N78" s="163">
        <v>8142</v>
      </c>
      <c r="O78" s="162">
        <v>0.73686963799958149</v>
      </c>
      <c r="P78" s="161">
        <v>0.84180790960451979</v>
      </c>
      <c r="Q78" s="160">
        <v>-0.10493827160493829</v>
      </c>
      <c r="R78" s="139"/>
      <c r="S78" s="139"/>
    </row>
    <row r="79" spans="1:19" x14ac:dyDescent="0.4">
      <c r="A79" s="227"/>
      <c r="B79" s="172"/>
      <c r="C79" s="171" t="s">
        <v>92</v>
      </c>
      <c r="D79" s="171"/>
      <c r="E79" s="171"/>
      <c r="F79" s="7" t="s">
        <v>84</v>
      </c>
      <c r="G79" s="166">
        <v>2291</v>
      </c>
      <c r="H79" s="165" t="s">
        <v>0</v>
      </c>
      <c r="I79" s="164" t="e">
        <v>#VALUE!</v>
      </c>
      <c r="J79" s="163" t="e">
        <v>#VALUE!</v>
      </c>
      <c r="K79" s="166">
        <v>5133</v>
      </c>
      <c r="L79" s="165" t="s">
        <v>0</v>
      </c>
      <c r="M79" s="164" t="e">
        <v>#VALUE!</v>
      </c>
      <c r="N79" s="163" t="e">
        <v>#VALUE!</v>
      </c>
      <c r="O79" s="162">
        <v>0.4463276836158192</v>
      </c>
      <c r="P79" s="161" t="e">
        <v>#VALUE!</v>
      </c>
      <c r="Q79" s="160" t="e">
        <v>#VALUE!</v>
      </c>
      <c r="R79" s="139"/>
      <c r="S79" s="139"/>
    </row>
    <row r="80" spans="1:19" x14ac:dyDescent="0.4">
      <c r="A80" s="169"/>
      <c r="B80" s="226"/>
      <c r="C80" s="225" t="s">
        <v>110</v>
      </c>
      <c r="D80" s="225"/>
      <c r="E80" s="225"/>
      <c r="F80" s="224" t="s">
        <v>88</v>
      </c>
      <c r="G80" s="228">
        <v>2489</v>
      </c>
      <c r="H80" s="165" t="s">
        <v>0</v>
      </c>
      <c r="I80" s="164" t="e">
        <v>#VALUE!</v>
      </c>
      <c r="J80" s="163" t="e">
        <v>#VALUE!</v>
      </c>
      <c r="K80" s="228">
        <v>4071</v>
      </c>
      <c r="L80" s="165" t="s">
        <v>0</v>
      </c>
      <c r="M80" s="164" t="e">
        <v>#VALUE!</v>
      </c>
      <c r="N80" s="163" t="e">
        <v>#VALUE!</v>
      </c>
      <c r="O80" s="162">
        <v>0.61139769098501595</v>
      </c>
      <c r="P80" s="161" t="e">
        <v>#VALUE!</v>
      </c>
      <c r="Q80" s="160" t="e">
        <v>#VALUE!</v>
      </c>
      <c r="R80" s="139"/>
      <c r="S80" s="139"/>
    </row>
    <row r="81" spans="1:19" x14ac:dyDescent="0.4">
      <c r="A81" s="169"/>
      <c r="B81" s="168"/>
      <c r="C81" s="167" t="s">
        <v>91</v>
      </c>
      <c r="D81" s="5" t="s">
        <v>0</v>
      </c>
      <c r="E81" s="167" t="s">
        <v>89</v>
      </c>
      <c r="F81" s="6" t="s">
        <v>88</v>
      </c>
      <c r="G81" s="166">
        <v>0</v>
      </c>
      <c r="H81" s="165">
        <v>4203</v>
      </c>
      <c r="I81" s="164">
        <v>0</v>
      </c>
      <c r="J81" s="163">
        <v>-4203</v>
      </c>
      <c r="K81" s="166">
        <v>0</v>
      </c>
      <c r="L81" s="165">
        <v>5310</v>
      </c>
      <c r="M81" s="164">
        <v>0</v>
      </c>
      <c r="N81" s="163">
        <v>-5310</v>
      </c>
      <c r="O81" s="162" t="e">
        <v>#DIV/0!</v>
      </c>
      <c r="P81" s="161">
        <v>0.79152542372881352</v>
      </c>
      <c r="Q81" s="160" t="e">
        <v>#DIV/0!</v>
      </c>
      <c r="R81" s="139"/>
      <c r="S81" s="139"/>
    </row>
    <row r="82" spans="1:19" x14ac:dyDescent="0.4">
      <c r="A82" s="150"/>
      <c r="B82" s="149"/>
      <c r="C82" s="147" t="s">
        <v>90</v>
      </c>
      <c r="D82" s="11" t="s">
        <v>0</v>
      </c>
      <c r="E82" s="147" t="s">
        <v>89</v>
      </c>
      <c r="F82" s="6" t="s">
        <v>88</v>
      </c>
      <c r="G82" s="146">
        <v>0</v>
      </c>
      <c r="H82" s="145">
        <v>3650</v>
      </c>
      <c r="I82" s="144">
        <v>0</v>
      </c>
      <c r="J82" s="143">
        <v>-3650</v>
      </c>
      <c r="K82" s="146">
        <v>0</v>
      </c>
      <c r="L82" s="145">
        <v>5310</v>
      </c>
      <c r="M82" s="144">
        <v>0</v>
      </c>
      <c r="N82" s="143">
        <v>-5310</v>
      </c>
      <c r="O82" s="142" t="e">
        <v>#DIV/0!</v>
      </c>
      <c r="P82" s="141">
        <v>0.68738229755178903</v>
      </c>
      <c r="Q82" s="140" t="e">
        <v>#DIV/0!</v>
      </c>
      <c r="R82" s="139"/>
      <c r="S82" s="139"/>
    </row>
    <row r="83" spans="1:19" x14ac:dyDescent="0.4">
      <c r="A83" s="159" t="s">
        <v>87</v>
      </c>
      <c r="B83" s="158" t="s">
        <v>86</v>
      </c>
      <c r="C83" s="158"/>
      <c r="D83" s="158"/>
      <c r="E83" s="158"/>
      <c r="F83" s="158"/>
      <c r="G83" s="157">
        <v>0</v>
      </c>
      <c r="H83" s="156">
        <v>132</v>
      </c>
      <c r="I83" s="155">
        <v>0</v>
      </c>
      <c r="J83" s="154">
        <v>-132</v>
      </c>
      <c r="K83" s="157">
        <v>0</v>
      </c>
      <c r="L83" s="156">
        <v>189</v>
      </c>
      <c r="M83" s="155">
        <v>0</v>
      </c>
      <c r="N83" s="154">
        <v>-189</v>
      </c>
      <c r="O83" s="153" t="e">
        <v>#DIV/0!</v>
      </c>
      <c r="P83" s="152">
        <v>0.69841269841269837</v>
      </c>
      <c r="Q83" s="151" t="e">
        <v>#DIV/0!</v>
      </c>
      <c r="R83" s="139"/>
      <c r="S83" s="139"/>
    </row>
    <row r="84" spans="1:19" ht="18.75" x14ac:dyDescent="0.4">
      <c r="A84" s="150"/>
      <c r="B84" s="149"/>
      <c r="C84" s="148" t="s">
        <v>85</v>
      </c>
      <c r="D84" s="147"/>
      <c r="E84" s="147"/>
      <c r="F84" s="12" t="s">
        <v>84</v>
      </c>
      <c r="G84" s="146">
        <v>0</v>
      </c>
      <c r="H84" s="145">
        <v>132</v>
      </c>
      <c r="I84" s="144">
        <v>0</v>
      </c>
      <c r="J84" s="143">
        <v>-132</v>
      </c>
      <c r="K84" s="146">
        <v>0</v>
      </c>
      <c r="L84" s="145">
        <v>189</v>
      </c>
      <c r="M84" s="144">
        <v>0</v>
      </c>
      <c r="N84" s="143">
        <v>-189</v>
      </c>
      <c r="O84" s="142" t="e">
        <v>#DIV/0!</v>
      </c>
      <c r="P84" s="141">
        <v>0.69841269841269837</v>
      </c>
      <c r="Q84" s="140" t="e">
        <v>#DIV/0!</v>
      </c>
      <c r="R84" s="139"/>
      <c r="S84" s="139"/>
    </row>
    <row r="85" spans="1:19" x14ac:dyDescent="0.4">
      <c r="G85" s="138"/>
      <c r="H85" s="138"/>
      <c r="I85" s="138"/>
      <c r="J85" s="138"/>
      <c r="K85" s="138"/>
      <c r="L85" s="138"/>
      <c r="M85" s="138"/>
      <c r="N85" s="138"/>
      <c r="O85" s="137"/>
      <c r="P85" s="137"/>
      <c r="Q85" s="137"/>
    </row>
    <row r="86" spans="1:19" x14ac:dyDescent="0.4">
      <c r="C86" s="8" t="s">
        <v>83</v>
      </c>
    </row>
    <row r="87" spans="1:19" x14ac:dyDescent="0.4">
      <c r="C87" s="9" t="s">
        <v>82</v>
      </c>
    </row>
    <row r="88" spans="1:19" x14ac:dyDescent="0.4">
      <c r="C88" s="8" t="s">
        <v>81</v>
      </c>
    </row>
    <row r="89" spans="1:19" x14ac:dyDescent="0.4">
      <c r="C89" s="8" t="s">
        <v>80</v>
      </c>
    </row>
    <row r="90" spans="1:19" x14ac:dyDescent="0.4">
      <c r="C90" s="8" t="s">
        <v>79</v>
      </c>
    </row>
  </sheetData>
  <mergeCells count="15">
    <mergeCell ref="Q3:Q4"/>
    <mergeCell ref="O2:Q2"/>
    <mergeCell ref="O3:O4"/>
    <mergeCell ref="A1:D1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h26'!A1" display="'h26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showGridLines="0" zoomScale="90" zoomScaleNormal="90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36" customWidth="1"/>
    <col min="2" max="2" width="1.125" style="136" customWidth="1"/>
    <col min="3" max="3" width="6.75" style="136" customWidth="1"/>
    <col min="4" max="4" width="2.625" style="136" bestFit="1" customWidth="1"/>
    <col min="5" max="5" width="7.125" style="136" bestFit="1" customWidth="1"/>
    <col min="6" max="6" width="6.375" style="136" customWidth="1"/>
    <col min="7" max="8" width="12.75" style="136" bestFit="1" customWidth="1"/>
    <col min="9" max="9" width="7.625" style="136" customWidth="1"/>
    <col min="10" max="10" width="9.625" style="136" customWidth="1"/>
    <col min="11" max="12" width="12.75" style="136" bestFit="1" customWidth="1"/>
    <col min="13" max="13" width="7.625" style="136" customWidth="1"/>
    <col min="14" max="16" width="9.625" style="136" customWidth="1"/>
    <col min="17" max="17" width="8.625" style="136" customWidth="1"/>
    <col min="18" max="16384" width="9" style="136"/>
  </cols>
  <sheetData>
    <row r="1" spans="1:19" ht="17.25" customHeight="1" thickBot="1" x14ac:dyDescent="0.45">
      <c r="A1" s="281" t="str">
        <f>'h26'!A1</f>
        <v>平成26年度</v>
      </c>
      <c r="B1" s="281"/>
      <c r="C1" s="281"/>
      <c r="D1" s="281"/>
      <c r="E1" s="89"/>
      <c r="F1" s="89"/>
      <c r="G1" s="89"/>
      <c r="H1" s="89"/>
      <c r="I1" s="89"/>
      <c r="J1" s="92" t="str">
        <f ca="1">RIGHT(CELL("filename",$A$1),LEN(CELL("filename",$A$1))-FIND("]",CELL("filename",$A$1)))</f>
        <v>８月（上旬）</v>
      </c>
      <c r="K1" s="93" t="s">
        <v>72</v>
      </c>
      <c r="L1" s="89"/>
      <c r="M1" s="89"/>
      <c r="N1" s="89"/>
      <c r="O1" s="89"/>
      <c r="P1" s="89"/>
      <c r="Q1" s="89"/>
    </row>
    <row r="2" spans="1:19" x14ac:dyDescent="0.4">
      <c r="A2" s="299">
        <v>26</v>
      </c>
      <c r="B2" s="284"/>
      <c r="C2" s="1">
        <v>2014</v>
      </c>
      <c r="D2" s="2" t="s">
        <v>141</v>
      </c>
      <c r="E2" s="2">
        <v>8</v>
      </c>
      <c r="F2" s="2" t="s">
        <v>140</v>
      </c>
      <c r="G2" s="291" t="s">
        <v>139</v>
      </c>
      <c r="H2" s="284"/>
      <c r="I2" s="284"/>
      <c r="J2" s="292"/>
      <c r="K2" s="284" t="s">
        <v>138</v>
      </c>
      <c r="L2" s="284"/>
      <c r="M2" s="284"/>
      <c r="N2" s="284"/>
      <c r="O2" s="291" t="s">
        <v>137</v>
      </c>
      <c r="P2" s="284"/>
      <c r="Q2" s="302"/>
    </row>
    <row r="3" spans="1:19" x14ac:dyDescent="0.4">
      <c r="A3" s="295" t="s">
        <v>136</v>
      </c>
      <c r="B3" s="296"/>
      <c r="C3" s="296"/>
      <c r="D3" s="296"/>
      <c r="E3" s="296"/>
      <c r="F3" s="296"/>
      <c r="G3" s="293" t="s">
        <v>234</v>
      </c>
      <c r="H3" s="287" t="s">
        <v>233</v>
      </c>
      <c r="I3" s="289" t="s">
        <v>133</v>
      </c>
      <c r="J3" s="290"/>
      <c r="K3" s="285" t="s">
        <v>234</v>
      </c>
      <c r="L3" s="287" t="s">
        <v>233</v>
      </c>
      <c r="M3" s="289" t="s">
        <v>133</v>
      </c>
      <c r="N3" s="290"/>
      <c r="O3" s="303" t="s">
        <v>234</v>
      </c>
      <c r="P3" s="282" t="s">
        <v>233</v>
      </c>
      <c r="Q3" s="300" t="s">
        <v>131</v>
      </c>
    </row>
    <row r="4" spans="1:19" ht="14.25" thickBot="1" x14ac:dyDescent="0.45">
      <c r="A4" s="297"/>
      <c r="B4" s="298"/>
      <c r="C4" s="298"/>
      <c r="D4" s="298"/>
      <c r="E4" s="298"/>
      <c r="F4" s="298"/>
      <c r="G4" s="294"/>
      <c r="H4" s="288"/>
      <c r="I4" s="3" t="s">
        <v>132</v>
      </c>
      <c r="J4" s="4" t="s">
        <v>131</v>
      </c>
      <c r="K4" s="286"/>
      <c r="L4" s="288"/>
      <c r="M4" s="3" t="s">
        <v>132</v>
      </c>
      <c r="N4" s="4" t="s">
        <v>131</v>
      </c>
      <c r="O4" s="304"/>
      <c r="P4" s="283"/>
      <c r="Q4" s="301"/>
    </row>
    <row r="5" spans="1:19" x14ac:dyDescent="0.4">
      <c r="A5" s="176" t="s">
        <v>130</v>
      </c>
      <c r="B5" s="195"/>
      <c r="C5" s="195"/>
      <c r="D5" s="195"/>
      <c r="E5" s="195"/>
      <c r="F5" s="195"/>
      <c r="G5" s="194">
        <v>182727</v>
      </c>
      <c r="H5" s="193">
        <v>192706</v>
      </c>
      <c r="I5" s="192">
        <v>0.94821645408030886</v>
      </c>
      <c r="J5" s="191">
        <v>-9979</v>
      </c>
      <c r="K5" s="194">
        <v>226817</v>
      </c>
      <c r="L5" s="193">
        <v>234458</v>
      </c>
      <c r="M5" s="192">
        <v>0.9674099412261471</v>
      </c>
      <c r="N5" s="191">
        <v>-7641</v>
      </c>
      <c r="O5" s="190">
        <v>0.80561421762919005</v>
      </c>
      <c r="P5" s="189">
        <v>0.82192119697344512</v>
      </c>
      <c r="Q5" s="188">
        <v>-1.6306979344255068E-2</v>
      </c>
      <c r="R5" s="139"/>
      <c r="S5" s="139"/>
    </row>
    <row r="6" spans="1:19" x14ac:dyDescent="0.4">
      <c r="A6" s="159" t="s">
        <v>129</v>
      </c>
      <c r="B6" s="158" t="s">
        <v>128</v>
      </c>
      <c r="C6" s="158"/>
      <c r="D6" s="158"/>
      <c r="E6" s="158"/>
      <c r="F6" s="158"/>
      <c r="G6" s="157">
        <v>76857</v>
      </c>
      <c r="H6" s="156">
        <v>82484</v>
      </c>
      <c r="I6" s="155">
        <v>0.9317807089859852</v>
      </c>
      <c r="J6" s="154">
        <v>-5627</v>
      </c>
      <c r="K6" s="177">
        <v>91882</v>
      </c>
      <c r="L6" s="156">
        <v>97877</v>
      </c>
      <c r="M6" s="155">
        <v>0.93874965517945996</v>
      </c>
      <c r="N6" s="154">
        <v>-5995</v>
      </c>
      <c r="O6" s="153">
        <v>0.83647504407827433</v>
      </c>
      <c r="P6" s="152">
        <v>0.84273118301541727</v>
      </c>
      <c r="Q6" s="151">
        <v>-6.256138937142941E-3</v>
      </c>
      <c r="R6" s="139"/>
      <c r="S6" s="139"/>
    </row>
    <row r="7" spans="1:19" x14ac:dyDescent="0.4">
      <c r="A7" s="169"/>
      <c r="B7" s="159" t="s">
        <v>127</v>
      </c>
      <c r="C7" s="158"/>
      <c r="D7" s="158"/>
      <c r="E7" s="158"/>
      <c r="F7" s="158"/>
      <c r="G7" s="157">
        <v>52210</v>
      </c>
      <c r="H7" s="156">
        <v>57881</v>
      </c>
      <c r="I7" s="155">
        <v>0.90202311639398081</v>
      </c>
      <c r="J7" s="154">
        <v>-5671</v>
      </c>
      <c r="K7" s="157">
        <v>61112</v>
      </c>
      <c r="L7" s="156">
        <v>68725</v>
      </c>
      <c r="M7" s="155">
        <v>0.88922517279010549</v>
      </c>
      <c r="N7" s="154">
        <v>-7613</v>
      </c>
      <c r="O7" s="153">
        <v>0.85433302788323084</v>
      </c>
      <c r="P7" s="152">
        <v>0.8422117133503092</v>
      </c>
      <c r="Q7" s="151">
        <v>1.2121314532921645E-2</v>
      </c>
      <c r="R7" s="139"/>
      <c r="S7" s="139"/>
    </row>
    <row r="8" spans="1:19" x14ac:dyDescent="0.4">
      <c r="A8" s="169"/>
      <c r="B8" s="169"/>
      <c r="C8" s="168" t="s">
        <v>98</v>
      </c>
      <c r="D8" s="5"/>
      <c r="E8" s="167"/>
      <c r="F8" s="6" t="s">
        <v>84</v>
      </c>
      <c r="G8" s="200">
        <v>41766</v>
      </c>
      <c r="H8" s="199">
        <v>49019</v>
      </c>
      <c r="I8" s="164">
        <v>0.85203696525836925</v>
      </c>
      <c r="J8" s="163">
        <v>-7253</v>
      </c>
      <c r="K8" s="200">
        <v>46852</v>
      </c>
      <c r="L8" s="199">
        <v>58985</v>
      </c>
      <c r="M8" s="164">
        <v>0.7943036365177587</v>
      </c>
      <c r="N8" s="163">
        <v>-12133</v>
      </c>
      <c r="O8" s="162">
        <v>0.8914454025441817</v>
      </c>
      <c r="P8" s="161">
        <v>0.83104179028566583</v>
      </c>
      <c r="Q8" s="160">
        <v>6.0403612258515871E-2</v>
      </c>
      <c r="R8" s="139"/>
      <c r="S8" s="139"/>
    </row>
    <row r="9" spans="1:19" x14ac:dyDescent="0.4">
      <c r="A9" s="169"/>
      <c r="B9" s="169"/>
      <c r="C9" s="168" t="s">
        <v>112</v>
      </c>
      <c r="D9" s="167"/>
      <c r="E9" s="167"/>
      <c r="F9" s="6" t="s">
        <v>84</v>
      </c>
      <c r="G9" s="200">
        <v>8755</v>
      </c>
      <c r="H9" s="199">
        <v>7750</v>
      </c>
      <c r="I9" s="164">
        <v>1.1296774193548387</v>
      </c>
      <c r="J9" s="163">
        <v>1005</v>
      </c>
      <c r="K9" s="200">
        <v>11650</v>
      </c>
      <c r="L9" s="199">
        <v>8300</v>
      </c>
      <c r="M9" s="164">
        <v>1.4036144578313252</v>
      </c>
      <c r="N9" s="163">
        <v>3350</v>
      </c>
      <c r="O9" s="162">
        <v>0.75150214592274678</v>
      </c>
      <c r="P9" s="161">
        <v>0.9337349397590361</v>
      </c>
      <c r="Q9" s="160">
        <v>-0.18223279383628932</v>
      </c>
      <c r="R9" s="139"/>
      <c r="S9" s="139"/>
    </row>
    <row r="10" spans="1:19" x14ac:dyDescent="0.4">
      <c r="A10" s="169"/>
      <c r="B10" s="169"/>
      <c r="C10" s="168" t="s">
        <v>96</v>
      </c>
      <c r="D10" s="167"/>
      <c r="E10" s="167"/>
      <c r="F10" s="173"/>
      <c r="G10" s="200"/>
      <c r="H10" s="199"/>
      <c r="I10" s="164" t="e">
        <v>#DIV/0!</v>
      </c>
      <c r="J10" s="163">
        <v>0</v>
      </c>
      <c r="K10" s="200"/>
      <c r="L10" s="199"/>
      <c r="M10" s="164" t="e">
        <v>#DIV/0!</v>
      </c>
      <c r="N10" s="163">
        <v>0</v>
      </c>
      <c r="O10" s="162" t="e">
        <v>#DIV/0!</v>
      </c>
      <c r="P10" s="161" t="e">
        <v>#DIV/0!</v>
      </c>
      <c r="Q10" s="160" t="e">
        <v>#DIV/0!</v>
      </c>
      <c r="R10" s="139"/>
      <c r="S10" s="139"/>
    </row>
    <row r="11" spans="1:19" x14ac:dyDescent="0.4">
      <c r="A11" s="169"/>
      <c r="B11" s="169"/>
      <c r="C11" s="168" t="s">
        <v>97</v>
      </c>
      <c r="D11" s="167"/>
      <c r="E11" s="167"/>
      <c r="F11" s="173"/>
      <c r="G11" s="200"/>
      <c r="H11" s="199"/>
      <c r="I11" s="164" t="e">
        <v>#DIV/0!</v>
      </c>
      <c r="J11" s="163">
        <v>0</v>
      </c>
      <c r="K11" s="200"/>
      <c r="L11" s="199"/>
      <c r="M11" s="164" t="e">
        <v>#DIV/0!</v>
      </c>
      <c r="N11" s="163">
        <v>0</v>
      </c>
      <c r="O11" s="162" t="e">
        <v>#DIV/0!</v>
      </c>
      <c r="P11" s="161" t="e">
        <v>#DIV/0!</v>
      </c>
      <c r="Q11" s="160" t="e">
        <v>#DIV/0!</v>
      </c>
      <c r="R11" s="139"/>
      <c r="S11" s="139"/>
    </row>
    <row r="12" spans="1:19" x14ac:dyDescent="0.4">
      <c r="A12" s="169"/>
      <c r="B12" s="169"/>
      <c r="C12" s="168" t="s">
        <v>93</v>
      </c>
      <c r="D12" s="167"/>
      <c r="E12" s="167"/>
      <c r="F12" s="173"/>
      <c r="G12" s="200"/>
      <c r="H12" s="199"/>
      <c r="I12" s="164" t="e">
        <v>#DIV/0!</v>
      </c>
      <c r="J12" s="163">
        <v>0</v>
      </c>
      <c r="K12" s="200"/>
      <c r="L12" s="199"/>
      <c r="M12" s="164" t="e">
        <v>#DIV/0!</v>
      </c>
      <c r="N12" s="163">
        <v>0</v>
      </c>
      <c r="O12" s="162" t="e">
        <v>#DIV/0!</v>
      </c>
      <c r="P12" s="161" t="e">
        <v>#DIV/0!</v>
      </c>
      <c r="Q12" s="160" t="e">
        <v>#DIV/0!</v>
      </c>
      <c r="R12" s="139"/>
      <c r="S12" s="139"/>
    </row>
    <row r="13" spans="1:19" x14ac:dyDescent="0.4">
      <c r="A13" s="169"/>
      <c r="B13" s="169"/>
      <c r="C13" s="168" t="s">
        <v>91</v>
      </c>
      <c r="D13" s="167"/>
      <c r="E13" s="167"/>
      <c r="F13" s="6" t="s">
        <v>84</v>
      </c>
      <c r="G13" s="200">
        <v>1689</v>
      </c>
      <c r="H13" s="199">
        <v>1112</v>
      </c>
      <c r="I13" s="164">
        <v>1.5188848920863309</v>
      </c>
      <c r="J13" s="163">
        <v>577</v>
      </c>
      <c r="K13" s="200">
        <v>2610</v>
      </c>
      <c r="L13" s="199">
        <v>1440</v>
      </c>
      <c r="M13" s="164">
        <v>1.8125</v>
      </c>
      <c r="N13" s="163">
        <v>1170</v>
      </c>
      <c r="O13" s="162">
        <v>0.64712643678160919</v>
      </c>
      <c r="P13" s="161">
        <v>0.77222222222222225</v>
      </c>
      <c r="Q13" s="160">
        <v>-0.12509578544061306</v>
      </c>
      <c r="R13" s="139"/>
      <c r="S13" s="139"/>
    </row>
    <row r="14" spans="1:19" x14ac:dyDescent="0.4">
      <c r="A14" s="169"/>
      <c r="B14" s="169"/>
      <c r="C14" s="168" t="s">
        <v>110</v>
      </c>
      <c r="D14" s="167"/>
      <c r="E14" s="167"/>
      <c r="F14" s="173"/>
      <c r="G14" s="200"/>
      <c r="H14" s="199"/>
      <c r="I14" s="164" t="e">
        <v>#DIV/0!</v>
      </c>
      <c r="J14" s="163">
        <v>0</v>
      </c>
      <c r="K14" s="200"/>
      <c r="L14" s="199"/>
      <c r="M14" s="164" t="e">
        <v>#DIV/0!</v>
      </c>
      <c r="N14" s="163">
        <v>0</v>
      </c>
      <c r="O14" s="162" t="e">
        <v>#DIV/0!</v>
      </c>
      <c r="P14" s="161" t="e">
        <v>#DIV/0!</v>
      </c>
      <c r="Q14" s="160" t="e">
        <v>#DIV/0!</v>
      </c>
      <c r="R14" s="139"/>
      <c r="S14" s="139"/>
    </row>
    <row r="15" spans="1:19" x14ac:dyDescent="0.4">
      <c r="A15" s="169"/>
      <c r="B15" s="169"/>
      <c r="C15" s="168" t="s">
        <v>90</v>
      </c>
      <c r="D15" s="167"/>
      <c r="E15" s="167"/>
      <c r="F15" s="173"/>
      <c r="G15" s="200"/>
      <c r="H15" s="199"/>
      <c r="I15" s="164" t="e">
        <v>#DIV/0!</v>
      </c>
      <c r="J15" s="163">
        <v>0</v>
      </c>
      <c r="K15" s="200"/>
      <c r="L15" s="199"/>
      <c r="M15" s="164" t="e">
        <v>#DIV/0!</v>
      </c>
      <c r="N15" s="163">
        <v>0</v>
      </c>
      <c r="O15" s="162" t="e">
        <v>#DIV/0!</v>
      </c>
      <c r="P15" s="161" t="e">
        <v>#DIV/0!</v>
      </c>
      <c r="Q15" s="160" t="e">
        <v>#DIV/0!</v>
      </c>
      <c r="R15" s="139"/>
      <c r="S15" s="139"/>
    </row>
    <row r="16" spans="1:19" x14ac:dyDescent="0.4">
      <c r="A16" s="169"/>
      <c r="B16" s="169"/>
      <c r="C16" s="149" t="s">
        <v>126</v>
      </c>
      <c r="D16" s="147"/>
      <c r="E16" s="147"/>
      <c r="F16" s="187"/>
      <c r="G16" s="198"/>
      <c r="H16" s="197"/>
      <c r="I16" s="144" t="e">
        <v>#DIV/0!</v>
      </c>
      <c r="J16" s="143">
        <v>0</v>
      </c>
      <c r="K16" s="198"/>
      <c r="L16" s="197"/>
      <c r="M16" s="144" t="e">
        <v>#DIV/0!</v>
      </c>
      <c r="N16" s="143">
        <v>0</v>
      </c>
      <c r="O16" s="142" t="e">
        <v>#DIV/0!</v>
      </c>
      <c r="P16" s="141" t="e">
        <v>#DIV/0!</v>
      </c>
      <c r="Q16" s="140" t="e">
        <v>#DIV/0!</v>
      </c>
      <c r="R16" s="139"/>
      <c r="S16" s="139"/>
    </row>
    <row r="17" spans="1:19" x14ac:dyDescent="0.4">
      <c r="A17" s="169"/>
      <c r="B17" s="159" t="s">
        <v>125</v>
      </c>
      <c r="C17" s="158"/>
      <c r="D17" s="158"/>
      <c r="E17" s="158"/>
      <c r="F17" s="174"/>
      <c r="G17" s="157">
        <v>23894</v>
      </c>
      <c r="H17" s="156">
        <v>23655</v>
      </c>
      <c r="I17" s="155">
        <v>1.0101035721834708</v>
      </c>
      <c r="J17" s="154">
        <v>239</v>
      </c>
      <c r="K17" s="157">
        <v>29580</v>
      </c>
      <c r="L17" s="156">
        <v>27795</v>
      </c>
      <c r="M17" s="155">
        <v>1.0642201834862386</v>
      </c>
      <c r="N17" s="154">
        <v>1785</v>
      </c>
      <c r="O17" s="153">
        <v>0.80777552400270458</v>
      </c>
      <c r="P17" s="152">
        <v>0.85105234754452241</v>
      </c>
      <c r="Q17" s="151">
        <v>-4.3276823541817833E-2</v>
      </c>
      <c r="R17" s="139"/>
      <c r="S17" s="139"/>
    </row>
    <row r="18" spans="1:19" x14ac:dyDescent="0.4">
      <c r="A18" s="169"/>
      <c r="B18" s="169"/>
      <c r="C18" s="168" t="s">
        <v>98</v>
      </c>
      <c r="D18" s="167"/>
      <c r="E18" s="167"/>
      <c r="F18" s="173"/>
      <c r="G18" s="166"/>
      <c r="H18" s="165"/>
      <c r="I18" s="164" t="e">
        <v>#DIV/0!</v>
      </c>
      <c r="J18" s="163">
        <v>0</v>
      </c>
      <c r="K18" s="166"/>
      <c r="L18" s="165"/>
      <c r="M18" s="164" t="e">
        <v>#DIV/0!</v>
      </c>
      <c r="N18" s="163">
        <v>0</v>
      </c>
      <c r="O18" s="162" t="e">
        <v>#DIV/0!</v>
      </c>
      <c r="P18" s="161" t="e">
        <v>#DIV/0!</v>
      </c>
      <c r="Q18" s="160" t="e">
        <v>#DIV/0!</v>
      </c>
      <c r="R18" s="139"/>
      <c r="S18" s="139"/>
    </row>
    <row r="19" spans="1:19" x14ac:dyDescent="0.4">
      <c r="A19" s="169"/>
      <c r="B19" s="169"/>
      <c r="C19" s="168" t="s">
        <v>96</v>
      </c>
      <c r="D19" s="167"/>
      <c r="E19" s="167"/>
      <c r="F19" s="6" t="s">
        <v>84</v>
      </c>
      <c r="G19" s="166">
        <v>3459</v>
      </c>
      <c r="H19" s="165">
        <v>3737</v>
      </c>
      <c r="I19" s="164">
        <v>0.92560877709392564</v>
      </c>
      <c r="J19" s="163">
        <v>-278</v>
      </c>
      <c r="K19" s="166">
        <v>4250</v>
      </c>
      <c r="L19" s="165">
        <v>4400</v>
      </c>
      <c r="M19" s="164">
        <v>0.96590909090909094</v>
      </c>
      <c r="N19" s="163">
        <v>-150</v>
      </c>
      <c r="O19" s="162">
        <v>0.8138823529411765</v>
      </c>
      <c r="P19" s="161">
        <v>0.84931818181818186</v>
      </c>
      <c r="Q19" s="160">
        <v>-3.543582887700536E-2</v>
      </c>
      <c r="R19" s="139"/>
      <c r="S19" s="139"/>
    </row>
    <row r="20" spans="1:19" x14ac:dyDescent="0.4">
      <c r="A20" s="169"/>
      <c r="B20" s="169"/>
      <c r="C20" s="168" t="s">
        <v>97</v>
      </c>
      <c r="D20" s="167"/>
      <c r="E20" s="167"/>
      <c r="F20" s="6" t="s">
        <v>84</v>
      </c>
      <c r="G20" s="166">
        <v>6508</v>
      </c>
      <c r="H20" s="165">
        <v>7152</v>
      </c>
      <c r="I20" s="164">
        <v>0.90995525727069348</v>
      </c>
      <c r="J20" s="163">
        <v>-644</v>
      </c>
      <c r="K20" s="166">
        <v>8715</v>
      </c>
      <c r="L20" s="165">
        <v>8745</v>
      </c>
      <c r="M20" s="164">
        <v>0.99656946826758153</v>
      </c>
      <c r="N20" s="163">
        <v>-30</v>
      </c>
      <c r="O20" s="162">
        <v>0.74675846242111299</v>
      </c>
      <c r="P20" s="161">
        <v>0.81783876500857633</v>
      </c>
      <c r="Q20" s="160">
        <v>-7.108030258746334E-2</v>
      </c>
      <c r="R20" s="139"/>
      <c r="S20" s="139"/>
    </row>
    <row r="21" spans="1:19" x14ac:dyDescent="0.4">
      <c r="A21" s="169"/>
      <c r="B21" s="169"/>
      <c r="C21" s="168" t="s">
        <v>98</v>
      </c>
      <c r="D21" s="5" t="s">
        <v>0</v>
      </c>
      <c r="E21" s="167" t="s">
        <v>89</v>
      </c>
      <c r="F21" s="6" t="s">
        <v>84</v>
      </c>
      <c r="G21" s="166">
        <v>3737</v>
      </c>
      <c r="H21" s="165">
        <v>1440</v>
      </c>
      <c r="I21" s="164">
        <v>2.5951388888888891</v>
      </c>
      <c r="J21" s="163">
        <v>2297</v>
      </c>
      <c r="K21" s="166">
        <v>4060</v>
      </c>
      <c r="L21" s="165">
        <v>1450</v>
      </c>
      <c r="M21" s="164">
        <v>2.8</v>
      </c>
      <c r="N21" s="163">
        <v>2610</v>
      </c>
      <c r="O21" s="162">
        <v>0.92044334975369457</v>
      </c>
      <c r="P21" s="161">
        <v>0.99310344827586206</v>
      </c>
      <c r="Q21" s="160">
        <v>-7.2660098522167482E-2</v>
      </c>
      <c r="R21" s="139"/>
      <c r="S21" s="139"/>
    </row>
    <row r="22" spans="1:19" x14ac:dyDescent="0.4">
      <c r="A22" s="169"/>
      <c r="B22" s="169"/>
      <c r="C22" s="168" t="s">
        <v>98</v>
      </c>
      <c r="D22" s="5" t="s">
        <v>0</v>
      </c>
      <c r="E22" s="167" t="s">
        <v>123</v>
      </c>
      <c r="F22" s="6" t="s">
        <v>84</v>
      </c>
      <c r="G22" s="166">
        <v>1402</v>
      </c>
      <c r="H22" s="165">
        <v>1485</v>
      </c>
      <c r="I22" s="164">
        <v>0.94410774410774412</v>
      </c>
      <c r="J22" s="163">
        <v>-83</v>
      </c>
      <c r="K22" s="166">
        <v>1450</v>
      </c>
      <c r="L22" s="165">
        <v>1500</v>
      </c>
      <c r="M22" s="164">
        <v>0.96666666666666667</v>
      </c>
      <c r="N22" s="163">
        <v>-50</v>
      </c>
      <c r="O22" s="162">
        <v>0.96689655172413791</v>
      </c>
      <c r="P22" s="161">
        <v>0.99</v>
      </c>
      <c r="Q22" s="160">
        <v>-2.3103448275862082E-2</v>
      </c>
      <c r="R22" s="139"/>
      <c r="S22" s="139"/>
    </row>
    <row r="23" spans="1:19" x14ac:dyDescent="0.4">
      <c r="A23" s="169"/>
      <c r="B23" s="169"/>
      <c r="C23" s="168" t="s">
        <v>98</v>
      </c>
      <c r="D23" s="5" t="s">
        <v>0</v>
      </c>
      <c r="E23" s="167" t="s">
        <v>124</v>
      </c>
      <c r="F23" s="6" t="s">
        <v>88</v>
      </c>
      <c r="G23" s="166">
        <v>935</v>
      </c>
      <c r="H23" s="165">
        <v>948</v>
      </c>
      <c r="I23" s="164">
        <v>0.98628691983122363</v>
      </c>
      <c r="J23" s="163">
        <v>-13</v>
      </c>
      <c r="K23" s="166">
        <v>1450</v>
      </c>
      <c r="L23" s="165">
        <v>1450</v>
      </c>
      <c r="M23" s="164">
        <v>1</v>
      </c>
      <c r="N23" s="163">
        <v>0</v>
      </c>
      <c r="O23" s="162">
        <v>0.64482758620689651</v>
      </c>
      <c r="P23" s="161">
        <v>0.6537931034482759</v>
      </c>
      <c r="Q23" s="160">
        <v>-8.9655172413793949E-3</v>
      </c>
      <c r="R23" s="139"/>
      <c r="S23" s="139"/>
    </row>
    <row r="24" spans="1:19" x14ac:dyDescent="0.4">
      <c r="A24" s="169"/>
      <c r="B24" s="169"/>
      <c r="C24" s="168" t="s">
        <v>96</v>
      </c>
      <c r="D24" s="5" t="s">
        <v>0</v>
      </c>
      <c r="E24" s="167" t="s">
        <v>89</v>
      </c>
      <c r="F24" s="6" t="s">
        <v>84</v>
      </c>
      <c r="G24" s="166">
        <v>1291</v>
      </c>
      <c r="H24" s="165">
        <v>1428</v>
      </c>
      <c r="I24" s="164">
        <v>0.90406162464985995</v>
      </c>
      <c r="J24" s="163">
        <v>-137</v>
      </c>
      <c r="K24" s="166">
        <v>1345</v>
      </c>
      <c r="L24" s="165">
        <v>1500</v>
      </c>
      <c r="M24" s="164">
        <v>0.89666666666666661</v>
      </c>
      <c r="N24" s="163">
        <v>-155</v>
      </c>
      <c r="O24" s="162">
        <v>0.95985130111524164</v>
      </c>
      <c r="P24" s="161">
        <v>0.95199999999999996</v>
      </c>
      <c r="Q24" s="160">
        <v>7.8513011152416823E-3</v>
      </c>
      <c r="R24" s="139"/>
      <c r="S24" s="139"/>
    </row>
    <row r="25" spans="1:19" x14ac:dyDescent="0.4">
      <c r="A25" s="169"/>
      <c r="B25" s="169"/>
      <c r="C25" s="168" t="s">
        <v>96</v>
      </c>
      <c r="D25" s="5" t="s">
        <v>0</v>
      </c>
      <c r="E25" s="167" t="s">
        <v>123</v>
      </c>
      <c r="F25" s="173"/>
      <c r="G25" s="166"/>
      <c r="H25" s="165"/>
      <c r="I25" s="164" t="e">
        <v>#DIV/0!</v>
      </c>
      <c r="J25" s="163">
        <v>0</v>
      </c>
      <c r="K25" s="166"/>
      <c r="L25" s="165"/>
      <c r="M25" s="164" t="e">
        <v>#DIV/0!</v>
      </c>
      <c r="N25" s="163">
        <v>0</v>
      </c>
      <c r="O25" s="162" t="e">
        <v>#DIV/0!</v>
      </c>
      <c r="P25" s="161" t="e">
        <v>#DIV/0!</v>
      </c>
      <c r="Q25" s="160" t="e">
        <v>#DIV/0!</v>
      </c>
      <c r="R25" s="139"/>
      <c r="S25" s="139"/>
    </row>
    <row r="26" spans="1:19" x14ac:dyDescent="0.4">
      <c r="A26" s="169"/>
      <c r="B26" s="169"/>
      <c r="C26" s="168" t="s">
        <v>90</v>
      </c>
      <c r="D26" s="5" t="s">
        <v>0</v>
      </c>
      <c r="E26" s="167" t="s">
        <v>89</v>
      </c>
      <c r="F26" s="173"/>
      <c r="G26" s="166"/>
      <c r="H26" s="165"/>
      <c r="I26" s="164" t="e">
        <v>#DIV/0!</v>
      </c>
      <c r="J26" s="163">
        <v>0</v>
      </c>
      <c r="K26" s="166"/>
      <c r="L26" s="165"/>
      <c r="M26" s="164" t="e">
        <v>#DIV/0!</v>
      </c>
      <c r="N26" s="163">
        <v>0</v>
      </c>
      <c r="O26" s="162" t="e">
        <v>#DIV/0!</v>
      </c>
      <c r="P26" s="161" t="e">
        <v>#DIV/0!</v>
      </c>
      <c r="Q26" s="160" t="e">
        <v>#DIV/0!</v>
      </c>
      <c r="R26" s="139"/>
      <c r="S26" s="139"/>
    </row>
    <row r="27" spans="1:19" x14ac:dyDescent="0.4">
      <c r="A27" s="169"/>
      <c r="B27" s="169"/>
      <c r="C27" s="168" t="s">
        <v>93</v>
      </c>
      <c r="D27" s="5" t="s">
        <v>0</v>
      </c>
      <c r="E27" s="167" t="s">
        <v>89</v>
      </c>
      <c r="F27" s="173"/>
      <c r="G27" s="166"/>
      <c r="H27" s="165"/>
      <c r="I27" s="164" t="e">
        <v>#DIV/0!</v>
      </c>
      <c r="J27" s="163">
        <v>0</v>
      </c>
      <c r="K27" s="166"/>
      <c r="L27" s="165"/>
      <c r="M27" s="164" t="e">
        <v>#DIV/0!</v>
      </c>
      <c r="N27" s="163">
        <v>0</v>
      </c>
      <c r="O27" s="162" t="e">
        <v>#DIV/0!</v>
      </c>
      <c r="P27" s="161" t="e">
        <v>#DIV/0!</v>
      </c>
      <c r="Q27" s="160" t="e">
        <v>#DIV/0!</v>
      </c>
      <c r="R27" s="139"/>
      <c r="S27" s="139"/>
    </row>
    <row r="28" spans="1:19" x14ac:dyDescent="0.4">
      <c r="A28" s="169"/>
      <c r="B28" s="169"/>
      <c r="C28" s="168" t="s">
        <v>110</v>
      </c>
      <c r="D28" s="167"/>
      <c r="E28" s="167"/>
      <c r="F28" s="173"/>
      <c r="G28" s="166"/>
      <c r="H28" s="165"/>
      <c r="I28" s="164" t="e">
        <v>#DIV/0!</v>
      </c>
      <c r="J28" s="163">
        <v>0</v>
      </c>
      <c r="K28" s="166"/>
      <c r="L28" s="165"/>
      <c r="M28" s="164" t="e">
        <v>#DIV/0!</v>
      </c>
      <c r="N28" s="163">
        <v>0</v>
      </c>
      <c r="O28" s="162" t="e">
        <v>#DIV/0!</v>
      </c>
      <c r="P28" s="161" t="e">
        <v>#DIV/0!</v>
      </c>
      <c r="Q28" s="160" t="e">
        <v>#DIV/0!</v>
      </c>
      <c r="R28" s="139"/>
      <c r="S28" s="139"/>
    </row>
    <row r="29" spans="1:19" x14ac:dyDescent="0.4">
      <c r="A29" s="169"/>
      <c r="B29" s="169"/>
      <c r="C29" s="168" t="s">
        <v>105</v>
      </c>
      <c r="D29" s="167"/>
      <c r="E29" s="167"/>
      <c r="F29" s="173"/>
      <c r="G29" s="166"/>
      <c r="H29" s="165"/>
      <c r="I29" s="164" t="e">
        <v>#DIV/0!</v>
      </c>
      <c r="J29" s="163">
        <v>0</v>
      </c>
      <c r="K29" s="166"/>
      <c r="L29" s="165"/>
      <c r="M29" s="164" t="e">
        <v>#DIV/0!</v>
      </c>
      <c r="N29" s="163">
        <v>0</v>
      </c>
      <c r="O29" s="162" t="e">
        <v>#DIV/0!</v>
      </c>
      <c r="P29" s="161" t="e">
        <v>#DIV/0!</v>
      </c>
      <c r="Q29" s="160" t="e">
        <v>#DIV/0!</v>
      </c>
      <c r="R29" s="139"/>
      <c r="S29" s="139"/>
    </row>
    <row r="30" spans="1:19" x14ac:dyDescent="0.4">
      <c r="A30" s="169"/>
      <c r="B30" s="169"/>
      <c r="C30" s="168" t="s">
        <v>122</v>
      </c>
      <c r="D30" s="167"/>
      <c r="E30" s="167"/>
      <c r="F30" s="173"/>
      <c r="G30" s="166"/>
      <c r="H30" s="165"/>
      <c r="I30" s="164" t="e">
        <v>#DIV/0!</v>
      </c>
      <c r="J30" s="163">
        <v>0</v>
      </c>
      <c r="K30" s="166"/>
      <c r="L30" s="165"/>
      <c r="M30" s="164" t="e">
        <v>#DIV/0!</v>
      </c>
      <c r="N30" s="163">
        <v>0</v>
      </c>
      <c r="O30" s="162" t="e">
        <v>#DIV/0!</v>
      </c>
      <c r="P30" s="161" t="e">
        <v>#DIV/0!</v>
      </c>
      <c r="Q30" s="160" t="e">
        <v>#DIV/0!</v>
      </c>
      <c r="R30" s="139"/>
      <c r="S30" s="139"/>
    </row>
    <row r="31" spans="1:19" x14ac:dyDescent="0.4">
      <c r="A31" s="169"/>
      <c r="B31" s="169"/>
      <c r="C31" s="168" t="s">
        <v>121</v>
      </c>
      <c r="D31" s="167"/>
      <c r="E31" s="167"/>
      <c r="F31" s="6" t="s">
        <v>84</v>
      </c>
      <c r="G31" s="166">
        <v>1122</v>
      </c>
      <c r="H31" s="165">
        <v>1393</v>
      </c>
      <c r="I31" s="164">
        <v>0.80545585068198133</v>
      </c>
      <c r="J31" s="163">
        <v>-271</v>
      </c>
      <c r="K31" s="166">
        <v>1455</v>
      </c>
      <c r="L31" s="165">
        <v>1450</v>
      </c>
      <c r="M31" s="164">
        <v>1.0034482758620689</v>
      </c>
      <c r="N31" s="163">
        <v>5</v>
      </c>
      <c r="O31" s="162">
        <v>0.77113402061855674</v>
      </c>
      <c r="P31" s="161">
        <v>0.96068965517241378</v>
      </c>
      <c r="Q31" s="160">
        <v>-0.18955563455385704</v>
      </c>
      <c r="R31" s="139"/>
      <c r="S31" s="139"/>
    </row>
    <row r="32" spans="1:19" x14ac:dyDescent="0.4">
      <c r="A32" s="169"/>
      <c r="B32" s="169"/>
      <c r="C32" s="168" t="s">
        <v>120</v>
      </c>
      <c r="D32" s="167"/>
      <c r="E32" s="167"/>
      <c r="F32" s="173"/>
      <c r="G32" s="166"/>
      <c r="H32" s="165"/>
      <c r="I32" s="164" t="e">
        <v>#DIV/0!</v>
      </c>
      <c r="J32" s="163">
        <v>0</v>
      </c>
      <c r="K32" s="166"/>
      <c r="L32" s="165"/>
      <c r="M32" s="164" t="e">
        <v>#DIV/0!</v>
      </c>
      <c r="N32" s="163">
        <v>0</v>
      </c>
      <c r="O32" s="162" t="e">
        <v>#DIV/0!</v>
      </c>
      <c r="P32" s="161" t="e">
        <v>#DIV/0!</v>
      </c>
      <c r="Q32" s="160" t="e">
        <v>#DIV/0!</v>
      </c>
      <c r="R32" s="139"/>
      <c r="S32" s="139"/>
    </row>
    <row r="33" spans="1:19" x14ac:dyDescent="0.4">
      <c r="A33" s="169"/>
      <c r="B33" s="169"/>
      <c r="C33" s="168" t="s">
        <v>119</v>
      </c>
      <c r="D33" s="167"/>
      <c r="E33" s="167"/>
      <c r="F33" s="6" t="s">
        <v>84</v>
      </c>
      <c r="G33" s="166">
        <v>933</v>
      </c>
      <c r="H33" s="165">
        <v>1165</v>
      </c>
      <c r="I33" s="164">
        <v>0.80085836909871244</v>
      </c>
      <c r="J33" s="163">
        <v>-232</v>
      </c>
      <c r="K33" s="166">
        <v>1305</v>
      </c>
      <c r="L33" s="165">
        <v>1450</v>
      </c>
      <c r="M33" s="164">
        <v>0.9</v>
      </c>
      <c r="N33" s="163">
        <v>-145</v>
      </c>
      <c r="O33" s="162">
        <v>0.71494252873563213</v>
      </c>
      <c r="P33" s="161">
        <v>0.80344827586206902</v>
      </c>
      <c r="Q33" s="160">
        <v>-8.8505747126436884E-2</v>
      </c>
      <c r="R33" s="139"/>
      <c r="S33" s="139"/>
    </row>
    <row r="34" spans="1:19" x14ac:dyDescent="0.4">
      <c r="A34" s="169"/>
      <c r="B34" s="169"/>
      <c r="C34" s="168" t="s">
        <v>94</v>
      </c>
      <c r="D34" s="167"/>
      <c r="E34" s="167"/>
      <c r="F34" s="173"/>
      <c r="G34" s="166"/>
      <c r="H34" s="165"/>
      <c r="I34" s="164" t="e">
        <v>#DIV/0!</v>
      </c>
      <c r="J34" s="163">
        <v>0</v>
      </c>
      <c r="K34" s="166"/>
      <c r="L34" s="165"/>
      <c r="M34" s="164" t="e">
        <v>#DIV/0!</v>
      </c>
      <c r="N34" s="163">
        <v>0</v>
      </c>
      <c r="O34" s="162" t="e">
        <v>#DIV/0!</v>
      </c>
      <c r="P34" s="161" t="e">
        <v>#DIV/0!</v>
      </c>
      <c r="Q34" s="160" t="e">
        <v>#DIV/0!</v>
      </c>
      <c r="R34" s="139"/>
      <c r="S34" s="139"/>
    </row>
    <row r="35" spans="1:19" x14ac:dyDescent="0.4">
      <c r="A35" s="169"/>
      <c r="B35" s="169"/>
      <c r="C35" s="168" t="s">
        <v>90</v>
      </c>
      <c r="D35" s="167"/>
      <c r="E35" s="167"/>
      <c r="F35" s="173"/>
      <c r="G35" s="166"/>
      <c r="H35" s="165"/>
      <c r="I35" s="164" t="e">
        <v>#DIV/0!</v>
      </c>
      <c r="J35" s="163">
        <v>0</v>
      </c>
      <c r="K35" s="166"/>
      <c r="L35" s="165"/>
      <c r="M35" s="164" t="e">
        <v>#DIV/0!</v>
      </c>
      <c r="N35" s="163">
        <v>0</v>
      </c>
      <c r="O35" s="162" t="e">
        <v>#DIV/0!</v>
      </c>
      <c r="P35" s="161" t="e">
        <v>#DIV/0!</v>
      </c>
      <c r="Q35" s="160" t="e">
        <v>#DIV/0!</v>
      </c>
      <c r="R35" s="139"/>
      <c r="S35" s="139"/>
    </row>
    <row r="36" spans="1:19" x14ac:dyDescent="0.4">
      <c r="A36" s="169"/>
      <c r="B36" s="150"/>
      <c r="C36" s="149" t="s">
        <v>93</v>
      </c>
      <c r="D36" s="147"/>
      <c r="E36" s="147"/>
      <c r="F36" s="6" t="s">
        <v>84</v>
      </c>
      <c r="G36" s="146">
        <v>4507</v>
      </c>
      <c r="H36" s="145">
        <v>4907</v>
      </c>
      <c r="I36" s="144">
        <v>0.91848379865498264</v>
      </c>
      <c r="J36" s="143">
        <v>-400</v>
      </c>
      <c r="K36" s="146">
        <v>5550</v>
      </c>
      <c r="L36" s="145">
        <v>5850</v>
      </c>
      <c r="M36" s="144">
        <v>0.94871794871794868</v>
      </c>
      <c r="N36" s="143">
        <v>-300</v>
      </c>
      <c r="O36" s="142">
        <v>0.8120720720720721</v>
      </c>
      <c r="P36" s="141">
        <v>0.8388034188034188</v>
      </c>
      <c r="Q36" s="140">
        <v>-2.6731346731346695E-2</v>
      </c>
      <c r="R36" s="139"/>
      <c r="S36" s="139"/>
    </row>
    <row r="37" spans="1:19" x14ac:dyDescent="0.4">
      <c r="A37" s="169"/>
      <c r="B37" s="159" t="s">
        <v>118</v>
      </c>
      <c r="C37" s="158"/>
      <c r="D37" s="158"/>
      <c r="E37" s="158"/>
      <c r="F37" s="174"/>
      <c r="G37" s="157">
        <v>753</v>
      </c>
      <c r="H37" s="156">
        <v>948</v>
      </c>
      <c r="I37" s="155">
        <v>0.79430379746835444</v>
      </c>
      <c r="J37" s="154">
        <v>-195</v>
      </c>
      <c r="K37" s="157">
        <v>1190</v>
      </c>
      <c r="L37" s="156">
        <v>1357</v>
      </c>
      <c r="M37" s="155">
        <v>0.87693441414885775</v>
      </c>
      <c r="N37" s="154">
        <v>-167</v>
      </c>
      <c r="O37" s="153">
        <v>0.63277310924369745</v>
      </c>
      <c r="P37" s="152">
        <v>0.69859985261606483</v>
      </c>
      <c r="Q37" s="151">
        <v>-6.582674337236738E-2</v>
      </c>
      <c r="R37" s="139"/>
      <c r="S37" s="139"/>
    </row>
    <row r="38" spans="1:19" x14ac:dyDescent="0.4">
      <c r="A38" s="169"/>
      <c r="B38" s="169"/>
      <c r="C38" s="168" t="s">
        <v>117</v>
      </c>
      <c r="D38" s="167"/>
      <c r="E38" s="167"/>
      <c r="F38" s="6" t="s">
        <v>84</v>
      </c>
      <c r="G38" s="166">
        <v>518</v>
      </c>
      <c r="H38" s="165">
        <v>692</v>
      </c>
      <c r="I38" s="164">
        <v>0.74855491329479773</v>
      </c>
      <c r="J38" s="163">
        <v>-174</v>
      </c>
      <c r="K38" s="166">
        <v>878</v>
      </c>
      <c r="L38" s="165">
        <v>967</v>
      </c>
      <c r="M38" s="164">
        <v>0.90796277145811788</v>
      </c>
      <c r="N38" s="163">
        <v>-89</v>
      </c>
      <c r="O38" s="162">
        <v>0.58997722095671978</v>
      </c>
      <c r="P38" s="161">
        <v>0.71561530506721815</v>
      </c>
      <c r="Q38" s="160">
        <v>-0.12563808411049837</v>
      </c>
      <c r="R38" s="139"/>
      <c r="S38" s="139"/>
    </row>
    <row r="39" spans="1:19" x14ac:dyDescent="0.4">
      <c r="A39" s="150"/>
      <c r="B39" s="150"/>
      <c r="C39" s="186" t="s">
        <v>116</v>
      </c>
      <c r="D39" s="185"/>
      <c r="E39" s="185"/>
      <c r="F39" s="6" t="s">
        <v>84</v>
      </c>
      <c r="G39" s="184">
        <v>235</v>
      </c>
      <c r="H39" s="183">
        <v>256</v>
      </c>
      <c r="I39" s="182">
        <v>0.91796875</v>
      </c>
      <c r="J39" s="181">
        <v>-21</v>
      </c>
      <c r="K39" s="184">
        <v>312</v>
      </c>
      <c r="L39" s="183">
        <v>390</v>
      </c>
      <c r="M39" s="182">
        <v>0.8</v>
      </c>
      <c r="N39" s="181">
        <v>-78</v>
      </c>
      <c r="O39" s="180">
        <v>0.75320512820512819</v>
      </c>
      <c r="P39" s="179">
        <v>0.65641025641025641</v>
      </c>
      <c r="Q39" s="178">
        <v>9.6794871794871784E-2</v>
      </c>
      <c r="R39" s="139"/>
      <c r="S39" s="139"/>
    </row>
    <row r="40" spans="1:19" x14ac:dyDescent="0.4">
      <c r="A40" s="159" t="s">
        <v>115</v>
      </c>
      <c r="B40" s="158" t="s">
        <v>114</v>
      </c>
      <c r="C40" s="158"/>
      <c r="D40" s="158"/>
      <c r="E40" s="158"/>
      <c r="F40" s="174"/>
      <c r="G40" s="157">
        <v>105870</v>
      </c>
      <c r="H40" s="156">
        <v>110222</v>
      </c>
      <c r="I40" s="155">
        <v>0.960516049427519</v>
      </c>
      <c r="J40" s="154">
        <v>-4352</v>
      </c>
      <c r="K40" s="177">
        <v>134935</v>
      </c>
      <c r="L40" s="156">
        <v>136581</v>
      </c>
      <c r="M40" s="155">
        <v>0.98794854335522508</v>
      </c>
      <c r="N40" s="154">
        <v>-1646</v>
      </c>
      <c r="O40" s="153">
        <v>0.78459999258902435</v>
      </c>
      <c r="P40" s="152">
        <v>0.80700829544372932</v>
      </c>
      <c r="Q40" s="151">
        <v>-2.2408302854704965E-2</v>
      </c>
      <c r="R40" s="139"/>
      <c r="S40" s="139"/>
    </row>
    <row r="41" spans="1:19" x14ac:dyDescent="0.4">
      <c r="A41" s="176"/>
      <c r="B41" s="159" t="s">
        <v>144</v>
      </c>
      <c r="C41" s="158"/>
      <c r="D41" s="158"/>
      <c r="E41" s="158"/>
      <c r="F41" s="174"/>
      <c r="G41" s="157">
        <v>103737</v>
      </c>
      <c r="H41" s="156">
        <v>108628</v>
      </c>
      <c r="I41" s="155">
        <v>0.95497477630076955</v>
      </c>
      <c r="J41" s="154">
        <v>-4891</v>
      </c>
      <c r="K41" s="157">
        <v>132225</v>
      </c>
      <c r="L41" s="156">
        <v>133375</v>
      </c>
      <c r="M41" s="155">
        <v>0.99137769447047797</v>
      </c>
      <c r="N41" s="154">
        <v>-1150</v>
      </c>
      <c r="O41" s="153">
        <v>0.78454906409529213</v>
      </c>
      <c r="P41" s="152">
        <v>0.81445548266166823</v>
      </c>
      <c r="Q41" s="151">
        <v>-2.9906418566376103E-2</v>
      </c>
      <c r="R41" s="139"/>
      <c r="S41" s="139"/>
    </row>
    <row r="42" spans="1:19" x14ac:dyDescent="0.4">
      <c r="A42" s="169"/>
      <c r="B42" s="169"/>
      <c r="C42" s="168" t="s">
        <v>143</v>
      </c>
      <c r="D42" s="167"/>
      <c r="E42" s="167"/>
      <c r="F42" s="6" t="s">
        <v>84</v>
      </c>
      <c r="G42" s="166">
        <v>45293</v>
      </c>
      <c r="H42" s="165">
        <v>44405</v>
      </c>
      <c r="I42" s="164">
        <v>1.0199977480013511</v>
      </c>
      <c r="J42" s="163">
        <v>888</v>
      </c>
      <c r="K42" s="166">
        <v>54041</v>
      </c>
      <c r="L42" s="165">
        <v>50067</v>
      </c>
      <c r="M42" s="164">
        <v>1.0793736393233069</v>
      </c>
      <c r="N42" s="163">
        <v>3974</v>
      </c>
      <c r="O42" s="162">
        <v>0.83812290668196365</v>
      </c>
      <c r="P42" s="161">
        <v>0.88691153853835858</v>
      </c>
      <c r="Q42" s="160">
        <v>-4.8788631856394926E-2</v>
      </c>
      <c r="R42" s="139"/>
      <c r="S42" s="139"/>
    </row>
    <row r="43" spans="1:19" x14ac:dyDescent="0.4">
      <c r="A43" s="169"/>
      <c r="B43" s="169"/>
      <c r="C43" s="168" t="s">
        <v>112</v>
      </c>
      <c r="D43" s="167"/>
      <c r="E43" s="167"/>
      <c r="F43" s="6" t="s">
        <v>84</v>
      </c>
      <c r="G43" s="166">
        <v>8057</v>
      </c>
      <c r="H43" s="165">
        <v>7619</v>
      </c>
      <c r="I43" s="164">
        <v>1.0574878592991206</v>
      </c>
      <c r="J43" s="163">
        <v>438</v>
      </c>
      <c r="K43" s="166">
        <v>10269</v>
      </c>
      <c r="L43" s="165">
        <v>9665</v>
      </c>
      <c r="M43" s="164">
        <v>1.062493533367822</v>
      </c>
      <c r="N43" s="163">
        <v>604</v>
      </c>
      <c r="O43" s="162">
        <v>0.78459441036128152</v>
      </c>
      <c r="P43" s="161">
        <v>0.78830832902224524</v>
      </c>
      <c r="Q43" s="160">
        <v>-3.7139186609637109E-3</v>
      </c>
      <c r="R43" s="139"/>
      <c r="S43" s="139"/>
    </row>
    <row r="44" spans="1:19" x14ac:dyDescent="0.4">
      <c r="A44" s="169"/>
      <c r="B44" s="169"/>
      <c r="C44" s="168" t="s">
        <v>96</v>
      </c>
      <c r="D44" s="167"/>
      <c r="E44" s="167"/>
      <c r="F44" s="6" t="s">
        <v>84</v>
      </c>
      <c r="G44" s="166">
        <v>5559</v>
      </c>
      <c r="H44" s="165">
        <v>6392</v>
      </c>
      <c r="I44" s="164">
        <v>0.86968085106382975</v>
      </c>
      <c r="J44" s="163">
        <v>-833</v>
      </c>
      <c r="K44" s="166">
        <v>7134</v>
      </c>
      <c r="L44" s="165">
        <v>7240</v>
      </c>
      <c r="M44" s="164">
        <v>0.98535911602209947</v>
      </c>
      <c r="N44" s="163">
        <v>-106</v>
      </c>
      <c r="O44" s="162">
        <v>0.7792262405382675</v>
      </c>
      <c r="P44" s="161">
        <v>0.88287292817679563</v>
      </c>
      <c r="Q44" s="160">
        <v>-0.10364668763852813</v>
      </c>
      <c r="R44" s="139"/>
      <c r="S44" s="139"/>
    </row>
    <row r="45" spans="1:19" x14ac:dyDescent="0.4">
      <c r="A45" s="169"/>
      <c r="B45" s="169"/>
      <c r="C45" s="168" t="s">
        <v>90</v>
      </c>
      <c r="D45" s="167"/>
      <c r="E45" s="167"/>
      <c r="F45" s="6" t="s">
        <v>84</v>
      </c>
      <c r="G45" s="166">
        <v>2298</v>
      </c>
      <c r="H45" s="165">
        <v>2330</v>
      </c>
      <c r="I45" s="164">
        <v>0.98626609442060087</v>
      </c>
      <c r="J45" s="163">
        <v>-32</v>
      </c>
      <c r="K45" s="166">
        <v>3235</v>
      </c>
      <c r="L45" s="165">
        <v>3635</v>
      </c>
      <c r="M45" s="164">
        <v>0.88995873452544705</v>
      </c>
      <c r="N45" s="163">
        <v>-400</v>
      </c>
      <c r="O45" s="162">
        <v>0.71035548686244199</v>
      </c>
      <c r="P45" s="161">
        <v>0.64099037138927095</v>
      </c>
      <c r="Q45" s="160">
        <v>6.9365115473171035E-2</v>
      </c>
      <c r="R45" s="139"/>
      <c r="S45" s="139"/>
    </row>
    <row r="46" spans="1:19" x14ac:dyDescent="0.4">
      <c r="A46" s="169"/>
      <c r="B46" s="169"/>
      <c r="C46" s="168" t="s">
        <v>93</v>
      </c>
      <c r="D46" s="167"/>
      <c r="E46" s="167"/>
      <c r="F46" s="6" t="s">
        <v>84</v>
      </c>
      <c r="G46" s="166">
        <v>6988</v>
      </c>
      <c r="H46" s="165">
        <v>8377</v>
      </c>
      <c r="I46" s="164">
        <v>0.83418885042377944</v>
      </c>
      <c r="J46" s="163">
        <v>-1389</v>
      </c>
      <c r="K46" s="166">
        <v>9286</v>
      </c>
      <c r="L46" s="165">
        <v>11354</v>
      </c>
      <c r="M46" s="164">
        <v>0.81786154659150956</v>
      </c>
      <c r="N46" s="163">
        <v>-2068</v>
      </c>
      <c r="O46" s="162">
        <v>0.75253069136334272</v>
      </c>
      <c r="P46" s="161">
        <v>0.73780165580412194</v>
      </c>
      <c r="Q46" s="160">
        <v>1.4729035559220782E-2</v>
      </c>
      <c r="R46" s="139"/>
      <c r="S46" s="139"/>
    </row>
    <row r="47" spans="1:19" x14ac:dyDescent="0.4">
      <c r="A47" s="169"/>
      <c r="B47" s="169"/>
      <c r="C47" s="168" t="s">
        <v>97</v>
      </c>
      <c r="D47" s="167"/>
      <c r="E47" s="167"/>
      <c r="F47" s="6" t="s">
        <v>84</v>
      </c>
      <c r="G47" s="166">
        <v>11458</v>
      </c>
      <c r="H47" s="165">
        <v>15246</v>
      </c>
      <c r="I47" s="164">
        <v>0.75154138790502423</v>
      </c>
      <c r="J47" s="163">
        <v>-3788</v>
      </c>
      <c r="K47" s="166">
        <v>15659</v>
      </c>
      <c r="L47" s="165">
        <v>19065</v>
      </c>
      <c r="M47" s="164">
        <v>0.82134801993181217</v>
      </c>
      <c r="N47" s="163">
        <v>-3406</v>
      </c>
      <c r="O47" s="162">
        <v>0.73171977776358643</v>
      </c>
      <c r="P47" s="161">
        <v>0.7996852871754524</v>
      </c>
      <c r="Q47" s="160">
        <v>-6.7965509411865965E-2</v>
      </c>
      <c r="R47" s="139"/>
      <c r="S47" s="139"/>
    </row>
    <row r="48" spans="1:19" x14ac:dyDescent="0.4">
      <c r="A48" s="169"/>
      <c r="B48" s="169"/>
      <c r="C48" s="168" t="s">
        <v>91</v>
      </c>
      <c r="D48" s="167"/>
      <c r="E48" s="167"/>
      <c r="F48" s="6" t="s">
        <v>84</v>
      </c>
      <c r="G48" s="166">
        <v>1854</v>
      </c>
      <c r="H48" s="165">
        <v>1902</v>
      </c>
      <c r="I48" s="164">
        <v>0.97476340694006314</v>
      </c>
      <c r="J48" s="163">
        <v>-48</v>
      </c>
      <c r="K48" s="166">
        <v>2700</v>
      </c>
      <c r="L48" s="165">
        <v>2700</v>
      </c>
      <c r="M48" s="164">
        <v>1</v>
      </c>
      <c r="N48" s="163">
        <v>0</v>
      </c>
      <c r="O48" s="162">
        <v>0.68666666666666665</v>
      </c>
      <c r="P48" s="161">
        <v>0.70444444444444443</v>
      </c>
      <c r="Q48" s="160">
        <v>-1.7777777777777781E-2</v>
      </c>
      <c r="R48" s="139"/>
      <c r="S48" s="139"/>
    </row>
    <row r="49" spans="1:19" x14ac:dyDescent="0.4">
      <c r="A49" s="169"/>
      <c r="B49" s="169"/>
      <c r="C49" s="168" t="s">
        <v>111</v>
      </c>
      <c r="D49" s="167"/>
      <c r="E49" s="167"/>
      <c r="F49" s="6" t="s">
        <v>84</v>
      </c>
      <c r="G49" s="166">
        <v>950</v>
      </c>
      <c r="H49" s="165">
        <v>1221</v>
      </c>
      <c r="I49" s="164">
        <v>0.77805077805077805</v>
      </c>
      <c r="J49" s="163">
        <v>-271</v>
      </c>
      <c r="K49" s="166">
        <v>1760</v>
      </c>
      <c r="L49" s="165">
        <v>1760</v>
      </c>
      <c r="M49" s="164">
        <v>1</v>
      </c>
      <c r="N49" s="163">
        <v>0</v>
      </c>
      <c r="O49" s="162">
        <v>0.53977272727272729</v>
      </c>
      <c r="P49" s="161">
        <v>0.69374999999999998</v>
      </c>
      <c r="Q49" s="160">
        <v>-0.15397727272727268</v>
      </c>
      <c r="R49" s="139"/>
      <c r="S49" s="139"/>
    </row>
    <row r="50" spans="1:19" x14ac:dyDescent="0.4">
      <c r="A50" s="169"/>
      <c r="B50" s="169"/>
      <c r="C50" s="168" t="s">
        <v>110</v>
      </c>
      <c r="D50" s="167"/>
      <c r="E50" s="167"/>
      <c r="F50" s="6" t="s">
        <v>84</v>
      </c>
      <c r="G50" s="166">
        <v>2129</v>
      </c>
      <c r="H50" s="165">
        <v>2512</v>
      </c>
      <c r="I50" s="164">
        <v>0.84753184713375795</v>
      </c>
      <c r="J50" s="163">
        <v>-383</v>
      </c>
      <c r="K50" s="166">
        <v>2700</v>
      </c>
      <c r="L50" s="165">
        <v>2700</v>
      </c>
      <c r="M50" s="164">
        <v>1</v>
      </c>
      <c r="N50" s="163">
        <v>0</v>
      </c>
      <c r="O50" s="162">
        <v>0.78851851851851851</v>
      </c>
      <c r="P50" s="161">
        <v>0.9303703703703704</v>
      </c>
      <c r="Q50" s="160">
        <v>-0.1418518518518519</v>
      </c>
      <c r="R50" s="139"/>
      <c r="S50" s="139"/>
    </row>
    <row r="51" spans="1:19" x14ac:dyDescent="0.4">
      <c r="A51" s="169"/>
      <c r="B51" s="169"/>
      <c r="C51" s="168" t="s">
        <v>109</v>
      </c>
      <c r="D51" s="167"/>
      <c r="E51" s="167"/>
      <c r="F51" s="6" t="s">
        <v>88</v>
      </c>
      <c r="G51" s="166"/>
      <c r="H51" s="165"/>
      <c r="I51" s="164" t="e">
        <v>#DIV/0!</v>
      </c>
      <c r="J51" s="163">
        <v>0</v>
      </c>
      <c r="K51" s="166"/>
      <c r="L51" s="165"/>
      <c r="M51" s="164" t="e">
        <v>#DIV/0!</v>
      </c>
      <c r="N51" s="163">
        <v>0</v>
      </c>
      <c r="O51" s="162" t="e">
        <v>#DIV/0!</v>
      </c>
      <c r="P51" s="161" t="e">
        <v>#DIV/0!</v>
      </c>
      <c r="Q51" s="160" t="e">
        <v>#DIV/0!</v>
      </c>
      <c r="R51" s="139"/>
      <c r="S51" s="139"/>
    </row>
    <row r="52" spans="1:19" x14ac:dyDescent="0.4">
      <c r="A52" s="169"/>
      <c r="B52" s="169"/>
      <c r="C52" s="168" t="s">
        <v>108</v>
      </c>
      <c r="D52" s="167"/>
      <c r="E52" s="167"/>
      <c r="F52" s="6" t="s">
        <v>84</v>
      </c>
      <c r="G52" s="166">
        <v>1234</v>
      </c>
      <c r="H52" s="165">
        <v>1466</v>
      </c>
      <c r="I52" s="164">
        <v>0.84174624829467937</v>
      </c>
      <c r="J52" s="163">
        <v>-232</v>
      </c>
      <c r="K52" s="166">
        <v>1760</v>
      </c>
      <c r="L52" s="165">
        <v>1760</v>
      </c>
      <c r="M52" s="164">
        <v>1</v>
      </c>
      <c r="N52" s="163">
        <v>0</v>
      </c>
      <c r="O52" s="162">
        <v>0.70113636363636367</v>
      </c>
      <c r="P52" s="161">
        <v>0.8329545454545455</v>
      </c>
      <c r="Q52" s="160">
        <v>-0.13181818181818183</v>
      </c>
      <c r="R52" s="139"/>
      <c r="S52" s="139"/>
    </row>
    <row r="53" spans="1:19" x14ac:dyDescent="0.4">
      <c r="A53" s="169"/>
      <c r="B53" s="169"/>
      <c r="C53" s="168" t="s">
        <v>107</v>
      </c>
      <c r="D53" s="167"/>
      <c r="E53" s="167"/>
      <c r="F53" s="6" t="s">
        <v>84</v>
      </c>
      <c r="G53" s="166">
        <v>1944</v>
      </c>
      <c r="H53" s="165">
        <v>1882</v>
      </c>
      <c r="I53" s="164">
        <v>1.0329436769394262</v>
      </c>
      <c r="J53" s="163">
        <v>62</v>
      </c>
      <c r="K53" s="166">
        <v>2700</v>
      </c>
      <c r="L53" s="165">
        <v>2700</v>
      </c>
      <c r="M53" s="164">
        <v>1</v>
      </c>
      <c r="N53" s="163">
        <v>0</v>
      </c>
      <c r="O53" s="162">
        <v>0.72</v>
      </c>
      <c r="P53" s="161">
        <v>0.69703703703703701</v>
      </c>
      <c r="Q53" s="160">
        <v>2.2962962962962963E-2</v>
      </c>
      <c r="R53" s="139"/>
      <c r="S53" s="139"/>
    </row>
    <row r="54" spans="1:19" x14ac:dyDescent="0.4">
      <c r="A54" s="169"/>
      <c r="B54" s="169"/>
      <c r="C54" s="168" t="s">
        <v>106</v>
      </c>
      <c r="D54" s="167"/>
      <c r="E54" s="167"/>
      <c r="F54" s="6" t="s">
        <v>84</v>
      </c>
      <c r="G54" s="166">
        <v>1255</v>
      </c>
      <c r="H54" s="165">
        <v>1517</v>
      </c>
      <c r="I54" s="164">
        <v>0.82729070533948579</v>
      </c>
      <c r="J54" s="163">
        <v>-262</v>
      </c>
      <c r="K54" s="166">
        <v>2430</v>
      </c>
      <c r="L54" s="165">
        <v>2700</v>
      </c>
      <c r="M54" s="164">
        <v>0.9</v>
      </c>
      <c r="N54" s="163">
        <v>-270</v>
      </c>
      <c r="O54" s="162">
        <v>0.51646090534979427</v>
      </c>
      <c r="P54" s="161">
        <v>0.56185185185185182</v>
      </c>
      <c r="Q54" s="160">
        <v>-4.539094650205755E-2</v>
      </c>
      <c r="R54" s="139"/>
      <c r="S54" s="139"/>
    </row>
    <row r="55" spans="1:19" x14ac:dyDescent="0.4">
      <c r="A55" s="169"/>
      <c r="B55" s="169"/>
      <c r="C55" s="168" t="s">
        <v>105</v>
      </c>
      <c r="D55" s="167"/>
      <c r="E55" s="167"/>
      <c r="F55" s="6" t="s">
        <v>84</v>
      </c>
      <c r="G55" s="166">
        <v>907</v>
      </c>
      <c r="H55" s="165">
        <v>1350</v>
      </c>
      <c r="I55" s="164">
        <v>0.67185185185185181</v>
      </c>
      <c r="J55" s="163">
        <v>-443</v>
      </c>
      <c r="K55" s="166">
        <v>1584</v>
      </c>
      <c r="L55" s="165">
        <v>1760</v>
      </c>
      <c r="M55" s="164">
        <v>0.9</v>
      </c>
      <c r="N55" s="163">
        <v>-176</v>
      </c>
      <c r="O55" s="162">
        <v>0.57260101010101006</v>
      </c>
      <c r="P55" s="161">
        <v>0.76704545454545459</v>
      </c>
      <c r="Q55" s="160">
        <v>-0.19444444444444453</v>
      </c>
      <c r="R55" s="139"/>
      <c r="S55" s="139"/>
    </row>
    <row r="56" spans="1:19" x14ac:dyDescent="0.4">
      <c r="A56" s="169"/>
      <c r="B56" s="169"/>
      <c r="C56" s="168" t="s">
        <v>103</v>
      </c>
      <c r="D56" s="167"/>
      <c r="E56" s="167"/>
      <c r="F56" s="6" t="s">
        <v>84</v>
      </c>
      <c r="G56" s="166">
        <v>1401</v>
      </c>
      <c r="H56" s="165">
        <v>1445</v>
      </c>
      <c r="I56" s="164">
        <v>0.9695501730103806</v>
      </c>
      <c r="J56" s="163">
        <v>-44</v>
      </c>
      <c r="K56" s="166">
        <v>1760</v>
      </c>
      <c r="L56" s="165">
        <v>1760</v>
      </c>
      <c r="M56" s="164">
        <v>1</v>
      </c>
      <c r="N56" s="163">
        <v>0</v>
      </c>
      <c r="O56" s="162">
        <v>0.79602272727272727</v>
      </c>
      <c r="P56" s="161">
        <v>0.82102272727272729</v>
      </c>
      <c r="Q56" s="160">
        <v>-2.5000000000000022E-2</v>
      </c>
      <c r="R56" s="139"/>
      <c r="S56" s="139"/>
    </row>
    <row r="57" spans="1:19" x14ac:dyDescent="0.4">
      <c r="A57" s="169"/>
      <c r="B57" s="169"/>
      <c r="C57" s="168" t="s">
        <v>102</v>
      </c>
      <c r="D57" s="167"/>
      <c r="E57" s="167"/>
      <c r="F57" s="6" t="s">
        <v>84</v>
      </c>
      <c r="G57" s="166">
        <v>1169</v>
      </c>
      <c r="H57" s="165">
        <v>949</v>
      </c>
      <c r="I57" s="164">
        <v>1.231822971548999</v>
      </c>
      <c r="J57" s="163">
        <v>220</v>
      </c>
      <c r="K57" s="166">
        <v>1660</v>
      </c>
      <c r="L57" s="165">
        <v>1760</v>
      </c>
      <c r="M57" s="164">
        <v>0.94318181818181823</v>
      </c>
      <c r="N57" s="163">
        <v>-100</v>
      </c>
      <c r="O57" s="162">
        <v>0.70421686746987955</v>
      </c>
      <c r="P57" s="161">
        <v>0.53920454545454544</v>
      </c>
      <c r="Q57" s="160">
        <v>0.16501232201533411</v>
      </c>
      <c r="R57" s="139"/>
      <c r="S57" s="139"/>
    </row>
    <row r="58" spans="1:19" x14ac:dyDescent="0.4">
      <c r="A58" s="169"/>
      <c r="B58" s="169"/>
      <c r="C58" s="168" t="s">
        <v>104</v>
      </c>
      <c r="D58" s="167"/>
      <c r="E58" s="167"/>
      <c r="F58" s="6" t="s">
        <v>84</v>
      </c>
      <c r="G58" s="166">
        <v>648</v>
      </c>
      <c r="H58" s="165">
        <v>957</v>
      </c>
      <c r="I58" s="164">
        <v>0.67711598746081503</v>
      </c>
      <c r="J58" s="163">
        <v>-309</v>
      </c>
      <c r="K58" s="166">
        <v>960</v>
      </c>
      <c r="L58" s="165">
        <v>1200</v>
      </c>
      <c r="M58" s="164">
        <v>0.8</v>
      </c>
      <c r="N58" s="163">
        <v>-240</v>
      </c>
      <c r="O58" s="162">
        <v>0.67500000000000004</v>
      </c>
      <c r="P58" s="161">
        <v>0.79749999999999999</v>
      </c>
      <c r="Q58" s="160">
        <v>-0.12249999999999994</v>
      </c>
      <c r="R58" s="139"/>
      <c r="S58" s="139"/>
    </row>
    <row r="59" spans="1:19" x14ac:dyDescent="0.4">
      <c r="A59" s="169"/>
      <c r="B59" s="169"/>
      <c r="C59" s="168" t="s">
        <v>101</v>
      </c>
      <c r="D59" s="167"/>
      <c r="E59" s="167"/>
      <c r="F59" s="6" t="s">
        <v>84</v>
      </c>
      <c r="G59" s="166">
        <v>2225</v>
      </c>
      <c r="H59" s="165">
        <v>2554</v>
      </c>
      <c r="I59" s="164">
        <v>0.87118245888801882</v>
      </c>
      <c r="J59" s="163">
        <v>-329</v>
      </c>
      <c r="K59" s="166">
        <v>3403</v>
      </c>
      <c r="L59" s="165">
        <v>4159</v>
      </c>
      <c r="M59" s="164">
        <v>0.81822553498437123</v>
      </c>
      <c r="N59" s="163">
        <v>-756</v>
      </c>
      <c r="O59" s="162">
        <v>0.6538348516015281</v>
      </c>
      <c r="P59" s="161">
        <v>0.61408992546285168</v>
      </c>
      <c r="Q59" s="160">
        <v>3.9744926138676417E-2</v>
      </c>
      <c r="R59" s="139"/>
      <c r="S59" s="139"/>
    </row>
    <row r="60" spans="1:19" x14ac:dyDescent="0.4">
      <c r="A60" s="169"/>
      <c r="B60" s="169"/>
      <c r="C60" s="168" t="s">
        <v>98</v>
      </c>
      <c r="D60" s="5" t="s">
        <v>0</v>
      </c>
      <c r="E60" s="167" t="s">
        <v>89</v>
      </c>
      <c r="F60" s="6" t="s">
        <v>84</v>
      </c>
      <c r="G60" s="166">
        <v>4113</v>
      </c>
      <c r="H60" s="165">
        <v>2573</v>
      </c>
      <c r="I60" s="164">
        <v>1.5985231247570928</v>
      </c>
      <c r="J60" s="163">
        <v>1540</v>
      </c>
      <c r="K60" s="166">
        <v>4364</v>
      </c>
      <c r="L60" s="165">
        <v>2700</v>
      </c>
      <c r="M60" s="164">
        <v>1.6162962962962963</v>
      </c>
      <c r="N60" s="163">
        <v>1664</v>
      </c>
      <c r="O60" s="162">
        <v>0.94248395967002752</v>
      </c>
      <c r="P60" s="161">
        <v>0.95296296296296301</v>
      </c>
      <c r="Q60" s="160">
        <v>-1.0479003292935496E-2</v>
      </c>
      <c r="R60" s="139"/>
      <c r="S60" s="139"/>
    </row>
    <row r="61" spans="1:19" x14ac:dyDescent="0.4">
      <c r="A61" s="169"/>
      <c r="B61" s="169"/>
      <c r="C61" s="168" t="s">
        <v>96</v>
      </c>
      <c r="D61" s="5" t="s">
        <v>0</v>
      </c>
      <c r="E61" s="167" t="s">
        <v>89</v>
      </c>
      <c r="F61" s="6" t="s">
        <v>84</v>
      </c>
      <c r="G61" s="166">
        <v>1683</v>
      </c>
      <c r="H61" s="165">
        <v>1526</v>
      </c>
      <c r="I61" s="164">
        <v>1.1028833551769333</v>
      </c>
      <c r="J61" s="163">
        <v>157</v>
      </c>
      <c r="K61" s="166">
        <v>1760</v>
      </c>
      <c r="L61" s="165">
        <v>1670</v>
      </c>
      <c r="M61" s="164">
        <v>1.0538922155688624</v>
      </c>
      <c r="N61" s="163">
        <v>90</v>
      </c>
      <c r="O61" s="162">
        <v>0.95625000000000004</v>
      </c>
      <c r="P61" s="161">
        <v>0.91377245508982041</v>
      </c>
      <c r="Q61" s="160">
        <v>4.2477544910179632E-2</v>
      </c>
      <c r="R61" s="139"/>
      <c r="S61" s="139"/>
    </row>
    <row r="62" spans="1:19" x14ac:dyDescent="0.4">
      <c r="A62" s="169"/>
      <c r="B62" s="169"/>
      <c r="C62" s="168" t="s">
        <v>93</v>
      </c>
      <c r="D62" s="5" t="s">
        <v>0</v>
      </c>
      <c r="E62" s="167" t="s">
        <v>89</v>
      </c>
      <c r="F62" s="6" t="s">
        <v>84</v>
      </c>
      <c r="G62" s="166">
        <v>1567</v>
      </c>
      <c r="H62" s="165">
        <v>1453</v>
      </c>
      <c r="I62" s="164">
        <v>1.0784583620096353</v>
      </c>
      <c r="J62" s="163">
        <v>114</v>
      </c>
      <c r="K62" s="166">
        <v>1760</v>
      </c>
      <c r="L62" s="165">
        <v>1760</v>
      </c>
      <c r="M62" s="164">
        <v>1</v>
      </c>
      <c r="N62" s="163">
        <v>0</v>
      </c>
      <c r="O62" s="162">
        <v>0.89034090909090913</v>
      </c>
      <c r="P62" s="161">
        <v>0.82556818181818181</v>
      </c>
      <c r="Q62" s="160">
        <v>6.4772727272727315E-2</v>
      </c>
      <c r="R62" s="139"/>
      <c r="S62" s="139"/>
    </row>
    <row r="63" spans="1:19" x14ac:dyDescent="0.4">
      <c r="A63" s="169"/>
      <c r="B63" s="150"/>
      <c r="C63" s="149" t="s">
        <v>97</v>
      </c>
      <c r="D63" s="11" t="s">
        <v>0</v>
      </c>
      <c r="E63" s="147" t="s">
        <v>89</v>
      </c>
      <c r="F63" s="6" t="s">
        <v>88</v>
      </c>
      <c r="G63" s="146">
        <v>1005</v>
      </c>
      <c r="H63" s="145">
        <v>952</v>
      </c>
      <c r="I63" s="144">
        <v>1.055672268907563</v>
      </c>
      <c r="J63" s="143">
        <v>53</v>
      </c>
      <c r="K63" s="146">
        <v>1300</v>
      </c>
      <c r="L63" s="145">
        <v>1260</v>
      </c>
      <c r="M63" s="144">
        <v>1.0317460317460319</v>
      </c>
      <c r="N63" s="143">
        <v>40</v>
      </c>
      <c r="O63" s="142">
        <v>0.77307692307692311</v>
      </c>
      <c r="P63" s="141">
        <v>0.75555555555555554</v>
      </c>
      <c r="Q63" s="140">
        <v>1.752136752136757E-2</v>
      </c>
      <c r="R63" s="139"/>
      <c r="S63" s="139"/>
    </row>
    <row r="64" spans="1:19" x14ac:dyDescent="0.4">
      <c r="A64" s="169"/>
      <c r="B64" s="159" t="s">
        <v>142</v>
      </c>
      <c r="C64" s="158"/>
      <c r="D64" s="175"/>
      <c r="E64" s="158"/>
      <c r="F64" s="174"/>
      <c r="G64" s="157">
        <v>2133</v>
      </c>
      <c r="H64" s="156">
        <v>1594</v>
      </c>
      <c r="I64" s="155">
        <v>1.3381430363864493</v>
      </c>
      <c r="J64" s="154">
        <v>539</v>
      </c>
      <c r="K64" s="157">
        <v>2710</v>
      </c>
      <c r="L64" s="156">
        <v>3206</v>
      </c>
      <c r="M64" s="155">
        <v>0.84529008109794135</v>
      </c>
      <c r="N64" s="154">
        <v>-496</v>
      </c>
      <c r="O64" s="153">
        <v>0.78708487084870848</v>
      </c>
      <c r="P64" s="152">
        <v>0.49719276356830944</v>
      </c>
      <c r="Q64" s="151">
        <v>0.28989210728039905</v>
      </c>
      <c r="R64" s="139"/>
      <c r="S64" s="139"/>
    </row>
    <row r="65" spans="1:19" x14ac:dyDescent="0.4">
      <c r="A65" s="169"/>
      <c r="B65" s="169"/>
      <c r="C65" s="168" t="s">
        <v>104</v>
      </c>
      <c r="D65" s="167"/>
      <c r="E65" s="167"/>
      <c r="F65" s="6" t="s">
        <v>84</v>
      </c>
      <c r="G65" s="166">
        <v>318</v>
      </c>
      <c r="H65" s="165">
        <v>371</v>
      </c>
      <c r="I65" s="164">
        <v>0.8571428571428571</v>
      </c>
      <c r="J65" s="163">
        <v>-53</v>
      </c>
      <c r="K65" s="166">
        <v>432</v>
      </c>
      <c r="L65" s="165">
        <v>540</v>
      </c>
      <c r="M65" s="164">
        <v>0.8</v>
      </c>
      <c r="N65" s="163">
        <v>-108</v>
      </c>
      <c r="O65" s="162">
        <v>0.73611111111111116</v>
      </c>
      <c r="P65" s="161">
        <v>0.687037037037037</v>
      </c>
      <c r="Q65" s="160">
        <v>4.9074074074074159E-2</v>
      </c>
      <c r="R65" s="139"/>
      <c r="S65" s="139"/>
    </row>
    <row r="66" spans="1:19" x14ac:dyDescent="0.4">
      <c r="A66" s="169"/>
      <c r="B66" s="169"/>
      <c r="C66" s="168" t="s">
        <v>103</v>
      </c>
      <c r="D66" s="167"/>
      <c r="E66" s="167"/>
      <c r="F66" s="173"/>
      <c r="G66" s="166"/>
      <c r="H66" s="165"/>
      <c r="I66" s="164" t="e">
        <v>#DIV/0!</v>
      </c>
      <c r="J66" s="163">
        <v>0</v>
      </c>
      <c r="K66" s="166"/>
      <c r="L66" s="165"/>
      <c r="M66" s="164" t="e">
        <v>#DIV/0!</v>
      </c>
      <c r="N66" s="163">
        <v>0</v>
      </c>
      <c r="O66" s="162" t="e">
        <v>#DIV/0!</v>
      </c>
      <c r="P66" s="161" t="e">
        <v>#DIV/0!</v>
      </c>
      <c r="Q66" s="160" t="e">
        <v>#DIV/0!</v>
      </c>
      <c r="R66" s="139"/>
      <c r="S66" s="139"/>
    </row>
    <row r="67" spans="1:19" x14ac:dyDescent="0.4">
      <c r="A67" s="169"/>
      <c r="B67" s="169"/>
      <c r="C67" s="168" t="s">
        <v>102</v>
      </c>
      <c r="D67" s="167"/>
      <c r="E67" s="167"/>
      <c r="F67" s="173"/>
      <c r="G67" s="166"/>
      <c r="H67" s="165"/>
      <c r="I67" s="164" t="e">
        <v>#DIV/0!</v>
      </c>
      <c r="J67" s="163">
        <v>0</v>
      </c>
      <c r="K67" s="166"/>
      <c r="L67" s="165"/>
      <c r="M67" s="164" t="e">
        <v>#DIV/0!</v>
      </c>
      <c r="N67" s="163">
        <v>0</v>
      </c>
      <c r="O67" s="162" t="e">
        <v>#DIV/0!</v>
      </c>
      <c r="P67" s="161" t="e">
        <v>#DIV/0!</v>
      </c>
      <c r="Q67" s="160" t="e">
        <v>#DIV/0!</v>
      </c>
      <c r="R67" s="139"/>
      <c r="S67" s="139"/>
    </row>
    <row r="68" spans="1:19" x14ac:dyDescent="0.4">
      <c r="A68" s="169"/>
      <c r="B68" s="169"/>
      <c r="C68" s="168" t="s">
        <v>101</v>
      </c>
      <c r="D68" s="167"/>
      <c r="E68" s="167"/>
      <c r="F68" s="6" t="s">
        <v>84</v>
      </c>
      <c r="G68" s="166">
        <v>663</v>
      </c>
      <c r="H68" s="165">
        <v>754</v>
      </c>
      <c r="I68" s="164">
        <v>0.87931034482758619</v>
      </c>
      <c r="J68" s="163">
        <v>-91</v>
      </c>
      <c r="K68" s="166">
        <v>989</v>
      </c>
      <c r="L68" s="165">
        <v>1081</v>
      </c>
      <c r="M68" s="164">
        <v>0.91489361702127658</v>
      </c>
      <c r="N68" s="163">
        <v>-92</v>
      </c>
      <c r="O68" s="162">
        <v>0.67037411526794743</v>
      </c>
      <c r="P68" s="161">
        <v>0.69750231267345053</v>
      </c>
      <c r="Q68" s="160">
        <v>-2.7128197405503096E-2</v>
      </c>
      <c r="R68" s="139"/>
      <c r="S68" s="139"/>
    </row>
    <row r="69" spans="1:19" x14ac:dyDescent="0.4">
      <c r="A69" s="150"/>
      <c r="B69" s="150"/>
      <c r="C69" s="149" t="s">
        <v>90</v>
      </c>
      <c r="D69" s="147"/>
      <c r="E69" s="147"/>
      <c r="F69" s="12" t="s">
        <v>84</v>
      </c>
      <c r="G69" s="146">
        <v>1152</v>
      </c>
      <c r="H69" s="145">
        <v>469</v>
      </c>
      <c r="I69" s="144">
        <v>2.4562899786780386</v>
      </c>
      <c r="J69" s="143">
        <v>683</v>
      </c>
      <c r="K69" s="146">
        <v>1289</v>
      </c>
      <c r="L69" s="145">
        <v>1585</v>
      </c>
      <c r="M69" s="144">
        <v>0.81324921135646688</v>
      </c>
      <c r="N69" s="143">
        <v>-296</v>
      </c>
      <c r="O69" s="142">
        <v>0.89371605896043449</v>
      </c>
      <c r="P69" s="141">
        <v>0.29589905362776026</v>
      </c>
      <c r="Q69" s="140">
        <v>0.59781700533267423</v>
      </c>
      <c r="R69" s="139"/>
      <c r="S69" s="139"/>
    </row>
    <row r="70" spans="1:19" x14ac:dyDescent="0.4">
      <c r="C70" s="196"/>
      <c r="G70" s="138"/>
      <c r="H70" s="138"/>
      <c r="I70" s="138"/>
      <c r="J70" s="138"/>
      <c r="K70" s="138"/>
      <c r="L70" s="138"/>
      <c r="M70" s="138"/>
      <c r="N70" s="138"/>
      <c r="O70" s="137"/>
      <c r="P70" s="137"/>
      <c r="Q70" s="137"/>
    </row>
    <row r="71" spans="1:19" x14ac:dyDescent="0.4">
      <c r="C71" s="8" t="s">
        <v>83</v>
      </c>
    </row>
    <row r="72" spans="1:19" x14ac:dyDescent="0.4">
      <c r="C72" s="9" t="s">
        <v>82</v>
      </c>
    </row>
    <row r="73" spans="1:19" x14ac:dyDescent="0.4">
      <c r="C73" s="8" t="s">
        <v>81</v>
      </c>
    </row>
    <row r="74" spans="1:19" x14ac:dyDescent="0.4">
      <c r="C74" s="8" t="s">
        <v>80</v>
      </c>
    </row>
    <row r="75" spans="1:19" x14ac:dyDescent="0.4">
      <c r="C75" s="8" t="s">
        <v>79</v>
      </c>
    </row>
  </sheetData>
  <mergeCells count="15">
    <mergeCell ref="A1:D1"/>
    <mergeCell ref="A3:F4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</mergeCells>
  <phoneticPr fontId="3"/>
  <hyperlinks>
    <hyperlink ref="A1" location="'R3'!A1" display="令和３年度"/>
    <hyperlink ref="A1:D1" location="'h26'!A1" display="'h26'!A1"/>
  </hyperlinks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showGridLines="0" zoomScale="90" zoomScaleNormal="90" workbookViewId="0">
      <selection sqref="A1:D1"/>
    </sheetView>
  </sheetViews>
  <sheetFormatPr defaultRowHeight="13.5" x14ac:dyDescent="0.4"/>
  <cols>
    <col min="1" max="1" width="2.125" style="136" customWidth="1"/>
    <col min="2" max="2" width="1.125" style="136" customWidth="1"/>
    <col min="3" max="3" width="6.75" style="136" customWidth="1"/>
    <col min="4" max="4" width="2.625" style="136" bestFit="1" customWidth="1"/>
    <col min="5" max="5" width="7.125" style="136" bestFit="1" customWidth="1"/>
    <col min="6" max="6" width="6.375" style="136" customWidth="1"/>
    <col min="7" max="8" width="12.75" style="136" bestFit="1" customWidth="1"/>
    <col min="9" max="9" width="7.625" style="136" customWidth="1"/>
    <col min="10" max="10" width="9.625" style="136" customWidth="1"/>
    <col min="11" max="12" width="12.75" style="136" bestFit="1" customWidth="1"/>
    <col min="13" max="13" width="7.625" style="136" customWidth="1"/>
    <col min="14" max="16" width="9.625" style="136" customWidth="1"/>
    <col min="17" max="17" width="8.625" style="136" customWidth="1"/>
    <col min="18" max="16384" width="9" style="136"/>
  </cols>
  <sheetData>
    <row r="1" spans="1:19" ht="17.25" customHeight="1" thickBot="1" x14ac:dyDescent="0.45">
      <c r="A1" s="281" t="str">
        <f>'h26'!A1</f>
        <v>平成26年度</v>
      </c>
      <c r="B1" s="281"/>
      <c r="C1" s="281"/>
      <c r="D1" s="281"/>
      <c r="E1" s="89"/>
      <c r="F1" s="89"/>
      <c r="G1" s="89"/>
      <c r="H1" s="89"/>
      <c r="I1" s="89"/>
      <c r="J1" s="92" t="str">
        <f ca="1">RIGHT(CELL("filename",$A$1),LEN(CELL("filename",$A$1))-FIND("]",CELL("filename",$A$1)))</f>
        <v>８月（中旬）</v>
      </c>
      <c r="K1" s="93" t="s">
        <v>72</v>
      </c>
      <c r="L1" s="89"/>
      <c r="M1" s="89"/>
      <c r="N1" s="89"/>
      <c r="O1" s="89"/>
      <c r="P1" s="89"/>
      <c r="Q1" s="89"/>
    </row>
    <row r="2" spans="1:19" x14ac:dyDescent="0.4">
      <c r="A2" s="299">
        <v>26</v>
      </c>
      <c r="B2" s="284"/>
      <c r="C2" s="1">
        <v>2014</v>
      </c>
      <c r="D2" s="2" t="s">
        <v>141</v>
      </c>
      <c r="E2" s="2">
        <v>8</v>
      </c>
      <c r="F2" s="2" t="s">
        <v>140</v>
      </c>
      <c r="G2" s="291" t="s">
        <v>139</v>
      </c>
      <c r="H2" s="284"/>
      <c r="I2" s="284"/>
      <c r="J2" s="292"/>
      <c r="K2" s="284" t="s">
        <v>138</v>
      </c>
      <c r="L2" s="284"/>
      <c r="M2" s="284"/>
      <c r="N2" s="284"/>
      <c r="O2" s="291" t="s">
        <v>137</v>
      </c>
      <c r="P2" s="284"/>
      <c r="Q2" s="302"/>
    </row>
    <row r="3" spans="1:19" x14ac:dyDescent="0.4">
      <c r="A3" s="295" t="s">
        <v>136</v>
      </c>
      <c r="B3" s="296"/>
      <c r="C3" s="296"/>
      <c r="D3" s="296"/>
      <c r="E3" s="296"/>
      <c r="F3" s="296"/>
      <c r="G3" s="293" t="s">
        <v>236</v>
      </c>
      <c r="H3" s="287" t="s">
        <v>235</v>
      </c>
      <c r="I3" s="289" t="s">
        <v>133</v>
      </c>
      <c r="J3" s="290"/>
      <c r="K3" s="285" t="s">
        <v>236</v>
      </c>
      <c r="L3" s="287" t="s">
        <v>235</v>
      </c>
      <c r="M3" s="289" t="s">
        <v>133</v>
      </c>
      <c r="N3" s="290"/>
      <c r="O3" s="303" t="s">
        <v>236</v>
      </c>
      <c r="P3" s="282" t="s">
        <v>235</v>
      </c>
      <c r="Q3" s="300" t="s">
        <v>131</v>
      </c>
    </row>
    <row r="4" spans="1:19" ht="14.25" thickBot="1" x14ac:dyDescent="0.45">
      <c r="A4" s="297"/>
      <c r="B4" s="298"/>
      <c r="C4" s="298"/>
      <c r="D4" s="298"/>
      <c r="E4" s="298"/>
      <c r="F4" s="298"/>
      <c r="G4" s="294"/>
      <c r="H4" s="288"/>
      <c r="I4" s="3" t="s">
        <v>132</v>
      </c>
      <c r="J4" s="4" t="s">
        <v>131</v>
      </c>
      <c r="K4" s="286"/>
      <c r="L4" s="288"/>
      <c r="M4" s="3" t="s">
        <v>132</v>
      </c>
      <c r="N4" s="4" t="s">
        <v>131</v>
      </c>
      <c r="O4" s="304"/>
      <c r="P4" s="283"/>
      <c r="Q4" s="301"/>
    </row>
    <row r="5" spans="1:19" x14ac:dyDescent="0.4">
      <c r="A5" s="176" t="s">
        <v>130</v>
      </c>
      <c r="B5" s="195"/>
      <c r="C5" s="195"/>
      <c r="D5" s="195"/>
      <c r="E5" s="195"/>
      <c r="F5" s="195"/>
      <c r="G5" s="194">
        <v>198650</v>
      </c>
      <c r="H5" s="193">
        <v>202318</v>
      </c>
      <c r="I5" s="192">
        <v>0.98187012524837136</v>
      </c>
      <c r="J5" s="191">
        <v>-3668</v>
      </c>
      <c r="K5" s="194">
        <v>235888</v>
      </c>
      <c r="L5" s="193">
        <v>231119</v>
      </c>
      <c r="M5" s="192">
        <v>1.0206343918068181</v>
      </c>
      <c r="N5" s="191">
        <v>4769</v>
      </c>
      <c r="O5" s="190">
        <v>0.84213694634741909</v>
      </c>
      <c r="P5" s="189">
        <v>0.87538454216226269</v>
      </c>
      <c r="Q5" s="188">
        <v>-3.32475958148436E-2</v>
      </c>
      <c r="R5" s="139"/>
      <c r="S5" s="139"/>
    </row>
    <row r="6" spans="1:19" x14ac:dyDescent="0.4">
      <c r="A6" s="159" t="s">
        <v>129</v>
      </c>
      <c r="B6" s="158" t="s">
        <v>128</v>
      </c>
      <c r="C6" s="158"/>
      <c r="D6" s="158"/>
      <c r="E6" s="158"/>
      <c r="F6" s="158"/>
      <c r="G6" s="157">
        <v>84703</v>
      </c>
      <c r="H6" s="156">
        <v>83717</v>
      </c>
      <c r="I6" s="155">
        <v>1.0117777751233321</v>
      </c>
      <c r="J6" s="154">
        <v>986</v>
      </c>
      <c r="K6" s="177">
        <v>98932</v>
      </c>
      <c r="L6" s="156">
        <v>97475</v>
      </c>
      <c r="M6" s="155">
        <v>1.014947422416004</v>
      </c>
      <c r="N6" s="154">
        <v>1457</v>
      </c>
      <c r="O6" s="153">
        <v>0.85617393765414629</v>
      </c>
      <c r="P6" s="152">
        <v>0.85885611695306485</v>
      </c>
      <c r="Q6" s="151">
        <v>-2.6821792989185633E-3</v>
      </c>
      <c r="R6" s="139"/>
      <c r="S6" s="139"/>
    </row>
    <row r="7" spans="1:19" x14ac:dyDescent="0.4">
      <c r="A7" s="169"/>
      <c r="B7" s="159" t="s">
        <v>127</v>
      </c>
      <c r="C7" s="158"/>
      <c r="D7" s="158"/>
      <c r="E7" s="158"/>
      <c r="F7" s="158"/>
      <c r="G7" s="157">
        <v>57386</v>
      </c>
      <c r="H7" s="156">
        <v>58917</v>
      </c>
      <c r="I7" s="155">
        <v>0.97401429129113837</v>
      </c>
      <c r="J7" s="154">
        <v>-1531</v>
      </c>
      <c r="K7" s="157">
        <v>66384</v>
      </c>
      <c r="L7" s="156">
        <v>68430</v>
      </c>
      <c r="M7" s="155">
        <v>0.97010083296799654</v>
      </c>
      <c r="N7" s="154">
        <v>-2046</v>
      </c>
      <c r="O7" s="153">
        <v>0.86445529043142921</v>
      </c>
      <c r="P7" s="152">
        <v>0.86098202542744406</v>
      </c>
      <c r="Q7" s="151">
        <v>3.4732650039851487E-3</v>
      </c>
      <c r="R7" s="139"/>
      <c r="S7" s="139"/>
    </row>
    <row r="8" spans="1:19" x14ac:dyDescent="0.4">
      <c r="A8" s="169"/>
      <c r="B8" s="169"/>
      <c r="C8" s="168" t="s">
        <v>98</v>
      </c>
      <c r="D8" s="5"/>
      <c r="E8" s="167"/>
      <c r="F8" s="6" t="s">
        <v>84</v>
      </c>
      <c r="G8" s="166">
        <v>45997</v>
      </c>
      <c r="H8" s="165">
        <v>49893</v>
      </c>
      <c r="I8" s="164">
        <v>0.92191289359228745</v>
      </c>
      <c r="J8" s="163">
        <v>-3896</v>
      </c>
      <c r="K8" s="166">
        <v>52124</v>
      </c>
      <c r="L8" s="165">
        <v>58690</v>
      </c>
      <c r="M8" s="164">
        <v>0.88812404157437386</v>
      </c>
      <c r="N8" s="163">
        <v>-6566</v>
      </c>
      <c r="O8" s="162">
        <v>0.88245338040058319</v>
      </c>
      <c r="P8" s="161">
        <v>0.85011075140569092</v>
      </c>
      <c r="Q8" s="160">
        <v>3.2342628994892264E-2</v>
      </c>
      <c r="R8" s="139"/>
      <c r="S8" s="139"/>
    </row>
    <row r="9" spans="1:19" x14ac:dyDescent="0.4">
      <c r="A9" s="169"/>
      <c r="B9" s="169"/>
      <c r="C9" s="168" t="s">
        <v>112</v>
      </c>
      <c r="D9" s="167"/>
      <c r="E9" s="167"/>
      <c r="F9" s="6" t="s">
        <v>84</v>
      </c>
      <c r="G9" s="166">
        <v>9938</v>
      </c>
      <c r="H9" s="165">
        <v>7881</v>
      </c>
      <c r="I9" s="164">
        <v>1.261007486359599</v>
      </c>
      <c r="J9" s="163">
        <v>2057</v>
      </c>
      <c r="K9" s="166">
        <v>11650</v>
      </c>
      <c r="L9" s="165">
        <v>8300</v>
      </c>
      <c r="M9" s="164">
        <v>1.4036144578313252</v>
      </c>
      <c r="N9" s="163">
        <v>3350</v>
      </c>
      <c r="O9" s="162">
        <v>0.85304721030042918</v>
      </c>
      <c r="P9" s="161">
        <v>0.94951807228915663</v>
      </c>
      <c r="Q9" s="160">
        <v>-9.6470861988727452E-2</v>
      </c>
      <c r="R9" s="139"/>
      <c r="S9" s="139"/>
    </row>
    <row r="10" spans="1:19" x14ac:dyDescent="0.4">
      <c r="A10" s="169"/>
      <c r="B10" s="169"/>
      <c r="C10" s="168" t="s">
        <v>96</v>
      </c>
      <c r="D10" s="167"/>
      <c r="E10" s="167"/>
      <c r="F10" s="173"/>
      <c r="G10" s="166"/>
      <c r="H10" s="165"/>
      <c r="I10" s="164" t="e">
        <v>#DIV/0!</v>
      </c>
      <c r="J10" s="163">
        <v>0</v>
      </c>
      <c r="K10" s="166"/>
      <c r="L10" s="165"/>
      <c r="M10" s="164" t="e">
        <v>#DIV/0!</v>
      </c>
      <c r="N10" s="163">
        <v>0</v>
      </c>
      <c r="O10" s="162" t="e">
        <v>#DIV/0!</v>
      </c>
      <c r="P10" s="161" t="e">
        <v>#DIV/0!</v>
      </c>
      <c r="Q10" s="160" t="e">
        <v>#DIV/0!</v>
      </c>
      <c r="R10" s="139"/>
      <c r="S10" s="139"/>
    </row>
    <row r="11" spans="1:19" x14ac:dyDescent="0.4">
      <c r="A11" s="169"/>
      <c r="B11" s="169"/>
      <c r="C11" s="168" t="s">
        <v>97</v>
      </c>
      <c r="D11" s="167"/>
      <c r="E11" s="167"/>
      <c r="F11" s="173"/>
      <c r="G11" s="166"/>
      <c r="H11" s="165"/>
      <c r="I11" s="164" t="e">
        <v>#DIV/0!</v>
      </c>
      <c r="J11" s="163">
        <v>0</v>
      </c>
      <c r="K11" s="166"/>
      <c r="L11" s="165"/>
      <c r="M11" s="164" t="e">
        <v>#DIV/0!</v>
      </c>
      <c r="N11" s="163">
        <v>0</v>
      </c>
      <c r="O11" s="162" t="e">
        <v>#DIV/0!</v>
      </c>
      <c r="P11" s="161" t="e">
        <v>#DIV/0!</v>
      </c>
      <c r="Q11" s="160" t="e">
        <v>#DIV/0!</v>
      </c>
      <c r="R11" s="139"/>
      <c r="S11" s="139"/>
    </row>
    <row r="12" spans="1:19" x14ac:dyDescent="0.4">
      <c r="A12" s="169"/>
      <c r="B12" s="169"/>
      <c r="C12" s="168" t="s">
        <v>93</v>
      </c>
      <c r="D12" s="167"/>
      <c r="E12" s="167"/>
      <c r="F12" s="173"/>
      <c r="G12" s="166"/>
      <c r="H12" s="165"/>
      <c r="I12" s="164" t="e">
        <v>#DIV/0!</v>
      </c>
      <c r="J12" s="163">
        <v>0</v>
      </c>
      <c r="K12" s="166"/>
      <c r="L12" s="165"/>
      <c r="M12" s="164" t="e">
        <v>#DIV/0!</v>
      </c>
      <c r="N12" s="163">
        <v>0</v>
      </c>
      <c r="O12" s="162" t="e">
        <v>#DIV/0!</v>
      </c>
      <c r="P12" s="161" t="e">
        <v>#DIV/0!</v>
      </c>
      <c r="Q12" s="160" t="e">
        <v>#DIV/0!</v>
      </c>
      <c r="R12" s="139"/>
      <c r="S12" s="139"/>
    </row>
    <row r="13" spans="1:19" x14ac:dyDescent="0.4">
      <c r="A13" s="169"/>
      <c r="B13" s="169"/>
      <c r="C13" s="168" t="s">
        <v>91</v>
      </c>
      <c r="D13" s="167"/>
      <c r="E13" s="167"/>
      <c r="F13" s="6" t="s">
        <v>84</v>
      </c>
      <c r="G13" s="166">
        <v>1451</v>
      </c>
      <c r="H13" s="165">
        <v>1143</v>
      </c>
      <c r="I13" s="164">
        <v>1.2694663167104112</v>
      </c>
      <c r="J13" s="163">
        <v>308</v>
      </c>
      <c r="K13" s="166">
        <v>2610</v>
      </c>
      <c r="L13" s="165">
        <v>1440</v>
      </c>
      <c r="M13" s="164">
        <v>1.8125</v>
      </c>
      <c r="N13" s="163">
        <v>1170</v>
      </c>
      <c r="O13" s="162">
        <v>0.55593869731800771</v>
      </c>
      <c r="P13" s="161">
        <v>0.79374999999999996</v>
      </c>
      <c r="Q13" s="160">
        <v>-0.23781130268199224</v>
      </c>
      <c r="R13" s="139"/>
      <c r="S13" s="139"/>
    </row>
    <row r="14" spans="1:19" x14ac:dyDescent="0.4">
      <c r="A14" s="169"/>
      <c r="B14" s="169"/>
      <c r="C14" s="168" t="s">
        <v>110</v>
      </c>
      <c r="D14" s="167"/>
      <c r="E14" s="167"/>
      <c r="F14" s="173"/>
      <c r="G14" s="166"/>
      <c r="H14" s="165"/>
      <c r="I14" s="164" t="e">
        <v>#DIV/0!</v>
      </c>
      <c r="J14" s="163">
        <v>0</v>
      </c>
      <c r="K14" s="166"/>
      <c r="L14" s="165"/>
      <c r="M14" s="164" t="e">
        <v>#DIV/0!</v>
      </c>
      <c r="N14" s="163">
        <v>0</v>
      </c>
      <c r="O14" s="162" t="e">
        <v>#DIV/0!</v>
      </c>
      <c r="P14" s="161" t="e">
        <v>#DIV/0!</v>
      </c>
      <c r="Q14" s="160" t="e">
        <v>#DIV/0!</v>
      </c>
      <c r="R14" s="139"/>
      <c r="S14" s="139"/>
    </row>
    <row r="15" spans="1:19" x14ac:dyDescent="0.4">
      <c r="A15" s="169"/>
      <c r="B15" s="169"/>
      <c r="C15" s="168" t="s">
        <v>90</v>
      </c>
      <c r="D15" s="167"/>
      <c r="E15" s="167"/>
      <c r="F15" s="173"/>
      <c r="G15" s="166"/>
      <c r="H15" s="165"/>
      <c r="I15" s="164" t="e">
        <v>#DIV/0!</v>
      </c>
      <c r="J15" s="163">
        <v>0</v>
      </c>
      <c r="K15" s="166"/>
      <c r="L15" s="165"/>
      <c r="M15" s="164" t="e">
        <v>#DIV/0!</v>
      </c>
      <c r="N15" s="163">
        <v>0</v>
      </c>
      <c r="O15" s="162" t="e">
        <v>#DIV/0!</v>
      </c>
      <c r="P15" s="161" t="e">
        <v>#DIV/0!</v>
      </c>
      <c r="Q15" s="160" t="e">
        <v>#DIV/0!</v>
      </c>
      <c r="R15" s="139"/>
      <c r="S15" s="139"/>
    </row>
    <row r="16" spans="1:19" x14ac:dyDescent="0.4">
      <c r="A16" s="169"/>
      <c r="B16" s="169"/>
      <c r="C16" s="149" t="s">
        <v>126</v>
      </c>
      <c r="D16" s="147"/>
      <c r="E16" s="147"/>
      <c r="F16" s="187"/>
      <c r="G16" s="146"/>
      <c r="H16" s="145"/>
      <c r="I16" s="144" t="e">
        <v>#DIV/0!</v>
      </c>
      <c r="J16" s="143">
        <v>0</v>
      </c>
      <c r="K16" s="146"/>
      <c r="L16" s="145"/>
      <c r="M16" s="144" t="e">
        <v>#DIV/0!</v>
      </c>
      <c r="N16" s="143">
        <v>0</v>
      </c>
      <c r="O16" s="142" t="e">
        <v>#DIV/0!</v>
      </c>
      <c r="P16" s="141" t="e">
        <v>#DIV/0!</v>
      </c>
      <c r="Q16" s="140" t="e">
        <v>#DIV/0!</v>
      </c>
      <c r="R16" s="139"/>
      <c r="S16" s="139"/>
    </row>
    <row r="17" spans="1:19" x14ac:dyDescent="0.4">
      <c r="A17" s="169"/>
      <c r="B17" s="159" t="s">
        <v>125</v>
      </c>
      <c r="C17" s="158"/>
      <c r="D17" s="158"/>
      <c r="E17" s="158"/>
      <c r="F17" s="174"/>
      <c r="G17" s="157">
        <v>26155</v>
      </c>
      <c r="H17" s="156">
        <v>23682</v>
      </c>
      <c r="I17" s="155">
        <v>1.1044253019170678</v>
      </c>
      <c r="J17" s="154">
        <v>2473</v>
      </c>
      <c r="K17" s="157">
        <v>31180</v>
      </c>
      <c r="L17" s="156">
        <v>27655</v>
      </c>
      <c r="M17" s="155">
        <v>1.1274633881757368</v>
      </c>
      <c r="N17" s="154">
        <v>3525</v>
      </c>
      <c r="O17" s="153">
        <v>0.83883899935856321</v>
      </c>
      <c r="P17" s="152">
        <v>0.85633700958235404</v>
      </c>
      <c r="Q17" s="151">
        <v>-1.7498010223790827E-2</v>
      </c>
      <c r="R17" s="139"/>
      <c r="S17" s="139"/>
    </row>
    <row r="18" spans="1:19" x14ac:dyDescent="0.4">
      <c r="A18" s="169"/>
      <c r="B18" s="169"/>
      <c r="C18" s="168" t="s">
        <v>98</v>
      </c>
      <c r="D18" s="167"/>
      <c r="E18" s="167"/>
      <c r="F18" s="173"/>
      <c r="G18" s="166"/>
      <c r="H18" s="165"/>
      <c r="I18" s="164" t="e">
        <v>#DIV/0!</v>
      </c>
      <c r="J18" s="163">
        <v>0</v>
      </c>
      <c r="K18" s="166"/>
      <c r="L18" s="165"/>
      <c r="M18" s="164" t="e">
        <v>#DIV/0!</v>
      </c>
      <c r="N18" s="163">
        <v>0</v>
      </c>
      <c r="O18" s="162" t="e">
        <v>#DIV/0!</v>
      </c>
      <c r="P18" s="161" t="e">
        <v>#DIV/0!</v>
      </c>
      <c r="Q18" s="160" t="e">
        <v>#DIV/0!</v>
      </c>
      <c r="R18" s="139"/>
      <c r="S18" s="139"/>
    </row>
    <row r="19" spans="1:19" x14ac:dyDescent="0.4">
      <c r="A19" s="169"/>
      <c r="B19" s="169"/>
      <c r="C19" s="168" t="s">
        <v>96</v>
      </c>
      <c r="D19" s="167"/>
      <c r="E19" s="167"/>
      <c r="F19" s="6" t="s">
        <v>84</v>
      </c>
      <c r="G19" s="166">
        <v>3837</v>
      </c>
      <c r="H19" s="165">
        <v>4110</v>
      </c>
      <c r="I19" s="164">
        <v>0.93357664233576643</v>
      </c>
      <c r="J19" s="163">
        <v>-273</v>
      </c>
      <c r="K19" s="166">
        <v>4400</v>
      </c>
      <c r="L19" s="165">
        <v>4545</v>
      </c>
      <c r="M19" s="164">
        <v>0.96809680968096812</v>
      </c>
      <c r="N19" s="163">
        <v>-145</v>
      </c>
      <c r="O19" s="162">
        <v>0.87204545454545457</v>
      </c>
      <c r="P19" s="161">
        <v>0.90429042904290424</v>
      </c>
      <c r="Q19" s="160">
        <v>-3.2244974497449674E-2</v>
      </c>
      <c r="R19" s="139"/>
      <c r="S19" s="139"/>
    </row>
    <row r="20" spans="1:19" x14ac:dyDescent="0.4">
      <c r="A20" s="169"/>
      <c r="B20" s="169"/>
      <c r="C20" s="168" t="s">
        <v>97</v>
      </c>
      <c r="D20" s="167"/>
      <c r="E20" s="167"/>
      <c r="F20" s="6" t="s">
        <v>84</v>
      </c>
      <c r="G20" s="166">
        <v>7006</v>
      </c>
      <c r="H20" s="165">
        <v>6959</v>
      </c>
      <c r="I20" s="164">
        <v>1.0067538439430952</v>
      </c>
      <c r="J20" s="163">
        <v>47</v>
      </c>
      <c r="K20" s="166">
        <v>8700</v>
      </c>
      <c r="L20" s="165">
        <v>8610</v>
      </c>
      <c r="M20" s="164">
        <v>1.0104529616724738</v>
      </c>
      <c r="N20" s="163">
        <v>90</v>
      </c>
      <c r="O20" s="162">
        <v>0.80528735632183912</v>
      </c>
      <c r="P20" s="161">
        <v>0.80824622531939605</v>
      </c>
      <c r="Q20" s="160">
        <v>-2.9588689975569293E-3</v>
      </c>
      <c r="R20" s="139"/>
      <c r="S20" s="139"/>
    </row>
    <row r="21" spans="1:19" x14ac:dyDescent="0.4">
      <c r="A21" s="169"/>
      <c r="B21" s="169"/>
      <c r="C21" s="168" t="s">
        <v>98</v>
      </c>
      <c r="D21" s="5" t="s">
        <v>0</v>
      </c>
      <c r="E21" s="167" t="s">
        <v>89</v>
      </c>
      <c r="F21" s="6" t="s">
        <v>84</v>
      </c>
      <c r="G21" s="166">
        <v>3433</v>
      </c>
      <c r="H21" s="165">
        <v>1385</v>
      </c>
      <c r="I21" s="164">
        <v>2.4787003610108305</v>
      </c>
      <c r="J21" s="163">
        <v>2048</v>
      </c>
      <c r="K21" s="166">
        <v>4060</v>
      </c>
      <c r="L21" s="165">
        <v>1450</v>
      </c>
      <c r="M21" s="164">
        <v>2.8</v>
      </c>
      <c r="N21" s="163">
        <v>2610</v>
      </c>
      <c r="O21" s="162">
        <v>0.8455665024630542</v>
      </c>
      <c r="P21" s="161">
        <v>0.95517241379310347</v>
      </c>
      <c r="Q21" s="160">
        <v>-0.10960591133004927</v>
      </c>
      <c r="R21" s="139"/>
      <c r="S21" s="139"/>
    </row>
    <row r="22" spans="1:19" x14ac:dyDescent="0.4">
      <c r="A22" s="169"/>
      <c r="B22" s="169"/>
      <c r="C22" s="168" t="s">
        <v>98</v>
      </c>
      <c r="D22" s="5" t="s">
        <v>0</v>
      </c>
      <c r="E22" s="167" t="s">
        <v>123</v>
      </c>
      <c r="F22" s="6" t="s">
        <v>84</v>
      </c>
      <c r="G22" s="166">
        <v>1421</v>
      </c>
      <c r="H22" s="165">
        <v>1464</v>
      </c>
      <c r="I22" s="164">
        <v>0.97062841530054644</v>
      </c>
      <c r="J22" s="163">
        <v>-43</v>
      </c>
      <c r="K22" s="166">
        <v>1450</v>
      </c>
      <c r="L22" s="165">
        <v>1495</v>
      </c>
      <c r="M22" s="164">
        <v>0.96989966555183948</v>
      </c>
      <c r="N22" s="163">
        <v>-45</v>
      </c>
      <c r="O22" s="162">
        <v>0.98</v>
      </c>
      <c r="P22" s="161">
        <v>0.97926421404682273</v>
      </c>
      <c r="Q22" s="160">
        <v>7.3578595317724815E-4</v>
      </c>
      <c r="R22" s="139"/>
      <c r="S22" s="139"/>
    </row>
    <row r="23" spans="1:19" x14ac:dyDescent="0.4">
      <c r="A23" s="169"/>
      <c r="B23" s="169"/>
      <c r="C23" s="168" t="s">
        <v>98</v>
      </c>
      <c r="D23" s="5" t="s">
        <v>0</v>
      </c>
      <c r="E23" s="167" t="s">
        <v>124</v>
      </c>
      <c r="F23" s="6" t="s">
        <v>88</v>
      </c>
      <c r="G23" s="166">
        <v>1092</v>
      </c>
      <c r="H23" s="165">
        <v>1164</v>
      </c>
      <c r="I23" s="164">
        <v>0.93814432989690721</v>
      </c>
      <c r="J23" s="163">
        <v>-72</v>
      </c>
      <c r="K23" s="166">
        <v>1450</v>
      </c>
      <c r="L23" s="165">
        <v>1450</v>
      </c>
      <c r="M23" s="164">
        <v>1</v>
      </c>
      <c r="N23" s="163">
        <v>0</v>
      </c>
      <c r="O23" s="162">
        <v>0.75310344827586206</v>
      </c>
      <c r="P23" s="161">
        <v>0.8027586206896552</v>
      </c>
      <c r="Q23" s="160">
        <v>-4.9655172413793136E-2</v>
      </c>
      <c r="R23" s="139"/>
      <c r="S23" s="139"/>
    </row>
    <row r="24" spans="1:19" x14ac:dyDescent="0.4">
      <c r="A24" s="169"/>
      <c r="B24" s="169"/>
      <c r="C24" s="168" t="s">
        <v>96</v>
      </c>
      <c r="D24" s="5" t="s">
        <v>0</v>
      </c>
      <c r="E24" s="167" t="s">
        <v>89</v>
      </c>
      <c r="F24" s="6" t="s">
        <v>84</v>
      </c>
      <c r="G24" s="166">
        <v>1477</v>
      </c>
      <c r="H24" s="165">
        <v>1367</v>
      </c>
      <c r="I24" s="164">
        <v>1.0804681784930505</v>
      </c>
      <c r="J24" s="163">
        <v>110</v>
      </c>
      <c r="K24" s="166">
        <v>1500</v>
      </c>
      <c r="L24" s="165">
        <v>1500</v>
      </c>
      <c r="M24" s="164">
        <v>1</v>
      </c>
      <c r="N24" s="163">
        <v>0</v>
      </c>
      <c r="O24" s="162">
        <v>0.98466666666666669</v>
      </c>
      <c r="P24" s="161">
        <v>0.91133333333333333</v>
      </c>
      <c r="Q24" s="160">
        <v>7.3333333333333361E-2</v>
      </c>
      <c r="R24" s="139"/>
      <c r="S24" s="139"/>
    </row>
    <row r="25" spans="1:19" x14ac:dyDescent="0.4">
      <c r="A25" s="169"/>
      <c r="B25" s="169"/>
      <c r="C25" s="168" t="s">
        <v>96</v>
      </c>
      <c r="D25" s="5" t="s">
        <v>0</v>
      </c>
      <c r="E25" s="167" t="s">
        <v>123</v>
      </c>
      <c r="F25" s="173"/>
      <c r="G25" s="166"/>
      <c r="H25" s="165"/>
      <c r="I25" s="164" t="e">
        <v>#DIV/0!</v>
      </c>
      <c r="J25" s="163">
        <v>0</v>
      </c>
      <c r="K25" s="166"/>
      <c r="L25" s="165"/>
      <c r="M25" s="164" t="e">
        <v>#DIV/0!</v>
      </c>
      <c r="N25" s="163">
        <v>0</v>
      </c>
      <c r="O25" s="162" t="e">
        <v>#DIV/0!</v>
      </c>
      <c r="P25" s="161" t="e">
        <v>#DIV/0!</v>
      </c>
      <c r="Q25" s="160" t="e">
        <v>#DIV/0!</v>
      </c>
      <c r="R25" s="139"/>
      <c r="S25" s="139"/>
    </row>
    <row r="26" spans="1:19" x14ac:dyDescent="0.4">
      <c r="A26" s="169"/>
      <c r="B26" s="169"/>
      <c r="C26" s="168" t="s">
        <v>90</v>
      </c>
      <c r="D26" s="5" t="s">
        <v>0</v>
      </c>
      <c r="E26" s="167" t="s">
        <v>89</v>
      </c>
      <c r="F26" s="173"/>
      <c r="G26" s="166"/>
      <c r="H26" s="165"/>
      <c r="I26" s="164" t="e">
        <v>#DIV/0!</v>
      </c>
      <c r="J26" s="163">
        <v>0</v>
      </c>
      <c r="K26" s="166"/>
      <c r="L26" s="165"/>
      <c r="M26" s="164" t="e">
        <v>#DIV/0!</v>
      </c>
      <c r="N26" s="163">
        <v>0</v>
      </c>
      <c r="O26" s="162" t="e">
        <v>#DIV/0!</v>
      </c>
      <c r="P26" s="161" t="e">
        <v>#DIV/0!</v>
      </c>
      <c r="Q26" s="160" t="e">
        <v>#DIV/0!</v>
      </c>
      <c r="R26" s="139"/>
      <c r="S26" s="139"/>
    </row>
    <row r="27" spans="1:19" x14ac:dyDescent="0.4">
      <c r="A27" s="169"/>
      <c r="B27" s="169"/>
      <c r="C27" s="168" t="s">
        <v>93</v>
      </c>
      <c r="D27" s="5" t="s">
        <v>0</v>
      </c>
      <c r="E27" s="167" t="s">
        <v>89</v>
      </c>
      <c r="F27" s="173"/>
      <c r="G27" s="166"/>
      <c r="H27" s="165"/>
      <c r="I27" s="164" t="e">
        <v>#DIV/0!</v>
      </c>
      <c r="J27" s="163">
        <v>0</v>
      </c>
      <c r="K27" s="166"/>
      <c r="L27" s="165"/>
      <c r="M27" s="164" t="e">
        <v>#DIV/0!</v>
      </c>
      <c r="N27" s="163">
        <v>0</v>
      </c>
      <c r="O27" s="162" t="e">
        <v>#DIV/0!</v>
      </c>
      <c r="P27" s="161" t="e">
        <v>#DIV/0!</v>
      </c>
      <c r="Q27" s="160" t="e">
        <v>#DIV/0!</v>
      </c>
      <c r="R27" s="139"/>
      <c r="S27" s="139"/>
    </row>
    <row r="28" spans="1:19" x14ac:dyDescent="0.4">
      <c r="A28" s="169"/>
      <c r="B28" s="169"/>
      <c r="C28" s="168" t="s">
        <v>110</v>
      </c>
      <c r="D28" s="167"/>
      <c r="E28" s="167"/>
      <c r="F28" s="173"/>
      <c r="G28" s="166"/>
      <c r="H28" s="165"/>
      <c r="I28" s="164" t="e">
        <v>#DIV/0!</v>
      </c>
      <c r="J28" s="163">
        <v>0</v>
      </c>
      <c r="K28" s="166"/>
      <c r="L28" s="165"/>
      <c r="M28" s="164" t="e">
        <v>#DIV/0!</v>
      </c>
      <c r="N28" s="163">
        <v>0</v>
      </c>
      <c r="O28" s="162" t="e">
        <v>#DIV/0!</v>
      </c>
      <c r="P28" s="161" t="e">
        <v>#DIV/0!</v>
      </c>
      <c r="Q28" s="160" t="e">
        <v>#DIV/0!</v>
      </c>
      <c r="R28" s="139"/>
      <c r="S28" s="139"/>
    </row>
    <row r="29" spans="1:19" x14ac:dyDescent="0.4">
      <c r="A29" s="169"/>
      <c r="B29" s="169"/>
      <c r="C29" s="168" t="s">
        <v>105</v>
      </c>
      <c r="D29" s="167"/>
      <c r="E29" s="167"/>
      <c r="F29" s="173"/>
      <c r="G29" s="166"/>
      <c r="H29" s="165"/>
      <c r="I29" s="164" t="e">
        <v>#DIV/0!</v>
      </c>
      <c r="J29" s="163">
        <v>0</v>
      </c>
      <c r="K29" s="166"/>
      <c r="L29" s="165"/>
      <c r="M29" s="164" t="e">
        <v>#DIV/0!</v>
      </c>
      <c r="N29" s="163">
        <v>0</v>
      </c>
      <c r="O29" s="162" t="e">
        <v>#DIV/0!</v>
      </c>
      <c r="P29" s="161" t="e">
        <v>#DIV/0!</v>
      </c>
      <c r="Q29" s="160" t="e">
        <v>#DIV/0!</v>
      </c>
      <c r="R29" s="139"/>
      <c r="S29" s="139"/>
    </row>
    <row r="30" spans="1:19" x14ac:dyDescent="0.4">
      <c r="A30" s="169"/>
      <c r="B30" s="169"/>
      <c r="C30" s="168" t="s">
        <v>122</v>
      </c>
      <c r="D30" s="167"/>
      <c r="E30" s="167"/>
      <c r="F30" s="173"/>
      <c r="G30" s="166"/>
      <c r="H30" s="165"/>
      <c r="I30" s="164" t="e">
        <v>#DIV/0!</v>
      </c>
      <c r="J30" s="163">
        <v>0</v>
      </c>
      <c r="K30" s="166"/>
      <c r="L30" s="165"/>
      <c r="M30" s="164" t="e">
        <v>#DIV/0!</v>
      </c>
      <c r="N30" s="163">
        <v>0</v>
      </c>
      <c r="O30" s="162" t="e">
        <v>#DIV/0!</v>
      </c>
      <c r="P30" s="161" t="e">
        <v>#DIV/0!</v>
      </c>
      <c r="Q30" s="160" t="e">
        <v>#DIV/0!</v>
      </c>
      <c r="R30" s="139"/>
      <c r="S30" s="139"/>
    </row>
    <row r="31" spans="1:19" x14ac:dyDescent="0.4">
      <c r="A31" s="169"/>
      <c r="B31" s="169"/>
      <c r="C31" s="168" t="s">
        <v>121</v>
      </c>
      <c r="D31" s="167"/>
      <c r="E31" s="167"/>
      <c r="F31" s="6" t="s">
        <v>84</v>
      </c>
      <c r="G31" s="166">
        <v>1335</v>
      </c>
      <c r="H31" s="165">
        <v>1391</v>
      </c>
      <c r="I31" s="164">
        <v>0.95974119338605324</v>
      </c>
      <c r="J31" s="163">
        <v>-56</v>
      </c>
      <c r="K31" s="166">
        <v>1450</v>
      </c>
      <c r="L31" s="165">
        <v>1450</v>
      </c>
      <c r="M31" s="164">
        <v>1</v>
      </c>
      <c r="N31" s="163">
        <v>0</v>
      </c>
      <c r="O31" s="162">
        <v>0.92068965517241375</v>
      </c>
      <c r="P31" s="161">
        <v>0.95931034482758626</v>
      </c>
      <c r="Q31" s="160">
        <v>-3.8620689655172513E-2</v>
      </c>
      <c r="R31" s="139"/>
      <c r="S31" s="139"/>
    </row>
    <row r="32" spans="1:19" x14ac:dyDescent="0.4">
      <c r="A32" s="169"/>
      <c r="B32" s="169"/>
      <c r="C32" s="168" t="s">
        <v>120</v>
      </c>
      <c r="D32" s="167"/>
      <c r="E32" s="167"/>
      <c r="F32" s="173"/>
      <c r="G32" s="166"/>
      <c r="H32" s="165"/>
      <c r="I32" s="164" t="e">
        <v>#DIV/0!</v>
      </c>
      <c r="J32" s="163">
        <v>0</v>
      </c>
      <c r="K32" s="166"/>
      <c r="L32" s="165"/>
      <c r="M32" s="164" t="e">
        <v>#DIV/0!</v>
      </c>
      <c r="N32" s="163">
        <v>0</v>
      </c>
      <c r="O32" s="162" t="e">
        <v>#DIV/0!</v>
      </c>
      <c r="P32" s="161" t="e">
        <v>#DIV/0!</v>
      </c>
      <c r="Q32" s="160" t="e">
        <v>#DIV/0!</v>
      </c>
      <c r="R32" s="139"/>
      <c r="S32" s="139"/>
    </row>
    <row r="33" spans="1:19" x14ac:dyDescent="0.4">
      <c r="A33" s="169"/>
      <c r="B33" s="169"/>
      <c r="C33" s="168" t="s">
        <v>119</v>
      </c>
      <c r="D33" s="167"/>
      <c r="E33" s="167"/>
      <c r="F33" s="6" t="s">
        <v>84</v>
      </c>
      <c r="G33" s="166">
        <v>1098</v>
      </c>
      <c r="H33" s="165">
        <v>1132</v>
      </c>
      <c r="I33" s="164">
        <v>0.96996466431095407</v>
      </c>
      <c r="J33" s="163">
        <v>-34</v>
      </c>
      <c r="K33" s="166">
        <v>1450</v>
      </c>
      <c r="L33" s="165">
        <v>1305</v>
      </c>
      <c r="M33" s="164">
        <v>1.1111111111111112</v>
      </c>
      <c r="N33" s="163">
        <v>145</v>
      </c>
      <c r="O33" s="162">
        <v>0.75724137931034485</v>
      </c>
      <c r="P33" s="161">
        <v>0.86743295019157085</v>
      </c>
      <c r="Q33" s="160">
        <v>-0.110191570881226</v>
      </c>
      <c r="R33" s="139"/>
      <c r="S33" s="139"/>
    </row>
    <row r="34" spans="1:19" x14ac:dyDescent="0.4">
      <c r="A34" s="169"/>
      <c r="B34" s="169"/>
      <c r="C34" s="168" t="s">
        <v>94</v>
      </c>
      <c r="D34" s="167"/>
      <c r="E34" s="167"/>
      <c r="F34" s="173"/>
      <c r="G34" s="166"/>
      <c r="H34" s="165"/>
      <c r="I34" s="164" t="e">
        <v>#DIV/0!</v>
      </c>
      <c r="J34" s="163">
        <v>0</v>
      </c>
      <c r="K34" s="166"/>
      <c r="L34" s="165"/>
      <c r="M34" s="164" t="e">
        <v>#DIV/0!</v>
      </c>
      <c r="N34" s="163">
        <v>0</v>
      </c>
      <c r="O34" s="162" t="e">
        <v>#DIV/0!</v>
      </c>
      <c r="P34" s="161" t="e">
        <v>#DIV/0!</v>
      </c>
      <c r="Q34" s="160" t="e">
        <v>#DIV/0!</v>
      </c>
      <c r="R34" s="139"/>
      <c r="S34" s="139"/>
    </row>
    <row r="35" spans="1:19" x14ac:dyDescent="0.4">
      <c r="A35" s="169"/>
      <c r="B35" s="169"/>
      <c r="C35" s="168" t="s">
        <v>90</v>
      </c>
      <c r="D35" s="167"/>
      <c r="E35" s="167"/>
      <c r="F35" s="173"/>
      <c r="G35" s="166"/>
      <c r="H35" s="165"/>
      <c r="I35" s="164" t="e">
        <v>#DIV/0!</v>
      </c>
      <c r="J35" s="163">
        <v>0</v>
      </c>
      <c r="K35" s="166"/>
      <c r="L35" s="165"/>
      <c r="M35" s="164" t="e">
        <v>#DIV/0!</v>
      </c>
      <c r="N35" s="163">
        <v>0</v>
      </c>
      <c r="O35" s="162" t="e">
        <v>#DIV/0!</v>
      </c>
      <c r="P35" s="161" t="e">
        <v>#DIV/0!</v>
      </c>
      <c r="Q35" s="160" t="e">
        <v>#DIV/0!</v>
      </c>
      <c r="R35" s="139"/>
      <c r="S35" s="139"/>
    </row>
    <row r="36" spans="1:19" x14ac:dyDescent="0.4">
      <c r="A36" s="169"/>
      <c r="B36" s="150"/>
      <c r="C36" s="149" t="s">
        <v>93</v>
      </c>
      <c r="D36" s="147"/>
      <c r="E36" s="147"/>
      <c r="F36" s="6" t="s">
        <v>84</v>
      </c>
      <c r="G36" s="146">
        <v>5456</v>
      </c>
      <c r="H36" s="145">
        <v>4710</v>
      </c>
      <c r="I36" s="144">
        <v>1.1583864118895966</v>
      </c>
      <c r="J36" s="143">
        <v>746</v>
      </c>
      <c r="K36" s="146">
        <v>6720</v>
      </c>
      <c r="L36" s="145">
        <v>5850</v>
      </c>
      <c r="M36" s="144">
        <v>1.1487179487179486</v>
      </c>
      <c r="N36" s="143">
        <v>870</v>
      </c>
      <c r="O36" s="142">
        <v>0.81190476190476191</v>
      </c>
      <c r="P36" s="141">
        <v>0.80512820512820515</v>
      </c>
      <c r="Q36" s="140">
        <v>6.7765567765567525E-3</v>
      </c>
      <c r="R36" s="139"/>
      <c r="S36" s="139"/>
    </row>
    <row r="37" spans="1:19" x14ac:dyDescent="0.4">
      <c r="A37" s="169"/>
      <c r="B37" s="159" t="s">
        <v>118</v>
      </c>
      <c r="C37" s="158"/>
      <c r="D37" s="158"/>
      <c r="E37" s="158"/>
      <c r="F37" s="174"/>
      <c r="G37" s="157">
        <v>1162</v>
      </c>
      <c r="H37" s="156">
        <v>1118</v>
      </c>
      <c r="I37" s="155">
        <v>1.039355992844365</v>
      </c>
      <c r="J37" s="154">
        <v>44</v>
      </c>
      <c r="K37" s="157">
        <v>1368</v>
      </c>
      <c r="L37" s="156">
        <v>1390</v>
      </c>
      <c r="M37" s="155">
        <v>0.98417266187050356</v>
      </c>
      <c r="N37" s="154">
        <v>-22</v>
      </c>
      <c r="O37" s="153">
        <v>0.84941520467836262</v>
      </c>
      <c r="P37" s="152">
        <v>0.8043165467625899</v>
      </c>
      <c r="Q37" s="151">
        <v>4.5098657915772722E-2</v>
      </c>
      <c r="R37" s="139"/>
      <c r="S37" s="139"/>
    </row>
    <row r="38" spans="1:19" x14ac:dyDescent="0.4">
      <c r="A38" s="169"/>
      <c r="B38" s="169"/>
      <c r="C38" s="168" t="s">
        <v>117</v>
      </c>
      <c r="D38" s="167"/>
      <c r="E38" s="167"/>
      <c r="F38" s="6" t="s">
        <v>84</v>
      </c>
      <c r="G38" s="166">
        <v>848</v>
      </c>
      <c r="H38" s="165">
        <v>882</v>
      </c>
      <c r="I38" s="164">
        <v>0.96145124716553287</v>
      </c>
      <c r="J38" s="163">
        <v>-34</v>
      </c>
      <c r="K38" s="166">
        <v>978</v>
      </c>
      <c r="L38" s="165">
        <v>1000</v>
      </c>
      <c r="M38" s="164">
        <v>0.97799999999999998</v>
      </c>
      <c r="N38" s="163">
        <v>-22</v>
      </c>
      <c r="O38" s="162">
        <v>0.86707566462167684</v>
      </c>
      <c r="P38" s="161">
        <v>0.88200000000000001</v>
      </c>
      <c r="Q38" s="160">
        <v>-1.4924335378323161E-2</v>
      </c>
      <c r="R38" s="139"/>
      <c r="S38" s="139"/>
    </row>
    <row r="39" spans="1:19" x14ac:dyDescent="0.4">
      <c r="A39" s="150"/>
      <c r="B39" s="150"/>
      <c r="C39" s="186" t="s">
        <v>116</v>
      </c>
      <c r="D39" s="185"/>
      <c r="E39" s="185"/>
      <c r="F39" s="6" t="s">
        <v>84</v>
      </c>
      <c r="G39" s="184">
        <v>314</v>
      </c>
      <c r="H39" s="183">
        <v>236</v>
      </c>
      <c r="I39" s="182">
        <v>1.3305084745762712</v>
      </c>
      <c r="J39" s="181">
        <v>78</v>
      </c>
      <c r="K39" s="184">
        <v>390</v>
      </c>
      <c r="L39" s="183">
        <v>390</v>
      </c>
      <c r="M39" s="182">
        <v>1</v>
      </c>
      <c r="N39" s="181">
        <v>0</v>
      </c>
      <c r="O39" s="180">
        <v>0.80512820512820515</v>
      </c>
      <c r="P39" s="179">
        <v>0.60512820512820509</v>
      </c>
      <c r="Q39" s="178">
        <v>0.20000000000000007</v>
      </c>
      <c r="R39" s="139"/>
      <c r="S39" s="139"/>
    </row>
    <row r="40" spans="1:19" x14ac:dyDescent="0.4">
      <c r="A40" s="159" t="s">
        <v>115</v>
      </c>
      <c r="B40" s="158" t="s">
        <v>114</v>
      </c>
      <c r="C40" s="158"/>
      <c r="D40" s="158"/>
      <c r="E40" s="158"/>
      <c r="F40" s="174"/>
      <c r="G40" s="157">
        <v>113947</v>
      </c>
      <c r="H40" s="156">
        <v>118601</v>
      </c>
      <c r="I40" s="155">
        <v>0.96075918415527695</v>
      </c>
      <c r="J40" s="154">
        <v>-4654</v>
      </c>
      <c r="K40" s="177">
        <v>136956</v>
      </c>
      <c r="L40" s="156">
        <v>133644</v>
      </c>
      <c r="M40" s="155">
        <v>1.0247822573403969</v>
      </c>
      <c r="N40" s="154">
        <v>3312</v>
      </c>
      <c r="O40" s="153">
        <v>0.83199713776687401</v>
      </c>
      <c r="P40" s="152">
        <v>0.88743976534674207</v>
      </c>
      <c r="Q40" s="151">
        <v>-5.5442627579868065E-2</v>
      </c>
      <c r="R40" s="139"/>
      <c r="S40" s="139"/>
    </row>
    <row r="41" spans="1:19" x14ac:dyDescent="0.4">
      <c r="A41" s="176"/>
      <c r="B41" s="159" t="s">
        <v>113</v>
      </c>
      <c r="C41" s="158"/>
      <c r="D41" s="158"/>
      <c r="E41" s="158"/>
      <c r="F41" s="174"/>
      <c r="G41" s="157">
        <v>111262</v>
      </c>
      <c r="H41" s="156">
        <v>116489</v>
      </c>
      <c r="I41" s="155">
        <v>0.95512881044562148</v>
      </c>
      <c r="J41" s="154">
        <v>-5227</v>
      </c>
      <c r="K41" s="157">
        <v>133943</v>
      </c>
      <c r="L41" s="156">
        <v>130475</v>
      </c>
      <c r="M41" s="155">
        <v>1.0265798045602605</v>
      </c>
      <c r="N41" s="154">
        <v>3468</v>
      </c>
      <c r="O41" s="153">
        <v>0.83066677616598106</v>
      </c>
      <c r="P41" s="152">
        <v>0.89280705115922587</v>
      </c>
      <c r="Q41" s="151">
        <v>-6.2140274993244815E-2</v>
      </c>
      <c r="R41" s="139"/>
      <c r="S41" s="139"/>
    </row>
    <row r="42" spans="1:19" x14ac:dyDescent="0.4">
      <c r="A42" s="169"/>
      <c r="B42" s="169"/>
      <c r="C42" s="168" t="s">
        <v>98</v>
      </c>
      <c r="D42" s="167"/>
      <c r="E42" s="167"/>
      <c r="F42" s="6" t="s">
        <v>84</v>
      </c>
      <c r="G42" s="166">
        <v>43885</v>
      </c>
      <c r="H42" s="165">
        <v>45909</v>
      </c>
      <c r="I42" s="164">
        <v>0.95591278398571089</v>
      </c>
      <c r="J42" s="163">
        <v>-2024</v>
      </c>
      <c r="K42" s="166">
        <v>53497</v>
      </c>
      <c r="L42" s="165">
        <v>51036</v>
      </c>
      <c r="M42" s="164">
        <v>1.048220863704052</v>
      </c>
      <c r="N42" s="163">
        <v>2461</v>
      </c>
      <c r="O42" s="162">
        <v>0.82032637344150139</v>
      </c>
      <c r="P42" s="161">
        <v>0.89954150011756406</v>
      </c>
      <c r="Q42" s="160">
        <v>-7.9215126676062675E-2</v>
      </c>
      <c r="R42" s="139"/>
      <c r="S42" s="139"/>
    </row>
    <row r="43" spans="1:19" x14ac:dyDescent="0.4">
      <c r="A43" s="169"/>
      <c r="B43" s="169"/>
      <c r="C43" s="168" t="s">
        <v>112</v>
      </c>
      <c r="D43" s="167"/>
      <c r="E43" s="167"/>
      <c r="F43" s="6" t="s">
        <v>84</v>
      </c>
      <c r="G43" s="166">
        <v>9592</v>
      </c>
      <c r="H43" s="165">
        <v>9134</v>
      </c>
      <c r="I43" s="164">
        <v>1.0501423253777096</v>
      </c>
      <c r="J43" s="163">
        <v>458</v>
      </c>
      <c r="K43" s="200">
        <v>10270</v>
      </c>
      <c r="L43" s="165">
        <v>10070</v>
      </c>
      <c r="M43" s="164">
        <v>1.0198609731876862</v>
      </c>
      <c r="N43" s="163">
        <v>200</v>
      </c>
      <c r="O43" s="162">
        <v>0.93398247322297956</v>
      </c>
      <c r="P43" s="161">
        <v>0.90705064548162861</v>
      </c>
      <c r="Q43" s="160">
        <v>2.6931827741350944E-2</v>
      </c>
      <c r="R43" s="139"/>
      <c r="S43" s="139"/>
    </row>
    <row r="44" spans="1:19" x14ac:dyDescent="0.4">
      <c r="A44" s="169"/>
      <c r="B44" s="169"/>
      <c r="C44" s="168" t="s">
        <v>96</v>
      </c>
      <c r="D44" s="167"/>
      <c r="E44" s="167"/>
      <c r="F44" s="6" t="s">
        <v>84</v>
      </c>
      <c r="G44" s="166">
        <v>6641</v>
      </c>
      <c r="H44" s="165">
        <v>6774</v>
      </c>
      <c r="I44" s="164">
        <v>0.98036610569825799</v>
      </c>
      <c r="J44" s="163">
        <v>-133</v>
      </c>
      <c r="K44" s="200">
        <v>7480</v>
      </c>
      <c r="L44" s="165">
        <v>7495</v>
      </c>
      <c r="M44" s="164">
        <v>0.99799866577718477</v>
      </c>
      <c r="N44" s="163">
        <v>-15</v>
      </c>
      <c r="O44" s="162">
        <v>0.88783422459893047</v>
      </c>
      <c r="P44" s="161">
        <v>0.90380253502334895</v>
      </c>
      <c r="Q44" s="160">
        <v>-1.5968310424418486E-2</v>
      </c>
      <c r="R44" s="139"/>
      <c r="S44" s="139"/>
    </row>
    <row r="45" spans="1:19" x14ac:dyDescent="0.4">
      <c r="A45" s="169"/>
      <c r="B45" s="169"/>
      <c r="C45" s="168" t="s">
        <v>90</v>
      </c>
      <c r="D45" s="167"/>
      <c r="E45" s="167"/>
      <c r="F45" s="6" t="s">
        <v>84</v>
      </c>
      <c r="G45" s="166">
        <v>3141</v>
      </c>
      <c r="H45" s="165">
        <v>2860</v>
      </c>
      <c r="I45" s="164">
        <v>1.0982517482517482</v>
      </c>
      <c r="J45" s="163">
        <v>281</v>
      </c>
      <c r="K45" s="200">
        <v>3829</v>
      </c>
      <c r="L45" s="165">
        <v>3672</v>
      </c>
      <c r="M45" s="164">
        <v>1.042755991285403</v>
      </c>
      <c r="N45" s="163">
        <v>157</v>
      </c>
      <c r="O45" s="162">
        <v>0.82031862104988251</v>
      </c>
      <c r="P45" s="161">
        <v>0.77886710239651413</v>
      </c>
      <c r="Q45" s="160">
        <v>4.145151865336838E-2</v>
      </c>
      <c r="R45" s="139"/>
      <c r="S45" s="139"/>
    </row>
    <row r="46" spans="1:19" x14ac:dyDescent="0.4">
      <c r="A46" s="169"/>
      <c r="B46" s="169"/>
      <c r="C46" s="168" t="s">
        <v>93</v>
      </c>
      <c r="D46" s="167"/>
      <c r="E46" s="167"/>
      <c r="F46" s="6" t="s">
        <v>84</v>
      </c>
      <c r="G46" s="166">
        <v>7753</v>
      </c>
      <c r="H46" s="165">
        <v>9417</v>
      </c>
      <c r="I46" s="164">
        <v>0.82329829032600621</v>
      </c>
      <c r="J46" s="163">
        <v>-1664</v>
      </c>
      <c r="K46" s="200">
        <v>9860</v>
      </c>
      <c r="L46" s="165">
        <v>11655</v>
      </c>
      <c r="M46" s="164">
        <v>0.84598884598884594</v>
      </c>
      <c r="N46" s="163">
        <v>-1795</v>
      </c>
      <c r="O46" s="162">
        <v>0.7863083164300203</v>
      </c>
      <c r="P46" s="161">
        <v>0.80797940797940793</v>
      </c>
      <c r="Q46" s="160">
        <v>-2.1671091549387622E-2</v>
      </c>
      <c r="R46" s="139"/>
      <c r="S46" s="139"/>
    </row>
    <row r="47" spans="1:19" x14ac:dyDescent="0.4">
      <c r="A47" s="169"/>
      <c r="B47" s="169"/>
      <c r="C47" s="168" t="s">
        <v>97</v>
      </c>
      <c r="D47" s="167"/>
      <c r="E47" s="167"/>
      <c r="F47" s="6" t="s">
        <v>84</v>
      </c>
      <c r="G47" s="166">
        <v>12416</v>
      </c>
      <c r="H47" s="165">
        <v>15735</v>
      </c>
      <c r="I47" s="164">
        <v>0.78906895455989834</v>
      </c>
      <c r="J47" s="163">
        <v>-3319</v>
      </c>
      <c r="K47" s="200">
        <v>15518</v>
      </c>
      <c r="L47" s="165">
        <v>18660</v>
      </c>
      <c r="M47" s="164">
        <v>0.83161843515541267</v>
      </c>
      <c r="N47" s="163">
        <v>-3142</v>
      </c>
      <c r="O47" s="162">
        <v>0.80010310607036994</v>
      </c>
      <c r="P47" s="161">
        <v>0.84324758842443726</v>
      </c>
      <c r="Q47" s="160">
        <v>-4.3144482354067315E-2</v>
      </c>
      <c r="R47" s="139"/>
      <c r="S47" s="139"/>
    </row>
    <row r="48" spans="1:19" x14ac:dyDescent="0.4">
      <c r="A48" s="169"/>
      <c r="B48" s="169"/>
      <c r="C48" s="168" t="s">
        <v>91</v>
      </c>
      <c r="D48" s="167"/>
      <c r="E48" s="167"/>
      <c r="F48" s="6" t="s">
        <v>84</v>
      </c>
      <c r="G48" s="166">
        <v>1724</v>
      </c>
      <c r="H48" s="165">
        <v>1860</v>
      </c>
      <c r="I48" s="164">
        <v>0.92688172043010753</v>
      </c>
      <c r="J48" s="163">
        <v>-136</v>
      </c>
      <c r="K48" s="200">
        <v>2700</v>
      </c>
      <c r="L48" s="165">
        <v>2700</v>
      </c>
      <c r="M48" s="164">
        <v>1</v>
      </c>
      <c r="N48" s="163">
        <v>0</v>
      </c>
      <c r="O48" s="162">
        <v>0.63851851851851849</v>
      </c>
      <c r="P48" s="161">
        <v>0.68888888888888888</v>
      </c>
      <c r="Q48" s="160">
        <v>-5.0370370370370399E-2</v>
      </c>
      <c r="R48" s="139"/>
      <c r="S48" s="139"/>
    </row>
    <row r="49" spans="1:19" x14ac:dyDescent="0.4">
      <c r="A49" s="169"/>
      <c r="B49" s="169"/>
      <c r="C49" s="168" t="s">
        <v>111</v>
      </c>
      <c r="D49" s="167"/>
      <c r="E49" s="167"/>
      <c r="F49" s="6" t="s">
        <v>84</v>
      </c>
      <c r="G49" s="166">
        <v>1159</v>
      </c>
      <c r="H49" s="165">
        <v>1044</v>
      </c>
      <c r="I49" s="164">
        <v>1.1101532567049808</v>
      </c>
      <c r="J49" s="163">
        <v>115</v>
      </c>
      <c r="K49" s="200">
        <v>1760</v>
      </c>
      <c r="L49" s="165"/>
      <c r="M49" s="164" t="e">
        <v>#DIV/0!</v>
      </c>
      <c r="N49" s="163">
        <v>1760</v>
      </c>
      <c r="O49" s="162">
        <v>0.65852272727272732</v>
      </c>
      <c r="P49" s="161" t="e">
        <v>#DIV/0!</v>
      </c>
      <c r="Q49" s="160" t="e">
        <v>#DIV/0!</v>
      </c>
      <c r="R49" s="139"/>
      <c r="S49" s="139"/>
    </row>
    <row r="50" spans="1:19" x14ac:dyDescent="0.4">
      <c r="A50" s="169"/>
      <c r="B50" s="169"/>
      <c r="C50" s="168" t="s">
        <v>110</v>
      </c>
      <c r="D50" s="167"/>
      <c r="E50" s="167"/>
      <c r="F50" s="6" t="s">
        <v>84</v>
      </c>
      <c r="G50" s="166">
        <v>2167</v>
      </c>
      <c r="H50" s="165">
        <v>2478</v>
      </c>
      <c r="I50" s="164">
        <v>0.87449556093623892</v>
      </c>
      <c r="J50" s="163">
        <v>-311</v>
      </c>
      <c r="K50" s="200">
        <v>2700</v>
      </c>
      <c r="L50" s="165">
        <v>2698</v>
      </c>
      <c r="M50" s="164">
        <v>1.0007412898443291</v>
      </c>
      <c r="N50" s="163">
        <v>2</v>
      </c>
      <c r="O50" s="162">
        <v>0.80259259259259264</v>
      </c>
      <c r="P50" s="161">
        <v>0.91845811712379544</v>
      </c>
      <c r="Q50" s="160">
        <v>-0.1158655245312028</v>
      </c>
      <c r="R50" s="139"/>
      <c r="S50" s="139"/>
    </row>
    <row r="51" spans="1:19" x14ac:dyDescent="0.4">
      <c r="A51" s="169"/>
      <c r="B51" s="169"/>
      <c r="C51" s="168" t="s">
        <v>109</v>
      </c>
      <c r="D51" s="167"/>
      <c r="E51" s="167"/>
      <c r="F51" s="6" t="s">
        <v>88</v>
      </c>
      <c r="G51" s="166">
        <v>0</v>
      </c>
      <c r="H51" s="165">
        <v>0</v>
      </c>
      <c r="I51" s="164" t="e">
        <v>#DIV/0!</v>
      </c>
      <c r="J51" s="163">
        <v>0</v>
      </c>
      <c r="K51" s="200">
        <v>0</v>
      </c>
      <c r="L51" s="165">
        <v>0</v>
      </c>
      <c r="M51" s="164" t="e">
        <v>#DIV/0!</v>
      </c>
      <c r="N51" s="163">
        <v>0</v>
      </c>
      <c r="O51" s="162" t="e">
        <v>#DIV/0!</v>
      </c>
      <c r="P51" s="161" t="e">
        <v>#DIV/0!</v>
      </c>
      <c r="Q51" s="160" t="e">
        <v>#DIV/0!</v>
      </c>
      <c r="R51" s="139"/>
      <c r="S51" s="139"/>
    </row>
    <row r="52" spans="1:19" x14ac:dyDescent="0.4">
      <c r="A52" s="169"/>
      <c r="B52" s="169"/>
      <c r="C52" s="168" t="s">
        <v>108</v>
      </c>
      <c r="D52" s="167"/>
      <c r="E52" s="167"/>
      <c r="F52" s="6" t="s">
        <v>84</v>
      </c>
      <c r="G52" s="166">
        <v>1532</v>
      </c>
      <c r="H52" s="165">
        <v>1643</v>
      </c>
      <c r="I52" s="164">
        <v>0.93244065733414483</v>
      </c>
      <c r="J52" s="163">
        <v>-111</v>
      </c>
      <c r="K52" s="200">
        <v>1760</v>
      </c>
      <c r="L52" s="165">
        <v>1760</v>
      </c>
      <c r="M52" s="164">
        <v>1</v>
      </c>
      <c r="N52" s="163">
        <v>0</v>
      </c>
      <c r="O52" s="162">
        <v>0.87045454545454548</v>
      </c>
      <c r="P52" s="161">
        <v>0.93352272727272723</v>
      </c>
      <c r="Q52" s="160">
        <v>-6.3068181818181746E-2</v>
      </c>
      <c r="R52" s="139"/>
      <c r="S52" s="139"/>
    </row>
    <row r="53" spans="1:19" x14ac:dyDescent="0.4">
      <c r="A53" s="169"/>
      <c r="B53" s="169"/>
      <c r="C53" s="168" t="s">
        <v>107</v>
      </c>
      <c r="D53" s="167"/>
      <c r="E53" s="167"/>
      <c r="F53" s="6" t="s">
        <v>84</v>
      </c>
      <c r="G53" s="166">
        <v>2571</v>
      </c>
      <c r="H53" s="165">
        <v>2587</v>
      </c>
      <c r="I53" s="164">
        <v>0.99381522999613447</v>
      </c>
      <c r="J53" s="163">
        <v>-16</v>
      </c>
      <c r="K53" s="200">
        <v>2700</v>
      </c>
      <c r="L53" s="165">
        <v>2700</v>
      </c>
      <c r="M53" s="164">
        <v>1</v>
      </c>
      <c r="N53" s="163">
        <v>0</v>
      </c>
      <c r="O53" s="162">
        <v>0.95222222222222219</v>
      </c>
      <c r="P53" s="161">
        <v>0.95814814814814819</v>
      </c>
      <c r="Q53" s="160">
        <v>-5.9259259259260011E-3</v>
      </c>
      <c r="R53" s="139"/>
      <c r="S53" s="139"/>
    </row>
    <row r="54" spans="1:19" x14ac:dyDescent="0.4">
      <c r="A54" s="169"/>
      <c r="B54" s="169"/>
      <c r="C54" s="168" t="s">
        <v>106</v>
      </c>
      <c r="D54" s="167"/>
      <c r="E54" s="167"/>
      <c r="F54" s="6" t="s">
        <v>84</v>
      </c>
      <c r="G54" s="166">
        <v>2341</v>
      </c>
      <c r="H54" s="165">
        <v>2100</v>
      </c>
      <c r="I54" s="164">
        <v>1.1147619047619048</v>
      </c>
      <c r="J54" s="163">
        <v>241</v>
      </c>
      <c r="K54" s="200">
        <v>2700</v>
      </c>
      <c r="L54" s="165">
        <v>2700</v>
      </c>
      <c r="M54" s="164">
        <v>1</v>
      </c>
      <c r="N54" s="163">
        <v>0</v>
      </c>
      <c r="O54" s="162">
        <v>0.86703703703703705</v>
      </c>
      <c r="P54" s="161">
        <v>0.77777777777777779</v>
      </c>
      <c r="Q54" s="160">
        <v>8.925925925925926E-2</v>
      </c>
      <c r="R54" s="139"/>
      <c r="S54" s="139"/>
    </row>
    <row r="55" spans="1:19" x14ac:dyDescent="0.4">
      <c r="A55" s="169"/>
      <c r="B55" s="169"/>
      <c r="C55" s="168" t="s">
        <v>105</v>
      </c>
      <c r="D55" s="167"/>
      <c r="E55" s="167"/>
      <c r="F55" s="6" t="s">
        <v>84</v>
      </c>
      <c r="G55" s="166">
        <v>1437</v>
      </c>
      <c r="H55" s="165">
        <v>1403</v>
      </c>
      <c r="I55" s="164">
        <v>1.0242337847469707</v>
      </c>
      <c r="J55" s="163">
        <v>34</v>
      </c>
      <c r="K55" s="200">
        <v>1751</v>
      </c>
      <c r="L55" s="165">
        <v>1760</v>
      </c>
      <c r="M55" s="164">
        <v>0.99488636363636362</v>
      </c>
      <c r="N55" s="163">
        <v>-9</v>
      </c>
      <c r="O55" s="162">
        <v>0.82067390062821244</v>
      </c>
      <c r="P55" s="161">
        <v>0.79715909090909087</v>
      </c>
      <c r="Q55" s="160">
        <v>2.3514809719121565E-2</v>
      </c>
      <c r="R55" s="139"/>
      <c r="S55" s="139"/>
    </row>
    <row r="56" spans="1:19" x14ac:dyDescent="0.4">
      <c r="A56" s="169"/>
      <c r="B56" s="169"/>
      <c r="C56" s="168" t="s">
        <v>103</v>
      </c>
      <c r="D56" s="167"/>
      <c r="E56" s="167"/>
      <c r="F56" s="6" t="s">
        <v>84</v>
      </c>
      <c r="G56" s="166">
        <v>1575</v>
      </c>
      <c r="H56" s="165">
        <v>1664</v>
      </c>
      <c r="I56" s="164">
        <v>0.94651442307692313</v>
      </c>
      <c r="J56" s="163">
        <v>-89</v>
      </c>
      <c r="K56" s="200">
        <v>1760</v>
      </c>
      <c r="L56" s="165">
        <v>1760</v>
      </c>
      <c r="M56" s="164">
        <v>1</v>
      </c>
      <c r="N56" s="163">
        <v>0</v>
      </c>
      <c r="O56" s="162">
        <v>0.89488636363636365</v>
      </c>
      <c r="P56" s="161">
        <v>0.94545454545454544</v>
      </c>
      <c r="Q56" s="160">
        <v>-5.056818181818179E-2</v>
      </c>
      <c r="R56" s="139"/>
      <c r="S56" s="139"/>
    </row>
    <row r="57" spans="1:19" x14ac:dyDescent="0.4">
      <c r="A57" s="169"/>
      <c r="B57" s="169"/>
      <c r="C57" s="168" t="s">
        <v>102</v>
      </c>
      <c r="D57" s="167"/>
      <c r="E57" s="167"/>
      <c r="F57" s="6" t="s">
        <v>84</v>
      </c>
      <c r="G57" s="166">
        <v>1221</v>
      </c>
      <c r="H57" s="165">
        <v>1272</v>
      </c>
      <c r="I57" s="164">
        <v>0.95990566037735847</v>
      </c>
      <c r="J57" s="163">
        <v>-51</v>
      </c>
      <c r="K57" s="200">
        <v>1660</v>
      </c>
      <c r="L57" s="165">
        <v>1760</v>
      </c>
      <c r="M57" s="164">
        <v>0.94318181818181823</v>
      </c>
      <c r="N57" s="163">
        <v>-100</v>
      </c>
      <c r="O57" s="162">
        <v>0.73554216867469879</v>
      </c>
      <c r="P57" s="161">
        <v>0.72272727272727277</v>
      </c>
      <c r="Q57" s="160">
        <v>1.2814895947426019E-2</v>
      </c>
      <c r="R57" s="139"/>
      <c r="S57" s="139"/>
    </row>
    <row r="58" spans="1:19" x14ac:dyDescent="0.4">
      <c r="A58" s="169"/>
      <c r="B58" s="169"/>
      <c r="C58" s="168" t="s">
        <v>104</v>
      </c>
      <c r="D58" s="167"/>
      <c r="E58" s="167"/>
      <c r="F58" s="6" t="s">
        <v>84</v>
      </c>
      <c r="G58" s="166">
        <v>973</v>
      </c>
      <c r="H58" s="165">
        <v>1035</v>
      </c>
      <c r="I58" s="164">
        <v>0.94009661835748792</v>
      </c>
      <c r="J58" s="163">
        <v>-62</v>
      </c>
      <c r="K58" s="200">
        <v>1201</v>
      </c>
      <c r="L58" s="165">
        <v>1200</v>
      </c>
      <c r="M58" s="164">
        <v>1.0008333333333332</v>
      </c>
      <c r="N58" s="163">
        <v>1</v>
      </c>
      <c r="O58" s="162">
        <v>0.81015820149875106</v>
      </c>
      <c r="P58" s="161">
        <v>0.86250000000000004</v>
      </c>
      <c r="Q58" s="160">
        <v>-5.2341798501248982E-2</v>
      </c>
      <c r="R58" s="139"/>
      <c r="S58" s="139"/>
    </row>
    <row r="59" spans="1:19" x14ac:dyDescent="0.4">
      <c r="A59" s="169"/>
      <c r="B59" s="169"/>
      <c r="C59" s="168" t="s">
        <v>101</v>
      </c>
      <c r="D59" s="167"/>
      <c r="E59" s="167"/>
      <c r="F59" s="6" t="s">
        <v>84</v>
      </c>
      <c r="G59" s="166">
        <v>2523</v>
      </c>
      <c r="H59" s="165">
        <v>2940</v>
      </c>
      <c r="I59" s="164">
        <v>0.85816326530612241</v>
      </c>
      <c r="J59" s="163">
        <v>-417</v>
      </c>
      <c r="K59" s="200">
        <v>3657</v>
      </c>
      <c r="L59" s="165">
        <v>4159</v>
      </c>
      <c r="M59" s="164">
        <v>0.87929790815099784</v>
      </c>
      <c r="N59" s="163">
        <v>-502</v>
      </c>
      <c r="O59" s="162">
        <v>0.68990976210008204</v>
      </c>
      <c r="P59" s="161">
        <v>0.70690069728300076</v>
      </c>
      <c r="Q59" s="160">
        <v>-1.6990935182918721E-2</v>
      </c>
      <c r="R59" s="139"/>
      <c r="S59" s="139"/>
    </row>
    <row r="60" spans="1:19" x14ac:dyDescent="0.4">
      <c r="A60" s="169"/>
      <c r="B60" s="169"/>
      <c r="C60" s="168" t="s">
        <v>98</v>
      </c>
      <c r="D60" s="5" t="s">
        <v>0</v>
      </c>
      <c r="E60" s="167" t="s">
        <v>89</v>
      </c>
      <c r="F60" s="6" t="s">
        <v>84</v>
      </c>
      <c r="G60" s="166">
        <v>4251</v>
      </c>
      <c r="H60" s="165">
        <v>2533</v>
      </c>
      <c r="I60" s="164">
        <v>1.6782471377812871</v>
      </c>
      <c r="J60" s="163">
        <v>1718</v>
      </c>
      <c r="K60" s="200">
        <v>4360</v>
      </c>
      <c r="L60" s="165"/>
      <c r="M60" s="164" t="e">
        <v>#DIV/0!</v>
      </c>
      <c r="N60" s="163">
        <v>4360</v>
      </c>
      <c r="O60" s="162">
        <v>0.97499999999999998</v>
      </c>
      <c r="P60" s="161" t="e">
        <v>#DIV/0!</v>
      </c>
      <c r="Q60" s="160" t="e">
        <v>#DIV/0!</v>
      </c>
      <c r="R60" s="139"/>
      <c r="S60" s="139"/>
    </row>
    <row r="61" spans="1:19" x14ac:dyDescent="0.4">
      <c r="A61" s="169"/>
      <c r="B61" s="169"/>
      <c r="C61" s="168" t="s">
        <v>96</v>
      </c>
      <c r="D61" s="5" t="s">
        <v>0</v>
      </c>
      <c r="E61" s="167" t="s">
        <v>89</v>
      </c>
      <c r="F61" s="6" t="s">
        <v>84</v>
      </c>
      <c r="G61" s="166">
        <v>1700</v>
      </c>
      <c r="H61" s="165">
        <v>1525</v>
      </c>
      <c r="I61" s="164">
        <v>1.1147540983606556</v>
      </c>
      <c r="J61" s="163">
        <v>175</v>
      </c>
      <c r="K61" s="200">
        <v>1760</v>
      </c>
      <c r="L61" s="165">
        <v>1670</v>
      </c>
      <c r="M61" s="164">
        <v>1.0538922155688624</v>
      </c>
      <c r="N61" s="163">
        <v>90</v>
      </c>
      <c r="O61" s="162">
        <v>0.96590909090909094</v>
      </c>
      <c r="P61" s="161">
        <v>0.91317365269461082</v>
      </c>
      <c r="Q61" s="160">
        <v>5.2735438214480124E-2</v>
      </c>
      <c r="R61" s="139"/>
      <c r="S61" s="139"/>
    </row>
    <row r="62" spans="1:19" x14ac:dyDescent="0.4">
      <c r="A62" s="169"/>
      <c r="B62" s="169"/>
      <c r="C62" s="168" t="s">
        <v>93</v>
      </c>
      <c r="D62" s="5" t="s">
        <v>0</v>
      </c>
      <c r="E62" s="167" t="s">
        <v>89</v>
      </c>
      <c r="F62" s="6" t="s">
        <v>84</v>
      </c>
      <c r="G62" s="166">
        <v>1505</v>
      </c>
      <c r="H62" s="165">
        <v>1480</v>
      </c>
      <c r="I62" s="164">
        <v>1.0168918918918919</v>
      </c>
      <c r="J62" s="163">
        <v>25</v>
      </c>
      <c r="K62" s="200">
        <v>1760</v>
      </c>
      <c r="L62" s="165">
        <v>1760</v>
      </c>
      <c r="M62" s="164">
        <v>1</v>
      </c>
      <c r="N62" s="163">
        <v>0</v>
      </c>
      <c r="O62" s="162">
        <v>0.85511363636363635</v>
      </c>
      <c r="P62" s="161">
        <v>0.84090909090909094</v>
      </c>
      <c r="Q62" s="160">
        <v>1.4204545454545414E-2</v>
      </c>
      <c r="R62" s="139"/>
      <c r="S62" s="139"/>
    </row>
    <row r="63" spans="1:19" x14ac:dyDescent="0.4">
      <c r="A63" s="169"/>
      <c r="B63" s="150"/>
      <c r="C63" s="149" t="s">
        <v>97</v>
      </c>
      <c r="D63" s="11" t="s">
        <v>0</v>
      </c>
      <c r="E63" s="147" t="s">
        <v>89</v>
      </c>
      <c r="F63" s="6" t="s">
        <v>88</v>
      </c>
      <c r="G63" s="146">
        <v>1155</v>
      </c>
      <c r="H63" s="145">
        <v>1096</v>
      </c>
      <c r="I63" s="144">
        <v>1.0538321167883211</v>
      </c>
      <c r="J63" s="143">
        <v>59</v>
      </c>
      <c r="K63" s="198">
        <v>1260</v>
      </c>
      <c r="L63" s="145">
        <v>1260</v>
      </c>
      <c r="M63" s="144">
        <v>1</v>
      </c>
      <c r="N63" s="143">
        <v>0</v>
      </c>
      <c r="O63" s="142">
        <v>0.91666666666666663</v>
      </c>
      <c r="P63" s="141">
        <v>0.86984126984126986</v>
      </c>
      <c r="Q63" s="140">
        <v>4.682539682539677E-2</v>
      </c>
      <c r="R63" s="139"/>
      <c r="S63" s="139"/>
    </row>
    <row r="64" spans="1:19" x14ac:dyDescent="0.4">
      <c r="A64" s="169"/>
      <c r="B64" s="159" t="s">
        <v>1</v>
      </c>
      <c r="C64" s="158"/>
      <c r="D64" s="175"/>
      <c r="E64" s="158"/>
      <c r="F64" s="174"/>
      <c r="G64" s="157">
        <v>2685</v>
      </c>
      <c r="H64" s="156">
        <v>2112</v>
      </c>
      <c r="I64" s="155">
        <v>1.2713068181818181</v>
      </c>
      <c r="J64" s="154">
        <v>573</v>
      </c>
      <c r="K64" s="157">
        <v>3013</v>
      </c>
      <c r="L64" s="156">
        <v>3169</v>
      </c>
      <c r="M64" s="155">
        <v>0.95077311454717572</v>
      </c>
      <c r="N64" s="154">
        <v>-156</v>
      </c>
      <c r="O64" s="153">
        <v>0.89113840026551605</v>
      </c>
      <c r="P64" s="152">
        <v>0.66645629536131268</v>
      </c>
      <c r="Q64" s="151">
        <v>0.22468210490420337</v>
      </c>
      <c r="R64" s="139"/>
      <c r="S64" s="139"/>
    </row>
    <row r="65" spans="1:19" x14ac:dyDescent="0.4">
      <c r="A65" s="169"/>
      <c r="B65" s="169"/>
      <c r="C65" s="168" t="s">
        <v>104</v>
      </c>
      <c r="D65" s="167"/>
      <c r="E65" s="167"/>
      <c r="F65" s="6" t="s">
        <v>84</v>
      </c>
      <c r="G65" s="166">
        <v>451</v>
      </c>
      <c r="H65" s="165">
        <v>464</v>
      </c>
      <c r="I65" s="164">
        <v>0.97198275862068961</v>
      </c>
      <c r="J65" s="163">
        <v>-13</v>
      </c>
      <c r="K65" s="166">
        <v>539</v>
      </c>
      <c r="L65" s="165">
        <v>540</v>
      </c>
      <c r="M65" s="164">
        <v>0.99814814814814812</v>
      </c>
      <c r="N65" s="163">
        <v>-1</v>
      </c>
      <c r="O65" s="162">
        <v>0.83673469387755106</v>
      </c>
      <c r="P65" s="161">
        <v>0.85925925925925928</v>
      </c>
      <c r="Q65" s="160">
        <v>-2.2524565381708217E-2</v>
      </c>
      <c r="R65" s="139"/>
      <c r="S65" s="139"/>
    </row>
    <row r="66" spans="1:19" x14ac:dyDescent="0.4">
      <c r="A66" s="169"/>
      <c r="B66" s="169"/>
      <c r="C66" s="168" t="s">
        <v>103</v>
      </c>
      <c r="D66" s="167"/>
      <c r="E66" s="167"/>
      <c r="F66" s="173"/>
      <c r="G66" s="166"/>
      <c r="H66" s="165"/>
      <c r="I66" s="164" t="e">
        <v>#DIV/0!</v>
      </c>
      <c r="J66" s="163">
        <v>0</v>
      </c>
      <c r="K66" s="166"/>
      <c r="L66" s="165"/>
      <c r="M66" s="164" t="e">
        <v>#DIV/0!</v>
      </c>
      <c r="N66" s="163">
        <v>0</v>
      </c>
      <c r="O66" s="162" t="e">
        <v>#DIV/0!</v>
      </c>
      <c r="P66" s="161" t="e">
        <v>#DIV/0!</v>
      </c>
      <c r="Q66" s="160" t="e">
        <v>#DIV/0!</v>
      </c>
      <c r="R66" s="139"/>
      <c r="S66" s="139"/>
    </row>
    <row r="67" spans="1:19" x14ac:dyDescent="0.4">
      <c r="A67" s="169"/>
      <c r="B67" s="169"/>
      <c r="C67" s="168" t="s">
        <v>102</v>
      </c>
      <c r="D67" s="167"/>
      <c r="E67" s="167"/>
      <c r="F67" s="173"/>
      <c r="G67" s="166"/>
      <c r="H67" s="165"/>
      <c r="I67" s="164" t="e">
        <v>#DIV/0!</v>
      </c>
      <c r="J67" s="163">
        <v>0</v>
      </c>
      <c r="K67" s="166"/>
      <c r="L67" s="165"/>
      <c r="M67" s="164" t="e">
        <v>#DIV/0!</v>
      </c>
      <c r="N67" s="163">
        <v>0</v>
      </c>
      <c r="O67" s="162" t="e">
        <v>#DIV/0!</v>
      </c>
      <c r="P67" s="161" t="e">
        <v>#DIV/0!</v>
      </c>
      <c r="Q67" s="160" t="e">
        <v>#DIV/0!</v>
      </c>
      <c r="R67" s="139"/>
      <c r="S67" s="139"/>
    </row>
    <row r="68" spans="1:19" x14ac:dyDescent="0.4">
      <c r="A68" s="169"/>
      <c r="B68" s="169"/>
      <c r="C68" s="168" t="s">
        <v>101</v>
      </c>
      <c r="D68" s="167"/>
      <c r="E68" s="167"/>
      <c r="F68" s="6" t="s">
        <v>84</v>
      </c>
      <c r="G68" s="166">
        <v>907</v>
      </c>
      <c r="H68" s="165">
        <v>843</v>
      </c>
      <c r="I68" s="164">
        <v>1.0759193357058126</v>
      </c>
      <c r="J68" s="163">
        <v>64</v>
      </c>
      <c r="K68" s="166">
        <v>1083</v>
      </c>
      <c r="L68" s="165">
        <v>1081</v>
      </c>
      <c r="M68" s="164">
        <v>1.0018501387604071</v>
      </c>
      <c r="N68" s="163">
        <v>2</v>
      </c>
      <c r="O68" s="162">
        <v>0.83748845798707294</v>
      </c>
      <c r="P68" s="161">
        <v>0.77983348751156334</v>
      </c>
      <c r="Q68" s="160">
        <v>5.7654970475509604E-2</v>
      </c>
      <c r="R68" s="139"/>
      <c r="S68" s="139"/>
    </row>
    <row r="69" spans="1:19" x14ac:dyDescent="0.4">
      <c r="A69" s="150"/>
      <c r="B69" s="150"/>
      <c r="C69" s="149" t="s">
        <v>90</v>
      </c>
      <c r="D69" s="147"/>
      <c r="E69" s="147"/>
      <c r="F69" s="12" t="s">
        <v>84</v>
      </c>
      <c r="G69" s="146">
        <v>1327</v>
      </c>
      <c r="H69" s="145">
        <v>805</v>
      </c>
      <c r="I69" s="144">
        <v>1.648447204968944</v>
      </c>
      <c r="J69" s="143">
        <v>522</v>
      </c>
      <c r="K69" s="146">
        <v>1391</v>
      </c>
      <c r="L69" s="145">
        <v>1548</v>
      </c>
      <c r="M69" s="144">
        <v>0.89857881136950901</v>
      </c>
      <c r="N69" s="143">
        <v>-157</v>
      </c>
      <c r="O69" s="142">
        <v>0.95398993529834653</v>
      </c>
      <c r="P69" s="141">
        <v>0.52002583979328165</v>
      </c>
      <c r="Q69" s="140">
        <v>0.43396409550506487</v>
      </c>
      <c r="R69" s="139"/>
      <c r="S69" s="139"/>
    </row>
    <row r="70" spans="1:19" x14ac:dyDescent="0.4">
      <c r="G70" s="138"/>
      <c r="H70" s="138"/>
      <c r="I70" s="138"/>
      <c r="J70" s="138"/>
      <c r="K70" s="138"/>
      <c r="L70" s="138"/>
      <c r="M70" s="138"/>
      <c r="N70" s="138"/>
      <c r="O70" s="137"/>
      <c r="P70" s="137"/>
      <c r="Q70" s="137"/>
    </row>
    <row r="71" spans="1:19" x14ac:dyDescent="0.4">
      <c r="C71" s="8" t="s">
        <v>83</v>
      </c>
    </row>
    <row r="72" spans="1:19" x14ac:dyDescent="0.4">
      <c r="C72" s="9" t="s">
        <v>82</v>
      </c>
    </row>
    <row r="73" spans="1:19" x14ac:dyDescent="0.4">
      <c r="C73" s="8" t="s">
        <v>81</v>
      </c>
    </row>
    <row r="74" spans="1:19" x14ac:dyDescent="0.4">
      <c r="C74" s="8" t="s">
        <v>80</v>
      </c>
    </row>
    <row r="75" spans="1:19" x14ac:dyDescent="0.4">
      <c r="C75" s="8" t="s">
        <v>79</v>
      </c>
    </row>
  </sheetData>
  <mergeCells count="15">
    <mergeCell ref="A1:D1"/>
    <mergeCell ref="A3:F4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</mergeCells>
  <phoneticPr fontId="3"/>
  <hyperlinks>
    <hyperlink ref="A1" location="'R3'!A1" display="令和３年度"/>
    <hyperlink ref="A1:D1" location="'h26'!A1" display="'h26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showGridLines="0" zoomScale="90" zoomScaleNormal="90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36" customWidth="1"/>
    <col min="2" max="2" width="1.125" style="136" customWidth="1"/>
    <col min="3" max="3" width="6.75" style="136" customWidth="1"/>
    <col min="4" max="4" width="2.625" style="136" bestFit="1" customWidth="1"/>
    <col min="5" max="5" width="7.125" style="136" bestFit="1" customWidth="1"/>
    <col min="6" max="6" width="6.375" style="136" customWidth="1"/>
    <col min="7" max="8" width="12.75" style="136" bestFit="1" customWidth="1"/>
    <col min="9" max="9" width="7.625" style="136" customWidth="1"/>
    <col min="10" max="10" width="9.625" style="136" customWidth="1"/>
    <col min="11" max="12" width="12.75" style="136" bestFit="1" customWidth="1"/>
    <col min="13" max="13" width="7.625" style="136" customWidth="1"/>
    <col min="14" max="16" width="9.625" style="136" customWidth="1"/>
    <col min="17" max="17" width="8.625" style="136" customWidth="1"/>
    <col min="18" max="16384" width="9" style="136"/>
  </cols>
  <sheetData>
    <row r="1" spans="1:19" ht="17.25" customHeight="1" thickBot="1" x14ac:dyDescent="0.45">
      <c r="A1" s="281" t="str">
        <f>'h26'!A1</f>
        <v>平成26年度</v>
      </c>
      <c r="B1" s="281"/>
      <c r="C1" s="281"/>
      <c r="D1" s="281"/>
      <c r="E1" s="89"/>
      <c r="F1" s="89"/>
      <c r="G1" s="89"/>
      <c r="H1" s="89"/>
      <c r="I1" s="89"/>
      <c r="J1" s="92" t="str">
        <f ca="1">RIGHT(CELL("filename",$A$1),LEN(CELL("filename",$A$1))-FIND("]",CELL("filename",$A$1)))</f>
        <v>８月（下旬）</v>
      </c>
      <c r="K1" s="93" t="s">
        <v>72</v>
      </c>
      <c r="L1" s="89"/>
      <c r="M1" s="89"/>
      <c r="N1" s="89"/>
      <c r="O1" s="89"/>
      <c r="P1" s="89"/>
      <c r="Q1" s="89"/>
    </row>
    <row r="2" spans="1:19" x14ac:dyDescent="0.4">
      <c r="A2" s="299">
        <v>26</v>
      </c>
      <c r="B2" s="284"/>
      <c r="C2" s="1">
        <v>2014</v>
      </c>
      <c r="D2" s="2" t="s">
        <v>141</v>
      </c>
      <c r="E2" s="2">
        <v>8</v>
      </c>
      <c r="F2" s="2" t="s">
        <v>140</v>
      </c>
      <c r="G2" s="291" t="s">
        <v>139</v>
      </c>
      <c r="H2" s="284"/>
      <c r="I2" s="284"/>
      <c r="J2" s="292"/>
      <c r="K2" s="284" t="s">
        <v>138</v>
      </c>
      <c r="L2" s="284"/>
      <c r="M2" s="284"/>
      <c r="N2" s="284"/>
      <c r="O2" s="291" t="s">
        <v>137</v>
      </c>
      <c r="P2" s="284"/>
      <c r="Q2" s="302"/>
    </row>
    <row r="3" spans="1:19" x14ac:dyDescent="0.4">
      <c r="A3" s="295" t="s">
        <v>136</v>
      </c>
      <c r="B3" s="296"/>
      <c r="C3" s="296"/>
      <c r="D3" s="296"/>
      <c r="E3" s="296"/>
      <c r="F3" s="296"/>
      <c r="G3" s="293" t="s">
        <v>238</v>
      </c>
      <c r="H3" s="287" t="s">
        <v>237</v>
      </c>
      <c r="I3" s="289" t="s">
        <v>133</v>
      </c>
      <c r="J3" s="290"/>
      <c r="K3" s="285" t="s">
        <v>238</v>
      </c>
      <c r="L3" s="287" t="s">
        <v>237</v>
      </c>
      <c r="M3" s="289" t="s">
        <v>133</v>
      </c>
      <c r="N3" s="290"/>
      <c r="O3" s="303" t="s">
        <v>238</v>
      </c>
      <c r="P3" s="282" t="s">
        <v>237</v>
      </c>
      <c r="Q3" s="300" t="s">
        <v>131</v>
      </c>
    </row>
    <row r="4" spans="1:19" ht="14.25" thickBot="1" x14ac:dyDescent="0.45">
      <c r="A4" s="297"/>
      <c r="B4" s="298"/>
      <c r="C4" s="298"/>
      <c r="D4" s="298"/>
      <c r="E4" s="298"/>
      <c r="F4" s="298"/>
      <c r="G4" s="294"/>
      <c r="H4" s="288"/>
      <c r="I4" s="3" t="s">
        <v>132</v>
      </c>
      <c r="J4" s="4" t="s">
        <v>131</v>
      </c>
      <c r="K4" s="286"/>
      <c r="L4" s="288"/>
      <c r="M4" s="3" t="s">
        <v>132</v>
      </c>
      <c r="N4" s="4" t="s">
        <v>131</v>
      </c>
      <c r="O4" s="304"/>
      <c r="P4" s="283"/>
      <c r="Q4" s="301"/>
    </row>
    <row r="5" spans="1:19" x14ac:dyDescent="0.4">
      <c r="A5" s="176" t="s">
        <v>149</v>
      </c>
      <c r="B5" s="195"/>
      <c r="C5" s="195"/>
      <c r="D5" s="195"/>
      <c r="E5" s="195"/>
      <c r="F5" s="195"/>
      <c r="G5" s="194">
        <v>196953</v>
      </c>
      <c r="H5" s="193">
        <v>189412</v>
      </c>
      <c r="I5" s="192">
        <v>1.039812683462505</v>
      </c>
      <c r="J5" s="191">
        <v>7541</v>
      </c>
      <c r="K5" s="194">
        <v>256059</v>
      </c>
      <c r="L5" s="193">
        <v>258145</v>
      </c>
      <c r="M5" s="192">
        <v>0.99191927017761339</v>
      </c>
      <c r="N5" s="191">
        <v>-2086</v>
      </c>
      <c r="O5" s="190">
        <v>0.76917038651248348</v>
      </c>
      <c r="P5" s="189">
        <v>0.73374266400666288</v>
      </c>
      <c r="Q5" s="188">
        <v>3.5427722505820602E-2</v>
      </c>
      <c r="R5" s="139"/>
      <c r="S5" s="139"/>
    </row>
    <row r="6" spans="1:19" x14ac:dyDescent="0.4">
      <c r="A6" s="159" t="s">
        <v>129</v>
      </c>
      <c r="B6" s="158" t="s">
        <v>128</v>
      </c>
      <c r="C6" s="158"/>
      <c r="D6" s="158"/>
      <c r="E6" s="158"/>
      <c r="F6" s="158"/>
      <c r="G6" s="157">
        <v>85340</v>
      </c>
      <c r="H6" s="156">
        <v>80422</v>
      </c>
      <c r="I6" s="155">
        <v>1.0611524209793339</v>
      </c>
      <c r="J6" s="154">
        <v>4918</v>
      </c>
      <c r="K6" s="177">
        <v>103627</v>
      </c>
      <c r="L6" s="156">
        <v>107953</v>
      </c>
      <c r="M6" s="155">
        <v>0.95992700527081232</v>
      </c>
      <c r="N6" s="154">
        <v>-4326</v>
      </c>
      <c r="O6" s="153">
        <v>0.82353054705819917</v>
      </c>
      <c r="P6" s="152">
        <v>0.74497234907783938</v>
      </c>
      <c r="Q6" s="151">
        <v>7.855819798035979E-2</v>
      </c>
      <c r="R6" s="139"/>
      <c r="S6" s="139"/>
    </row>
    <row r="7" spans="1:19" x14ac:dyDescent="0.4">
      <c r="A7" s="169"/>
      <c r="B7" s="159" t="s">
        <v>127</v>
      </c>
      <c r="C7" s="158"/>
      <c r="D7" s="158"/>
      <c r="E7" s="158"/>
      <c r="F7" s="158"/>
      <c r="G7" s="157">
        <v>56169</v>
      </c>
      <c r="H7" s="156">
        <v>55165</v>
      </c>
      <c r="I7" s="155">
        <v>1.0181999456176924</v>
      </c>
      <c r="J7" s="154">
        <v>1004</v>
      </c>
      <c r="K7" s="157">
        <v>68834</v>
      </c>
      <c r="L7" s="156">
        <v>75460</v>
      </c>
      <c r="M7" s="155">
        <v>0.9121918897429101</v>
      </c>
      <c r="N7" s="154">
        <v>-6626</v>
      </c>
      <c r="O7" s="153">
        <v>0.81600662463317541</v>
      </c>
      <c r="P7" s="152">
        <v>0.73104956268221577</v>
      </c>
      <c r="Q7" s="151">
        <v>8.4957061950959645E-2</v>
      </c>
      <c r="R7" s="139"/>
      <c r="S7" s="139"/>
    </row>
    <row r="8" spans="1:19" x14ac:dyDescent="0.4">
      <c r="A8" s="169"/>
      <c r="B8" s="169"/>
      <c r="C8" s="168" t="s">
        <v>98</v>
      </c>
      <c r="D8" s="5"/>
      <c r="E8" s="167"/>
      <c r="F8" s="6" t="s">
        <v>84</v>
      </c>
      <c r="G8" s="166">
        <v>45170</v>
      </c>
      <c r="H8" s="165">
        <v>46880</v>
      </c>
      <c r="I8" s="164">
        <v>0.96352389078498291</v>
      </c>
      <c r="J8" s="163">
        <v>-1710</v>
      </c>
      <c r="K8" s="166">
        <v>53648</v>
      </c>
      <c r="L8" s="165">
        <v>64746</v>
      </c>
      <c r="M8" s="164">
        <v>0.82859172767429645</v>
      </c>
      <c r="N8" s="163">
        <v>-11098</v>
      </c>
      <c r="O8" s="162">
        <v>0.84196987772144349</v>
      </c>
      <c r="P8" s="161">
        <v>0.72406017360145802</v>
      </c>
      <c r="Q8" s="160">
        <v>0.11790970411998547</v>
      </c>
      <c r="R8" s="139"/>
      <c r="S8" s="139"/>
    </row>
    <row r="9" spans="1:19" x14ac:dyDescent="0.4">
      <c r="A9" s="169"/>
      <c r="B9" s="169"/>
      <c r="C9" s="168" t="s">
        <v>112</v>
      </c>
      <c r="D9" s="167"/>
      <c r="E9" s="167"/>
      <c r="F9" s="6" t="s">
        <v>84</v>
      </c>
      <c r="G9" s="166">
        <v>9639</v>
      </c>
      <c r="H9" s="165">
        <v>7236</v>
      </c>
      <c r="I9" s="164">
        <v>1.3320895522388059</v>
      </c>
      <c r="J9" s="163">
        <v>2403</v>
      </c>
      <c r="K9" s="166">
        <v>12315</v>
      </c>
      <c r="L9" s="165">
        <v>9130</v>
      </c>
      <c r="M9" s="164">
        <v>1.3488499452354874</v>
      </c>
      <c r="N9" s="163">
        <v>3185</v>
      </c>
      <c r="O9" s="162">
        <v>0.78270401948842871</v>
      </c>
      <c r="P9" s="161">
        <v>0.79255202628696608</v>
      </c>
      <c r="Q9" s="160">
        <v>-9.8480067985373676E-3</v>
      </c>
      <c r="R9" s="139"/>
      <c r="S9" s="139"/>
    </row>
    <row r="10" spans="1:19" x14ac:dyDescent="0.4">
      <c r="A10" s="169"/>
      <c r="B10" s="169"/>
      <c r="C10" s="168" t="s">
        <v>96</v>
      </c>
      <c r="D10" s="167"/>
      <c r="E10" s="167"/>
      <c r="F10" s="173"/>
      <c r="G10" s="166">
        <v>0</v>
      </c>
      <c r="H10" s="165">
        <v>0</v>
      </c>
      <c r="I10" s="164" t="e">
        <v>#DIV/0!</v>
      </c>
      <c r="J10" s="163">
        <v>0</v>
      </c>
      <c r="K10" s="166">
        <v>0</v>
      </c>
      <c r="L10" s="165">
        <v>0</v>
      </c>
      <c r="M10" s="164" t="e">
        <v>#DIV/0!</v>
      </c>
      <c r="N10" s="163">
        <v>0</v>
      </c>
      <c r="O10" s="162" t="e">
        <v>#DIV/0!</v>
      </c>
      <c r="P10" s="161" t="e">
        <v>#DIV/0!</v>
      </c>
      <c r="Q10" s="160" t="e">
        <v>#DIV/0!</v>
      </c>
      <c r="R10" s="139"/>
      <c r="S10" s="139"/>
    </row>
    <row r="11" spans="1:19" x14ac:dyDescent="0.4">
      <c r="A11" s="169"/>
      <c r="B11" s="169"/>
      <c r="C11" s="168" t="s">
        <v>97</v>
      </c>
      <c r="D11" s="167"/>
      <c r="E11" s="167"/>
      <c r="F11" s="173"/>
      <c r="G11" s="166">
        <v>0</v>
      </c>
      <c r="H11" s="165">
        <v>0</v>
      </c>
      <c r="I11" s="164" t="e">
        <v>#DIV/0!</v>
      </c>
      <c r="J11" s="163">
        <v>0</v>
      </c>
      <c r="K11" s="166">
        <v>0</v>
      </c>
      <c r="L11" s="165">
        <v>0</v>
      </c>
      <c r="M11" s="164" t="e">
        <v>#DIV/0!</v>
      </c>
      <c r="N11" s="163">
        <v>0</v>
      </c>
      <c r="O11" s="162" t="e">
        <v>#DIV/0!</v>
      </c>
      <c r="P11" s="161" t="e">
        <v>#DIV/0!</v>
      </c>
      <c r="Q11" s="160" t="e">
        <v>#DIV/0!</v>
      </c>
      <c r="R11" s="139"/>
      <c r="S11" s="139"/>
    </row>
    <row r="12" spans="1:19" x14ac:dyDescent="0.4">
      <c r="A12" s="169"/>
      <c r="B12" s="169"/>
      <c r="C12" s="168" t="s">
        <v>93</v>
      </c>
      <c r="D12" s="167"/>
      <c r="E12" s="167"/>
      <c r="F12" s="173"/>
      <c r="G12" s="166">
        <v>0</v>
      </c>
      <c r="H12" s="165">
        <v>0</v>
      </c>
      <c r="I12" s="164" t="e">
        <v>#DIV/0!</v>
      </c>
      <c r="J12" s="163">
        <v>0</v>
      </c>
      <c r="K12" s="166">
        <v>0</v>
      </c>
      <c r="L12" s="165">
        <v>0</v>
      </c>
      <c r="M12" s="164" t="e">
        <v>#DIV/0!</v>
      </c>
      <c r="N12" s="163">
        <v>0</v>
      </c>
      <c r="O12" s="162" t="e">
        <v>#DIV/0!</v>
      </c>
      <c r="P12" s="161" t="e">
        <v>#DIV/0!</v>
      </c>
      <c r="Q12" s="160" t="e">
        <v>#DIV/0!</v>
      </c>
      <c r="R12" s="139"/>
      <c r="S12" s="139"/>
    </row>
    <row r="13" spans="1:19" x14ac:dyDescent="0.4">
      <c r="A13" s="169"/>
      <c r="B13" s="169"/>
      <c r="C13" s="168" t="s">
        <v>91</v>
      </c>
      <c r="D13" s="167"/>
      <c r="E13" s="167"/>
      <c r="F13" s="6" t="s">
        <v>84</v>
      </c>
      <c r="G13" s="166">
        <v>1360</v>
      </c>
      <c r="H13" s="165">
        <v>1049</v>
      </c>
      <c r="I13" s="164">
        <v>1.2964728312678742</v>
      </c>
      <c r="J13" s="163">
        <v>311</v>
      </c>
      <c r="K13" s="166">
        <v>2871</v>
      </c>
      <c r="L13" s="165">
        <v>1584</v>
      </c>
      <c r="M13" s="164">
        <v>1.8125</v>
      </c>
      <c r="N13" s="163">
        <v>1287</v>
      </c>
      <c r="O13" s="162">
        <v>0.47370254266805989</v>
      </c>
      <c r="P13" s="161">
        <v>0.6622474747474747</v>
      </c>
      <c r="Q13" s="160">
        <v>-0.18854493207941481</v>
      </c>
      <c r="R13" s="139"/>
      <c r="S13" s="139"/>
    </row>
    <row r="14" spans="1:19" x14ac:dyDescent="0.4">
      <c r="A14" s="169"/>
      <c r="B14" s="169"/>
      <c r="C14" s="168" t="s">
        <v>110</v>
      </c>
      <c r="D14" s="167"/>
      <c r="E14" s="167"/>
      <c r="F14" s="173"/>
      <c r="G14" s="166">
        <v>0</v>
      </c>
      <c r="H14" s="165">
        <v>0</v>
      </c>
      <c r="I14" s="164" t="e">
        <v>#DIV/0!</v>
      </c>
      <c r="J14" s="163">
        <v>0</v>
      </c>
      <c r="K14" s="166">
        <v>0</v>
      </c>
      <c r="L14" s="165">
        <v>0</v>
      </c>
      <c r="M14" s="164" t="e">
        <v>#DIV/0!</v>
      </c>
      <c r="N14" s="163">
        <v>0</v>
      </c>
      <c r="O14" s="162" t="e">
        <v>#DIV/0!</v>
      </c>
      <c r="P14" s="161" t="e">
        <v>#DIV/0!</v>
      </c>
      <c r="Q14" s="160" t="e">
        <v>#DIV/0!</v>
      </c>
      <c r="R14" s="139"/>
      <c r="S14" s="139"/>
    </row>
    <row r="15" spans="1:19" x14ac:dyDescent="0.4">
      <c r="A15" s="169"/>
      <c r="B15" s="169"/>
      <c r="C15" s="168" t="s">
        <v>90</v>
      </c>
      <c r="D15" s="167"/>
      <c r="E15" s="167"/>
      <c r="F15" s="173"/>
      <c r="G15" s="166">
        <v>0</v>
      </c>
      <c r="H15" s="165">
        <v>0</v>
      </c>
      <c r="I15" s="164" t="e">
        <v>#DIV/0!</v>
      </c>
      <c r="J15" s="163">
        <v>0</v>
      </c>
      <c r="K15" s="166">
        <v>0</v>
      </c>
      <c r="L15" s="165">
        <v>0</v>
      </c>
      <c r="M15" s="164" t="e">
        <v>#DIV/0!</v>
      </c>
      <c r="N15" s="163">
        <v>0</v>
      </c>
      <c r="O15" s="162" t="e">
        <v>#DIV/0!</v>
      </c>
      <c r="P15" s="161" t="e">
        <v>#DIV/0!</v>
      </c>
      <c r="Q15" s="160" t="e">
        <v>#DIV/0!</v>
      </c>
      <c r="R15" s="139"/>
      <c r="S15" s="139"/>
    </row>
    <row r="16" spans="1:19" x14ac:dyDescent="0.4">
      <c r="A16" s="169"/>
      <c r="B16" s="169"/>
      <c r="C16" s="149" t="s">
        <v>126</v>
      </c>
      <c r="D16" s="147"/>
      <c r="E16" s="147"/>
      <c r="F16" s="187"/>
      <c r="G16" s="146">
        <v>0</v>
      </c>
      <c r="H16" s="145">
        <v>0</v>
      </c>
      <c r="I16" s="144" t="e">
        <v>#DIV/0!</v>
      </c>
      <c r="J16" s="143">
        <v>0</v>
      </c>
      <c r="K16" s="146">
        <v>0</v>
      </c>
      <c r="L16" s="145">
        <v>0</v>
      </c>
      <c r="M16" s="144" t="e">
        <v>#DIV/0!</v>
      </c>
      <c r="N16" s="143">
        <v>0</v>
      </c>
      <c r="O16" s="142" t="e">
        <v>#DIV/0!</v>
      </c>
      <c r="P16" s="141" t="e">
        <v>#DIV/0!</v>
      </c>
      <c r="Q16" s="140" t="e">
        <v>#DIV/0!</v>
      </c>
      <c r="R16" s="139"/>
      <c r="S16" s="139"/>
    </row>
    <row r="17" spans="1:19" x14ac:dyDescent="0.4">
      <c r="A17" s="169"/>
      <c r="B17" s="159" t="s">
        <v>125</v>
      </c>
      <c r="C17" s="158"/>
      <c r="D17" s="158"/>
      <c r="E17" s="158"/>
      <c r="F17" s="174"/>
      <c r="G17" s="157">
        <v>28043</v>
      </c>
      <c r="H17" s="156">
        <v>23939</v>
      </c>
      <c r="I17" s="155">
        <v>1.171435732486737</v>
      </c>
      <c r="J17" s="154">
        <v>4104</v>
      </c>
      <c r="K17" s="157">
        <v>33336</v>
      </c>
      <c r="L17" s="156">
        <v>31010</v>
      </c>
      <c r="M17" s="155">
        <v>1.0750080619155111</v>
      </c>
      <c r="N17" s="154">
        <v>2326</v>
      </c>
      <c r="O17" s="153">
        <v>0.84122270218382533</v>
      </c>
      <c r="P17" s="152">
        <v>0.77197678168332795</v>
      </c>
      <c r="Q17" s="151">
        <v>6.9245920500497382E-2</v>
      </c>
      <c r="R17" s="139"/>
      <c r="S17" s="139"/>
    </row>
    <row r="18" spans="1:19" x14ac:dyDescent="0.4">
      <c r="A18" s="169"/>
      <c r="B18" s="169"/>
      <c r="C18" s="168" t="s">
        <v>98</v>
      </c>
      <c r="D18" s="167"/>
      <c r="E18" s="167"/>
      <c r="F18" s="173"/>
      <c r="G18" s="166">
        <v>0</v>
      </c>
      <c r="H18" s="165">
        <v>0</v>
      </c>
      <c r="I18" s="164" t="e">
        <v>#DIV/0!</v>
      </c>
      <c r="J18" s="163">
        <v>0</v>
      </c>
      <c r="K18" s="200">
        <v>0</v>
      </c>
      <c r="L18" s="165">
        <v>0</v>
      </c>
      <c r="M18" s="164" t="e">
        <v>#DIV/0!</v>
      </c>
      <c r="N18" s="163">
        <v>0</v>
      </c>
      <c r="O18" s="162" t="e">
        <v>#DIV/0!</v>
      </c>
      <c r="P18" s="161" t="e">
        <v>#DIV/0!</v>
      </c>
      <c r="Q18" s="160" t="e">
        <v>#DIV/0!</v>
      </c>
      <c r="R18" s="139"/>
      <c r="S18" s="139"/>
    </row>
    <row r="19" spans="1:19" x14ac:dyDescent="0.4">
      <c r="A19" s="169"/>
      <c r="B19" s="169"/>
      <c r="C19" s="168" t="s">
        <v>96</v>
      </c>
      <c r="D19" s="167"/>
      <c r="E19" s="167"/>
      <c r="F19" s="6" t="s">
        <v>84</v>
      </c>
      <c r="G19" s="166">
        <v>4324</v>
      </c>
      <c r="H19" s="165">
        <v>3867</v>
      </c>
      <c r="I19" s="164">
        <v>1.1181794672873029</v>
      </c>
      <c r="J19" s="163">
        <v>457</v>
      </c>
      <c r="K19" s="200">
        <v>4840</v>
      </c>
      <c r="L19" s="165">
        <v>4990</v>
      </c>
      <c r="M19" s="164">
        <v>0.96993987975951901</v>
      </c>
      <c r="N19" s="163">
        <v>-150</v>
      </c>
      <c r="O19" s="162">
        <v>0.89338842975206612</v>
      </c>
      <c r="P19" s="161">
        <v>0.77494989979959916</v>
      </c>
      <c r="Q19" s="160">
        <v>0.11843852995246695</v>
      </c>
      <c r="R19" s="139"/>
      <c r="S19" s="139"/>
    </row>
    <row r="20" spans="1:19" x14ac:dyDescent="0.4">
      <c r="A20" s="169"/>
      <c r="B20" s="169"/>
      <c r="C20" s="168" t="s">
        <v>97</v>
      </c>
      <c r="D20" s="167"/>
      <c r="E20" s="167"/>
      <c r="F20" s="6" t="s">
        <v>84</v>
      </c>
      <c r="G20" s="166">
        <v>8032</v>
      </c>
      <c r="H20" s="165">
        <v>6973</v>
      </c>
      <c r="I20" s="164">
        <v>1.151871504374014</v>
      </c>
      <c r="J20" s="163">
        <v>1059</v>
      </c>
      <c r="K20" s="200">
        <v>9570</v>
      </c>
      <c r="L20" s="165">
        <v>9625</v>
      </c>
      <c r="M20" s="164">
        <v>0.99428571428571433</v>
      </c>
      <c r="N20" s="163">
        <v>-55</v>
      </c>
      <c r="O20" s="162">
        <v>0.83928944618599788</v>
      </c>
      <c r="P20" s="161">
        <v>0.72446753246753248</v>
      </c>
      <c r="Q20" s="160">
        <v>0.1148219137184654</v>
      </c>
      <c r="R20" s="139"/>
      <c r="S20" s="139"/>
    </row>
    <row r="21" spans="1:19" x14ac:dyDescent="0.4">
      <c r="A21" s="169"/>
      <c r="B21" s="169"/>
      <c r="C21" s="168" t="s">
        <v>98</v>
      </c>
      <c r="D21" s="5" t="s">
        <v>0</v>
      </c>
      <c r="E21" s="167" t="s">
        <v>89</v>
      </c>
      <c r="F21" s="6" t="s">
        <v>84</v>
      </c>
      <c r="G21" s="166">
        <v>3699</v>
      </c>
      <c r="H21" s="165">
        <v>1365</v>
      </c>
      <c r="I21" s="164">
        <v>2.70989010989011</v>
      </c>
      <c r="J21" s="163">
        <v>2334</v>
      </c>
      <c r="K21" s="200">
        <v>4466</v>
      </c>
      <c r="L21" s="165">
        <v>1450</v>
      </c>
      <c r="M21" s="164">
        <v>3.08</v>
      </c>
      <c r="N21" s="163">
        <v>3016</v>
      </c>
      <c r="O21" s="162">
        <v>0.82825794894760407</v>
      </c>
      <c r="P21" s="161">
        <v>0.94137931034482758</v>
      </c>
      <c r="Q21" s="160">
        <v>-0.11312136139722351</v>
      </c>
      <c r="R21" s="139"/>
      <c r="S21" s="139"/>
    </row>
    <row r="22" spans="1:19" x14ac:dyDescent="0.4">
      <c r="A22" s="169"/>
      <c r="B22" s="169"/>
      <c r="C22" s="168" t="s">
        <v>98</v>
      </c>
      <c r="D22" s="5" t="s">
        <v>0</v>
      </c>
      <c r="E22" s="167" t="s">
        <v>123</v>
      </c>
      <c r="F22" s="6" t="s">
        <v>84</v>
      </c>
      <c r="G22" s="166">
        <v>1557</v>
      </c>
      <c r="H22" s="165">
        <v>1435</v>
      </c>
      <c r="I22" s="164">
        <v>1.0850174216027875</v>
      </c>
      <c r="J22" s="163">
        <v>122</v>
      </c>
      <c r="K22" s="200">
        <v>1595</v>
      </c>
      <c r="L22" s="165">
        <v>1500</v>
      </c>
      <c r="M22" s="164">
        <v>1.0633333333333332</v>
      </c>
      <c r="N22" s="163">
        <v>95</v>
      </c>
      <c r="O22" s="162">
        <v>0.97617554858934175</v>
      </c>
      <c r="P22" s="161">
        <v>0.95666666666666667</v>
      </c>
      <c r="Q22" s="160">
        <v>1.9508881922675081E-2</v>
      </c>
      <c r="R22" s="139"/>
      <c r="S22" s="139"/>
    </row>
    <row r="23" spans="1:19" x14ac:dyDescent="0.4">
      <c r="A23" s="169"/>
      <c r="B23" s="169"/>
      <c r="C23" s="168" t="s">
        <v>98</v>
      </c>
      <c r="D23" s="5" t="s">
        <v>0</v>
      </c>
      <c r="E23" s="167" t="s">
        <v>124</v>
      </c>
      <c r="F23" s="6" t="s">
        <v>88</v>
      </c>
      <c r="G23" s="166">
        <v>969</v>
      </c>
      <c r="H23" s="165">
        <v>907</v>
      </c>
      <c r="I23" s="164">
        <v>1.0683572216097024</v>
      </c>
      <c r="J23" s="163">
        <v>62</v>
      </c>
      <c r="K23" s="200">
        <v>1595</v>
      </c>
      <c r="L23" s="165">
        <v>1595</v>
      </c>
      <c r="M23" s="164">
        <v>1</v>
      </c>
      <c r="N23" s="163">
        <v>0</v>
      </c>
      <c r="O23" s="162">
        <v>0.60752351097178681</v>
      </c>
      <c r="P23" s="161">
        <v>0.5686520376175549</v>
      </c>
      <c r="Q23" s="160">
        <v>3.8871473354231911E-2</v>
      </c>
      <c r="R23" s="139"/>
      <c r="S23" s="139"/>
    </row>
    <row r="24" spans="1:19" x14ac:dyDescent="0.4">
      <c r="A24" s="169"/>
      <c r="B24" s="169"/>
      <c r="C24" s="168" t="s">
        <v>96</v>
      </c>
      <c r="D24" s="5" t="s">
        <v>0</v>
      </c>
      <c r="E24" s="167" t="s">
        <v>89</v>
      </c>
      <c r="F24" s="6" t="s">
        <v>84</v>
      </c>
      <c r="G24" s="166">
        <v>1499</v>
      </c>
      <c r="H24" s="165">
        <v>1298</v>
      </c>
      <c r="I24" s="164">
        <v>1.154853620955316</v>
      </c>
      <c r="J24" s="163">
        <v>201</v>
      </c>
      <c r="K24" s="200">
        <v>1650</v>
      </c>
      <c r="L24" s="165">
        <v>1500</v>
      </c>
      <c r="M24" s="164">
        <v>1.1000000000000001</v>
      </c>
      <c r="N24" s="163">
        <v>150</v>
      </c>
      <c r="O24" s="162">
        <v>0.90848484848484845</v>
      </c>
      <c r="P24" s="161">
        <v>0.86533333333333329</v>
      </c>
      <c r="Q24" s="160">
        <v>4.3151515151515163E-2</v>
      </c>
      <c r="R24" s="139"/>
      <c r="S24" s="139"/>
    </row>
    <row r="25" spans="1:19" x14ac:dyDescent="0.4">
      <c r="A25" s="169"/>
      <c r="B25" s="169"/>
      <c r="C25" s="168" t="s">
        <v>96</v>
      </c>
      <c r="D25" s="5" t="s">
        <v>0</v>
      </c>
      <c r="E25" s="167" t="s">
        <v>123</v>
      </c>
      <c r="F25" s="173"/>
      <c r="G25" s="166">
        <v>0</v>
      </c>
      <c r="H25" s="165">
        <v>0</v>
      </c>
      <c r="I25" s="164" t="e">
        <v>#DIV/0!</v>
      </c>
      <c r="J25" s="163">
        <v>0</v>
      </c>
      <c r="K25" s="200">
        <v>0</v>
      </c>
      <c r="L25" s="165">
        <v>0</v>
      </c>
      <c r="M25" s="164" t="e">
        <v>#DIV/0!</v>
      </c>
      <c r="N25" s="163">
        <v>0</v>
      </c>
      <c r="O25" s="162" t="e">
        <v>#DIV/0!</v>
      </c>
      <c r="P25" s="161" t="e">
        <v>#DIV/0!</v>
      </c>
      <c r="Q25" s="160" t="e">
        <v>#DIV/0!</v>
      </c>
      <c r="R25" s="139"/>
      <c r="S25" s="139"/>
    </row>
    <row r="26" spans="1:19" x14ac:dyDescent="0.4">
      <c r="A26" s="169"/>
      <c r="B26" s="169"/>
      <c r="C26" s="168" t="s">
        <v>90</v>
      </c>
      <c r="D26" s="5" t="s">
        <v>0</v>
      </c>
      <c r="E26" s="167" t="s">
        <v>89</v>
      </c>
      <c r="F26" s="173"/>
      <c r="G26" s="166">
        <v>0</v>
      </c>
      <c r="H26" s="165">
        <v>0</v>
      </c>
      <c r="I26" s="164" t="e">
        <v>#DIV/0!</v>
      </c>
      <c r="J26" s="163">
        <v>0</v>
      </c>
      <c r="K26" s="200">
        <v>0</v>
      </c>
      <c r="L26" s="165">
        <v>0</v>
      </c>
      <c r="M26" s="164" t="e">
        <v>#DIV/0!</v>
      </c>
      <c r="N26" s="163">
        <v>0</v>
      </c>
      <c r="O26" s="162" t="e">
        <v>#DIV/0!</v>
      </c>
      <c r="P26" s="161" t="e">
        <v>#DIV/0!</v>
      </c>
      <c r="Q26" s="160" t="e">
        <v>#DIV/0!</v>
      </c>
      <c r="R26" s="139"/>
      <c r="S26" s="139"/>
    </row>
    <row r="27" spans="1:19" x14ac:dyDescent="0.4">
      <c r="A27" s="169"/>
      <c r="B27" s="169"/>
      <c r="C27" s="168" t="s">
        <v>93</v>
      </c>
      <c r="D27" s="5" t="s">
        <v>0</v>
      </c>
      <c r="E27" s="167" t="s">
        <v>89</v>
      </c>
      <c r="F27" s="173"/>
      <c r="G27" s="166">
        <v>0</v>
      </c>
      <c r="H27" s="165">
        <v>0</v>
      </c>
      <c r="I27" s="164" t="e">
        <v>#DIV/0!</v>
      </c>
      <c r="J27" s="163">
        <v>0</v>
      </c>
      <c r="K27" s="200">
        <v>0</v>
      </c>
      <c r="L27" s="165">
        <v>0</v>
      </c>
      <c r="M27" s="164" t="e">
        <v>#DIV/0!</v>
      </c>
      <c r="N27" s="163">
        <v>0</v>
      </c>
      <c r="O27" s="162" t="e">
        <v>#DIV/0!</v>
      </c>
      <c r="P27" s="161" t="e">
        <v>#DIV/0!</v>
      </c>
      <c r="Q27" s="160" t="e">
        <v>#DIV/0!</v>
      </c>
      <c r="R27" s="139"/>
      <c r="S27" s="139"/>
    </row>
    <row r="28" spans="1:19" x14ac:dyDescent="0.4">
      <c r="A28" s="169"/>
      <c r="B28" s="169"/>
      <c r="C28" s="168" t="s">
        <v>110</v>
      </c>
      <c r="D28" s="167"/>
      <c r="E28" s="167"/>
      <c r="F28" s="173"/>
      <c r="G28" s="166">
        <v>0</v>
      </c>
      <c r="H28" s="165">
        <v>0</v>
      </c>
      <c r="I28" s="164" t="e">
        <v>#DIV/0!</v>
      </c>
      <c r="J28" s="163">
        <v>0</v>
      </c>
      <c r="K28" s="200">
        <v>0</v>
      </c>
      <c r="L28" s="165">
        <v>0</v>
      </c>
      <c r="M28" s="164" t="e">
        <v>#DIV/0!</v>
      </c>
      <c r="N28" s="163">
        <v>0</v>
      </c>
      <c r="O28" s="162" t="e">
        <v>#DIV/0!</v>
      </c>
      <c r="P28" s="161" t="e">
        <v>#DIV/0!</v>
      </c>
      <c r="Q28" s="160" t="e">
        <v>#DIV/0!</v>
      </c>
      <c r="R28" s="139"/>
      <c r="S28" s="139"/>
    </row>
    <row r="29" spans="1:19" x14ac:dyDescent="0.4">
      <c r="A29" s="169"/>
      <c r="B29" s="169"/>
      <c r="C29" s="168" t="s">
        <v>105</v>
      </c>
      <c r="D29" s="167"/>
      <c r="E29" s="167"/>
      <c r="F29" s="173"/>
      <c r="G29" s="166">
        <v>0</v>
      </c>
      <c r="H29" s="165">
        <v>0</v>
      </c>
      <c r="I29" s="164" t="e">
        <v>#DIV/0!</v>
      </c>
      <c r="J29" s="163">
        <v>0</v>
      </c>
      <c r="K29" s="200">
        <v>0</v>
      </c>
      <c r="L29" s="165">
        <v>0</v>
      </c>
      <c r="M29" s="164" t="e">
        <v>#DIV/0!</v>
      </c>
      <c r="N29" s="163">
        <v>0</v>
      </c>
      <c r="O29" s="162" t="e">
        <v>#DIV/0!</v>
      </c>
      <c r="P29" s="161" t="e">
        <v>#DIV/0!</v>
      </c>
      <c r="Q29" s="160" t="e">
        <v>#DIV/0!</v>
      </c>
      <c r="R29" s="139"/>
      <c r="S29" s="139"/>
    </row>
    <row r="30" spans="1:19" x14ac:dyDescent="0.4">
      <c r="A30" s="169"/>
      <c r="B30" s="169"/>
      <c r="C30" s="168" t="s">
        <v>122</v>
      </c>
      <c r="D30" s="167"/>
      <c r="E30" s="167"/>
      <c r="F30" s="173"/>
      <c r="G30" s="166">
        <v>0</v>
      </c>
      <c r="H30" s="165">
        <v>0</v>
      </c>
      <c r="I30" s="164" t="e">
        <v>#DIV/0!</v>
      </c>
      <c r="J30" s="163">
        <v>0</v>
      </c>
      <c r="K30" s="200">
        <v>0</v>
      </c>
      <c r="L30" s="165">
        <v>0</v>
      </c>
      <c r="M30" s="164" t="e">
        <v>#DIV/0!</v>
      </c>
      <c r="N30" s="163">
        <v>0</v>
      </c>
      <c r="O30" s="162" t="e">
        <v>#DIV/0!</v>
      </c>
      <c r="P30" s="161" t="e">
        <v>#DIV/0!</v>
      </c>
      <c r="Q30" s="160" t="e">
        <v>#DIV/0!</v>
      </c>
      <c r="R30" s="139"/>
      <c r="S30" s="139"/>
    </row>
    <row r="31" spans="1:19" x14ac:dyDescent="0.4">
      <c r="A31" s="169"/>
      <c r="B31" s="169"/>
      <c r="C31" s="168" t="s">
        <v>121</v>
      </c>
      <c r="D31" s="167"/>
      <c r="E31" s="167"/>
      <c r="F31" s="6" t="s">
        <v>84</v>
      </c>
      <c r="G31" s="166">
        <v>1443</v>
      </c>
      <c r="H31" s="165">
        <v>1409</v>
      </c>
      <c r="I31" s="164">
        <v>1.0241305890702626</v>
      </c>
      <c r="J31" s="163">
        <v>34</v>
      </c>
      <c r="K31" s="200">
        <v>1595</v>
      </c>
      <c r="L31" s="165">
        <v>1595</v>
      </c>
      <c r="M31" s="164">
        <v>1</v>
      </c>
      <c r="N31" s="163">
        <v>0</v>
      </c>
      <c r="O31" s="162">
        <v>0.90470219435736676</v>
      </c>
      <c r="P31" s="161">
        <v>0.88338557993730404</v>
      </c>
      <c r="Q31" s="160">
        <v>2.1316614420062718E-2</v>
      </c>
      <c r="R31" s="139"/>
      <c r="S31" s="139"/>
    </row>
    <row r="32" spans="1:19" x14ac:dyDescent="0.4">
      <c r="A32" s="169"/>
      <c r="B32" s="169"/>
      <c r="C32" s="168" t="s">
        <v>120</v>
      </c>
      <c r="D32" s="167"/>
      <c r="E32" s="167"/>
      <c r="F32" s="173"/>
      <c r="G32" s="166">
        <v>0</v>
      </c>
      <c r="H32" s="165">
        <v>0</v>
      </c>
      <c r="I32" s="164" t="e">
        <v>#DIV/0!</v>
      </c>
      <c r="J32" s="163">
        <v>0</v>
      </c>
      <c r="K32" s="200">
        <v>0</v>
      </c>
      <c r="L32" s="165">
        <v>0</v>
      </c>
      <c r="M32" s="164" t="e">
        <v>#DIV/0!</v>
      </c>
      <c r="N32" s="163">
        <v>0</v>
      </c>
      <c r="O32" s="162" t="e">
        <v>#DIV/0!</v>
      </c>
      <c r="P32" s="161" t="e">
        <v>#DIV/0!</v>
      </c>
      <c r="Q32" s="160" t="e">
        <v>#DIV/0!</v>
      </c>
      <c r="R32" s="139"/>
      <c r="S32" s="139"/>
    </row>
    <row r="33" spans="1:19" x14ac:dyDescent="0.4">
      <c r="A33" s="169"/>
      <c r="B33" s="169"/>
      <c r="C33" s="168" t="s">
        <v>119</v>
      </c>
      <c r="D33" s="167"/>
      <c r="E33" s="167"/>
      <c r="F33" s="6" t="s">
        <v>84</v>
      </c>
      <c r="G33" s="166">
        <v>1061</v>
      </c>
      <c r="H33" s="165">
        <v>863</v>
      </c>
      <c r="I33" s="164">
        <v>1.2294322132097335</v>
      </c>
      <c r="J33" s="163">
        <v>198</v>
      </c>
      <c r="K33" s="200">
        <v>1595</v>
      </c>
      <c r="L33" s="165">
        <v>1595</v>
      </c>
      <c r="M33" s="164">
        <v>1</v>
      </c>
      <c r="N33" s="163">
        <v>0</v>
      </c>
      <c r="O33" s="162">
        <v>0.6652037617554859</v>
      </c>
      <c r="P33" s="161">
        <v>0.54106583072100312</v>
      </c>
      <c r="Q33" s="160">
        <v>0.12413793103448278</v>
      </c>
      <c r="R33" s="139"/>
      <c r="S33" s="139"/>
    </row>
    <row r="34" spans="1:19" x14ac:dyDescent="0.4">
      <c r="A34" s="169"/>
      <c r="B34" s="169"/>
      <c r="C34" s="168" t="s">
        <v>94</v>
      </c>
      <c r="D34" s="167"/>
      <c r="E34" s="167"/>
      <c r="F34" s="173"/>
      <c r="G34" s="166">
        <v>0</v>
      </c>
      <c r="H34" s="165">
        <v>0</v>
      </c>
      <c r="I34" s="164" t="e">
        <v>#DIV/0!</v>
      </c>
      <c r="J34" s="163">
        <v>0</v>
      </c>
      <c r="K34" s="200">
        <v>0</v>
      </c>
      <c r="L34" s="165">
        <v>0</v>
      </c>
      <c r="M34" s="164" t="e">
        <v>#DIV/0!</v>
      </c>
      <c r="N34" s="163">
        <v>0</v>
      </c>
      <c r="O34" s="162" t="e">
        <v>#DIV/0!</v>
      </c>
      <c r="P34" s="161" t="e">
        <v>#DIV/0!</v>
      </c>
      <c r="Q34" s="160" t="e">
        <v>#DIV/0!</v>
      </c>
      <c r="R34" s="139"/>
      <c r="S34" s="139"/>
    </row>
    <row r="35" spans="1:19" x14ac:dyDescent="0.4">
      <c r="A35" s="169"/>
      <c r="B35" s="169"/>
      <c r="C35" s="168" t="s">
        <v>90</v>
      </c>
      <c r="D35" s="167"/>
      <c r="E35" s="167"/>
      <c r="F35" s="173"/>
      <c r="G35" s="166">
        <v>0</v>
      </c>
      <c r="H35" s="165">
        <v>0</v>
      </c>
      <c r="I35" s="164" t="e">
        <v>#DIV/0!</v>
      </c>
      <c r="J35" s="163">
        <v>0</v>
      </c>
      <c r="K35" s="200">
        <v>0</v>
      </c>
      <c r="L35" s="165">
        <v>0</v>
      </c>
      <c r="M35" s="164" t="e">
        <v>#DIV/0!</v>
      </c>
      <c r="N35" s="163">
        <v>0</v>
      </c>
      <c r="O35" s="162" t="e">
        <v>#DIV/0!</v>
      </c>
      <c r="P35" s="161" t="e">
        <v>#DIV/0!</v>
      </c>
      <c r="Q35" s="160" t="e">
        <v>#DIV/0!</v>
      </c>
      <c r="R35" s="139"/>
      <c r="S35" s="139"/>
    </row>
    <row r="36" spans="1:19" x14ac:dyDescent="0.4">
      <c r="A36" s="169"/>
      <c r="B36" s="150"/>
      <c r="C36" s="149" t="s">
        <v>93</v>
      </c>
      <c r="D36" s="147"/>
      <c r="E36" s="147"/>
      <c r="F36" s="6" t="s">
        <v>84</v>
      </c>
      <c r="G36" s="146">
        <v>5459</v>
      </c>
      <c r="H36" s="145">
        <v>5822</v>
      </c>
      <c r="I36" s="144">
        <v>0.93765029199587768</v>
      </c>
      <c r="J36" s="143">
        <v>-363</v>
      </c>
      <c r="K36" s="198">
        <v>6430</v>
      </c>
      <c r="L36" s="145">
        <v>7160</v>
      </c>
      <c r="M36" s="144">
        <v>0.89804469273743015</v>
      </c>
      <c r="N36" s="143">
        <v>-730</v>
      </c>
      <c r="O36" s="142">
        <v>0.84898911353032658</v>
      </c>
      <c r="P36" s="141">
        <v>0.81312849162011169</v>
      </c>
      <c r="Q36" s="140">
        <v>3.5860621910214885E-2</v>
      </c>
      <c r="R36" s="139"/>
      <c r="S36" s="139"/>
    </row>
    <row r="37" spans="1:19" x14ac:dyDescent="0.4">
      <c r="A37" s="169"/>
      <c r="B37" s="159" t="s">
        <v>118</v>
      </c>
      <c r="C37" s="158"/>
      <c r="D37" s="158"/>
      <c r="E37" s="158"/>
      <c r="F37" s="174"/>
      <c r="G37" s="157">
        <v>1128</v>
      </c>
      <c r="H37" s="156">
        <v>1318</v>
      </c>
      <c r="I37" s="155">
        <v>0.85584218512898336</v>
      </c>
      <c r="J37" s="154">
        <v>-190</v>
      </c>
      <c r="K37" s="157">
        <v>1457</v>
      </c>
      <c r="L37" s="156">
        <v>1483</v>
      </c>
      <c r="M37" s="155">
        <v>0.98246797033041133</v>
      </c>
      <c r="N37" s="154">
        <v>-26</v>
      </c>
      <c r="O37" s="153">
        <v>0.77419354838709675</v>
      </c>
      <c r="P37" s="152">
        <v>0.88873904248145652</v>
      </c>
      <c r="Q37" s="151">
        <v>-0.11454549409435977</v>
      </c>
      <c r="R37" s="139"/>
      <c r="S37" s="139"/>
    </row>
    <row r="38" spans="1:19" x14ac:dyDescent="0.4">
      <c r="A38" s="169"/>
      <c r="B38" s="169"/>
      <c r="C38" s="168" t="s">
        <v>117</v>
      </c>
      <c r="D38" s="167"/>
      <c r="E38" s="167"/>
      <c r="F38" s="6" t="s">
        <v>84</v>
      </c>
      <c r="G38" s="166">
        <v>851</v>
      </c>
      <c r="H38" s="165">
        <v>965</v>
      </c>
      <c r="I38" s="164">
        <v>0.88186528497409322</v>
      </c>
      <c r="J38" s="163">
        <v>-114</v>
      </c>
      <c r="K38" s="166">
        <v>1028</v>
      </c>
      <c r="L38" s="165">
        <v>1054</v>
      </c>
      <c r="M38" s="164">
        <v>0.97533206831119545</v>
      </c>
      <c r="N38" s="163">
        <v>-26</v>
      </c>
      <c r="O38" s="162">
        <v>0.8278210116731517</v>
      </c>
      <c r="P38" s="161">
        <v>0.91555977229601515</v>
      </c>
      <c r="Q38" s="160">
        <v>-8.7738760622863454E-2</v>
      </c>
      <c r="R38" s="139"/>
      <c r="S38" s="139"/>
    </row>
    <row r="39" spans="1:19" x14ac:dyDescent="0.4">
      <c r="A39" s="150"/>
      <c r="B39" s="150"/>
      <c r="C39" s="186" t="s">
        <v>116</v>
      </c>
      <c r="D39" s="185"/>
      <c r="E39" s="185"/>
      <c r="F39" s="6" t="s">
        <v>84</v>
      </c>
      <c r="G39" s="184">
        <v>277</v>
      </c>
      <c r="H39" s="183">
        <v>353</v>
      </c>
      <c r="I39" s="182">
        <v>0.7847025495750708</v>
      </c>
      <c r="J39" s="181">
        <v>-76</v>
      </c>
      <c r="K39" s="184">
        <v>429</v>
      </c>
      <c r="L39" s="183">
        <v>429</v>
      </c>
      <c r="M39" s="182">
        <v>1</v>
      </c>
      <c r="N39" s="181">
        <v>0</v>
      </c>
      <c r="O39" s="180">
        <v>0.64568764568764569</v>
      </c>
      <c r="P39" s="179">
        <v>0.82284382284382285</v>
      </c>
      <c r="Q39" s="178">
        <v>-0.17715617715617715</v>
      </c>
      <c r="R39" s="139"/>
      <c r="S39" s="139"/>
    </row>
    <row r="40" spans="1:19" x14ac:dyDescent="0.4">
      <c r="A40" s="159" t="s">
        <v>115</v>
      </c>
      <c r="B40" s="158" t="s">
        <v>114</v>
      </c>
      <c r="C40" s="158"/>
      <c r="D40" s="158"/>
      <c r="E40" s="158"/>
      <c r="F40" s="174"/>
      <c r="G40" s="157">
        <v>111613</v>
      </c>
      <c r="H40" s="156">
        <v>108990</v>
      </c>
      <c r="I40" s="155">
        <v>1.0240664281126708</v>
      </c>
      <c r="J40" s="154">
        <v>2623</v>
      </c>
      <c r="K40" s="177">
        <v>152432</v>
      </c>
      <c r="L40" s="156">
        <v>150192</v>
      </c>
      <c r="M40" s="155">
        <v>1.0149142431021625</v>
      </c>
      <c r="N40" s="154">
        <v>2240</v>
      </c>
      <c r="O40" s="153">
        <v>0.73221502046814313</v>
      </c>
      <c r="P40" s="152">
        <v>0.72567114093959728</v>
      </c>
      <c r="Q40" s="151">
        <v>6.5438795285458484E-3</v>
      </c>
      <c r="R40" s="139"/>
      <c r="S40" s="139"/>
    </row>
    <row r="41" spans="1:19" x14ac:dyDescent="0.4">
      <c r="A41" s="176"/>
      <c r="B41" s="159" t="s">
        <v>113</v>
      </c>
      <c r="C41" s="158"/>
      <c r="D41" s="158"/>
      <c r="E41" s="158"/>
      <c r="F41" s="174"/>
      <c r="G41" s="157">
        <v>108768</v>
      </c>
      <c r="H41" s="156">
        <v>106962</v>
      </c>
      <c r="I41" s="155">
        <v>1.0168845010377516</v>
      </c>
      <c r="J41" s="154">
        <v>1806</v>
      </c>
      <c r="K41" s="157">
        <v>149151</v>
      </c>
      <c r="L41" s="156">
        <v>146672</v>
      </c>
      <c r="M41" s="155">
        <v>1.0169016581215229</v>
      </c>
      <c r="N41" s="154">
        <v>2479</v>
      </c>
      <c r="O41" s="153">
        <v>0.7292475410825271</v>
      </c>
      <c r="P41" s="152">
        <v>0.72925984509654196</v>
      </c>
      <c r="Q41" s="151">
        <v>-1.2304014014863363E-5</v>
      </c>
      <c r="R41" s="139"/>
      <c r="S41" s="139"/>
    </row>
    <row r="42" spans="1:19" x14ac:dyDescent="0.4">
      <c r="A42" s="169"/>
      <c r="B42" s="169"/>
      <c r="C42" s="168" t="s">
        <v>98</v>
      </c>
      <c r="D42" s="167"/>
      <c r="E42" s="167"/>
      <c r="F42" s="6" t="s">
        <v>84</v>
      </c>
      <c r="G42" s="166">
        <v>43343</v>
      </c>
      <c r="H42" s="165">
        <v>42308</v>
      </c>
      <c r="I42" s="164">
        <v>1.0244634584475749</v>
      </c>
      <c r="J42" s="163">
        <v>1035</v>
      </c>
      <c r="K42" s="166">
        <v>59193</v>
      </c>
      <c r="L42" s="165">
        <v>54252</v>
      </c>
      <c r="M42" s="164">
        <v>1.0910749834107498</v>
      </c>
      <c r="N42" s="163">
        <v>4941</v>
      </c>
      <c r="O42" s="162">
        <v>0.73223185173922589</v>
      </c>
      <c r="P42" s="161">
        <v>0.77984221779842222</v>
      </c>
      <c r="Q42" s="160">
        <v>-4.761036605919633E-2</v>
      </c>
      <c r="R42" s="139"/>
      <c r="S42" s="139"/>
    </row>
    <row r="43" spans="1:19" x14ac:dyDescent="0.4">
      <c r="A43" s="169"/>
      <c r="B43" s="169"/>
      <c r="C43" s="168" t="s">
        <v>112</v>
      </c>
      <c r="D43" s="167"/>
      <c r="E43" s="167"/>
      <c r="F43" s="6" t="s">
        <v>84</v>
      </c>
      <c r="G43" s="166">
        <v>8702</v>
      </c>
      <c r="H43" s="165">
        <v>7970</v>
      </c>
      <c r="I43" s="164">
        <v>1.091844416562108</v>
      </c>
      <c r="J43" s="163">
        <v>732</v>
      </c>
      <c r="K43" s="166">
        <v>11456</v>
      </c>
      <c r="L43" s="165">
        <v>11077</v>
      </c>
      <c r="M43" s="164">
        <v>1.0342150401733321</v>
      </c>
      <c r="N43" s="163">
        <v>379</v>
      </c>
      <c r="O43" s="162">
        <v>0.7596019553072626</v>
      </c>
      <c r="P43" s="161">
        <v>0.71950889229935899</v>
      </c>
      <c r="Q43" s="160">
        <v>4.0093063007903607E-2</v>
      </c>
      <c r="R43" s="139"/>
      <c r="S43" s="139"/>
    </row>
    <row r="44" spans="1:19" x14ac:dyDescent="0.4">
      <c r="A44" s="169"/>
      <c r="B44" s="169"/>
      <c r="C44" s="168" t="s">
        <v>96</v>
      </c>
      <c r="D44" s="167"/>
      <c r="E44" s="167"/>
      <c r="F44" s="6" t="s">
        <v>84</v>
      </c>
      <c r="G44" s="166">
        <v>6623</v>
      </c>
      <c r="H44" s="165">
        <v>6271</v>
      </c>
      <c r="I44" s="164">
        <v>1.0561313985010365</v>
      </c>
      <c r="J44" s="163">
        <v>352</v>
      </c>
      <c r="K44" s="166">
        <v>8362</v>
      </c>
      <c r="L44" s="165">
        <v>8009</v>
      </c>
      <c r="M44" s="164">
        <v>1.0440754151579472</v>
      </c>
      <c r="N44" s="163">
        <v>353</v>
      </c>
      <c r="O44" s="162">
        <v>0.79203539823008851</v>
      </c>
      <c r="P44" s="161">
        <v>0.78299413160194786</v>
      </c>
      <c r="Q44" s="160">
        <v>9.0412666281406429E-3</v>
      </c>
      <c r="R44" s="139"/>
      <c r="S44" s="139"/>
    </row>
    <row r="45" spans="1:19" x14ac:dyDescent="0.4">
      <c r="A45" s="169"/>
      <c r="B45" s="169"/>
      <c r="C45" s="168" t="s">
        <v>90</v>
      </c>
      <c r="D45" s="167"/>
      <c r="E45" s="167"/>
      <c r="F45" s="6" t="s">
        <v>84</v>
      </c>
      <c r="G45" s="166">
        <v>2839</v>
      </c>
      <c r="H45" s="165">
        <v>2490</v>
      </c>
      <c r="I45" s="164">
        <v>1.140160642570281</v>
      </c>
      <c r="J45" s="163">
        <v>349</v>
      </c>
      <c r="K45" s="166">
        <v>4267</v>
      </c>
      <c r="L45" s="165">
        <v>4003</v>
      </c>
      <c r="M45" s="164">
        <v>1.0659505370971771</v>
      </c>
      <c r="N45" s="163">
        <v>264</v>
      </c>
      <c r="O45" s="162">
        <v>0.66533864541832666</v>
      </c>
      <c r="P45" s="161">
        <v>0.62203347489382965</v>
      </c>
      <c r="Q45" s="160">
        <v>4.3305170524497005E-2</v>
      </c>
      <c r="R45" s="139"/>
      <c r="S45" s="139"/>
    </row>
    <row r="46" spans="1:19" x14ac:dyDescent="0.4">
      <c r="A46" s="169"/>
      <c r="B46" s="169"/>
      <c r="C46" s="168" t="s">
        <v>93</v>
      </c>
      <c r="D46" s="167"/>
      <c r="E46" s="167"/>
      <c r="F46" s="6" t="s">
        <v>84</v>
      </c>
      <c r="G46" s="166">
        <v>8715</v>
      </c>
      <c r="H46" s="165">
        <v>10212</v>
      </c>
      <c r="I46" s="164">
        <v>0.85340775558166859</v>
      </c>
      <c r="J46" s="163">
        <v>-1497</v>
      </c>
      <c r="K46" s="166">
        <v>11225</v>
      </c>
      <c r="L46" s="165">
        <v>13102</v>
      </c>
      <c r="M46" s="164">
        <v>0.85673942909479472</v>
      </c>
      <c r="N46" s="163">
        <v>-1877</v>
      </c>
      <c r="O46" s="162">
        <v>0.77639198218262806</v>
      </c>
      <c r="P46" s="161">
        <v>0.77942298885666306</v>
      </c>
      <c r="Q46" s="160">
        <v>-3.0310066740349972E-3</v>
      </c>
      <c r="R46" s="139"/>
      <c r="S46" s="139"/>
    </row>
    <row r="47" spans="1:19" x14ac:dyDescent="0.4">
      <c r="A47" s="169"/>
      <c r="B47" s="169"/>
      <c r="C47" s="168" t="s">
        <v>97</v>
      </c>
      <c r="D47" s="167"/>
      <c r="E47" s="167"/>
      <c r="F47" s="6" t="s">
        <v>84</v>
      </c>
      <c r="G47" s="166">
        <v>13611</v>
      </c>
      <c r="H47" s="165">
        <v>15429</v>
      </c>
      <c r="I47" s="164">
        <v>0.88216993972389657</v>
      </c>
      <c r="J47" s="163">
        <v>-1818</v>
      </c>
      <c r="K47" s="166">
        <v>17934</v>
      </c>
      <c r="L47" s="165">
        <v>21247</v>
      </c>
      <c r="M47" s="164">
        <v>0.84407210429707724</v>
      </c>
      <c r="N47" s="163">
        <v>-3313</v>
      </c>
      <c r="O47" s="162">
        <v>0.75894948143191698</v>
      </c>
      <c r="P47" s="161">
        <v>0.72617310679154701</v>
      </c>
      <c r="Q47" s="160">
        <v>3.2776374640369976E-2</v>
      </c>
      <c r="R47" s="139"/>
      <c r="S47" s="139"/>
    </row>
    <row r="48" spans="1:19" x14ac:dyDescent="0.4">
      <c r="A48" s="169"/>
      <c r="B48" s="169"/>
      <c r="C48" s="168" t="s">
        <v>91</v>
      </c>
      <c r="D48" s="167"/>
      <c r="E48" s="167"/>
      <c r="F48" s="6" t="s">
        <v>84</v>
      </c>
      <c r="G48" s="166">
        <v>1821</v>
      </c>
      <c r="H48" s="165">
        <v>1634</v>
      </c>
      <c r="I48" s="164">
        <v>1.1144430844553244</v>
      </c>
      <c r="J48" s="163">
        <v>187</v>
      </c>
      <c r="K48" s="166">
        <v>2970</v>
      </c>
      <c r="L48" s="165">
        <v>2970</v>
      </c>
      <c r="M48" s="164">
        <v>1</v>
      </c>
      <c r="N48" s="163">
        <v>0</v>
      </c>
      <c r="O48" s="162">
        <v>0.61313131313131308</v>
      </c>
      <c r="P48" s="161">
        <v>0.5501683501683502</v>
      </c>
      <c r="Q48" s="160">
        <v>6.2962962962962887E-2</v>
      </c>
      <c r="R48" s="139"/>
      <c r="S48" s="139"/>
    </row>
    <row r="49" spans="1:19" x14ac:dyDescent="0.4">
      <c r="A49" s="169"/>
      <c r="B49" s="169"/>
      <c r="C49" s="168" t="s">
        <v>111</v>
      </c>
      <c r="D49" s="167"/>
      <c r="E49" s="167"/>
      <c r="F49" s="6" t="s">
        <v>84</v>
      </c>
      <c r="G49" s="166">
        <v>809</v>
      </c>
      <c r="H49" s="165">
        <v>859</v>
      </c>
      <c r="I49" s="164">
        <v>0.94179278230500585</v>
      </c>
      <c r="J49" s="163">
        <v>-50</v>
      </c>
      <c r="K49" s="166">
        <v>1927</v>
      </c>
      <c r="L49" s="165">
        <v>1936</v>
      </c>
      <c r="M49" s="164">
        <v>0.99535123966942152</v>
      </c>
      <c r="N49" s="163">
        <v>-9</v>
      </c>
      <c r="O49" s="162">
        <v>0.41982355993772702</v>
      </c>
      <c r="P49" s="161">
        <v>0.443698347107438</v>
      </c>
      <c r="Q49" s="160">
        <v>-2.3874787169710976E-2</v>
      </c>
      <c r="R49" s="139"/>
      <c r="S49" s="139"/>
    </row>
    <row r="50" spans="1:19" x14ac:dyDescent="0.4">
      <c r="A50" s="169"/>
      <c r="B50" s="169"/>
      <c r="C50" s="168" t="s">
        <v>110</v>
      </c>
      <c r="D50" s="167"/>
      <c r="E50" s="167"/>
      <c r="F50" s="6" t="s">
        <v>84</v>
      </c>
      <c r="G50" s="166">
        <v>1216</v>
      </c>
      <c r="H50" s="165">
        <v>1869</v>
      </c>
      <c r="I50" s="164">
        <v>0.65061530230069553</v>
      </c>
      <c r="J50" s="163">
        <v>-653</v>
      </c>
      <c r="K50" s="166">
        <v>2970</v>
      </c>
      <c r="L50" s="165">
        <v>3105</v>
      </c>
      <c r="M50" s="164">
        <v>0.95652173913043481</v>
      </c>
      <c r="N50" s="163">
        <v>-135</v>
      </c>
      <c r="O50" s="162">
        <v>0.40942760942760942</v>
      </c>
      <c r="P50" s="161">
        <v>0.60193236714975851</v>
      </c>
      <c r="Q50" s="160">
        <v>-0.19250475772214909</v>
      </c>
      <c r="R50" s="139"/>
      <c r="S50" s="139"/>
    </row>
    <row r="51" spans="1:19" x14ac:dyDescent="0.4">
      <c r="A51" s="169"/>
      <c r="B51" s="169"/>
      <c r="C51" s="168" t="s">
        <v>109</v>
      </c>
      <c r="D51" s="167"/>
      <c r="E51" s="167"/>
      <c r="F51" s="6" t="s">
        <v>88</v>
      </c>
      <c r="G51" s="166">
        <v>0</v>
      </c>
      <c r="H51" s="165">
        <v>0</v>
      </c>
      <c r="I51" s="164" t="e">
        <v>#DIV/0!</v>
      </c>
      <c r="J51" s="163">
        <v>0</v>
      </c>
      <c r="K51" s="166">
        <v>0</v>
      </c>
      <c r="L51" s="165">
        <v>0</v>
      </c>
      <c r="M51" s="164" t="e">
        <v>#DIV/0!</v>
      </c>
      <c r="N51" s="163">
        <v>0</v>
      </c>
      <c r="O51" s="162" t="e">
        <v>#DIV/0!</v>
      </c>
      <c r="P51" s="161" t="e">
        <v>#DIV/0!</v>
      </c>
      <c r="Q51" s="160" t="e">
        <v>#DIV/0!</v>
      </c>
      <c r="R51" s="139"/>
      <c r="S51" s="139"/>
    </row>
    <row r="52" spans="1:19" x14ac:dyDescent="0.4">
      <c r="A52" s="169"/>
      <c r="B52" s="169"/>
      <c r="C52" s="168" t="s">
        <v>108</v>
      </c>
      <c r="D52" s="167"/>
      <c r="E52" s="167"/>
      <c r="F52" s="6" t="s">
        <v>84</v>
      </c>
      <c r="G52" s="166">
        <v>1178</v>
      </c>
      <c r="H52" s="165">
        <v>1408</v>
      </c>
      <c r="I52" s="164">
        <v>0.83664772727272729</v>
      </c>
      <c r="J52" s="163">
        <v>-230</v>
      </c>
      <c r="K52" s="166">
        <v>1936</v>
      </c>
      <c r="L52" s="165">
        <v>1936</v>
      </c>
      <c r="M52" s="164">
        <v>1</v>
      </c>
      <c r="N52" s="163">
        <v>0</v>
      </c>
      <c r="O52" s="162">
        <v>0.60847107438016534</v>
      </c>
      <c r="P52" s="161">
        <v>0.72727272727272729</v>
      </c>
      <c r="Q52" s="160">
        <v>-0.11880165289256195</v>
      </c>
      <c r="R52" s="139"/>
      <c r="S52" s="139"/>
    </row>
    <row r="53" spans="1:19" x14ac:dyDescent="0.4">
      <c r="A53" s="169"/>
      <c r="B53" s="169"/>
      <c r="C53" s="168" t="s">
        <v>107</v>
      </c>
      <c r="D53" s="167"/>
      <c r="E53" s="167"/>
      <c r="F53" s="6" t="s">
        <v>84</v>
      </c>
      <c r="G53" s="166">
        <v>2011</v>
      </c>
      <c r="H53" s="165">
        <v>1952</v>
      </c>
      <c r="I53" s="164">
        <v>1.0302254098360655</v>
      </c>
      <c r="J53" s="163">
        <v>59</v>
      </c>
      <c r="K53" s="166">
        <v>2866</v>
      </c>
      <c r="L53" s="165">
        <v>2970</v>
      </c>
      <c r="M53" s="164">
        <v>0.96498316498316494</v>
      </c>
      <c r="N53" s="163">
        <v>-104</v>
      </c>
      <c r="O53" s="162">
        <v>0.70167480809490579</v>
      </c>
      <c r="P53" s="161">
        <v>0.65723905723905729</v>
      </c>
      <c r="Q53" s="160">
        <v>4.4435750855848499E-2</v>
      </c>
      <c r="R53" s="139"/>
      <c r="S53" s="139"/>
    </row>
    <row r="54" spans="1:19" x14ac:dyDescent="0.4">
      <c r="A54" s="169"/>
      <c r="B54" s="169"/>
      <c r="C54" s="168" t="s">
        <v>106</v>
      </c>
      <c r="D54" s="167"/>
      <c r="E54" s="167"/>
      <c r="F54" s="6" t="s">
        <v>84</v>
      </c>
      <c r="G54" s="166">
        <v>1938</v>
      </c>
      <c r="H54" s="165">
        <v>1993</v>
      </c>
      <c r="I54" s="164">
        <v>0.97240341194179625</v>
      </c>
      <c r="J54" s="163">
        <v>-55</v>
      </c>
      <c r="K54" s="166">
        <v>2969</v>
      </c>
      <c r="L54" s="165">
        <v>2970</v>
      </c>
      <c r="M54" s="164">
        <v>0.9996632996632997</v>
      </c>
      <c r="N54" s="163">
        <v>-1</v>
      </c>
      <c r="O54" s="162">
        <v>0.65274503199730549</v>
      </c>
      <c r="P54" s="161">
        <v>0.671043771043771</v>
      </c>
      <c r="Q54" s="160">
        <v>-1.8298739046465506E-2</v>
      </c>
      <c r="R54" s="139"/>
      <c r="S54" s="139"/>
    </row>
    <row r="55" spans="1:19" x14ac:dyDescent="0.4">
      <c r="A55" s="169"/>
      <c r="B55" s="169"/>
      <c r="C55" s="168" t="s">
        <v>105</v>
      </c>
      <c r="D55" s="167"/>
      <c r="E55" s="167"/>
      <c r="F55" s="6" t="s">
        <v>84</v>
      </c>
      <c r="G55" s="166">
        <v>1331</v>
      </c>
      <c r="H55" s="165">
        <v>1152</v>
      </c>
      <c r="I55" s="164">
        <v>1.1553819444444444</v>
      </c>
      <c r="J55" s="163">
        <v>179</v>
      </c>
      <c r="K55" s="166">
        <v>1936</v>
      </c>
      <c r="L55" s="165">
        <v>1936</v>
      </c>
      <c r="M55" s="164">
        <v>1</v>
      </c>
      <c r="N55" s="163">
        <v>0</v>
      </c>
      <c r="O55" s="162">
        <v>0.6875</v>
      </c>
      <c r="P55" s="161">
        <v>0.5950413223140496</v>
      </c>
      <c r="Q55" s="160">
        <v>9.2458677685950397E-2</v>
      </c>
      <c r="R55" s="139"/>
      <c r="S55" s="139"/>
    </row>
    <row r="56" spans="1:19" x14ac:dyDescent="0.4">
      <c r="A56" s="169"/>
      <c r="B56" s="169"/>
      <c r="C56" s="168" t="s">
        <v>103</v>
      </c>
      <c r="D56" s="167"/>
      <c r="E56" s="167"/>
      <c r="F56" s="6" t="s">
        <v>84</v>
      </c>
      <c r="G56" s="166">
        <v>1683</v>
      </c>
      <c r="H56" s="165">
        <v>1279</v>
      </c>
      <c r="I56" s="164">
        <v>1.3158717748240814</v>
      </c>
      <c r="J56" s="163">
        <v>404</v>
      </c>
      <c r="K56" s="166">
        <v>1936</v>
      </c>
      <c r="L56" s="165">
        <v>1936</v>
      </c>
      <c r="M56" s="164">
        <v>1</v>
      </c>
      <c r="N56" s="163">
        <v>0</v>
      </c>
      <c r="O56" s="162">
        <v>0.86931818181818177</v>
      </c>
      <c r="P56" s="161">
        <v>0.66064049586776863</v>
      </c>
      <c r="Q56" s="160">
        <v>0.20867768595041314</v>
      </c>
      <c r="R56" s="139"/>
      <c r="S56" s="139"/>
    </row>
    <row r="57" spans="1:19" x14ac:dyDescent="0.4">
      <c r="A57" s="169"/>
      <c r="B57" s="169"/>
      <c r="C57" s="168" t="s">
        <v>102</v>
      </c>
      <c r="D57" s="167"/>
      <c r="E57" s="167"/>
      <c r="F57" s="6" t="s">
        <v>84</v>
      </c>
      <c r="G57" s="166">
        <v>1075</v>
      </c>
      <c r="H57" s="165">
        <v>1061</v>
      </c>
      <c r="I57" s="164">
        <v>1.0131950989632421</v>
      </c>
      <c r="J57" s="163">
        <v>14</v>
      </c>
      <c r="K57" s="166">
        <v>1826</v>
      </c>
      <c r="L57" s="165">
        <v>1936</v>
      </c>
      <c r="M57" s="164">
        <v>0.94318181818181823</v>
      </c>
      <c r="N57" s="163">
        <v>-110</v>
      </c>
      <c r="O57" s="162">
        <v>0.58871851040525736</v>
      </c>
      <c r="P57" s="161">
        <v>0.54803719008264462</v>
      </c>
      <c r="Q57" s="160">
        <v>4.0681320322612735E-2</v>
      </c>
      <c r="R57" s="139"/>
      <c r="S57" s="139"/>
    </row>
    <row r="58" spans="1:19" x14ac:dyDescent="0.4">
      <c r="A58" s="169"/>
      <c r="B58" s="169"/>
      <c r="C58" s="168" t="s">
        <v>104</v>
      </c>
      <c r="D58" s="167"/>
      <c r="E58" s="167"/>
      <c r="F58" s="6" t="s">
        <v>84</v>
      </c>
      <c r="G58" s="166">
        <v>854</v>
      </c>
      <c r="H58" s="165">
        <v>781</v>
      </c>
      <c r="I58" s="164">
        <v>1.0934699103713188</v>
      </c>
      <c r="J58" s="163">
        <v>73</v>
      </c>
      <c r="K58" s="166">
        <v>1316</v>
      </c>
      <c r="L58" s="165">
        <v>1320</v>
      </c>
      <c r="M58" s="164">
        <v>0.99696969696969695</v>
      </c>
      <c r="N58" s="163">
        <v>-4</v>
      </c>
      <c r="O58" s="162">
        <v>0.64893617021276595</v>
      </c>
      <c r="P58" s="161">
        <v>0.59166666666666667</v>
      </c>
      <c r="Q58" s="160">
        <v>5.7269503546099276E-2</v>
      </c>
      <c r="R58" s="139"/>
      <c r="S58" s="139"/>
    </row>
    <row r="59" spans="1:19" x14ac:dyDescent="0.4">
      <c r="A59" s="169"/>
      <c r="B59" s="169"/>
      <c r="C59" s="168" t="s">
        <v>101</v>
      </c>
      <c r="D59" s="167"/>
      <c r="E59" s="167"/>
      <c r="F59" s="6" t="s">
        <v>84</v>
      </c>
      <c r="G59" s="166">
        <v>2485</v>
      </c>
      <c r="H59" s="165">
        <v>2418</v>
      </c>
      <c r="I59" s="164">
        <v>1.0277088502894955</v>
      </c>
      <c r="J59" s="163">
        <v>67</v>
      </c>
      <c r="K59" s="166">
        <v>4006</v>
      </c>
      <c r="L59" s="165">
        <v>4577</v>
      </c>
      <c r="M59" s="164">
        <v>0.87524579418833293</v>
      </c>
      <c r="N59" s="163">
        <v>-571</v>
      </c>
      <c r="O59" s="162">
        <v>0.6203195207189216</v>
      </c>
      <c r="P59" s="161">
        <v>0.52829364212366181</v>
      </c>
      <c r="Q59" s="160">
        <v>9.2025878595259791E-2</v>
      </c>
      <c r="R59" s="139"/>
      <c r="S59" s="139"/>
    </row>
    <row r="60" spans="1:19" x14ac:dyDescent="0.4">
      <c r="A60" s="169"/>
      <c r="B60" s="169"/>
      <c r="C60" s="168" t="s">
        <v>98</v>
      </c>
      <c r="D60" s="5" t="s">
        <v>0</v>
      </c>
      <c r="E60" s="167" t="s">
        <v>89</v>
      </c>
      <c r="F60" s="6" t="s">
        <v>84</v>
      </c>
      <c r="G60" s="166">
        <v>4273</v>
      </c>
      <c r="H60" s="165">
        <v>2340</v>
      </c>
      <c r="I60" s="164">
        <v>1.826068376068376</v>
      </c>
      <c r="J60" s="163">
        <v>1933</v>
      </c>
      <c r="K60" s="166">
        <v>4798</v>
      </c>
      <c r="L60" s="165">
        <v>2700</v>
      </c>
      <c r="M60" s="164">
        <v>1.777037037037037</v>
      </c>
      <c r="N60" s="163">
        <v>2098</v>
      </c>
      <c r="O60" s="162">
        <v>0.89057940808670277</v>
      </c>
      <c r="P60" s="161">
        <v>0.8666666666666667</v>
      </c>
      <c r="Q60" s="160">
        <v>2.3912741420036077E-2</v>
      </c>
      <c r="R60" s="139"/>
      <c r="S60" s="139"/>
    </row>
    <row r="61" spans="1:19" x14ac:dyDescent="0.4">
      <c r="A61" s="169"/>
      <c r="B61" s="169"/>
      <c r="C61" s="168" t="s">
        <v>96</v>
      </c>
      <c r="D61" s="5" t="s">
        <v>0</v>
      </c>
      <c r="E61" s="167" t="s">
        <v>89</v>
      </c>
      <c r="F61" s="6" t="s">
        <v>84</v>
      </c>
      <c r="G61" s="166">
        <v>1677</v>
      </c>
      <c r="H61" s="165">
        <v>1296</v>
      </c>
      <c r="I61" s="164">
        <v>1.2939814814814814</v>
      </c>
      <c r="J61" s="163">
        <v>381</v>
      </c>
      <c r="K61" s="166">
        <v>1936</v>
      </c>
      <c r="L61" s="165">
        <v>1670</v>
      </c>
      <c r="M61" s="164">
        <v>1.1592814371257485</v>
      </c>
      <c r="N61" s="163">
        <v>266</v>
      </c>
      <c r="O61" s="162">
        <v>0.86621900826446285</v>
      </c>
      <c r="P61" s="161">
        <v>0.77604790419161673</v>
      </c>
      <c r="Q61" s="160">
        <v>9.017110407284612E-2</v>
      </c>
      <c r="R61" s="139"/>
      <c r="S61" s="139"/>
    </row>
    <row r="62" spans="1:19" x14ac:dyDescent="0.4">
      <c r="A62" s="169"/>
      <c r="B62" s="169"/>
      <c r="C62" s="168" t="s">
        <v>93</v>
      </c>
      <c r="D62" s="5" t="s">
        <v>0</v>
      </c>
      <c r="E62" s="167" t="s">
        <v>89</v>
      </c>
      <c r="F62" s="6" t="s">
        <v>84</v>
      </c>
      <c r="G62" s="166">
        <v>1509</v>
      </c>
      <c r="H62" s="165">
        <v>1336</v>
      </c>
      <c r="I62" s="164">
        <v>1.1294910179640718</v>
      </c>
      <c r="J62" s="163">
        <v>173</v>
      </c>
      <c r="K62" s="166">
        <v>1936</v>
      </c>
      <c r="L62" s="165">
        <v>1760</v>
      </c>
      <c r="M62" s="164">
        <v>1.1000000000000001</v>
      </c>
      <c r="N62" s="163">
        <v>176</v>
      </c>
      <c r="O62" s="162">
        <v>0.77944214876033058</v>
      </c>
      <c r="P62" s="161">
        <v>0.75909090909090904</v>
      </c>
      <c r="Q62" s="160">
        <v>2.0351239669421539E-2</v>
      </c>
      <c r="R62" s="139"/>
      <c r="S62" s="139"/>
    </row>
    <row r="63" spans="1:19" x14ac:dyDescent="0.4">
      <c r="A63" s="169"/>
      <c r="B63" s="150"/>
      <c r="C63" s="149" t="s">
        <v>97</v>
      </c>
      <c r="D63" s="11" t="s">
        <v>0</v>
      </c>
      <c r="E63" s="147" t="s">
        <v>89</v>
      </c>
      <c r="F63" s="6" t="s">
        <v>88</v>
      </c>
      <c r="G63" s="146">
        <v>1075</v>
      </c>
      <c r="H63" s="145">
        <v>904</v>
      </c>
      <c r="I63" s="144">
        <v>1.1891592920353982</v>
      </c>
      <c r="J63" s="143">
        <v>171</v>
      </c>
      <c r="K63" s="146">
        <v>1386</v>
      </c>
      <c r="L63" s="145">
        <v>1260</v>
      </c>
      <c r="M63" s="144">
        <v>1.1000000000000001</v>
      </c>
      <c r="N63" s="143">
        <v>126</v>
      </c>
      <c r="O63" s="142">
        <v>0.77561327561327564</v>
      </c>
      <c r="P63" s="141">
        <v>0.71746031746031746</v>
      </c>
      <c r="Q63" s="140">
        <v>5.8152958152958178E-2</v>
      </c>
      <c r="R63" s="139"/>
      <c r="S63" s="139"/>
    </row>
    <row r="64" spans="1:19" x14ac:dyDescent="0.4">
      <c r="A64" s="169"/>
      <c r="B64" s="159" t="s">
        <v>1</v>
      </c>
      <c r="C64" s="158"/>
      <c r="D64" s="175"/>
      <c r="E64" s="158"/>
      <c r="F64" s="174"/>
      <c r="G64" s="157">
        <v>2845</v>
      </c>
      <c r="H64" s="156">
        <v>2028</v>
      </c>
      <c r="I64" s="155">
        <v>1.4028599605522682</v>
      </c>
      <c r="J64" s="154">
        <v>817</v>
      </c>
      <c r="K64" s="157">
        <v>3281</v>
      </c>
      <c r="L64" s="156">
        <v>3520</v>
      </c>
      <c r="M64" s="155">
        <v>0.93210227272727275</v>
      </c>
      <c r="N64" s="154">
        <v>-239</v>
      </c>
      <c r="O64" s="153">
        <v>0.86711368485217921</v>
      </c>
      <c r="P64" s="152">
        <v>0.57613636363636367</v>
      </c>
      <c r="Q64" s="151">
        <v>0.29097732121581554</v>
      </c>
      <c r="R64" s="139"/>
      <c r="S64" s="139"/>
    </row>
    <row r="65" spans="1:19" x14ac:dyDescent="0.4">
      <c r="A65" s="169"/>
      <c r="B65" s="169"/>
      <c r="C65" s="168" t="s">
        <v>104</v>
      </c>
      <c r="D65" s="167"/>
      <c r="E65" s="167"/>
      <c r="F65" s="6" t="s">
        <v>84</v>
      </c>
      <c r="G65" s="166">
        <v>471</v>
      </c>
      <c r="H65" s="165">
        <v>425</v>
      </c>
      <c r="I65" s="164">
        <v>1.108235294117647</v>
      </c>
      <c r="J65" s="163">
        <v>46</v>
      </c>
      <c r="K65" s="166">
        <v>598</v>
      </c>
      <c r="L65" s="165">
        <v>594</v>
      </c>
      <c r="M65" s="164">
        <v>1.0067340067340067</v>
      </c>
      <c r="N65" s="163">
        <v>4</v>
      </c>
      <c r="O65" s="162">
        <v>0.7876254180602007</v>
      </c>
      <c r="P65" s="161">
        <v>0.71548821548821551</v>
      </c>
      <c r="Q65" s="160">
        <v>7.2137202571985193E-2</v>
      </c>
      <c r="R65" s="139"/>
      <c r="S65" s="139"/>
    </row>
    <row r="66" spans="1:19" x14ac:dyDescent="0.4">
      <c r="A66" s="169"/>
      <c r="B66" s="169"/>
      <c r="C66" s="168" t="s">
        <v>103</v>
      </c>
      <c r="D66" s="167"/>
      <c r="E66" s="167"/>
      <c r="F66" s="173"/>
      <c r="G66" s="166"/>
      <c r="H66" s="165"/>
      <c r="I66" s="164" t="e">
        <v>#DIV/0!</v>
      </c>
      <c r="J66" s="163">
        <v>0</v>
      </c>
      <c r="K66" s="166"/>
      <c r="L66" s="165"/>
      <c r="M66" s="164" t="e">
        <v>#DIV/0!</v>
      </c>
      <c r="N66" s="163">
        <v>0</v>
      </c>
      <c r="O66" s="162" t="e">
        <v>#DIV/0!</v>
      </c>
      <c r="P66" s="161" t="e">
        <v>#DIV/0!</v>
      </c>
      <c r="Q66" s="160" t="e">
        <v>#DIV/0!</v>
      </c>
      <c r="R66" s="139"/>
      <c r="S66" s="139"/>
    </row>
    <row r="67" spans="1:19" x14ac:dyDescent="0.4">
      <c r="A67" s="169"/>
      <c r="B67" s="169"/>
      <c r="C67" s="168" t="s">
        <v>102</v>
      </c>
      <c r="D67" s="167"/>
      <c r="E67" s="167"/>
      <c r="F67" s="173"/>
      <c r="G67" s="166"/>
      <c r="H67" s="165"/>
      <c r="I67" s="164" t="e">
        <v>#DIV/0!</v>
      </c>
      <c r="J67" s="163">
        <v>0</v>
      </c>
      <c r="K67" s="166"/>
      <c r="L67" s="165"/>
      <c r="M67" s="164" t="e">
        <v>#DIV/0!</v>
      </c>
      <c r="N67" s="163">
        <v>0</v>
      </c>
      <c r="O67" s="162" t="e">
        <v>#DIV/0!</v>
      </c>
      <c r="P67" s="161" t="e">
        <v>#DIV/0!</v>
      </c>
      <c r="Q67" s="160" t="e">
        <v>#DIV/0!</v>
      </c>
      <c r="R67" s="139"/>
      <c r="S67" s="139"/>
    </row>
    <row r="68" spans="1:19" x14ac:dyDescent="0.4">
      <c r="A68" s="169"/>
      <c r="B68" s="169"/>
      <c r="C68" s="168" t="s">
        <v>101</v>
      </c>
      <c r="D68" s="167"/>
      <c r="E68" s="167"/>
      <c r="F68" s="6" t="s">
        <v>84</v>
      </c>
      <c r="G68" s="166">
        <v>1045</v>
      </c>
      <c r="H68" s="165">
        <v>857</v>
      </c>
      <c r="I68" s="164">
        <v>1.2193698949824971</v>
      </c>
      <c r="J68" s="163">
        <v>188</v>
      </c>
      <c r="K68" s="166">
        <v>1208</v>
      </c>
      <c r="L68" s="165">
        <v>1187</v>
      </c>
      <c r="M68" s="164">
        <v>1.0176916596461667</v>
      </c>
      <c r="N68" s="163">
        <v>21</v>
      </c>
      <c r="O68" s="162">
        <v>0.86506622516556286</v>
      </c>
      <c r="P68" s="161">
        <v>0.72198820556023591</v>
      </c>
      <c r="Q68" s="160">
        <v>0.14307801960532696</v>
      </c>
      <c r="R68" s="139"/>
      <c r="S68" s="139"/>
    </row>
    <row r="69" spans="1:19" x14ac:dyDescent="0.4">
      <c r="A69" s="150"/>
      <c r="B69" s="150"/>
      <c r="C69" s="149" t="s">
        <v>90</v>
      </c>
      <c r="D69" s="147"/>
      <c r="E69" s="147"/>
      <c r="F69" s="12" t="s">
        <v>84</v>
      </c>
      <c r="G69" s="146">
        <v>1329</v>
      </c>
      <c r="H69" s="145">
        <v>746</v>
      </c>
      <c r="I69" s="144">
        <v>1.7815013404825737</v>
      </c>
      <c r="J69" s="143">
        <v>583</v>
      </c>
      <c r="K69" s="146">
        <v>1475</v>
      </c>
      <c r="L69" s="145">
        <v>1739</v>
      </c>
      <c r="M69" s="144">
        <v>0.84818861414606095</v>
      </c>
      <c r="N69" s="143">
        <v>-264</v>
      </c>
      <c r="O69" s="142">
        <v>0.90101694915254238</v>
      </c>
      <c r="P69" s="141">
        <v>0.42898217366302471</v>
      </c>
      <c r="Q69" s="140">
        <v>0.47203477548951767</v>
      </c>
      <c r="R69" s="139"/>
      <c r="S69" s="139"/>
    </row>
    <row r="70" spans="1:19" x14ac:dyDescent="0.4">
      <c r="G70" s="138"/>
      <c r="H70" s="138"/>
      <c r="I70" s="138"/>
      <c r="J70" s="138"/>
      <c r="K70" s="138"/>
      <c r="L70" s="138"/>
      <c r="M70" s="138"/>
      <c r="N70" s="138"/>
      <c r="O70" s="137"/>
      <c r="P70" s="137"/>
      <c r="Q70" s="137"/>
    </row>
    <row r="71" spans="1:19" x14ac:dyDescent="0.4">
      <c r="C71" s="8" t="s">
        <v>83</v>
      </c>
    </row>
    <row r="72" spans="1:19" x14ac:dyDescent="0.4">
      <c r="C72" s="9" t="s">
        <v>82</v>
      </c>
    </row>
    <row r="73" spans="1:19" x14ac:dyDescent="0.4">
      <c r="C73" s="8" t="s">
        <v>81</v>
      </c>
    </row>
    <row r="74" spans="1:19" x14ac:dyDescent="0.4">
      <c r="C74" s="8" t="s">
        <v>80</v>
      </c>
    </row>
    <row r="75" spans="1:19" x14ac:dyDescent="0.4">
      <c r="C75" s="8" t="s">
        <v>79</v>
      </c>
    </row>
  </sheetData>
  <mergeCells count="15">
    <mergeCell ref="A1:D1"/>
    <mergeCell ref="A3:F4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</mergeCells>
  <phoneticPr fontId="3"/>
  <hyperlinks>
    <hyperlink ref="A1" location="'R3'!A1" display="令和３年度"/>
    <hyperlink ref="A1:D1" location="'h26'!A1" display="'h26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2"/>
  <sheetViews>
    <sheetView showGridLines="0" zoomScale="90" zoomScaleNormal="90" zoomScaleSheetLayoutView="90" workbookViewId="0">
      <pane xSplit="2" ySplit="5" topLeftCell="C24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02" customWidth="1"/>
    <col min="2" max="2" width="20.75" style="202" customWidth="1"/>
    <col min="3" max="4" width="11.625" style="201" customWidth="1"/>
    <col min="5" max="5" width="8.625" style="201" customWidth="1"/>
    <col min="6" max="6" width="10.625" style="201" customWidth="1"/>
    <col min="7" max="8" width="11.625" style="201" customWidth="1"/>
    <col min="9" max="9" width="8.625" style="201" customWidth="1"/>
    <col min="10" max="10" width="10.625" style="201" customWidth="1"/>
    <col min="11" max="11" width="9.625" style="70" customWidth="1"/>
    <col min="12" max="12" width="9.625" style="201" customWidth="1"/>
    <col min="13" max="13" width="8.625" style="201" customWidth="1"/>
    <col min="14" max="16384" width="9" style="201"/>
  </cols>
  <sheetData>
    <row r="1" spans="1:13" s="217" customFormat="1" x14ac:dyDescent="0.4">
      <c r="A1" s="327" t="str">
        <f>'h26'!A1</f>
        <v>平成26年度</v>
      </c>
      <c r="B1" s="327"/>
      <c r="C1" s="90"/>
      <c r="D1" s="90"/>
      <c r="E1" s="90"/>
      <c r="F1" s="95" t="str">
        <f ca="1">RIGHT(CELL("filename",$A$1),LEN(CELL("filename",$A$1))-FIND("]",CELL("filename",$A$1)))</f>
        <v>８月月間</v>
      </c>
      <c r="G1" s="94" t="s">
        <v>71</v>
      </c>
      <c r="H1" s="90"/>
      <c r="I1" s="90"/>
      <c r="J1" s="90"/>
      <c r="K1" s="90"/>
      <c r="L1" s="90"/>
      <c r="M1" s="90"/>
    </row>
    <row r="2" spans="1:13" s="217" customFormat="1" ht="19.5" thickBot="1" x14ac:dyDescent="0.45">
      <c r="A2" s="13"/>
      <c r="B2" s="13" t="s">
        <v>177</v>
      </c>
      <c r="C2" s="218">
        <v>8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7.100000000000001" customHeight="1" x14ac:dyDescent="0.4">
      <c r="A3" s="216"/>
      <c r="B3" s="215"/>
      <c r="C3" s="323" t="s">
        <v>173</v>
      </c>
      <c r="D3" s="324"/>
      <c r="E3" s="325"/>
      <c r="F3" s="326"/>
      <c r="G3" s="323" t="s">
        <v>172</v>
      </c>
      <c r="H3" s="324"/>
      <c r="I3" s="325"/>
      <c r="J3" s="326"/>
      <c r="K3" s="315" t="s">
        <v>171</v>
      </c>
      <c r="L3" s="316"/>
      <c r="M3" s="317"/>
    </row>
    <row r="4" spans="1:13" ht="17.100000000000001" customHeight="1" x14ac:dyDescent="0.4">
      <c r="A4" s="206"/>
      <c r="B4" s="214"/>
      <c r="C4" s="305" t="s">
        <v>242</v>
      </c>
      <c r="D4" s="340" t="s">
        <v>241</v>
      </c>
      <c r="E4" s="341" t="s">
        <v>168</v>
      </c>
      <c r="F4" s="342"/>
      <c r="G4" s="318" t="s">
        <v>240</v>
      </c>
      <c r="H4" s="338" t="s">
        <v>239</v>
      </c>
      <c r="I4" s="341" t="s">
        <v>168</v>
      </c>
      <c r="J4" s="342"/>
      <c r="K4" s="318" t="s">
        <v>240</v>
      </c>
      <c r="L4" s="319" t="s">
        <v>239</v>
      </c>
      <c r="M4" s="321" t="s">
        <v>167</v>
      </c>
    </row>
    <row r="5" spans="1:13" ht="17.100000000000001" customHeight="1" x14ac:dyDescent="0.4">
      <c r="A5" s="205"/>
      <c r="B5" s="213"/>
      <c r="C5" s="306"/>
      <c r="D5" s="320"/>
      <c r="E5" s="212" t="s">
        <v>166</v>
      </c>
      <c r="F5" s="211" t="s">
        <v>165</v>
      </c>
      <c r="G5" s="306"/>
      <c r="H5" s="339"/>
      <c r="I5" s="212" t="s">
        <v>166</v>
      </c>
      <c r="J5" s="211" t="s">
        <v>165</v>
      </c>
      <c r="K5" s="306"/>
      <c r="L5" s="320"/>
      <c r="M5" s="322"/>
    </row>
    <row r="6" spans="1:13" x14ac:dyDescent="0.4">
      <c r="A6" s="332" t="s">
        <v>164</v>
      </c>
      <c r="B6" s="333"/>
      <c r="C6" s="334">
        <v>661227</v>
      </c>
      <c r="D6" s="348">
        <v>665195</v>
      </c>
      <c r="E6" s="307">
        <v>0.99403483189140029</v>
      </c>
      <c r="F6" s="328">
        <v>-3968</v>
      </c>
      <c r="G6" s="334">
        <v>823017</v>
      </c>
      <c r="H6" s="336">
        <v>831562</v>
      </c>
      <c r="I6" s="307">
        <v>0.98972415766954236</v>
      </c>
      <c r="J6" s="328">
        <v>-8545</v>
      </c>
      <c r="K6" s="309">
        <v>0.80341839840489326</v>
      </c>
      <c r="L6" s="345">
        <v>0.79993434043402656</v>
      </c>
      <c r="M6" s="313">
        <v>3.4840579708667052E-3</v>
      </c>
    </row>
    <row r="7" spans="1:13" x14ac:dyDescent="0.4">
      <c r="A7" s="330" t="s">
        <v>163</v>
      </c>
      <c r="B7" s="331"/>
      <c r="C7" s="335"/>
      <c r="D7" s="349"/>
      <c r="E7" s="344"/>
      <c r="F7" s="343"/>
      <c r="G7" s="335"/>
      <c r="H7" s="337"/>
      <c r="I7" s="344"/>
      <c r="J7" s="343"/>
      <c r="K7" s="310"/>
      <c r="L7" s="346"/>
      <c r="M7" s="347"/>
    </row>
    <row r="8" spans="1:13" ht="18" customHeight="1" x14ac:dyDescent="0.4">
      <c r="A8" s="208" t="s">
        <v>162</v>
      </c>
      <c r="B8" s="14"/>
      <c r="C8" s="15">
        <v>347157</v>
      </c>
      <c r="D8" s="16">
        <v>345331</v>
      </c>
      <c r="E8" s="17">
        <v>1.0052876805152158</v>
      </c>
      <c r="F8" s="18">
        <v>1826</v>
      </c>
      <c r="G8" s="15">
        <v>419589</v>
      </c>
      <c r="H8" s="19">
        <v>420548</v>
      </c>
      <c r="I8" s="17">
        <v>0.99771964199092611</v>
      </c>
      <c r="J8" s="18">
        <v>-959</v>
      </c>
      <c r="K8" s="20">
        <v>0.82737393020312733</v>
      </c>
      <c r="L8" s="21">
        <v>0.82114526760322248</v>
      </c>
      <c r="M8" s="210">
        <v>6.2286625999048439E-3</v>
      </c>
    </row>
    <row r="9" spans="1:13" ht="18" customHeight="1" x14ac:dyDescent="0.4">
      <c r="A9" s="206"/>
      <c r="B9" s="81" t="s">
        <v>157</v>
      </c>
      <c r="C9" s="23">
        <v>137433</v>
      </c>
      <c r="D9" s="24">
        <v>149096</v>
      </c>
      <c r="E9" s="25">
        <v>0.92177523206524659</v>
      </c>
      <c r="F9" s="26">
        <v>-11663</v>
      </c>
      <c r="G9" s="23">
        <v>160715</v>
      </c>
      <c r="H9" s="24">
        <v>186885</v>
      </c>
      <c r="I9" s="25">
        <v>0.85996735960617487</v>
      </c>
      <c r="J9" s="26">
        <v>-26170</v>
      </c>
      <c r="K9" s="27">
        <v>0.85513486606726197</v>
      </c>
      <c r="L9" s="28">
        <v>0.79779543569574873</v>
      </c>
      <c r="M9" s="209">
        <v>5.7339430371513234E-2</v>
      </c>
    </row>
    <row r="10" spans="1:13" ht="18" customHeight="1" x14ac:dyDescent="0.4">
      <c r="A10" s="206"/>
      <c r="B10" s="66" t="s">
        <v>156</v>
      </c>
      <c r="C10" s="30">
        <v>18245</v>
      </c>
      <c r="D10" s="31">
        <v>11593</v>
      </c>
      <c r="E10" s="32">
        <v>1.5737945311826103</v>
      </c>
      <c r="F10" s="33">
        <v>6652</v>
      </c>
      <c r="G10" s="30">
        <v>21576</v>
      </c>
      <c r="H10" s="31">
        <v>13340</v>
      </c>
      <c r="I10" s="32">
        <v>1.6173913043478261</v>
      </c>
      <c r="J10" s="33">
        <v>8236</v>
      </c>
      <c r="K10" s="34">
        <v>0.84561549870226183</v>
      </c>
      <c r="L10" s="35">
        <v>0.86904047976011989</v>
      </c>
      <c r="M10" s="36">
        <v>-2.3424981057858063E-2</v>
      </c>
    </row>
    <row r="11" spans="1:13" ht="18" customHeight="1" x14ac:dyDescent="0.4">
      <c r="A11" s="206"/>
      <c r="B11" s="66" t="s">
        <v>154</v>
      </c>
      <c r="C11" s="30">
        <v>150557</v>
      </c>
      <c r="D11" s="31">
        <v>145464</v>
      </c>
      <c r="E11" s="32">
        <v>1.0350120992135512</v>
      </c>
      <c r="F11" s="33">
        <v>5093</v>
      </c>
      <c r="G11" s="30">
        <v>188623</v>
      </c>
      <c r="H11" s="31">
        <v>171825</v>
      </c>
      <c r="I11" s="32">
        <v>1.0977622581114506</v>
      </c>
      <c r="J11" s="33">
        <v>16798</v>
      </c>
      <c r="K11" s="34">
        <v>0.79819004045105846</v>
      </c>
      <c r="L11" s="35">
        <v>0.84658227848101264</v>
      </c>
      <c r="M11" s="36">
        <v>-4.8392238029954182E-2</v>
      </c>
    </row>
    <row r="12" spans="1:13" ht="18" customHeight="1" x14ac:dyDescent="0.4">
      <c r="A12" s="206"/>
      <c r="B12" s="204" t="s">
        <v>99</v>
      </c>
      <c r="C12" s="73">
        <v>40922</v>
      </c>
      <c r="D12" s="74">
        <v>39178</v>
      </c>
      <c r="E12" s="75">
        <v>1.044514778702333</v>
      </c>
      <c r="F12" s="76">
        <v>1744</v>
      </c>
      <c r="G12" s="73">
        <v>48675</v>
      </c>
      <c r="H12" s="74">
        <v>48498</v>
      </c>
      <c r="I12" s="75">
        <v>1.0036496350364963</v>
      </c>
      <c r="J12" s="76">
        <v>177</v>
      </c>
      <c r="K12" s="77">
        <v>0.84071905495634314</v>
      </c>
      <c r="L12" s="78">
        <v>0.80782712689183056</v>
      </c>
      <c r="M12" s="79">
        <v>3.2891928064512577E-2</v>
      </c>
    </row>
    <row r="13" spans="1:13" ht="18" customHeight="1" x14ac:dyDescent="0.4">
      <c r="A13" s="208" t="s">
        <v>161</v>
      </c>
      <c r="B13" s="14"/>
      <c r="C13" s="15">
        <v>115654</v>
      </c>
      <c r="D13" s="16">
        <v>111650</v>
      </c>
      <c r="E13" s="17">
        <v>1.0358620689655171</v>
      </c>
      <c r="F13" s="18">
        <v>4004</v>
      </c>
      <c r="G13" s="15">
        <v>140487</v>
      </c>
      <c r="H13" s="16">
        <v>140684</v>
      </c>
      <c r="I13" s="17">
        <v>0.99859969861533648</v>
      </c>
      <c r="J13" s="18">
        <v>-197</v>
      </c>
      <c r="K13" s="46">
        <v>0.82323631368026939</v>
      </c>
      <c r="L13" s="47">
        <v>0.79362258679025333</v>
      </c>
      <c r="M13" s="48">
        <v>2.9613726890016068E-2</v>
      </c>
    </row>
    <row r="14" spans="1:13" ht="18" customHeight="1" x14ac:dyDescent="0.4">
      <c r="A14" s="206"/>
      <c r="B14" s="81" t="s">
        <v>157</v>
      </c>
      <c r="C14" s="23">
        <v>28332</v>
      </c>
      <c r="D14" s="24">
        <v>22867</v>
      </c>
      <c r="E14" s="25">
        <v>1.2389906852669785</v>
      </c>
      <c r="F14" s="26">
        <v>5465</v>
      </c>
      <c r="G14" s="23">
        <v>35615</v>
      </c>
      <c r="H14" s="24">
        <v>25730</v>
      </c>
      <c r="I14" s="25">
        <v>1.3841818888457054</v>
      </c>
      <c r="J14" s="26">
        <v>9885</v>
      </c>
      <c r="K14" s="49">
        <v>0.79550751088024707</v>
      </c>
      <c r="L14" s="50">
        <v>0.88872910998834043</v>
      </c>
      <c r="M14" s="29">
        <v>-9.3221599108093356E-2</v>
      </c>
    </row>
    <row r="15" spans="1:13" ht="18" customHeight="1" x14ac:dyDescent="0.4">
      <c r="A15" s="206"/>
      <c r="B15" s="66" t="s">
        <v>156</v>
      </c>
      <c r="C15" s="30">
        <v>15887</v>
      </c>
      <c r="D15" s="31">
        <v>15807</v>
      </c>
      <c r="E15" s="32">
        <v>1.005061048902385</v>
      </c>
      <c r="F15" s="33">
        <v>80</v>
      </c>
      <c r="G15" s="30">
        <v>17985</v>
      </c>
      <c r="H15" s="31">
        <v>18435</v>
      </c>
      <c r="I15" s="32">
        <v>0.97558991049633847</v>
      </c>
      <c r="J15" s="33">
        <v>-450</v>
      </c>
      <c r="K15" s="34">
        <v>0.88334723380594937</v>
      </c>
      <c r="L15" s="35">
        <v>0.85744507729861674</v>
      </c>
      <c r="M15" s="36">
        <v>2.590215650733263E-2</v>
      </c>
    </row>
    <row r="16" spans="1:13" ht="18" customHeight="1" x14ac:dyDescent="0.4">
      <c r="A16" s="206"/>
      <c r="B16" s="66" t="s">
        <v>154</v>
      </c>
      <c r="C16" s="30">
        <v>58512</v>
      </c>
      <c r="D16" s="31">
        <v>56187</v>
      </c>
      <c r="E16" s="32">
        <v>1.0413796785733356</v>
      </c>
      <c r="F16" s="33">
        <v>2325</v>
      </c>
      <c r="G16" s="30">
        <v>71758</v>
      </c>
      <c r="H16" s="31">
        <v>69876</v>
      </c>
      <c r="I16" s="32">
        <v>1.0269334249241513</v>
      </c>
      <c r="J16" s="33">
        <v>1882</v>
      </c>
      <c r="K16" s="34">
        <v>0.81540734134173198</v>
      </c>
      <c r="L16" s="35">
        <v>0.8040958268933539</v>
      </c>
      <c r="M16" s="36">
        <v>1.1311514448378079E-2</v>
      </c>
    </row>
    <row r="17" spans="1:13" ht="18" customHeight="1" x14ac:dyDescent="0.4">
      <c r="A17" s="206"/>
      <c r="B17" s="66" t="s">
        <v>153</v>
      </c>
      <c r="C17" s="30">
        <v>3808</v>
      </c>
      <c r="D17" s="31">
        <v>2020</v>
      </c>
      <c r="E17" s="32">
        <v>1.885148514851485</v>
      </c>
      <c r="F17" s="33">
        <v>1788</v>
      </c>
      <c r="G17" s="30">
        <v>4155</v>
      </c>
      <c r="H17" s="31">
        <v>4872</v>
      </c>
      <c r="I17" s="32">
        <v>0.85283251231527091</v>
      </c>
      <c r="J17" s="33">
        <v>-717</v>
      </c>
      <c r="K17" s="34">
        <v>0.91648616125150417</v>
      </c>
      <c r="L17" s="35">
        <v>0.41461412151067323</v>
      </c>
      <c r="M17" s="36">
        <v>0.50187203974083094</v>
      </c>
    </row>
    <row r="18" spans="1:13" ht="18" customHeight="1" x14ac:dyDescent="0.4">
      <c r="A18" s="205"/>
      <c r="B18" s="204" t="s">
        <v>99</v>
      </c>
      <c r="C18" s="73">
        <v>9115</v>
      </c>
      <c r="D18" s="74">
        <v>14769</v>
      </c>
      <c r="E18" s="75">
        <v>0.61717110163179634</v>
      </c>
      <c r="F18" s="76">
        <v>-5654</v>
      </c>
      <c r="G18" s="73">
        <v>10974</v>
      </c>
      <c r="H18" s="74">
        <v>21771</v>
      </c>
      <c r="I18" s="75">
        <v>0.50406504065040647</v>
      </c>
      <c r="J18" s="76">
        <v>-10797</v>
      </c>
      <c r="K18" s="77">
        <v>0.8305995990523054</v>
      </c>
      <c r="L18" s="78">
        <v>0.6783794956593634</v>
      </c>
      <c r="M18" s="79">
        <v>0.15222010339294201</v>
      </c>
    </row>
    <row r="19" spans="1:13" ht="18" customHeight="1" x14ac:dyDescent="0.4">
      <c r="A19" s="208" t="s">
        <v>160</v>
      </c>
      <c r="B19" s="14"/>
      <c r="C19" s="15">
        <v>76260</v>
      </c>
      <c r="D19" s="16">
        <v>83494</v>
      </c>
      <c r="E19" s="17">
        <v>0.91335904376362376</v>
      </c>
      <c r="F19" s="18">
        <v>-7234</v>
      </c>
      <c r="G19" s="15">
        <v>96326</v>
      </c>
      <c r="H19" s="19">
        <v>106193</v>
      </c>
      <c r="I19" s="17">
        <v>0.90708427109131484</v>
      </c>
      <c r="J19" s="18">
        <v>-9867</v>
      </c>
      <c r="K19" s="46">
        <v>0.79168656437514273</v>
      </c>
      <c r="L19" s="47">
        <v>0.78624768110892429</v>
      </c>
      <c r="M19" s="22">
        <v>5.4388832662184416E-3</v>
      </c>
    </row>
    <row r="20" spans="1:13" ht="18" customHeight="1" x14ac:dyDescent="0.4">
      <c r="A20" s="206"/>
      <c r="B20" s="81" t="s">
        <v>157</v>
      </c>
      <c r="C20" s="23">
        <v>0</v>
      </c>
      <c r="D20" s="24">
        <v>0</v>
      </c>
      <c r="E20" s="25" t="e">
        <v>#DIV/0!</v>
      </c>
      <c r="F20" s="26">
        <v>0</v>
      </c>
      <c r="G20" s="23">
        <v>0</v>
      </c>
      <c r="H20" s="24">
        <v>0</v>
      </c>
      <c r="I20" s="25" t="e">
        <v>#DIV/0!</v>
      </c>
      <c r="J20" s="26">
        <v>0</v>
      </c>
      <c r="K20" s="49" t="s">
        <v>0</v>
      </c>
      <c r="L20" s="50" t="s">
        <v>0</v>
      </c>
      <c r="M20" s="29" t="e">
        <v>#VALUE!</v>
      </c>
    </row>
    <row r="21" spans="1:13" ht="18" customHeight="1" x14ac:dyDescent="0.4">
      <c r="A21" s="206"/>
      <c r="B21" s="66" t="s">
        <v>156</v>
      </c>
      <c r="C21" s="30">
        <v>21546</v>
      </c>
      <c r="D21" s="31">
        <v>21084</v>
      </c>
      <c r="E21" s="32">
        <v>1.0219123505976095</v>
      </c>
      <c r="F21" s="33">
        <v>462</v>
      </c>
      <c r="G21" s="30">
        <v>26985</v>
      </c>
      <c r="H21" s="31">
        <v>26980</v>
      </c>
      <c r="I21" s="32">
        <v>1.0001853224610824</v>
      </c>
      <c r="J21" s="33">
        <v>5</v>
      </c>
      <c r="K21" s="34">
        <v>0.79844357976653701</v>
      </c>
      <c r="L21" s="35">
        <v>0.7814677538917717</v>
      </c>
      <c r="M21" s="36">
        <v>1.6975825874765316E-2</v>
      </c>
    </row>
    <row r="22" spans="1:13" ht="18" customHeight="1" x14ac:dyDescent="0.4">
      <c r="A22" s="206"/>
      <c r="B22" s="66" t="s">
        <v>154</v>
      </c>
      <c r="C22" s="30">
        <v>40720</v>
      </c>
      <c r="D22" s="31">
        <v>49362</v>
      </c>
      <c r="E22" s="32">
        <v>0.82492605648069361</v>
      </c>
      <c r="F22" s="33">
        <v>-8642</v>
      </c>
      <c r="G22" s="30">
        <v>53057</v>
      </c>
      <c r="H22" s="31">
        <v>62752</v>
      </c>
      <c r="I22" s="32">
        <v>0.84550293217746053</v>
      </c>
      <c r="J22" s="33">
        <v>-9695</v>
      </c>
      <c r="K22" s="34">
        <v>0.7674764875511243</v>
      </c>
      <c r="L22" s="35">
        <v>0.78662034676185622</v>
      </c>
      <c r="M22" s="36">
        <v>-1.9143859210731917E-2</v>
      </c>
    </row>
    <row r="23" spans="1:13" ht="18" customHeight="1" x14ac:dyDescent="0.4">
      <c r="A23" s="205"/>
      <c r="B23" s="204" t="s">
        <v>99</v>
      </c>
      <c r="C23" s="73">
        <v>13994</v>
      </c>
      <c r="D23" s="74">
        <v>13048</v>
      </c>
      <c r="E23" s="75">
        <v>1.072501532801962</v>
      </c>
      <c r="F23" s="76">
        <v>946</v>
      </c>
      <c r="G23" s="73">
        <v>16284</v>
      </c>
      <c r="H23" s="74">
        <v>16461</v>
      </c>
      <c r="I23" s="75">
        <v>0.989247311827957</v>
      </c>
      <c r="J23" s="76">
        <v>-177</v>
      </c>
      <c r="K23" s="77">
        <v>0.85937116187668883</v>
      </c>
      <c r="L23" s="78">
        <v>0.79266144219670742</v>
      </c>
      <c r="M23" s="79">
        <v>6.6709719679981405E-2</v>
      </c>
    </row>
    <row r="24" spans="1:13" ht="18" customHeight="1" x14ac:dyDescent="0.4">
      <c r="A24" s="208" t="s">
        <v>159</v>
      </c>
      <c r="B24" s="14"/>
      <c r="C24" s="15">
        <v>57545</v>
      </c>
      <c r="D24" s="16">
        <v>56952</v>
      </c>
      <c r="E24" s="17">
        <v>1.0104122770051973</v>
      </c>
      <c r="F24" s="18">
        <v>593</v>
      </c>
      <c r="G24" s="15">
        <v>73643</v>
      </c>
      <c r="H24" s="19">
        <v>71225</v>
      </c>
      <c r="I24" s="17">
        <v>1.033948753948754</v>
      </c>
      <c r="J24" s="18">
        <v>2418</v>
      </c>
      <c r="K24" s="46">
        <v>0.78140488573252043</v>
      </c>
      <c r="L24" s="47">
        <v>0.79960687960687959</v>
      </c>
      <c r="M24" s="48">
        <v>-1.8201993874359168E-2</v>
      </c>
    </row>
    <row r="25" spans="1:13" ht="18" customHeight="1" x14ac:dyDescent="0.4">
      <c r="A25" s="206"/>
      <c r="B25" s="81" t="s">
        <v>157</v>
      </c>
      <c r="C25" s="23">
        <v>0</v>
      </c>
      <c r="D25" s="24">
        <v>0</v>
      </c>
      <c r="E25" s="25" t="e">
        <v>#DIV/0!</v>
      </c>
      <c r="F25" s="26">
        <v>0</v>
      </c>
      <c r="G25" s="23">
        <v>0</v>
      </c>
      <c r="H25" s="24">
        <v>0</v>
      </c>
      <c r="I25" s="25" t="e">
        <v>#DIV/0!</v>
      </c>
      <c r="J25" s="26">
        <v>0</v>
      </c>
      <c r="K25" s="49" t="s">
        <v>0</v>
      </c>
      <c r="L25" s="50" t="s">
        <v>0</v>
      </c>
      <c r="M25" s="29" t="e">
        <v>#VALUE!</v>
      </c>
    </row>
    <row r="26" spans="1:13" ht="18" customHeight="1" x14ac:dyDescent="0.4">
      <c r="A26" s="206"/>
      <c r="B26" s="66" t="s">
        <v>156</v>
      </c>
      <c r="C26" s="30">
        <v>15422</v>
      </c>
      <c r="D26" s="31">
        <v>15439</v>
      </c>
      <c r="E26" s="32">
        <v>0.99889889241531182</v>
      </c>
      <c r="F26" s="33">
        <v>-17</v>
      </c>
      <c r="G26" s="30">
        <v>18700</v>
      </c>
      <c r="H26" s="31">
        <v>18860</v>
      </c>
      <c r="I26" s="32">
        <v>0.99151643690349944</v>
      </c>
      <c r="J26" s="33">
        <v>-160</v>
      </c>
      <c r="K26" s="34">
        <v>0.82470588235294118</v>
      </c>
      <c r="L26" s="35">
        <v>0.81861081654294798</v>
      </c>
      <c r="M26" s="36">
        <v>6.0950658099931943E-3</v>
      </c>
    </row>
    <row r="27" spans="1:13" ht="18" customHeight="1" x14ac:dyDescent="0.4">
      <c r="A27" s="206"/>
      <c r="B27" s="66" t="s">
        <v>154</v>
      </c>
      <c r="C27" s="30">
        <v>28037</v>
      </c>
      <c r="D27" s="31">
        <v>32275</v>
      </c>
      <c r="E27" s="32">
        <v>0.86869093725793955</v>
      </c>
      <c r="F27" s="33">
        <v>-4238</v>
      </c>
      <c r="G27" s="30">
        <v>35827</v>
      </c>
      <c r="H27" s="31">
        <v>41391</v>
      </c>
      <c r="I27" s="32">
        <v>0.8655746418303496</v>
      </c>
      <c r="J27" s="33">
        <v>-5564</v>
      </c>
      <c r="K27" s="34">
        <v>0.78256622100650353</v>
      </c>
      <c r="L27" s="35">
        <v>0.77975888478171584</v>
      </c>
      <c r="M27" s="36">
        <v>2.8073362247876821E-3</v>
      </c>
    </row>
    <row r="28" spans="1:13" ht="18" customHeight="1" x14ac:dyDescent="0.4">
      <c r="A28" s="205"/>
      <c r="B28" s="204" t="s">
        <v>99</v>
      </c>
      <c r="C28" s="84">
        <v>14086</v>
      </c>
      <c r="D28" s="74">
        <v>9238</v>
      </c>
      <c r="E28" s="75">
        <v>1.5247889153496428</v>
      </c>
      <c r="F28" s="76">
        <v>4848</v>
      </c>
      <c r="G28" s="84">
        <v>19116</v>
      </c>
      <c r="H28" s="74">
        <v>10974</v>
      </c>
      <c r="I28" s="75">
        <v>1.7419354838709677</v>
      </c>
      <c r="J28" s="76">
        <v>8142</v>
      </c>
      <c r="K28" s="77">
        <v>0.73686963799958149</v>
      </c>
      <c r="L28" s="78">
        <v>0.84180790960451979</v>
      </c>
      <c r="M28" s="79">
        <v>-0.10493827160493829</v>
      </c>
    </row>
    <row r="29" spans="1:13" ht="18" customHeight="1" x14ac:dyDescent="0.4">
      <c r="A29" s="208" t="s">
        <v>158</v>
      </c>
      <c r="B29" s="14"/>
      <c r="C29" s="15">
        <v>64611</v>
      </c>
      <c r="D29" s="16">
        <v>67768</v>
      </c>
      <c r="E29" s="17">
        <v>0.95341459095738401</v>
      </c>
      <c r="F29" s="18">
        <v>-3157</v>
      </c>
      <c r="G29" s="15">
        <v>92972</v>
      </c>
      <c r="H29" s="16">
        <v>92912</v>
      </c>
      <c r="I29" s="17">
        <v>1.000645772343723</v>
      </c>
      <c r="J29" s="18">
        <v>60</v>
      </c>
      <c r="K29" s="46">
        <v>0.69495116809361956</v>
      </c>
      <c r="L29" s="47">
        <v>0.72937833649044259</v>
      </c>
      <c r="M29" s="22">
        <v>-3.4427168396823027E-2</v>
      </c>
    </row>
    <row r="30" spans="1:13" ht="18" customHeight="1" x14ac:dyDescent="0.4">
      <c r="A30" s="206"/>
      <c r="B30" s="81" t="s">
        <v>157</v>
      </c>
      <c r="C30" s="23">
        <v>0</v>
      </c>
      <c r="D30" s="24">
        <v>0</v>
      </c>
      <c r="E30" s="25" t="e">
        <v>#DIV/0!</v>
      </c>
      <c r="F30" s="26">
        <v>0</v>
      </c>
      <c r="G30" s="23">
        <v>0</v>
      </c>
      <c r="H30" s="24">
        <v>0</v>
      </c>
      <c r="I30" s="25" t="e">
        <v>#DIV/0!</v>
      </c>
      <c r="J30" s="26">
        <v>0</v>
      </c>
      <c r="K30" s="49" t="s">
        <v>0</v>
      </c>
      <c r="L30" s="50" t="s">
        <v>0</v>
      </c>
      <c r="M30" s="29" t="e">
        <v>#VALUE!</v>
      </c>
    </row>
    <row r="31" spans="1:13" ht="18" customHeight="1" x14ac:dyDescent="0.4">
      <c r="A31" s="206"/>
      <c r="B31" s="66" t="s">
        <v>156</v>
      </c>
      <c r="C31" s="30">
        <v>6992</v>
      </c>
      <c r="D31" s="207">
        <v>7353</v>
      </c>
      <c r="E31" s="32">
        <v>0.95090439276485783</v>
      </c>
      <c r="F31" s="33">
        <v>-361</v>
      </c>
      <c r="G31" s="30">
        <v>8850</v>
      </c>
      <c r="H31" s="207">
        <v>8845</v>
      </c>
      <c r="I31" s="32">
        <v>1.0005652911249294</v>
      </c>
      <c r="J31" s="33">
        <v>5</v>
      </c>
      <c r="K31" s="34">
        <v>0.79005649717514126</v>
      </c>
      <c r="L31" s="35">
        <v>0.8313171283210854</v>
      </c>
      <c r="M31" s="36">
        <v>-4.1260631145944138E-2</v>
      </c>
    </row>
    <row r="32" spans="1:13" ht="18" customHeight="1" x14ac:dyDescent="0.4">
      <c r="A32" s="206"/>
      <c r="B32" s="66" t="s">
        <v>155</v>
      </c>
      <c r="C32" s="30">
        <v>3043</v>
      </c>
      <c r="D32" s="31">
        <v>3384</v>
      </c>
      <c r="E32" s="32">
        <v>0.89923167848699759</v>
      </c>
      <c r="F32" s="33">
        <v>-341</v>
      </c>
      <c r="G32" s="30">
        <v>4015</v>
      </c>
      <c r="H32" s="31">
        <v>4230</v>
      </c>
      <c r="I32" s="32">
        <v>0.94917257683215128</v>
      </c>
      <c r="J32" s="33">
        <v>-215</v>
      </c>
      <c r="K32" s="34">
        <v>0.75790784557907842</v>
      </c>
      <c r="L32" s="35">
        <v>0.8</v>
      </c>
      <c r="M32" s="36">
        <v>-4.2092154420921624E-2</v>
      </c>
    </row>
    <row r="33" spans="1:13" ht="18" customHeight="1" x14ac:dyDescent="0.4">
      <c r="A33" s="206"/>
      <c r="B33" s="66" t="s">
        <v>154</v>
      </c>
      <c r="C33" s="30">
        <v>45941</v>
      </c>
      <c r="D33" s="31">
        <v>48791</v>
      </c>
      <c r="E33" s="32">
        <v>0.941587587874813</v>
      </c>
      <c r="F33" s="33">
        <v>-2850</v>
      </c>
      <c r="G33" s="30">
        <v>66054</v>
      </c>
      <c r="H33" s="31">
        <v>69138</v>
      </c>
      <c r="I33" s="32">
        <v>0.95539356070467762</v>
      </c>
      <c r="J33" s="33">
        <v>-3084</v>
      </c>
      <c r="K33" s="34">
        <v>0.69550670663396619</v>
      </c>
      <c r="L33" s="35">
        <v>0.70570453296305935</v>
      </c>
      <c r="M33" s="36">
        <v>-1.0197826329093163E-2</v>
      </c>
    </row>
    <row r="34" spans="1:13" ht="18" customHeight="1" x14ac:dyDescent="0.4">
      <c r="A34" s="206"/>
      <c r="B34" s="66" t="s">
        <v>153</v>
      </c>
      <c r="C34" s="30">
        <v>3855</v>
      </c>
      <c r="D34" s="31">
        <v>3714</v>
      </c>
      <c r="E34" s="32">
        <v>1.0379644588045234</v>
      </c>
      <c r="F34" s="33">
        <v>141</v>
      </c>
      <c r="G34" s="30">
        <v>4849</v>
      </c>
      <c r="H34" s="31">
        <v>5023</v>
      </c>
      <c r="I34" s="32">
        <v>0.96535934700378256</v>
      </c>
      <c r="J34" s="33">
        <v>-174</v>
      </c>
      <c r="K34" s="34">
        <v>0.795009280263972</v>
      </c>
      <c r="L34" s="35">
        <v>0.73939876567788176</v>
      </c>
      <c r="M34" s="36">
        <v>5.5610514586090232E-2</v>
      </c>
    </row>
    <row r="35" spans="1:13" ht="18" customHeight="1" x14ac:dyDescent="0.4">
      <c r="A35" s="206"/>
      <c r="B35" s="230" t="s">
        <v>99</v>
      </c>
      <c r="C35" s="229">
        <v>4780</v>
      </c>
      <c r="D35" s="80">
        <v>4394</v>
      </c>
      <c r="E35" s="55">
        <v>1.087847064178425</v>
      </c>
      <c r="F35" s="72">
        <v>386</v>
      </c>
      <c r="G35" s="229">
        <v>9204</v>
      </c>
      <c r="H35" s="80">
        <v>5487</v>
      </c>
      <c r="I35" s="55">
        <v>1.6774193548387097</v>
      </c>
      <c r="J35" s="72">
        <v>3717</v>
      </c>
      <c r="K35" s="34">
        <v>0.51933941764450242</v>
      </c>
      <c r="L35" s="35">
        <v>0.80080189538910151</v>
      </c>
      <c r="M35" s="36">
        <v>-0.28146247774459909</v>
      </c>
    </row>
    <row r="36" spans="1:13" ht="18" customHeight="1" thickBot="1" x14ac:dyDescent="0.45">
      <c r="A36" s="205"/>
      <c r="B36" s="204" t="s">
        <v>152</v>
      </c>
      <c r="C36" s="84">
        <v>0</v>
      </c>
      <c r="D36" s="74">
        <v>132</v>
      </c>
      <c r="E36" s="75">
        <v>0</v>
      </c>
      <c r="F36" s="76">
        <v>-132</v>
      </c>
      <c r="G36" s="84">
        <v>0</v>
      </c>
      <c r="H36" s="74">
        <v>189</v>
      </c>
      <c r="I36" s="75">
        <v>0</v>
      </c>
      <c r="J36" s="76">
        <v>-189</v>
      </c>
      <c r="K36" s="86" t="s">
        <v>0</v>
      </c>
      <c r="L36" s="87">
        <v>0.69841269841269837</v>
      </c>
      <c r="M36" s="88" t="e">
        <v>#VALUE!</v>
      </c>
    </row>
    <row r="37" spans="1:13" x14ac:dyDescent="0.4">
      <c r="C37" s="203"/>
      <c r="G37" s="203"/>
    </row>
    <row r="38" spans="1:13" x14ac:dyDescent="0.4">
      <c r="C38" s="203"/>
      <c r="G38" s="203"/>
    </row>
    <row r="39" spans="1:13" x14ac:dyDescent="0.4">
      <c r="C39" s="203"/>
      <c r="G39" s="71"/>
    </row>
    <row r="40" spans="1:13" x14ac:dyDescent="0.4">
      <c r="C40" s="203"/>
      <c r="G40" s="203"/>
    </row>
    <row r="41" spans="1:13" x14ac:dyDescent="0.4">
      <c r="C41" s="203"/>
      <c r="G41" s="203"/>
    </row>
    <row r="42" spans="1:13" x14ac:dyDescent="0.4">
      <c r="C42" s="203"/>
      <c r="G42" s="203"/>
    </row>
    <row r="43" spans="1:13" x14ac:dyDescent="0.4">
      <c r="C43" s="203"/>
      <c r="G43" s="203"/>
    </row>
    <row r="44" spans="1:13" x14ac:dyDescent="0.4">
      <c r="C44" s="203"/>
      <c r="G44" s="203"/>
    </row>
    <row r="45" spans="1:13" x14ac:dyDescent="0.4">
      <c r="C45" s="203"/>
      <c r="G45" s="203"/>
    </row>
    <row r="46" spans="1:13" x14ac:dyDescent="0.4">
      <c r="C46" s="203"/>
      <c r="G46" s="203"/>
    </row>
    <row r="47" spans="1:13" x14ac:dyDescent="0.4">
      <c r="C47" s="203"/>
      <c r="G47" s="203"/>
    </row>
    <row r="48" spans="1:13" x14ac:dyDescent="0.4">
      <c r="C48" s="203"/>
      <c r="G48" s="203"/>
    </row>
    <row r="49" spans="3:7" x14ac:dyDescent="0.4">
      <c r="C49" s="203"/>
      <c r="G49" s="203"/>
    </row>
    <row r="50" spans="3:7" x14ac:dyDescent="0.4">
      <c r="C50" s="203"/>
      <c r="G50" s="203"/>
    </row>
    <row r="51" spans="3:7" x14ac:dyDescent="0.4">
      <c r="C51" s="203"/>
      <c r="G51" s="203"/>
    </row>
    <row r="52" spans="3:7" x14ac:dyDescent="0.4">
      <c r="C52" s="203"/>
      <c r="G52" s="203"/>
    </row>
    <row r="53" spans="3:7" x14ac:dyDescent="0.4">
      <c r="C53" s="203"/>
      <c r="G53" s="203"/>
    </row>
    <row r="54" spans="3:7" x14ac:dyDescent="0.4">
      <c r="C54" s="203"/>
      <c r="G54" s="203"/>
    </row>
    <row r="55" spans="3:7" x14ac:dyDescent="0.4">
      <c r="C55" s="203"/>
      <c r="G55" s="203"/>
    </row>
    <row r="56" spans="3:7" x14ac:dyDescent="0.4">
      <c r="C56" s="203"/>
      <c r="G56" s="203"/>
    </row>
    <row r="57" spans="3:7" x14ac:dyDescent="0.4">
      <c r="C57" s="203"/>
      <c r="G57" s="203"/>
    </row>
    <row r="58" spans="3:7" x14ac:dyDescent="0.4">
      <c r="C58" s="203"/>
      <c r="G58" s="203"/>
    </row>
    <row r="59" spans="3:7" x14ac:dyDescent="0.4">
      <c r="C59" s="203"/>
      <c r="G59" s="203"/>
    </row>
    <row r="60" spans="3:7" x14ac:dyDescent="0.4">
      <c r="C60" s="203"/>
      <c r="G60" s="203"/>
    </row>
    <row r="61" spans="3:7" x14ac:dyDescent="0.4">
      <c r="C61" s="203"/>
      <c r="G61" s="203"/>
    </row>
    <row r="62" spans="3:7" x14ac:dyDescent="0.4">
      <c r="C62" s="203"/>
      <c r="G62" s="203"/>
    </row>
    <row r="63" spans="3:7" x14ac:dyDescent="0.4">
      <c r="C63" s="203"/>
      <c r="G63" s="203"/>
    </row>
    <row r="64" spans="3:7" x14ac:dyDescent="0.4">
      <c r="C64" s="203"/>
      <c r="G64" s="203"/>
    </row>
    <row r="65" spans="2:7" x14ac:dyDescent="0.4">
      <c r="C65" s="203"/>
      <c r="G65" s="203"/>
    </row>
    <row r="66" spans="2:7" x14ac:dyDescent="0.4">
      <c r="C66" s="203"/>
      <c r="G66" s="203"/>
    </row>
    <row r="67" spans="2:7" x14ac:dyDescent="0.4">
      <c r="B67" s="202">
        <v>6025</v>
      </c>
      <c r="C67" s="203"/>
      <c r="F67" s="201">
        <v>10620</v>
      </c>
      <c r="G67" s="203"/>
    </row>
    <row r="68" spans="2:7" x14ac:dyDescent="0.4">
      <c r="C68" s="203"/>
      <c r="G68" s="203"/>
    </row>
    <row r="69" spans="2:7" x14ac:dyDescent="0.4">
      <c r="C69" s="203"/>
      <c r="G69" s="203"/>
    </row>
    <row r="70" spans="2:7" x14ac:dyDescent="0.4">
      <c r="C70" s="203"/>
      <c r="G70" s="203"/>
    </row>
    <row r="71" spans="2:7" x14ac:dyDescent="0.4">
      <c r="C71" s="203"/>
      <c r="G71" s="203"/>
    </row>
    <row r="72" spans="2:7" x14ac:dyDescent="0.4">
      <c r="C72" s="203"/>
      <c r="G72" s="203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26'!A1" display="'h26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2"/>
  <sheetViews>
    <sheetView showGridLines="0" zoomScale="90" zoomScaleNormal="90" zoomScaleSheetLayoutView="90" workbookViewId="0">
      <pane xSplit="2" ySplit="5" topLeftCell="C24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02" customWidth="1"/>
    <col min="2" max="2" width="20.75" style="202" customWidth="1"/>
    <col min="3" max="4" width="11.625" style="201" customWidth="1"/>
    <col min="5" max="5" width="8.625" style="201" customWidth="1"/>
    <col min="6" max="6" width="10.625" style="201" customWidth="1"/>
    <col min="7" max="8" width="11.625" style="201" customWidth="1"/>
    <col min="9" max="9" width="8.625" style="201" customWidth="1"/>
    <col min="10" max="10" width="10.625" style="201" customWidth="1"/>
    <col min="11" max="11" width="9.625" style="70" customWidth="1"/>
    <col min="12" max="12" width="9.625" style="201" customWidth="1"/>
    <col min="13" max="13" width="8.625" style="201" customWidth="1"/>
    <col min="14" max="16384" width="9" style="201"/>
  </cols>
  <sheetData>
    <row r="1" spans="1:13" s="217" customFormat="1" x14ac:dyDescent="0.4">
      <c r="A1" s="327" t="str">
        <f>'h26'!A1</f>
        <v>平成26年度</v>
      </c>
      <c r="B1" s="327"/>
      <c r="C1" s="90"/>
      <c r="D1" s="90"/>
      <c r="E1" s="90"/>
      <c r="F1" s="95" t="str">
        <f ca="1">RIGHT(CELL("filename",$A$1),LEN(CELL("filename",$A$1))-FIND("]",CELL("filename",$A$1)))</f>
        <v>８月上旬</v>
      </c>
      <c r="G1" s="94" t="s">
        <v>71</v>
      </c>
      <c r="H1" s="90"/>
      <c r="I1" s="90"/>
      <c r="J1" s="90"/>
      <c r="K1" s="90"/>
      <c r="L1" s="90"/>
      <c r="M1" s="90"/>
    </row>
    <row r="2" spans="1:13" s="217" customFormat="1" ht="19.5" thickBot="1" x14ac:dyDescent="0.45">
      <c r="A2" s="13"/>
      <c r="B2" s="13" t="s">
        <v>177</v>
      </c>
      <c r="C2" s="218">
        <v>8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7.100000000000001" customHeight="1" x14ac:dyDescent="0.4">
      <c r="A3" s="216"/>
      <c r="B3" s="215"/>
      <c r="C3" s="323" t="s">
        <v>173</v>
      </c>
      <c r="D3" s="324"/>
      <c r="E3" s="325"/>
      <c r="F3" s="326"/>
      <c r="G3" s="323" t="s">
        <v>172</v>
      </c>
      <c r="H3" s="324"/>
      <c r="I3" s="325"/>
      <c r="J3" s="326"/>
      <c r="K3" s="315" t="s">
        <v>171</v>
      </c>
      <c r="L3" s="316"/>
      <c r="M3" s="317"/>
    </row>
    <row r="4" spans="1:13" ht="17.100000000000001" customHeight="1" x14ac:dyDescent="0.4">
      <c r="A4" s="206"/>
      <c r="B4" s="214"/>
      <c r="C4" s="305" t="s">
        <v>246</v>
      </c>
      <c r="D4" s="340" t="s">
        <v>245</v>
      </c>
      <c r="E4" s="341" t="s">
        <v>168</v>
      </c>
      <c r="F4" s="342"/>
      <c r="G4" s="318" t="s">
        <v>244</v>
      </c>
      <c r="H4" s="338" t="s">
        <v>243</v>
      </c>
      <c r="I4" s="341" t="s">
        <v>168</v>
      </c>
      <c r="J4" s="342"/>
      <c r="K4" s="318" t="s">
        <v>244</v>
      </c>
      <c r="L4" s="319" t="s">
        <v>243</v>
      </c>
      <c r="M4" s="321" t="s">
        <v>167</v>
      </c>
    </row>
    <row r="5" spans="1:13" ht="17.100000000000001" customHeight="1" x14ac:dyDescent="0.4">
      <c r="A5" s="205"/>
      <c r="B5" s="213"/>
      <c r="C5" s="306"/>
      <c r="D5" s="320"/>
      <c r="E5" s="212" t="s">
        <v>166</v>
      </c>
      <c r="F5" s="211" t="s">
        <v>165</v>
      </c>
      <c r="G5" s="306"/>
      <c r="H5" s="339"/>
      <c r="I5" s="212" t="s">
        <v>166</v>
      </c>
      <c r="J5" s="211" t="s">
        <v>165</v>
      </c>
      <c r="K5" s="306"/>
      <c r="L5" s="320"/>
      <c r="M5" s="322"/>
    </row>
    <row r="6" spans="1:13" x14ac:dyDescent="0.4">
      <c r="A6" s="332" t="s">
        <v>164</v>
      </c>
      <c r="B6" s="333"/>
      <c r="C6" s="334">
        <v>182727</v>
      </c>
      <c r="D6" s="348">
        <v>192706</v>
      </c>
      <c r="E6" s="307">
        <v>0.94821645408030886</v>
      </c>
      <c r="F6" s="328">
        <v>-9979</v>
      </c>
      <c r="G6" s="334">
        <v>226817</v>
      </c>
      <c r="H6" s="336">
        <v>234458</v>
      </c>
      <c r="I6" s="307">
        <v>0.9674099412261471</v>
      </c>
      <c r="J6" s="328">
        <v>-7641</v>
      </c>
      <c r="K6" s="309">
        <v>0.80561421762919005</v>
      </c>
      <c r="L6" s="345">
        <v>0.82192119697344512</v>
      </c>
      <c r="M6" s="313">
        <v>-1.6306979344255068E-2</v>
      </c>
    </row>
    <row r="7" spans="1:13" x14ac:dyDescent="0.4">
      <c r="A7" s="330" t="s">
        <v>163</v>
      </c>
      <c r="B7" s="331"/>
      <c r="C7" s="335"/>
      <c r="D7" s="349"/>
      <c r="E7" s="344"/>
      <c r="F7" s="343"/>
      <c r="G7" s="335"/>
      <c r="H7" s="337"/>
      <c r="I7" s="344"/>
      <c r="J7" s="343"/>
      <c r="K7" s="310"/>
      <c r="L7" s="346"/>
      <c r="M7" s="347"/>
    </row>
    <row r="8" spans="1:13" ht="18" customHeight="1" x14ac:dyDescent="0.4">
      <c r="A8" s="208" t="s">
        <v>162</v>
      </c>
      <c r="B8" s="14"/>
      <c r="C8" s="15">
        <v>100789</v>
      </c>
      <c r="D8" s="16">
        <v>102884</v>
      </c>
      <c r="E8" s="17">
        <v>0.97963726138175033</v>
      </c>
      <c r="F8" s="18">
        <v>-2095</v>
      </c>
      <c r="G8" s="15">
        <v>117527</v>
      </c>
      <c r="H8" s="19">
        <v>120292</v>
      </c>
      <c r="I8" s="17">
        <v>0.97701426528779967</v>
      </c>
      <c r="J8" s="18">
        <v>-2765</v>
      </c>
      <c r="K8" s="20">
        <v>0.85758166208615894</v>
      </c>
      <c r="L8" s="21">
        <v>0.85528547201808935</v>
      </c>
      <c r="M8" s="210">
        <v>2.2961900680695813E-3</v>
      </c>
    </row>
    <row r="9" spans="1:13" ht="18" customHeight="1" x14ac:dyDescent="0.4">
      <c r="A9" s="206"/>
      <c r="B9" s="81" t="s">
        <v>157</v>
      </c>
      <c r="C9" s="23">
        <v>43455</v>
      </c>
      <c r="D9" s="24">
        <v>50131</v>
      </c>
      <c r="E9" s="25">
        <v>0.86682890826035786</v>
      </c>
      <c r="F9" s="26">
        <v>-6676</v>
      </c>
      <c r="G9" s="23">
        <v>49462</v>
      </c>
      <c r="H9" s="24">
        <v>60425</v>
      </c>
      <c r="I9" s="25">
        <v>0.8185684733140256</v>
      </c>
      <c r="J9" s="26">
        <v>-10963</v>
      </c>
      <c r="K9" s="27">
        <v>0.87855323278476405</v>
      </c>
      <c r="L9" s="28">
        <v>0.82964004964832438</v>
      </c>
      <c r="M9" s="209">
        <v>4.8913183136439664E-2</v>
      </c>
    </row>
    <row r="10" spans="1:13" ht="18" customHeight="1" x14ac:dyDescent="0.4">
      <c r="A10" s="206"/>
      <c r="B10" s="66" t="s">
        <v>156</v>
      </c>
      <c r="C10" s="30">
        <v>6074</v>
      </c>
      <c r="D10" s="31">
        <v>3873</v>
      </c>
      <c r="E10" s="32">
        <v>1.5682933126775109</v>
      </c>
      <c r="F10" s="33">
        <v>2201</v>
      </c>
      <c r="G10" s="30">
        <v>6960</v>
      </c>
      <c r="H10" s="31">
        <v>4400</v>
      </c>
      <c r="I10" s="32">
        <v>1.5818181818181818</v>
      </c>
      <c r="J10" s="33">
        <v>2560</v>
      </c>
      <c r="K10" s="34">
        <v>0.87270114942528731</v>
      </c>
      <c r="L10" s="35">
        <v>0.88022727272727275</v>
      </c>
      <c r="M10" s="36">
        <v>-7.5261233019854323E-3</v>
      </c>
    </row>
    <row r="11" spans="1:13" ht="18" customHeight="1" x14ac:dyDescent="0.4">
      <c r="A11" s="206"/>
      <c r="B11" s="66" t="s">
        <v>154</v>
      </c>
      <c r="C11" s="30">
        <v>51260</v>
      </c>
      <c r="D11" s="31">
        <v>48880</v>
      </c>
      <c r="E11" s="32">
        <v>1.0486906710310966</v>
      </c>
      <c r="F11" s="33">
        <v>2380</v>
      </c>
      <c r="G11" s="30">
        <v>61105</v>
      </c>
      <c r="H11" s="31">
        <v>55467</v>
      </c>
      <c r="I11" s="32">
        <v>1.1016460237618764</v>
      </c>
      <c r="J11" s="33">
        <v>5638</v>
      </c>
      <c r="K11" s="34">
        <v>0.83888388838883887</v>
      </c>
      <c r="L11" s="35">
        <v>0.88124470405826894</v>
      </c>
      <c r="M11" s="36">
        <v>-4.2360815669430063E-2</v>
      </c>
    </row>
    <row r="12" spans="1:13" s="45" customFormat="1" ht="18" customHeight="1" x14ac:dyDescent="0.15">
      <c r="A12" s="37"/>
      <c r="B12" s="52" t="s">
        <v>99</v>
      </c>
      <c r="C12" s="38" t="s">
        <v>0</v>
      </c>
      <c r="D12" s="39" t="s">
        <v>0</v>
      </c>
      <c r="E12" s="40" t="s">
        <v>0</v>
      </c>
      <c r="F12" s="41" t="s">
        <v>0</v>
      </c>
      <c r="G12" s="38" t="s">
        <v>0</v>
      </c>
      <c r="H12" s="39" t="s">
        <v>0</v>
      </c>
      <c r="I12" s="40" t="s">
        <v>0</v>
      </c>
      <c r="J12" s="41" t="s">
        <v>0</v>
      </c>
      <c r="K12" s="42" t="s">
        <v>0</v>
      </c>
      <c r="L12" s="43" t="s">
        <v>0</v>
      </c>
      <c r="M12" s="44" t="s">
        <v>0</v>
      </c>
    </row>
    <row r="13" spans="1:13" ht="18" customHeight="1" x14ac:dyDescent="0.4">
      <c r="A13" s="208" t="s">
        <v>161</v>
      </c>
      <c r="B13" s="14"/>
      <c r="C13" s="15">
        <v>32254</v>
      </c>
      <c r="D13" s="16">
        <v>31251</v>
      </c>
      <c r="E13" s="17">
        <v>1.0320949729608653</v>
      </c>
      <c r="F13" s="18">
        <v>1003</v>
      </c>
      <c r="G13" s="15">
        <v>40932</v>
      </c>
      <c r="H13" s="16">
        <v>37995</v>
      </c>
      <c r="I13" s="17">
        <v>1.0772996446900909</v>
      </c>
      <c r="J13" s="18">
        <v>2937</v>
      </c>
      <c r="K13" s="46">
        <v>0.78798983680250168</v>
      </c>
      <c r="L13" s="47">
        <v>0.82250296091591002</v>
      </c>
      <c r="M13" s="48">
        <v>-3.4513124113408344E-2</v>
      </c>
    </row>
    <row r="14" spans="1:13" ht="18" customHeight="1" x14ac:dyDescent="0.4">
      <c r="A14" s="206"/>
      <c r="B14" s="81" t="s">
        <v>157</v>
      </c>
      <c r="C14" s="23">
        <v>8755</v>
      </c>
      <c r="D14" s="24">
        <v>7750</v>
      </c>
      <c r="E14" s="25">
        <v>1.1296774193548387</v>
      </c>
      <c r="F14" s="26">
        <v>1005</v>
      </c>
      <c r="G14" s="23">
        <v>11650</v>
      </c>
      <c r="H14" s="24">
        <v>8300</v>
      </c>
      <c r="I14" s="25">
        <v>1.4036144578313252</v>
      </c>
      <c r="J14" s="26">
        <v>3350</v>
      </c>
      <c r="K14" s="49">
        <v>0.75150214592274678</v>
      </c>
      <c r="L14" s="50">
        <v>0.9337349397590361</v>
      </c>
      <c r="M14" s="29">
        <v>-0.18223279383628932</v>
      </c>
    </row>
    <row r="15" spans="1:13" ht="18" customHeight="1" x14ac:dyDescent="0.4">
      <c r="A15" s="206"/>
      <c r="B15" s="66" t="s">
        <v>156</v>
      </c>
      <c r="C15" s="30">
        <v>4750</v>
      </c>
      <c r="D15" s="31">
        <v>5165</v>
      </c>
      <c r="E15" s="32">
        <v>0.91965150048402711</v>
      </c>
      <c r="F15" s="33">
        <v>-415</v>
      </c>
      <c r="G15" s="30">
        <v>5595</v>
      </c>
      <c r="H15" s="31">
        <v>5900</v>
      </c>
      <c r="I15" s="32">
        <v>0.94830508474576269</v>
      </c>
      <c r="J15" s="33">
        <v>-305</v>
      </c>
      <c r="K15" s="34">
        <v>0.84897229669347629</v>
      </c>
      <c r="L15" s="35">
        <v>0.87542372881355934</v>
      </c>
      <c r="M15" s="36">
        <v>-2.6451432120083052E-2</v>
      </c>
    </row>
    <row r="16" spans="1:13" ht="18" customHeight="1" x14ac:dyDescent="0.4">
      <c r="A16" s="206"/>
      <c r="B16" s="66" t="s">
        <v>154</v>
      </c>
      <c r="C16" s="30">
        <v>17597</v>
      </c>
      <c r="D16" s="31">
        <v>17867</v>
      </c>
      <c r="E16" s="32">
        <v>0.98488834163541727</v>
      </c>
      <c r="F16" s="33">
        <v>-270</v>
      </c>
      <c r="G16" s="30">
        <v>22398</v>
      </c>
      <c r="H16" s="31">
        <v>22210</v>
      </c>
      <c r="I16" s="32">
        <v>1.0084646555605583</v>
      </c>
      <c r="J16" s="33">
        <v>188</v>
      </c>
      <c r="K16" s="34">
        <v>0.78565050450933116</v>
      </c>
      <c r="L16" s="35">
        <v>0.80445745159837911</v>
      </c>
      <c r="M16" s="36">
        <v>-1.8806947089047954E-2</v>
      </c>
    </row>
    <row r="17" spans="1:13" ht="18" customHeight="1" x14ac:dyDescent="0.4">
      <c r="A17" s="206"/>
      <c r="B17" s="66" t="s">
        <v>153</v>
      </c>
      <c r="C17" s="30">
        <v>1152</v>
      </c>
      <c r="D17" s="31">
        <v>469</v>
      </c>
      <c r="E17" s="32">
        <v>2.4562899786780386</v>
      </c>
      <c r="F17" s="33">
        <v>683</v>
      </c>
      <c r="G17" s="30">
        <v>1289</v>
      </c>
      <c r="H17" s="31">
        <v>1585</v>
      </c>
      <c r="I17" s="32">
        <v>0.81324921135646688</v>
      </c>
      <c r="J17" s="33">
        <v>-296</v>
      </c>
      <c r="K17" s="34">
        <v>0.89371605896043449</v>
      </c>
      <c r="L17" s="35">
        <v>0.29589905362776026</v>
      </c>
      <c r="M17" s="36">
        <v>0.59781700533267423</v>
      </c>
    </row>
    <row r="18" spans="1:13" s="45" customFormat="1" ht="18" customHeight="1" x14ac:dyDescent="0.15">
      <c r="A18" s="51"/>
      <c r="B18" s="52" t="s">
        <v>99</v>
      </c>
      <c r="C18" s="53" t="s">
        <v>0</v>
      </c>
      <c r="D18" s="39" t="s">
        <v>0</v>
      </c>
      <c r="E18" s="40" t="s">
        <v>0</v>
      </c>
      <c r="F18" s="41" t="s">
        <v>0</v>
      </c>
      <c r="G18" s="53" t="s">
        <v>0</v>
      </c>
      <c r="H18" s="39" t="s">
        <v>0</v>
      </c>
      <c r="I18" s="40" t="s">
        <v>0</v>
      </c>
      <c r="J18" s="41" t="s">
        <v>0</v>
      </c>
      <c r="K18" s="42" t="s">
        <v>0</v>
      </c>
      <c r="L18" s="43" t="s">
        <v>0</v>
      </c>
      <c r="M18" s="44" t="s">
        <v>0</v>
      </c>
    </row>
    <row r="19" spans="1:13" ht="18" customHeight="1" x14ac:dyDescent="0.4">
      <c r="A19" s="208" t="s">
        <v>160</v>
      </c>
      <c r="B19" s="14"/>
      <c r="C19" s="15">
        <v>18971</v>
      </c>
      <c r="D19" s="16">
        <v>23350</v>
      </c>
      <c r="E19" s="17">
        <v>0.81246252676659525</v>
      </c>
      <c r="F19" s="18">
        <v>-4379</v>
      </c>
      <c r="G19" s="15">
        <v>25674</v>
      </c>
      <c r="H19" s="19">
        <v>29070</v>
      </c>
      <c r="I19" s="17">
        <v>0.88317853457172346</v>
      </c>
      <c r="J19" s="18">
        <v>-3396</v>
      </c>
      <c r="K19" s="46">
        <v>0.73891875048687383</v>
      </c>
      <c r="L19" s="47">
        <v>0.80323357413140695</v>
      </c>
      <c r="M19" s="22">
        <v>-6.4314823644533115E-2</v>
      </c>
    </row>
    <row r="20" spans="1:13" ht="18" customHeight="1" x14ac:dyDescent="0.4">
      <c r="A20" s="206"/>
      <c r="B20" s="81" t="s">
        <v>157</v>
      </c>
      <c r="C20" s="23">
        <v>0</v>
      </c>
      <c r="D20" s="24">
        <v>0</v>
      </c>
      <c r="E20" s="25" t="e">
        <v>#DIV/0!</v>
      </c>
      <c r="F20" s="26">
        <v>0</v>
      </c>
      <c r="G20" s="23">
        <v>0</v>
      </c>
      <c r="H20" s="24">
        <v>0</v>
      </c>
      <c r="I20" s="25" t="e">
        <v>#DIV/0!</v>
      </c>
      <c r="J20" s="26">
        <v>0</v>
      </c>
      <c r="K20" s="49" t="s">
        <v>0</v>
      </c>
      <c r="L20" s="50" t="s">
        <v>0</v>
      </c>
      <c r="M20" s="29" t="e">
        <v>#VALUE!</v>
      </c>
    </row>
    <row r="21" spans="1:13" ht="18" customHeight="1" x14ac:dyDescent="0.4">
      <c r="A21" s="206"/>
      <c r="B21" s="66" t="s">
        <v>156</v>
      </c>
      <c r="C21" s="30">
        <v>6508</v>
      </c>
      <c r="D21" s="31">
        <v>7152</v>
      </c>
      <c r="E21" s="32">
        <v>0.90995525727069348</v>
      </c>
      <c r="F21" s="33">
        <v>-644</v>
      </c>
      <c r="G21" s="30">
        <v>8715</v>
      </c>
      <c r="H21" s="54">
        <v>8745</v>
      </c>
      <c r="I21" s="32">
        <v>0.99656946826758153</v>
      </c>
      <c r="J21" s="33">
        <v>-30</v>
      </c>
      <c r="K21" s="34">
        <v>0.74675846242111299</v>
      </c>
      <c r="L21" s="35">
        <v>0.81783876500857633</v>
      </c>
      <c r="M21" s="36">
        <v>-7.108030258746334E-2</v>
      </c>
    </row>
    <row r="22" spans="1:13" ht="18" customHeight="1" x14ac:dyDescent="0.4">
      <c r="A22" s="206"/>
      <c r="B22" s="66" t="s">
        <v>154</v>
      </c>
      <c r="C22" s="30">
        <v>12463</v>
      </c>
      <c r="D22" s="31">
        <v>16198</v>
      </c>
      <c r="E22" s="32">
        <v>0.76941597728114586</v>
      </c>
      <c r="F22" s="33">
        <v>-3735</v>
      </c>
      <c r="G22" s="30">
        <v>16959</v>
      </c>
      <c r="H22" s="31">
        <v>20325</v>
      </c>
      <c r="I22" s="32">
        <v>0.83439114391143909</v>
      </c>
      <c r="J22" s="33">
        <v>-3366</v>
      </c>
      <c r="K22" s="34">
        <v>0.73489002889321309</v>
      </c>
      <c r="L22" s="35">
        <v>0.79694956949569495</v>
      </c>
      <c r="M22" s="36">
        <v>-6.2059540602481866E-2</v>
      </c>
    </row>
    <row r="23" spans="1:13" s="45" customFormat="1" ht="18" customHeight="1" x14ac:dyDescent="0.15">
      <c r="A23" s="51"/>
      <c r="B23" s="52" t="s">
        <v>99</v>
      </c>
      <c r="C23" s="53" t="s">
        <v>0</v>
      </c>
      <c r="D23" s="39" t="s">
        <v>0</v>
      </c>
      <c r="E23" s="40" t="s">
        <v>0</v>
      </c>
      <c r="F23" s="41" t="s">
        <v>0</v>
      </c>
      <c r="G23" s="53" t="s">
        <v>0</v>
      </c>
      <c r="H23" s="39" t="s">
        <v>0</v>
      </c>
      <c r="I23" s="40" t="s">
        <v>0</v>
      </c>
      <c r="J23" s="41" t="s">
        <v>0</v>
      </c>
      <c r="K23" s="42" t="s">
        <v>0</v>
      </c>
      <c r="L23" s="43" t="s">
        <v>0</v>
      </c>
      <c r="M23" s="44" t="s">
        <v>0</v>
      </c>
    </row>
    <row r="24" spans="1:13" ht="18" customHeight="1" x14ac:dyDescent="0.4">
      <c r="A24" s="208" t="s">
        <v>159</v>
      </c>
      <c r="B24" s="14"/>
      <c r="C24" s="15">
        <v>13062</v>
      </c>
      <c r="D24" s="16">
        <v>14737</v>
      </c>
      <c r="E24" s="17">
        <v>0.88634050349460547</v>
      </c>
      <c r="F24" s="18">
        <v>-1675</v>
      </c>
      <c r="G24" s="15">
        <v>16596</v>
      </c>
      <c r="H24" s="19">
        <v>18964</v>
      </c>
      <c r="I24" s="17">
        <v>0.87513182872811646</v>
      </c>
      <c r="J24" s="18">
        <v>-2368</v>
      </c>
      <c r="K24" s="46">
        <v>0.78705712219812007</v>
      </c>
      <c r="L24" s="47">
        <v>0.7771039865007382</v>
      </c>
      <c r="M24" s="48">
        <v>9.9531356973818763E-3</v>
      </c>
    </row>
    <row r="25" spans="1:13" ht="18" customHeight="1" x14ac:dyDescent="0.4">
      <c r="A25" s="206"/>
      <c r="B25" s="81" t="s">
        <v>157</v>
      </c>
      <c r="C25" s="23">
        <v>0</v>
      </c>
      <c r="D25" s="24">
        <v>0</v>
      </c>
      <c r="E25" s="25" t="e">
        <v>#DIV/0!</v>
      </c>
      <c r="F25" s="26">
        <v>0</v>
      </c>
      <c r="G25" s="23">
        <v>0</v>
      </c>
      <c r="H25" s="24">
        <v>0</v>
      </c>
      <c r="I25" s="25" t="e">
        <v>#DIV/0!</v>
      </c>
      <c r="J25" s="26">
        <v>0</v>
      </c>
      <c r="K25" s="49" t="s">
        <v>0</v>
      </c>
      <c r="L25" s="50" t="s">
        <v>0</v>
      </c>
      <c r="M25" s="29" t="e">
        <v>#VALUE!</v>
      </c>
    </row>
    <row r="26" spans="1:13" ht="18" customHeight="1" x14ac:dyDescent="0.4">
      <c r="A26" s="206"/>
      <c r="B26" s="66" t="s">
        <v>156</v>
      </c>
      <c r="C26" s="30">
        <v>4507</v>
      </c>
      <c r="D26" s="31">
        <v>4907</v>
      </c>
      <c r="E26" s="32">
        <v>0.91848379865498264</v>
      </c>
      <c r="F26" s="33">
        <v>-400</v>
      </c>
      <c r="G26" s="30">
        <v>5550</v>
      </c>
      <c r="H26" s="54">
        <v>5850</v>
      </c>
      <c r="I26" s="32">
        <v>0.94871794871794868</v>
      </c>
      <c r="J26" s="33">
        <v>-300</v>
      </c>
      <c r="K26" s="34">
        <v>0.8120720720720721</v>
      </c>
      <c r="L26" s="35">
        <v>0.8388034188034188</v>
      </c>
      <c r="M26" s="36">
        <v>-2.6731346731346695E-2</v>
      </c>
    </row>
    <row r="27" spans="1:13" ht="18" customHeight="1" x14ac:dyDescent="0.4">
      <c r="A27" s="206"/>
      <c r="B27" s="66" t="s">
        <v>154</v>
      </c>
      <c r="C27" s="30">
        <v>8555</v>
      </c>
      <c r="D27" s="31">
        <v>9830</v>
      </c>
      <c r="E27" s="32">
        <v>0.87029501525941</v>
      </c>
      <c r="F27" s="33">
        <v>-1275</v>
      </c>
      <c r="G27" s="30">
        <v>11046</v>
      </c>
      <c r="H27" s="31">
        <v>13114</v>
      </c>
      <c r="I27" s="32">
        <v>0.84230593259112396</v>
      </c>
      <c r="J27" s="33">
        <v>-2068</v>
      </c>
      <c r="K27" s="34">
        <v>0.77448850262538471</v>
      </c>
      <c r="L27" s="35">
        <v>0.74958060088455081</v>
      </c>
      <c r="M27" s="36">
        <v>2.4907901740833904E-2</v>
      </c>
    </row>
    <row r="28" spans="1:13" s="45" customFormat="1" ht="18" customHeight="1" x14ac:dyDescent="0.15">
      <c r="A28" s="51"/>
      <c r="B28" s="52" t="s">
        <v>99</v>
      </c>
      <c r="C28" s="53" t="s">
        <v>0</v>
      </c>
      <c r="D28" s="39" t="s">
        <v>0</v>
      </c>
      <c r="E28" s="40" t="s">
        <v>0</v>
      </c>
      <c r="F28" s="41" t="s">
        <v>0</v>
      </c>
      <c r="G28" s="53" t="s">
        <v>0</v>
      </c>
      <c r="H28" s="39" t="s">
        <v>0</v>
      </c>
      <c r="I28" s="40" t="s">
        <v>0</v>
      </c>
      <c r="J28" s="41" t="s">
        <v>0</v>
      </c>
      <c r="K28" s="42" t="s">
        <v>0</v>
      </c>
      <c r="L28" s="43" t="s">
        <v>0</v>
      </c>
      <c r="M28" s="44" t="s">
        <v>0</v>
      </c>
    </row>
    <row r="29" spans="1:13" ht="18" customHeight="1" x14ac:dyDescent="0.4">
      <c r="A29" s="208" t="s">
        <v>158</v>
      </c>
      <c r="B29" s="14"/>
      <c r="C29" s="15">
        <v>17651</v>
      </c>
      <c r="D29" s="16">
        <v>20484</v>
      </c>
      <c r="E29" s="17">
        <v>0.86169693419254056</v>
      </c>
      <c r="F29" s="18">
        <v>-2833</v>
      </c>
      <c r="G29" s="15">
        <v>26088</v>
      </c>
      <c r="H29" s="16">
        <v>28137</v>
      </c>
      <c r="I29" s="17">
        <v>0.92717773749866728</v>
      </c>
      <c r="J29" s="18">
        <v>-2049</v>
      </c>
      <c r="K29" s="46">
        <v>0.67659460288255135</v>
      </c>
      <c r="L29" s="47">
        <v>0.72800938266339699</v>
      </c>
      <c r="M29" s="22">
        <v>-5.1414779780845632E-2</v>
      </c>
    </row>
    <row r="30" spans="1:13" ht="18" customHeight="1" x14ac:dyDescent="0.4">
      <c r="A30" s="206"/>
      <c r="B30" s="81" t="s">
        <v>157</v>
      </c>
      <c r="C30" s="23">
        <v>0</v>
      </c>
      <c r="D30" s="24">
        <v>0</v>
      </c>
      <c r="E30" s="25" t="e">
        <v>#DIV/0!</v>
      </c>
      <c r="F30" s="26">
        <v>0</v>
      </c>
      <c r="G30" s="23">
        <v>0</v>
      </c>
      <c r="H30" s="24">
        <v>0</v>
      </c>
      <c r="I30" s="25" t="e">
        <v>#DIV/0!</v>
      </c>
      <c r="J30" s="26">
        <v>0</v>
      </c>
      <c r="K30" s="49" t="s">
        <v>0</v>
      </c>
      <c r="L30" s="50" t="s">
        <v>0</v>
      </c>
      <c r="M30" s="29" t="e">
        <v>#VALUE!</v>
      </c>
    </row>
    <row r="31" spans="1:13" ht="18" customHeight="1" x14ac:dyDescent="0.4">
      <c r="A31" s="206"/>
      <c r="B31" s="66" t="s">
        <v>156</v>
      </c>
      <c r="C31" s="30">
        <v>2055</v>
      </c>
      <c r="D31" s="207">
        <v>2558</v>
      </c>
      <c r="E31" s="32">
        <v>0.80336200156372162</v>
      </c>
      <c r="F31" s="33">
        <v>-503</v>
      </c>
      <c r="G31" s="30">
        <v>2760</v>
      </c>
      <c r="H31" s="207">
        <v>2900</v>
      </c>
      <c r="I31" s="32">
        <v>0.9517241379310345</v>
      </c>
      <c r="J31" s="33">
        <v>-140</v>
      </c>
      <c r="K31" s="34">
        <v>0.74456521739130432</v>
      </c>
      <c r="L31" s="35">
        <v>0.88206896551724134</v>
      </c>
      <c r="M31" s="36">
        <v>-0.13750374812593702</v>
      </c>
    </row>
    <row r="32" spans="1:13" ht="18" customHeight="1" x14ac:dyDescent="0.4">
      <c r="A32" s="206"/>
      <c r="B32" s="66" t="s">
        <v>155</v>
      </c>
      <c r="C32" s="30">
        <v>753</v>
      </c>
      <c r="D32" s="31">
        <v>948</v>
      </c>
      <c r="E32" s="32">
        <v>0.79430379746835444</v>
      </c>
      <c r="F32" s="33">
        <v>-195</v>
      </c>
      <c r="G32" s="30">
        <v>1190</v>
      </c>
      <c r="H32" s="31">
        <v>1357</v>
      </c>
      <c r="I32" s="32">
        <v>0.87693441414885775</v>
      </c>
      <c r="J32" s="33">
        <v>-167</v>
      </c>
      <c r="K32" s="34">
        <v>0.63277310924369745</v>
      </c>
      <c r="L32" s="35">
        <v>0.69859985261606483</v>
      </c>
      <c r="M32" s="36">
        <v>-6.582674337236738E-2</v>
      </c>
    </row>
    <row r="33" spans="1:13" ht="18" customHeight="1" x14ac:dyDescent="0.4">
      <c r="A33" s="206"/>
      <c r="B33" s="66" t="s">
        <v>154</v>
      </c>
      <c r="C33" s="30">
        <v>13862</v>
      </c>
      <c r="D33" s="31">
        <v>15853</v>
      </c>
      <c r="E33" s="32">
        <v>0.87440862928152396</v>
      </c>
      <c r="F33" s="33">
        <v>-1991</v>
      </c>
      <c r="G33" s="30">
        <v>20717</v>
      </c>
      <c r="H33" s="31">
        <v>22259</v>
      </c>
      <c r="I33" s="32">
        <v>0.93072465070308641</v>
      </c>
      <c r="J33" s="33">
        <v>-1542</v>
      </c>
      <c r="K33" s="34">
        <v>0.66911232321282044</v>
      </c>
      <c r="L33" s="35">
        <v>0.71220629857585693</v>
      </c>
      <c r="M33" s="36">
        <v>-4.3093975363036496E-2</v>
      </c>
    </row>
    <row r="34" spans="1:13" ht="18" customHeight="1" x14ac:dyDescent="0.4">
      <c r="A34" s="206"/>
      <c r="B34" s="66" t="s">
        <v>153</v>
      </c>
      <c r="C34" s="30">
        <v>981</v>
      </c>
      <c r="D34" s="31">
        <v>1125</v>
      </c>
      <c r="E34" s="32">
        <v>0.872</v>
      </c>
      <c r="F34" s="33">
        <v>-144</v>
      </c>
      <c r="G34" s="30">
        <v>1421</v>
      </c>
      <c r="H34" s="31">
        <v>1621</v>
      </c>
      <c r="I34" s="32">
        <v>0.87661937075879082</v>
      </c>
      <c r="J34" s="33">
        <v>-200</v>
      </c>
      <c r="K34" s="34">
        <v>0.69035890218156226</v>
      </c>
      <c r="L34" s="35">
        <v>0.69401603948180135</v>
      </c>
      <c r="M34" s="36">
        <v>-3.6571373002390883E-3</v>
      </c>
    </row>
    <row r="35" spans="1:13" s="45" customFormat="1" ht="18" customHeight="1" x14ac:dyDescent="0.15">
      <c r="A35" s="37"/>
      <c r="B35" s="57" t="s">
        <v>99</v>
      </c>
      <c r="C35" s="58" t="s">
        <v>0</v>
      </c>
      <c r="D35" s="59" t="s">
        <v>0</v>
      </c>
      <c r="E35" s="60" t="s">
        <v>0</v>
      </c>
      <c r="F35" s="61" t="s">
        <v>0</v>
      </c>
      <c r="G35" s="58" t="s">
        <v>0</v>
      </c>
      <c r="H35" s="59" t="s">
        <v>0</v>
      </c>
      <c r="I35" s="60" t="s">
        <v>0</v>
      </c>
      <c r="J35" s="61" t="s">
        <v>0</v>
      </c>
      <c r="K35" s="62" t="s">
        <v>0</v>
      </c>
      <c r="L35" s="63" t="s">
        <v>0</v>
      </c>
      <c r="M35" s="64" t="s">
        <v>0</v>
      </c>
    </row>
    <row r="36" spans="1:13" s="45" customFormat="1" ht="18" customHeight="1" thickBot="1" x14ac:dyDescent="0.2">
      <c r="A36" s="51"/>
      <c r="B36" s="52" t="s">
        <v>152</v>
      </c>
      <c r="C36" s="53" t="s">
        <v>0</v>
      </c>
      <c r="D36" s="39" t="s">
        <v>0</v>
      </c>
      <c r="E36" s="40" t="s">
        <v>0</v>
      </c>
      <c r="F36" s="41" t="s">
        <v>0</v>
      </c>
      <c r="G36" s="53" t="s">
        <v>0</v>
      </c>
      <c r="H36" s="39" t="s">
        <v>0</v>
      </c>
      <c r="I36" s="40" t="s">
        <v>0</v>
      </c>
      <c r="J36" s="41" t="s">
        <v>0</v>
      </c>
      <c r="K36" s="67" t="s">
        <v>0</v>
      </c>
      <c r="L36" s="68" t="s">
        <v>0</v>
      </c>
      <c r="M36" s="69" t="s">
        <v>0</v>
      </c>
    </row>
    <row r="37" spans="1:13" x14ac:dyDescent="0.4">
      <c r="C37" s="203"/>
      <c r="G37" s="203"/>
    </row>
    <row r="38" spans="1:13" x14ac:dyDescent="0.4">
      <c r="C38" s="203"/>
      <c r="G38" s="203"/>
    </row>
    <row r="39" spans="1:13" x14ac:dyDescent="0.4">
      <c r="C39" s="203"/>
      <c r="G39" s="71"/>
    </row>
    <row r="40" spans="1:13" x14ac:dyDescent="0.4">
      <c r="C40" s="203"/>
      <c r="G40" s="203"/>
    </row>
    <row r="41" spans="1:13" x14ac:dyDescent="0.4">
      <c r="C41" s="203"/>
      <c r="G41" s="203"/>
    </row>
    <row r="42" spans="1:13" x14ac:dyDescent="0.4">
      <c r="C42" s="203"/>
      <c r="G42" s="203"/>
    </row>
    <row r="43" spans="1:13" x14ac:dyDescent="0.4">
      <c r="C43" s="203"/>
      <c r="G43" s="203"/>
    </row>
    <row r="44" spans="1:13" x14ac:dyDescent="0.4">
      <c r="C44" s="203"/>
      <c r="G44" s="203"/>
    </row>
    <row r="45" spans="1:13" x14ac:dyDescent="0.4">
      <c r="C45" s="203"/>
      <c r="G45" s="203"/>
    </row>
    <row r="46" spans="1:13" x14ac:dyDescent="0.4">
      <c r="C46" s="203"/>
      <c r="G46" s="203"/>
    </row>
    <row r="47" spans="1:13" x14ac:dyDescent="0.4">
      <c r="C47" s="203"/>
      <c r="G47" s="203"/>
    </row>
    <row r="48" spans="1:13" x14ac:dyDescent="0.4">
      <c r="C48" s="203"/>
      <c r="G48" s="203"/>
    </row>
    <row r="49" spans="3:7" x14ac:dyDescent="0.4">
      <c r="C49" s="203"/>
      <c r="G49" s="203"/>
    </row>
    <row r="50" spans="3:7" x14ac:dyDescent="0.4">
      <c r="C50" s="203"/>
      <c r="G50" s="203"/>
    </row>
    <row r="51" spans="3:7" x14ac:dyDescent="0.4">
      <c r="C51" s="203"/>
      <c r="G51" s="203"/>
    </row>
    <row r="52" spans="3:7" x14ac:dyDescent="0.4">
      <c r="C52" s="203"/>
      <c r="G52" s="203"/>
    </row>
    <row r="53" spans="3:7" x14ac:dyDescent="0.4">
      <c r="C53" s="203"/>
      <c r="G53" s="203"/>
    </row>
    <row r="54" spans="3:7" x14ac:dyDescent="0.4">
      <c r="C54" s="203"/>
      <c r="G54" s="203"/>
    </row>
    <row r="55" spans="3:7" x14ac:dyDescent="0.4">
      <c r="C55" s="203"/>
      <c r="G55" s="203"/>
    </row>
    <row r="56" spans="3:7" x14ac:dyDescent="0.4">
      <c r="C56" s="203"/>
      <c r="G56" s="203"/>
    </row>
    <row r="57" spans="3:7" x14ac:dyDescent="0.4">
      <c r="C57" s="203"/>
      <c r="G57" s="203"/>
    </row>
    <row r="58" spans="3:7" x14ac:dyDescent="0.4">
      <c r="C58" s="203"/>
      <c r="G58" s="203"/>
    </row>
    <row r="59" spans="3:7" x14ac:dyDescent="0.4">
      <c r="C59" s="203"/>
      <c r="G59" s="203"/>
    </row>
    <row r="60" spans="3:7" x14ac:dyDescent="0.4">
      <c r="C60" s="203"/>
      <c r="G60" s="203"/>
    </row>
    <row r="61" spans="3:7" x14ac:dyDescent="0.4">
      <c r="C61" s="203"/>
      <c r="G61" s="203"/>
    </row>
    <row r="62" spans="3:7" x14ac:dyDescent="0.4">
      <c r="C62" s="203"/>
      <c r="G62" s="203"/>
    </row>
    <row r="63" spans="3:7" x14ac:dyDescent="0.4">
      <c r="C63" s="203"/>
      <c r="G63" s="203"/>
    </row>
    <row r="64" spans="3:7" x14ac:dyDescent="0.4">
      <c r="C64" s="203"/>
      <c r="G64" s="203"/>
    </row>
    <row r="65" spans="2:7" x14ac:dyDescent="0.4">
      <c r="C65" s="203"/>
      <c r="G65" s="203"/>
    </row>
    <row r="66" spans="2:7" x14ac:dyDescent="0.4">
      <c r="C66" s="203"/>
      <c r="G66" s="203"/>
    </row>
    <row r="67" spans="2:7" x14ac:dyDescent="0.4">
      <c r="B67" s="202">
        <v>6025</v>
      </c>
      <c r="C67" s="203"/>
      <c r="F67" s="201">
        <v>10620</v>
      </c>
      <c r="G67" s="203"/>
    </row>
    <row r="68" spans="2:7" x14ac:dyDescent="0.4">
      <c r="C68" s="203"/>
      <c r="G68" s="203"/>
    </row>
    <row r="69" spans="2:7" x14ac:dyDescent="0.4">
      <c r="C69" s="203"/>
      <c r="G69" s="203"/>
    </row>
    <row r="70" spans="2:7" x14ac:dyDescent="0.4">
      <c r="C70" s="203"/>
      <c r="G70" s="203"/>
    </row>
    <row r="71" spans="2:7" x14ac:dyDescent="0.4">
      <c r="C71" s="203"/>
      <c r="G71" s="203"/>
    </row>
    <row r="72" spans="2:7" x14ac:dyDescent="0.4">
      <c r="C72" s="203"/>
      <c r="G72" s="203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26'!A1" display="'h26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showGridLines="0" zoomScale="90" zoomScaleNormal="90" workbookViewId="0">
      <selection sqref="A1:D1"/>
    </sheetView>
  </sheetViews>
  <sheetFormatPr defaultRowHeight="13.5" x14ac:dyDescent="0.4"/>
  <cols>
    <col min="1" max="1" width="2.125" style="136" customWidth="1"/>
    <col min="2" max="2" width="1.125" style="136" customWidth="1"/>
    <col min="3" max="3" width="6.75" style="136" customWidth="1"/>
    <col min="4" max="4" width="2.625" style="136" bestFit="1" customWidth="1"/>
    <col min="5" max="5" width="7.125" style="136" bestFit="1" customWidth="1"/>
    <col min="6" max="6" width="6.375" style="136" customWidth="1"/>
    <col min="7" max="8" width="12.75" style="136" bestFit="1" customWidth="1"/>
    <col min="9" max="9" width="7.625" style="136" customWidth="1"/>
    <col min="10" max="10" width="9.625" style="136" customWidth="1"/>
    <col min="11" max="12" width="12.75" style="136" bestFit="1" customWidth="1"/>
    <col min="13" max="13" width="7.625" style="136" customWidth="1"/>
    <col min="14" max="16" width="9.625" style="136" customWidth="1"/>
    <col min="17" max="17" width="8.625" style="136" customWidth="1"/>
    <col min="18" max="16384" width="9" style="136"/>
  </cols>
  <sheetData>
    <row r="1" spans="1:19" ht="17.25" customHeight="1" thickBot="1" x14ac:dyDescent="0.45">
      <c r="A1" s="281" t="str">
        <f>'h26'!A1</f>
        <v>平成26年度</v>
      </c>
      <c r="B1" s="281"/>
      <c r="C1" s="281"/>
      <c r="D1" s="281"/>
      <c r="E1" s="89"/>
      <c r="F1" s="89"/>
      <c r="G1" s="89"/>
      <c r="H1" s="89"/>
      <c r="I1" s="89"/>
      <c r="J1" s="92" t="str">
        <f ca="1">RIGHT(CELL("filename",$A$1),LEN(CELL("filename",$A$1))-FIND("]",CELL("filename",$A$1)))</f>
        <v>４月（中旬）</v>
      </c>
      <c r="K1" s="93" t="s">
        <v>72</v>
      </c>
      <c r="L1" s="89"/>
      <c r="M1" s="89"/>
      <c r="N1" s="89"/>
      <c r="O1" s="89"/>
      <c r="P1" s="89"/>
      <c r="Q1" s="89"/>
    </row>
    <row r="2" spans="1:19" x14ac:dyDescent="0.4">
      <c r="A2" s="299">
        <f>'４月（上旬）'!A2:B2</f>
        <v>26</v>
      </c>
      <c r="B2" s="284"/>
      <c r="C2" s="1">
        <f>'４月（上旬）'!C2</f>
        <v>2014</v>
      </c>
      <c r="D2" s="2" t="s">
        <v>141</v>
      </c>
      <c r="E2" s="2">
        <f>'４月（上旬）'!E2</f>
        <v>4</v>
      </c>
      <c r="F2" s="2" t="s">
        <v>140</v>
      </c>
      <c r="G2" s="291" t="s">
        <v>139</v>
      </c>
      <c r="H2" s="284"/>
      <c r="I2" s="284"/>
      <c r="J2" s="292"/>
      <c r="K2" s="284" t="s">
        <v>138</v>
      </c>
      <c r="L2" s="284"/>
      <c r="M2" s="284"/>
      <c r="N2" s="284"/>
      <c r="O2" s="291" t="s">
        <v>137</v>
      </c>
      <c r="P2" s="284"/>
      <c r="Q2" s="302"/>
    </row>
    <row r="3" spans="1:19" x14ac:dyDescent="0.4">
      <c r="A3" s="295" t="s">
        <v>136</v>
      </c>
      <c r="B3" s="296"/>
      <c r="C3" s="296"/>
      <c r="D3" s="296"/>
      <c r="E3" s="296"/>
      <c r="F3" s="296"/>
      <c r="G3" s="293" t="s">
        <v>148</v>
      </c>
      <c r="H3" s="287" t="s">
        <v>147</v>
      </c>
      <c r="I3" s="289" t="s">
        <v>133</v>
      </c>
      <c r="J3" s="290"/>
      <c r="K3" s="285" t="str">
        <f>G3</f>
        <v>14'4/11-4/20</v>
      </c>
      <c r="L3" s="287" t="str">
        <f>H3</f>
        <v>13'4/11-4/20</v>
      </c>
      <c r="M3" s="289" t="s">
        <v>133</v>
      </c>
      <c r="N3" s="290"/>
      <c r="O3" s="303" t="str">
        <f>G3</f>
        <v>14'4/11-4/20</v>
      </c>
      <c r="P3" s="282" t="str">
        <f>H3</f>
        <v>13'4/11-4/20</v>
      </c>
      <c r="Q3" s="300" t="s">
        <v>131</v>
      </c>
    </row>
    <row r="4" spans="1:19" ht="14.25" thickBot="1" x14ac:dyDescent="0.45">
      <c r="A4" s="297"/>
      <c r="B4" s="298"/>
      <c r="C4" s="298"/>
      <c r="D4" s="298"/>
      <c r="E4" s="298"/>
      <c r="F4" s="298"/>
      <c r="G4" s="294"/>
      <c r="H4" s="288"/>
      <c r="I4" s="3" t="s">
        <v>132</v>
      </c>
      <c r="J4" s="4" t="s">
        <v>131</v>
      </c>
      <c r="K4" s="286"/>
      <c r="L4" s="288"/>
      <c r="M4" s="3" t="s">
        <v>132</v>
      </c>
      <c r="N4" s="4" t="s">
        <v>131</v>
      </c>
      <c r="O4" s="304"/>
      <c r="P4" s="283"/>
      <c r="Q4" s="301"/>
    </row>
    <row r="5" spans="1:19" x14ac:dyDescent="0.4">
      <c r="A5" s="176" t="s">
        <v>130</v>
      </c>
      <c r="B5" s="195"/>
      <c r="C5" s="195"/>
      <c r="D5" s="195"/>
      <c r="E5" s="195"/>
      <c r="F5" s="195"/>
      <c r="G5" s="194">
        <v>159335</v>
      </c>
      <c r="H5" s="193">
        <v>151745</v>
      </c>
      <c r="I5" s="192">
        <v>1.0500181225081551</v>
      </c>
      <c r="J5" s="191">
        <v>7590</v>
      </c>
      <c r="K5" s="194">
        <v>212445</v>
      </c>
      <c r="L5" s="193">
        <v>192979</v>
      </c>
      <c r="M5" s="192">
        <v>1.1008710792366008</v>
      </c>
      <c r="N5" s="191">
        <v>19466</v>
      </c>
      <c r="O5" s="190">
        <v>0.75000588387582667</v>
      </c>
      <c r="P5" s="189">
        <v>0.78632908243902189</v>
      </c>
      <c r="Q5" s="188">
        <v>-3.6323198563195214E-2</v>
      </c>
      <c r="R5" s="139"/>
      <c r="S5" s="139"/>
    </row>
    <row r="6" spans="1:19" x14ac:dyDescent="0.4">
      <c r="A6" s="159" t="s">
        <v>129</v>
      </c>
      <c r="B6" s="158" t="s">
        <v>128</v>
      </c>
      <c r="C6" s="158"/>
      <c r="D6" s="158"/>
      <c r="E6" s="158"/>
      <c r="F6" s="158"/>
      <c r="G6" s="157">
        <v>66084</v>
      </c>
      <c r="H6" s="156">
        <v>66772</v>
      </c>
      <c r="I6" s="155">
        <v>0.98969627987779307</v>
      </c>
      <c r="J6" s="154">
        <v>-688</v>
      </c>
      <c r="K6" s="177">
        <v>88959</v>
      </c>
      <c r="L6" s="156">
        <v>84446</v>
      </c>
      <c r="M6" s="155">
        <v>1.0534424365866946</v>
      </c>
      <c r="N6" s="154">
        <v>4513</v>
      </c>
      <c r="O6" s="153">
        <v>0.74285906990860961</v>
      </c>
      <c r="P6" s="152">
        <v>0.79070648698576607</v>
      </c>
      <c r="Q6" s="151">
        <v>-4.7847417077156451E-2</v>
      </c>
      <c r="R6" s="139"/>
      <c r="S6" s="139"/>
    </row>
    <row r="7" spans="1:19" x14ac:dyDescent="0.4">
      <c r="A7" s="169"/>
      <c r="B7" s="159" t="s">
        <v>127</v>
      </c>
      <c r="C7" s="158"/>
      <c r="D7" s="158"/>
      <c r="E7" s="158"/>
      <c r="F7" s="158"/>
      <c r="G7" s="157">
        <v>43104</v>
      </c>
      <c r="H7" s="156">
        <v>42386</v>
      </c>
      <c r="I7" s="155">
        <v>1.0169395555136129</v>
      </c>
      <c r="J7" s="154">
        <v>718</v>
      </c>
      <c r="K7" s="157">
        <v>60354</v>
      </c>
      <c r="L7" s="156">
        <v>55131</v>
      </c>
      <c r="M7" s="155">
        <v>1.0947379877020189</v>
      </c>
      <c r="N7" s="154">
        <v>5223</v>
      </c>
      <c r="O7" s="153">
        <v>0.71418630082513168</v>
      </c>
      <c r="P7" s="152">
        <v>0.7688233480256117</v>
      </c>
      <c r="Q7" s="151">
        <v>-5.4637047200480016E-2</v>
      </c>
      <c r="R7" s="139"/>
      <c r="S7" s="139"/>
    </row>
    <row r="8" spans="1:19" x14ac:dyDescent="0.4">
      <c r="A8" s="169"/>
      <c r="B8" s="169"/>
      <c r="C8" s="168" t="s">
        <v>98</v>
      </c>
      <c r="D8" s="5"/>
      <c r="E8" s="167"/>
      <c r="F8" s="6" t="s">
        <v>84</v>
      </c>
      <c r="G8" s="166">
        <v>34815</v>
      </c>
      <c r="H8" s="165">
        <v>36838</v>
      </c>
      <c r="I8" s="164">
        <v>0.94508388077528638</v>
      </c>
      <c r="J8" s="163">
        <v>-2023</v>
      </c>
      <c r="K8" s="166">
        <v>47744</v>
      </c>
      <c r="L8" s="165">
        <v>48771</v>
      </c>
      <c r="M8" s="164">
        <v>0.9789424042976359</v>
      </c>
      <c r="N8" s="163">
        <v>-1027</v>
      </c>
      <c r="O8" s="162">
        <v>0.7292015750670241</v>
      </c>
      <c r="P8" s="161">
        <v>0.75532591088966805</v>
      </c>
      <c r="Q8" s="160">
        <v>-2.6124335822643951E-2</v>
      </c>
      <c r="R8" s="139"/>
      <c r="S8" s="139"/>
    </row>
    <row r="9" spans="1:19" x14ac:dyDescent="0.4">
      <c r="A9" s="169"/>
      <c r="B9" s="169"/>
      <c r="C9" s="168" t="s">
        <v>112</v>
      </c>
      <c r="D9" s="167"/>
      <c r="E9" s="167"/>
      <c r="F9" s="6" t="s">
        <v>84</v>
      </c>
      <c r="G9" s="166">
        <v>7684</v>
      </c>
      <c r="H9" s="165">
        <v>4924</v>
      </c>
      <c r="I9" s="164">
        <v>1.5605199025182779</v>
      </c>
      <c r="J9" s="163">
        <v>2760</v>
      </c>
      <c r="K9" s="166">
        <v>10000</v>
      </c>
      <c r="L9" s="165">
        <v>5000</v>
      </c>
      <c r="M9" s="164">
        <v>2</v>
      </c>
      <c r="N9" s="163">
        <v>5000</v>
      </c>
      <c r="O9" s="162">
        <v>0.76839999999999997</v>
      </c>
      <c r="P9" s="161">
        <v>0.98480000000000001</v>
      </c>
      <c r="Q9" s="160">
        <v>-0.21640000000000004</v>
      </c>
      <c r="R9" s="139"/>
      <c r="S9" s="139"/>
    </row>
    <row r="10" spans="1:19" x14ac:dyDescent="0.4">
      <c r="A10" s="169"/>
      <c r="B10" s="169"/>
      <c r="C10" s="168" t="s">
        <v>96</v>
      </c>
      <c r="D10" s="167"/>
      <c r="E10" s="167"/>
      <c r="F10" s="173"/>
      <c r="G10" s="166"/>
      <c r="H10" s="165"/>
      <c r="I10" s="164" t="e">
        <v>#DIV/0!</v>
      </c>
      <c r="J10" s="163">
        <v>0</v>
      </c>
      <c r="K10" s="166"/>
      <c r="L10" s="165"/>
      <c r="M10" s="164" t="e">
        <v>#DIV/0!</v>
      </c>
      <c r="N10" s="163">
        <v>0</v>
      </c>
      <c r="O10" s="162" t="e">
        <v>#DIV/0!</v>
      </c>
      <c r="P10" s="161" t="e">
        <v>#DIV/0!</v>
      </c>
      <c r="Q10" s="160" t="e">
        <v>#DIV/0!</v>
      </c>
      <c r="R10" s="139"/>
      <c r="S10" s="139"/>
    </row>
    <row r="11" spans="1:19" x14ac:dyDescent="0.4">
      <c r="A11" s="169"/>
      <c r="B11" s="169"/>
      <c r="C11" s="168" t="s">
        <v>97</v>
      </c>
      <c r="D11" s="167"/>
      <c r="E11" s="167"/>
      <c r="F11" s="173"/>
      <c r="G11" s="166"/>
      <c r="H11" s="165"/>
      <c r="I11" s="164" t="e">
        <v>#DIV/0!</v>
      </c>
      <c r="J11" s="163">
        <v>0</v>
      </c>
      <c r="K11" s="166"/>
      <c r="L11" s="165"/>
      <c r="M11" s="164" t="e">
        <v>#DIV/0!</v>
      </c>
      <c r="N11" s="163">
        <v>0</v>
      </c>
      <c r="O11" s="162" t="e">
        <v>#DIV/0!</v>
      </c>
      <c r="P11" s="161" t="e">
        <v>#DIV/0!</v>
      </c>
      <c r="Q11" s="160" t="e">
        <v>#DIV/0!</v>
      </c>
      <c r="R11" s="139"/>
      <c r="S11" s="139"/>
    </row>
    <row r="12" spans="1:19" x14ac:dyDescent="0.4">
      <c r="A12" s="169"/>
      <c r="B12" s="169"/>
      <c r="C12" s="168" t="s">
        <v>93</v>
      </c>
      <c r="D12" s="167"/>
      <c r="E12" s="167"/>
      <c r="F12" s="173"/>
      <c r="G12" s="166"/>
      <c r="H12" s="165"/>
      <c r="I12" s="164" t="e">
        <v>#DIV/0!</v>
      </c>
      <c r="J12" s="163">
        <v>0</v>
      </c>
      <c r="K12" s="166"/>
      <c r="L12" s="165"/>
      <c r="M12" s="164" t="e">
        <v>#DIV/0!</v>
      </c>
      <c r="N12" s="163">
        <v>0</v>
      </c>
      <c r="O12" s="162" t="e">
        <v>#DIV/0!</v>
      </c>
      <c r="P12" s="161" t="e">
        <v>#DIV/0!</v>
      </c>
      <c r="Q12" s="160" t="e">
        <v>#DIV/0!</v>
      </c>
      <c r="R12" s="139"/>
      <c r="S12" s="139"/>
    </row>
    <row r="13" spans="1:19" x14ac:dyDescent="0.4">
      <c r="A13" s="169"/>
      <c r="B13" s="169"/>
      <c r="C13" s="168" t="s">
        <v>91</v>
      </c>
      <c r="D13" s="167"/>
      <c r="E13" s="167"/>
      <c r="F13" s="6" t="s">
        <v>84</v>
      </c>
      <c r="G13" s="166">
        <v>605</v>
      </c>
      <c r="H13" s="165">
        <v>624</v>
      </c>
      <c r="I13" s="164">
        <v>0.96955128205128205</v>
      </c>
      <c r="J13" s="163">
        <v>-19</v>
      </c>
      <c r="K13" s="166">
        <v>2610</v>
      </c>
      <c r="L13" s="165">
        <v>1360</v>
      </c>
      <c r="M13" s="164">
        <v>1.9191176470588236</v>
      </c>
      <c r="N13" s="163">
        <v>1250</v>
      </c>
      <c r="O13" s="162">
        <v>0.23180076628352492</v>
      </c>
      <c r="P13" s="161">
        <v>0.45882352941176469</v>
      </c>
      <c r="Q13" s="160">
        <v>-0.22702276312823977</v>
      </c>
      <c r="R13" s="139"/>
      <c r="S13" s="139"/>
    </row>
    <row r="14" spans="1:19" x14ac:dyDescent="0.4">
      <c r="A14" s="169"/>
      <c r="B14" s="169"/>
      <c r="C14" s="168" t="s">
        <v>110</v>
      </c>
      <c r="D14" s="167"/>
      <c r="E14" s="167"/>
      <c r="F14" s="173"/>
      <c r="G14" s="166"/>
      <c r="H14" s="165"/>
      <c r="I14" s="164" t="e">
        <v>#DIV/0!</v>
      </c>
      <c r="J14" s="163">
        <v>0</v>
      </c>
      <c r="K14" s="166"/>
      <c r="L14" s="165"/>
      <c r="M14" s="164" t="e">
        <v>#DIV/0!</v>
      </c>
      <c r="N14" s="163">
        <v>0</v>
      </c>
      <c r="O14" s="162" t="e">
        <v>#DIV/0!</v>
      </c>
      <c r="P14" s="161" t="e">
        <v>#DIV/0!</v>
      </c>
      <c r="Q14" s="160" t="e">
        <v>#DIV/0!</v>
      </c>
      <c r="R14" s="139"/>
      <c r="S14" s="139"/>
    </row>
    <row r="15" spans="1:19" x14ac:dyDescent="0.4">
      <c r="A15" s="169"/>
      <c r="B15" s="169"/>
      <c r="C15" s="168" t="s">
        <v>90</v>
      </c>
      <c r="D15" s="167"/>
      <c r="E15" s="167"/>
      <c r="F15" s="173"/>
      <c r="G15" s="166"/>
      <c r="H15" s="165"/>
      <c r="I15" s="164" t="e">
        <v>#DIV/0!</v>
      </c>
      <c r="J15" s="163">
        <v>0</v>
      </c>
      <c r="K15" s="166"/>
      <c r="L15" s="165"/>
      <c r="M15" s="164" t="e">
        <v>#DIV/0!</v>
      </c>
      <c r="N15" s="163">
        <v>0</v>
      </c>
      <c r="O15" s="162" t="e">
        <v>#DIV/0!</v>
      </c>
      <c r="P15" s="161" t="e">
        <v>#DIV/0!</v>
      </c>
      <c r="Q15" s="160" t="e">
        <v>#DIV/0!</v>
      </c>
      <c r="R15" s="139"/>
      <c r="S15" s="139"/>
    </row>
    <row r="16" spans="1:19" x14ac:dyDescent="0.4">
      <c r="A16" s="169"/>
      <c r="B16" s="169"/>
      <c r="C16" s="149" t="s">
        <v>126</v>
      </c>
      <c r="D16" s="147"/>
      <c r="E16" s="147"/>
      <c r="F16" s="187"/>
      <c r="G16" s="146"/>
      <c r="H16" s="145"/>
      <c r="I16" s="144" t="e">
        <v>#DIV/0!</v>
      </c>
      <c r="J16" s="143">
        <v>0</v>
      </c>
      <c r="K16" s="146"/>
      <c r="L16" s="145"/>
      <c r="M16" s="144" t="e">
        <v>#DIV/0!</v>
      </c>
      <c r="N16" s="143">
        <v>0</v>
      </c>
      <c r="O16" s="142" t="e">
        <v>#DIV/0!</v>
      </c>
      <c r="P16" s="141" t="e">
        <v>#DIV/0!</v>
      </c>
      <c r="Q16" s="140" t="e">
        <v>#DIV/0!</v>
      </c>
      <c r="R16" s="139"/>
      <c r="S16" s="139"/>
    </row>
    <row r="17" spans="1:19" x14ac:dyDescent="0.4">
      <c r="A17" s="169"/>
      <c r="B17" s="159" t="s">
        <v>125</v>
      </c>
      <c r="C17" s="158"/>
      <c r="D17" s="158"/>
      <c r="E17" s="158"/>
      <c r="F17" s="174"/>
      <c r="G17" s="157">
        <v>22508</v>
      </c>
      <c r="H17" s="156">
        <v>23920</v>
      </c>
      <c r="I17" s="155">
        <v>0.94096989966555189</v>
      </c>
      <c r="J17" s="154">
        <v>-1412</v>
      </c>
      <c r="K17" s="157">
        <v>27715</v>
      </c>
      <c r="L17" s="156">
        <v>28475</v>
      </c>
      <c r="M17" s="155">
        <v>0.9733099209833187</v>
      </c>
      <c r="N17" s="154">
        <v>-760</v>
      </c>
      <c r="O17" s="153">
        <v>0.81212339888147211</v>
      </c>
      <c r="P17" s="152">
        <v>0.840035118525022</v>
      </c>
      <c r="Q17" s="151">
        <v>-2.7911719643549882E-2</v>
      </c>
      <c r="R17" s="139"/>
      <c r="S17" s="139"/>
    </row>
    <row r="18" spans="1:19" x14ac:dyDescent="0.4">
      <c r="A18" s="169"/>
      <c r="B18" s="169"/>
      <c r="C18" s="168" t="s">
        <v>98</v>
      </c>
      <c r="D18" s="167"/>
      <c r="E18" s="167"/>
      <c r="F18" s="173"/>
      <c r="G18" s="166"/>
      <c r="H18" s="165"/>
      <c r="I18" s="164" t="e">
        <v>#DIV/0!</v>
      </c>
      <c r="J18" s="163">
        <v>0</v>
      </c>
      <c r="K18" s="166"/>
      <c r="L18" s="165"/>
      <c r="M18" s="164" t="e">
        <v>#DIV/0!</v>
      </c>
      <c r="N18" s="163">
        <v>0</v>
      </c>
      <c r="O18" s="162" t="e">
        <v>#DIV/0!</v>
      </c>
      <c r="P18" s="161" t="e">
        <v>#DIV/0!</v>
      </c>
      <c r="Q18" s="160" t="e">
        <v>#DIV/0!</v>
      </c>
      <c r="R18" s="139"/>
      <c r="S18" s="139"/>
    </row>
    <row r="19" spans="1:19" x14ac:dyDescent="0.4">
      <c r="A19" s="169"/>
      <c r="B19" s="169"/>
      <c r="C19" s="168" t="s">
        <v>96</v>
      </c>
      <c r="D19" s="167"/>
      <c r="E19" s="167"/>
      <c r="F19" s="6" t="s">
        <v>84</v>
      </c>
      <c r="G19" s="166">
        <v>3874</v>
      </c>
      <c r="H19" s="165">
        <v>4590</v>
      </c>
      <c r="I19" s="164">
        <v>0.84400871459694993</v>
      </c>
      <c r="J19" s="163">
        <v>-716</v>
      </c>
      <c r="K19" s="166">
        <v>4400</v>
      </c>
      <c r="L19" s="165">
        <v>5120</v>
      </c>
      <c r="M19" s="164">
        <v>0.859375</v>
      </c>
      <c r="N19" s="163">
        <v>-720</v>
      </c>
      <c r="O19" s="162">
        <v>0.88045454545454549</v>
      </c>
      <c r="P19" s="161">
        <v>0.896484375</v>
      </c>
      <c r="Q19" s="160">
        <v>-1.602982954545451E-2</v>
      </c>
      <c r="R19" s="139"/>
      <c r="S19" s="139"/>
    </row>
    <row r="20" spans="1:19" x14ac:dyDescent="0.4">
      <c r="A20" s="169"/>
      <c r="B20" s="169"/>
      <c r="C20" s="168" t="s">
        <v>97</v>
      </c>
      <c r="D20" s="167"/>
      <c r="E20" s="167"/>
      <c r="F20" s="6" t="s">
        <v>84</v>
      </c>
      <c r="G20" s="166">
        <v>6523</v>
      </c>
      <c r="H20" s="165">
        <v>6764</v>
      </c>
      <c r="I20" s="164">
        <v>0.96437019515079836</v>
      </c>
      <c r="J20" s="163">
        <v>-241</v>
      </c>
      <c r="K20" s="166">
        <v>8710</v>
      </c>
      <c r="L20" s="165">
        <v>8745</v>
      </c>
      <c r="M20" s="164">
        <v>0.9959977129788451</v>
      </c>
      <c r="N20" s="163">
        <v>-35</v>
      </c>
      <c r="O20" s="162">
        <v>0.74890929965556829</v>
      </c>
      <c r="P20" s="161">
        <v>0.77347055460263003</v>
      </c>
      <c r="Q20" s="160">
        <v>-2.4561254947061739E-2</v>
      </c>
      <c r="R20" s="139"/>
      <c r="S20" s="139"/>
    </row>
    <row r="21" spans="1:19" x14ac:dyDescent="0.4">
      <c r="A21" s="169"/>
      <c r="B21" s="169"/>
      <c r="C21" s="168" t="s">
        <v>98</v>
      </c>
      <c r="D21" s="5" t="s">
        <v>0</v>
      </c>
      <c r="E21" s="167" t="s">
        <v>89</v>
      </c>
      <c r="F21" s="6" t="s">
        <v>84</v>
      </c>
      <c r="G21" s="166">
        <v>2316</v>
      </c>
      <c r="H21" s="165">
        <v>2559</v>
      </c>
      <c r="I21" s="164">
        <v>0.90504103165298944</v>
      </c>
      <c r="J21" s="163">
        <v>-243</v>
      </c>
      <c r="K21" s="166">
        <v>2900</v>
      </c>
      <c r="L21" s="165">
        <v>2900</v>
      </c>
      <c r="M21" s="164">
        <v>1</v>
      </c>
      <c r="N21" s="163">
        <v>0</v>
      </c>
      <c r="O21" s="162">
        <v>0.79862068965517241</v>
      </c>
      <c r="P21" s="161">
        <v>0.88241379310344825</v>
      </c>
      <c r="Q21" s="160">
        <v>-8.3793103448275841E-2</v>
      </c>
      <c r="R21" s="139"/>
      <c r="S21" s="139"/>
    </row>
    <row r="22" spans="1:19" x14ac:dyDescent="0.4">
      <c r="A22" s="169"/>
      <c r="B22" s="169"/>
      <c r="C22" s="168" t="s">
        <v>98</v>
      </c>
      <c r="D22" s="5" t="s">
        <v>0</v>
      </c>
      <c r="E22" s="167" t="s">
        <v>123</v>
      </c>
      <c r="F22" s="6" t="s">
        <v>84</v>
      </c>
      <c r="G22" s="166">
        <v>1246</v>
      </c>
      <c r="H22" s="165">
        <v>1229</v>
      </c>
      <c r="I22" s="164">
        <v>1.0138323840520749</v>
      </c>
      <c r="J22" s="163">
        <v>17</v>
      </c>
      <c r="K22" s="166">
        <v>1450</v>
      </c>
      <c r="L22" s="165">
        <v>1490</v>
      </c>
      <c r="M22" s="164">
        <v>0.97315436241610742</v>
      </c>
      <c r="N22" s="163">
        <v>-40</v>
      </c>
      <c r="O22" s="162">
        <v>0.85931034482758617</v>
      </c>
      <c r="P22" s="161">
        <v>0.82483221476510071</v>
      </c>
      <c r="Q22" s="160">
        <v>3.4478130062485457E-2</v>
      </c>
      <c r="R22" s="139"/>
      <c r="S22" s="139"/>
    </row>
    <row r="23" spans="1:19" x14ac:dyDescent="0.4">
      <c r="A23" s="169"/>
      <c r="B23" s="169"/>
      <c r="C23" s="168" t="s">
        <v>98</v>
      </c>
      <c r="D23" s="5" t="s">
        <v>0</v>
      </c>
      <c r="E23" s="167" t="s">
        <v>124</v>
      </c>
      <c r="F23" s="6" t="s">
        <v>88</v>
      </c>
      <c r="G23" s="166"/>
      <c r="H23" s="165"/>
      <c r="I23" s="164" t="e">
        <v>#DIV/0!</v>
      </c>
      <c r="J23" s="163">
        <v>0</v>
      </c>
      <c r="K23" s="166"/>
      <c r="L23" s="165"/>
      <c r="M23" s="164" t="e">
        <v>#DIV/0!</v>
      </c>
      <c r="N23" s="163">
        <v>0</v>
      </c>
      <c r="O23" s="162" t="e">
        <v>#DIV/0!</v>
      </c>
      <c r="P23" s="161" t="e">
        <v>#DIV/0!</v>
      </c>
      <c r="Q23" s="160" t="e">
        <v>#DIV/0!</v>
      </c>
      <c r="R23" s="139"/>
      <c r="S23" s="139"/>
    </row>
    <row r="24" spans="1:19" x14ac:dyDescent="0.4">
      <c r="A24" s="169"/>
      <c r="B24" s="169"/>
      <c r="C24" s="168" t="s">
        <v>96</v>
      </c>
      <c r="D24" s="5" t="s">
        <v>0</v>
      </c>
      <c r="E24" s="167" t="s">
        <v>89</v>
      </c>
      <c r="F24" s="6" t="s">
        <v>84</v>
      </c>
      <c r="G24" s="166">
        <v>1130</v>
      </c>
      <c r="H24" s="165">
        <v>1322</v>
      </c>
      <c r="I24" s="164">
        <v>0.85476550680786689</v>
      </c>
      <c r="J24" s="163">
        <v>-192</v>
      </c>
      <c r="K24" s="166">
        <v>1500</v>
      </c>
      <c r="L24" s="165">
        <v>1480</v>
      </c>
      <c r="M24" s="164">
        <v>1.0135135135135136</v>
      </c>
      <c r="N24" s="163">
        <v>20</v>
      </c>
      <c r="O24" s="162">
        <v>0.7533333333333333</v>
      </c>
      <c r="P24" s="161">
        <v>0.89324324324324322</v>
      </c>
      <c r="Q24" s="160">
        <v>-0.13990990990990992</v>
      </c>
      <c r="R24" s="139"/>
      <c r="S24" s="139"/>
    </row>
    <row r="25" spans="1:19" x14ac:dyDescent="0.4">
      <c r="A25" s="169"/>
      <c r="B25" s="169"/>
      <c r="C25" s="168" t="s">
        <v>96</v>
      </c>
      <c r="D25" s="5" t="s">
        <v>0</v>
      </c>
      <c r="E25" s="167" t="s">
        <v>123</v>
      </c>
      <c r="F25" s="173"/>
      <c r="G25" s="166"/>
      <c r="H25" s="165"/>
      <c r="I25" s="164" t="e">
        <v>#DIV/0!</v>
      </c>
      <c r="J25" s="163">
        <v>0</v>
      </c>
      <c r="K25" s="166"/>
      <c r="L25" s="165"/>
      <c r="M25" s="164" t="e">
        <v>#DIV/0!</v>
      </c>
      <c r="N25" s="163">
        <v>0</v>
      </c>
      <c r="O25" s="162" t="e">
        <v>#DIV/0!</v>
      </c>
      <c r="P25" s="161" t="e">
        <v>#DIV/0!</v>
      </c>
      <c r="Q25" s="160" t="e">
        <v>#DIV/0!</v>
      </c>
      <c r="R25" s="139"/>
      <c r="S25" s="139"/>
    </row>
    <row r="26" spans="1:19" x14ac:dyDescent="0.4">
      <c r="A26" s="169"/>
      <c r="B26" s="169"/>
      <c r="C26" s="168" t="s">
        <v>90</v>
      </c>
      <c r="D26" s="5" t="s">
        <v>0</v>
      </c>
      <c r="E26" s="167" t="s">
        <v>89</v>
      </c>
      <c r="F26" s="173"/>
      <c r="G26" s="166"/>
      <c r="H26" s="165"/>
      <c r="I26" s="164" t="e">
        <v>#DIV/0!</v>
      </c>
      <c r="J26" s="163">
        <v>0</v>
      </c>
      <c r="K26" s="166"/>
      <c r="L26" s="165"/>
      <c r="M26" s="164" t="e">
        <v>#DIV/0!</v>
      </c>
      <c r="N26" s="163">
        <v>0</v>
      </c>
      <c r="O26" s="162" t="e">
        <v>#DIV/0!</v>
      </c>
      <c r="P26" s="161" t="e">
        <v>#DIV/0!</v>
      </c>
      <c r="Q26" s="160" t="e">
        <v>#DIV/0!</v>
      </c>
      <c r="R26" s="139"/>
      <c r="S26" s="139"/>
    </row>
    <row r="27" spans="1:19" x14ac:dyDescent="0.4">
      <c r="A27" s="169"/>
      <c r="B27" s="169"/>
      <c r="C27" s="168" t="s">
        <v>93</v>
      </c>
      <c r="D27" s="5" t="s">
        <v>0</v>
      </c>
      <c r="E27" s="167" t="s">
        <v>89</v>
      </c>
      <c r="F27" s="173"/>
      <c r="G27" s="166"/>
      <c r="H27" s="165"/>
      <c r="I27" s="164" t="e">
        <v>#DIV/0!</v>
      </c>
      <c r="J27" s="163">
        <v>0</v>
      </c>
      <c r="K27" s="166"/>
      <c r="L27" s="165"/>
      <c r="M27" s="164" t="e">
        <v>#DIV/0!</v>
      </c>
      <c r="N27" s="163">
        <v>0</v>
      </c>
      <c r="O27" s="162" t="e">
        <v>#DIV/0!</v>
      </c>
      <c r="P27" s="161" t="e">
        <v>#DIV/0!</v>
      </c>
      <c r="Q27" s="160" t="e">
        <v>#DIV/0!</v>
      </c>
      <c r="R27" s="139"/>
      <c r="S27" s="139"/>
    </row>
    <row r="28" spans="1:19" x14ac:dyDescent="0.4">
      <c r="A28" s="169"/>
      <c r="B28" s="169"/>
      <c r="C28" s="168" t="s">
        <v>110</v>
      </c>
      <c r="D28" s="167"/>
      <c r="E28" s="167"/>
      <c r="F28" s="173"/>
      <c r="G28" s="166"/>
      <c r="H28" s="165"/>
      <c r="I28" s="164" t="e">
        <v>#DIV/0!</v>
      </c>
      <c r="J28" s="163">
        <v>0</v>
      </c>
      <c r="K28" s="166"/>
      <c r="L28" s="165"/>
      <c r="M28" s="164" t="e">
        <v>#DIV/0!</v>
      </c>
      <c r="N28" s="163">
        <v>0</v>
      </c>
      <c r="O28" s="162" t="e">
        <v>#DIV/0!</v>
      </c>
      <c r="P28" s="161" t="e">
        <v>#DIV/0!</v>
      </c>
      <c r="Q28" s="160" t="e">
        <v>#DIV/0!</v>
      </c>
      <c r="R28" s="139"/>
      <c r="S28" s="139"/>
    </row>
    <row r="29" spans="1:19" x14ac:dyDescent="0.4">
      <c r="A29" s="169"/>
      <c r="B29" s="169"/>
      <c r="C29" s="168" t="s">
        <v>105</v>
      </c>
      <c r="D29" s="167"/>
      <c r="E29" s="167"/>
      <c r="F29" s="173"/>
      <c r="G29" s="166"/>
      <c r="H29" s="165"/>
      <c r="I29" s="164" t="e">
        <v>#DIV/0!</v>
      </c>
      <c r="J29" s="163">
        <v>0</v>
      </c>
      <c r="K29" s="166"/>
      <c r="L29" s="165"/>
      <c r="M29" s="164" t="e">
        <v>#DIV/0!</v>
      </c>
      <c r="N29" s="163">
        <v>0</v>
      </c>
      <c r="O29" s="162" t="e">
        <v>#DIV/0!</v>
      </c>
      <c r="P29" s="161" t="e">
        <v>#DIV/0!</v>
      </c>
      <c r="Q29" s="160" t="e">
        <v>#DIV/0!</v>
      </c>
      <c r="R29" s="139"/>
      <c r="S29" s="139"/>
    </row>
    <row r="30" spans="1:19" x14ac:dyDescent="0.4">
      <c r="A30" s="169"/>
      <c r="B30" s="169"/>
      <c r="C30" s="168" t="s">
        <v>122</v>
      </c>
      <c r="D30" s="167"/>
      <c r="E30" s="167"/>
      <c r="F30" s="173"/>
      <c r="G30" s="166"/>
      <c r="H30" s="165"/>
      <c r="I30" s="164" t="e">
        <v>#DIV/0!</v>
      </c>
      <c r="J30" s="163">
        <v>0</v>
      </c>
      <c r="K30" s="166"/>
      <c r="L30" s="165"/>
      <c r="M30" s="164" t="e">
        <v>#DIV/0!</v>
      </c>
      <c r="N30" s="163">
        <v>0</v>
      </c>
      <c r="O30" s="162" t="e">
        <v>#DIV/0!</v>
      </c>
      <c r="P30" s="161" t="e">
        <v>#DIV/0!</v>
      </c>
      <c r="Q30" s="160" t="e">
        <v>#DIV/0!</v>
      </c>
      <c r="R30" s="139"/>
      <c r="S30" s="139"/>
    </row>
    <row r="31" spans="1:19" x14ac:dyDescent="0.4">
      <c r="A31" s="169"/>
      <c r="B31" s="169"/>
      <c r="C31" s="168" t="s">
        <v>121</v>
      </c>
      <c r="D31" s="167"/>
      <c r="E31" s="167"/>
      <c r="F31" s="6" t="s">
        <v>84</v>
      </c>
      <c r="G31" s="166">
        <v>1382</v>
      </c>
      <c r="H31" s="165">
        <v>1390</v>
      </c>
      <c r="I31" s="164">
        <v>0.99424460431654671</v>
      </c>
      <c r="J31" s="163">
        <v>-8</v>
      </c>
      <c r="K31" s="166">
        <v>1450</v>
      </c>
      <c r="L31" s="165">
        <v>1450</v>
      </c>
      <c r="M31" s="164">
        <v>1</v>
      </c>
      <c r="N31" s="163">
        <v>0</v>
      </c>
      <c r="O31" s="162">
        <v>0.95310344827586202</v>
      </c>
      <c r="P31" s="161">
        <v>0.95862068965517244</v>
      </c>
      <c r="Q31" s="160">
        <v>-5.5172413793104225E-3</v>
      </c>
      <c r="R31" s="139"/>
      <c r="S31" s="139"/>
    </row>
    <row r="32" spans="1:19" x14ac:dyDescent="0.4">
      <c r="A32" s="169"/>
      <c r="B32" s="169"/>
      <c r="C32" s="168" t="s">
        <v>120</v>
      </c>
      <c r="D32" s="167"/>
      <c r="E32" s="167"/>
      <c r="F32" s="173"/>
      <c r="G32" s="166"/>
      <c r="H32" s="165"/>
      <c r="I32" s="164" t="e">
        <v>#DIV/0!</v>
      </c>
      <c r="J32" s="163">
        <v>0</v>
      </c>
      <c r="K32" s="166"/>
      <c r="L32" s="165"/>
      <c r="M32" s="164" t="e">
        <v>#DIV/0!</v>
      </c>
      <c r="N32" s="163">
        <v>0</v>
      </c>
      <c r="O32" s="162" t="e">
        <v>#DIV/0!</v>
      </c>
      <c r="P32" s="161" t="e">
        <v>#DIV/0!</v>
      </c>
      <c r="Q32" s="160" t="e">
        <v>#DIV/0!</v>
      </c>
      <c r="R32" s="139"/>
      <c r="S32" s="139"/>
    </row>
    <row r="33" spans="1:19" x14ac:dyDescent="0.4">
      <c r="A33" s="169"/>
      <c r="B33" s="169"/>
      <c r="C33" s="168" t="s">
        <v>119</v>
      </c>
      <c r="D33" s="167"/>
      <c r="E33" s="167"/>
      <c r="F33" s="6" t="s">
        <v>84</v>
      </c>
      <c r="G33" s="166">
        <v>860</v>
      </c>
      <c r="H33" s="165">
        <v>820</v>
      </c>
      <c r="I33" s="164">
        <v>1.0487804878048781</v>
      </c>
      <c r="J33" s="163">
        <v>40</v>
      </c>
      <c r="K33" s="166">
        <v>1450</v>
      </c>
      <c r="L33" s="165">
        <v>1450</v>
      </c>
      <c r="M33" s="164">
        <v>1</v>
      </c>
      <c r="N33" s="163">
        <v>0</v>
      </c>
      <c r="O33" s="162">
        <v>0.59310344827586203</v>
      </c>
      <c r="P33" s="161">
        <v>0.56551724137931036</v>
      </c>
      <c r="Q33" s="160">
        <v>2.7586206896551668E-2</v>
      </c>
      <c r="R33" s="139"/>
      <c r="S33" s="139"/>
    </row>
    <row r="34" spans="1:19" x14ac:dyDescent="0.4">
      <c r="A34" s="169"/>
      <c r="B34" s="169"/>
      <c r="C34" s="168" t="s">
        <v>94</v>
      </c>
      <c r="D34" s="167"/>
      <c r="E34" s="167"/>
      <c r="F34" s="173"/>
      <c r="G34" s="166"/>
      <c r="H34" s="165"/>
      <c r="I34" s="164" t="e">
        <v>#DIV/0!</v>
      </c>
      <c r="J34" s="163">
        <v>0</v>
      </c>
      <c r="K34" s="166"/>
      <c r="L34" s="165"/>
      <c r="M34" s="164" t="e">
        <v>#DIV/0!</v>
      </c>
      <c r="N34" s="163">
        <v>0</v>
      </c>
      <c r="O34" s="162" t="e">
        <v>#DIV/0!</v>
      </c>
      <c r="P34" s="161" t="e">
        <v>#DIV/0!</v>
      </c>
      <c r="Q34" s="160" t="e">
        <v>#DIV/0!</v>
      </c>
      <c r="R34" s="139"/>
      <c r="S34" s="139"/>
    </row>
    <row r="35" spans="1:19" x14ac:dyDescent="0.4">
      <c r="A35" s="169"/>
      <c r="B35" s="169"/>
      <c r="C35" s="168" t="s">
        <v>90</v>
      </c>
      <c r="D35" s="167"/>
      <c r="E35" s="167"/>
      <c r="F35" s="173"/>
      <c r="G35" s="166"/>
      <c r="H35" s="165"/>
      <c r="I35" s="164" t="e">
        <v>#DIV/0!</v>
      </c>
      <c r="J35" s="163">
        <v>0</v>
      </c>
      <c r="K35" s="166"/>
      <c r="L35" s="165"/>
      <c r="M35" s="164" t="e">
        <v>#DIV/0!</v>
      </c>
      <c r="N35" s="163">
        <v>0</v>
      </c>
      <c r="O35" s="162" t="e">
        <v>#DIV/0!</v>
      </c>
      <c r="P35" s="161" t="e">
        <v>#DIV/0!</v>
      </c>
      <c r="Q35" s="160" t="e">
        <v>#DIV/0!</v>
      </c>
      <c r="R35" s="139"/>
      <c r="S35" s="139"/>
    </row>
    <row r="36" spans="1:19" x14ac:dyDescent="0.4">
      <c r="A36" s="169"/>
      <c r="B36" s="150"/>
      <c r="C36" s="149" t="s">
        <v>93</v>
      </c>
      <c r="D36" s="147"/>
      <c r="E36" s="147"/>
      <c r="F36" s="6" t="s">
        <v>84</v>
      </c>
      <c r="G36" s="146">
        <v>5177</v>
      </c>
      <c r="H36" s="145">
        <v>5246</v>
      </c>
      <c r="I36" s="144">
        <v>0.9868471216164697</v>
      </c>
      <c r="J36" s="143">
        <v>-69</v>
      </c>
      <c r="K36" s="146">
        <v>5855</v>
      </c>
      <c r="L36" s="145">
        <v>5840</v>
      </c>
      <c r="M36" s="144">
        <v>1.0025684931506849</v>
      </c>
      <c r="N36" s="143">
        <v>15</v>
      </c>
      <c r="O36" s="142">
        <v>0.88420153714773697</v>
      </c>
      <c r="P36" s="141">
        <v>0.89828767123287667</v>
      </c>
      <c r="Q36" s="140">
        <v>-1.4086134085139701E-2</v>
      </c>
      <c r="R36" s="139"/>
      <c r="S36" s="139"/>
    </row>
    <row r="37" spans="1:19" x14ac:dyDescent="0.4">
      <c r="A37" s="169"/>
      <c r="B37" s="159" t="s">
        <v>118</v>
      </c>
      <c r="C37" s="158"/>
      <c r="D37" s="158"/>
      <c r="E37" s="158"/>
      <c r="F37" s="174"/>
      <c r="G37" s="157">
        <v>472</v>
      </c>
      <c r="H37" s="156">
        <v>466</v>
      </c>
      <c r="I37" s="155">
        <v>1.0128755364806867</v>
      </c>
      <c r="J37" s="154">
        <v>6</v>
      </c>
      <c r="K37" s="157">
        <v>890</v>
      </c>
      <c r="L37" s="156">
        <v>840</v>
      </c>
      <c r="M37" s="155">
        <v>1.0595238095238095</v>
      </c>
      <c r="N37" s="154">
        <v>50</v>
      </c>
      <c r="O37" s="153">
        <v>0.53033707865168545</v>
      </c>
      <c r="P37" s="152">
        <v>0.55476190476190479</v>
      </c>
      <c r="Q37" s="151">
        <v>-2.4424826110219344E-2</v>
      </c>
      <c r="R37" s="139"/>
      <c r="S37" s="139"/>
    </row>
    <row r="38" spans="1:19" x14ac:dyDescent="0.4">
      <c r="A38" s="169"/>
      <c r="B38" s="169"/>
      <c r="C38" s="168" t="s">
        <v>117</v>
      </c>
      <c r="D38" s="167"/>
      <c r="E38" s="167"/>
      <c r="F38" s="6" t="s">
        <v>84</v>
      </c>
      <c r="G38" s="166">
        <v>269</v>
      </c>
      <c r="H38" s="165">
        <v>268</v>
      </c>
      <c r="I38" s="164">
        <v>1.0037313432835822</v>
      </c>
      <c r="J38" s="163">
        <v>1</v>
      </c>
      <c r="K38" s="166">
        <v>500</v>
      </c>
      <c r="L38" s="165">
        <v>478</v>
      </c>
      <c r="M38" s="164">
        <v>1.0460251046025104</v>
      </c>
      <c r="N38" s="163">
        <v>22</v>
      </c>
      <c r="O38" s="162">
        <v>0.53800000000000003</v>
      </c>
      <c r="P38" s="161">
        <v>0.56066945606694563</v>
      </c>
      <c r="Q38" s="160">
        <v>-2.2669456066945592E-2</v>
      </c>
      <c r="R38" s="139"/>
      <c r="S38" s="139"/>
    </row>
    <row r="39" spans="1:19" x14ac:dyDescent="0.4">
      <c r="A39" s="150"/>
      <c r="B39" s="150"/>
      <c r="C39" s="186" t="s">
        <v>116</v>
      </c>
      <c r="D39" s="185"/>
      <c r="E39" s="185"/>
      <c r="F39" s="6" t="s">
        <v>84</v>
      </c>
      <c r="G39" s="184">
        <v>203</v>
      </c>
      <c r="H39" s="183">
        <v>198</v>
      </c>
      <c r="I39" s="182">
        <v>1.0252525252525253</v>
      </c>
      <c r="J39" s="181">
        <v>5</v>
      </c>
      <c r="K39" s="184">
        <v>390</v>
      </c>
      <c r="L39" s="183">
        <v>362</v>
      </c>
      <c r="M39" s="182">
        <v>1.0773480662983426</v>
      </c>
      <c r="N39" s="181">
        <v>28</v>
      </c>
      <c r="O39" s="180">
        <v>0.52051282051282055</v>
      </c>
      <c r="P39" s="179">
        <v>0.54696132596685088</v>
      </c>
      <c r="Q39" s="178">
        <v>-2.6448505454030324E-2</v>
      </c>
      <c r="R39" s="139"/>
      <c r="S39" s="139"/>
    </row>
    <row r="40" spans="1:19" x14ac:dyDescent="0.4">
      <c r="A40" s="159" t="s">
        <v>115</v>
      </c>
      <c r="B40" s="158" t="s">
        <v>114</v>
      </c>
      <c r="C40" s="158"/>
      <c r="D40" s="158"/>
      <c r="E40" s="158"/>
      <c r="F40" s="174"/>
      <c r="G40" s="157">
        <v>93251</v>
      </c>
      <c r="H40" s="156">
        <v>84973</v>
      </c>
      <c r="I40" s="155">
        <v>1.0974191802101845</v>
      </c>
      <c r="J40" s="154">
        <v>8278</v>
      </c>
      <c r="K40" s="177">
        <v>123486</v>
      </c>
      <c r="L40" s="156">
        <v>108533</v>
      </c>
      <c r="M40" s="155">
        <v>1.1377737646614394</v>
      </c>
      <c r="N40" s="154">
        <v>14953</v>
      </c>
      <c r="O40" s="153">
        <v>0.75515443046175279</v>
      </c>
      <c r="P40" s="152">
        <v>0.78292316622594049</v>
      </c>
      <c r="Q40" s="151">
        <v>-2.7768735764187702E-2</v>
      </c>
      <c r="R40" s="139"/>
      <c r="S40" s="139"/>
    </row>
    <row r="41" spans="1:19" x14ac:dyDescent="0.4">
      <c r="A41" s="176"/>
      <c r="B41" s="159" t="s">
        <v>113</v>
      </c>
      <c r="C41" s="158"/>
      <c r="D41" s="158"/>
      <c r="E41" s="158"/>
      <c r="F41" s="174"/>
      <c r="G41" s="157">
        <v>91309</v>
      </c>
      <c r="H41" s="156">
        <v>84313</v>
      </c>
      <c r="I41" s="155">
        <v>1.082976527937566</v>
      </c>
      <c r="J41" s="154">
        <v>6996</v>
      </c>
      <c r="K41" s="157">
        <v>120268</v>
      </c>
      <c r="L41" s="156">
        <v>107442</v>
      </c>
      <c r="M41" s="155">
        <v>1.1193760354423783</v>
      </c>
      <c r="N41" s="154">
        <v>12826</v>
      </c>
      <c r="O41" s="153">
        <v>0.75921275817341272</v>
      </c>
      <c r="P41" s="152">
        <v>0.78473036615103964</v>
      </c>
      <c r="Q41" s="151">
        <v>-2.5517607977626922E-2</v>
      </c>
      <c r="R41" s="139"/>
      <c r="S41" s="139"/>
    </row>
    <row r="42" spans="1:19" x14ac:dyDescent="0.4">
      <c r="A42" s="169"/>
      <c r="B42" s="169"/>
      <c r="C42" s="168" t="s">
        <v>98</v>
      </c>
      <c r="D42" s="167"/>
      <c r="E42" s="167"/>
      <c r="F42" s="6" t="s">
        <v>84</v>
      </c>
      <c r="G42" s="166">
        <v>32947</v>
      </c>
      <c r="H42" s="165">
        <v>28907</v>
      </c>
      <c r="I42" s="164">
        <v>1.1397585359947418</v>
      </c>
      <c r="J42" s="163">
        <v>4040</v>
      </c>
      <c r="K42" s="166">
        <v>44277</v>
      </c>
      <c r="L42" s="165">
        <v>36063</v>
      </c>
      <c r="M42" s="164">
        <v>1.2277680725397222</v>
      </c>
      <c r="N42" s="163">
        <v>8214</v>
      </c>
      <c r="O42" s="162">
        <v>0.7441109379587596</v>
      </c>
      <c r="P42" s="161">
        <v>0.80156947563985248</v>
      </c>
      <c r="Q42" s="160">
        <v>-5.7458537681092881E-2</v>
      </c>
      <c r="R42" s="139"/>
      <c r="S42" s="139"/>
    </row>
    <row r="43" spans="1:19" x14ac:dyDescent="0.4">
      <c r="A43" s="169"/>
      <c r="B43" s="169"/>
      <c r="C43" s="168" t="s">
        <v>112</v>
      </c>
      <c r="D43" s="167"/>
      <c r="E43" s="167"/>
      <c r="F43" s="6" t="s">
        <v>84</v>
      </c>
      <c r="G43" s="166">
        <v>6089</v>
      </c>
      <c r="H43" s="165">
        <v>4879</v>
      </c>
      <c r="I43" s="164">
        <v>1.2480016396802625</v>
      </c>
      <c r="J43" s="163">
        <v>1210</v>
      </c>
      <c r="K43" s="200">
        <v>7119</v>
      </c>
      <c r="L43" s="165">
        <v>5140</v>
      </c>
      <c r="M43" s="164">
        <v>1.3850194552529183</v>
      </c>
      <c r="N43" s="163">
        <v>1979</v>
      </c>
      <c r="O43" s="162">
        <v>0.85531675797162521</v>
      </c>
      <c r="P43" s="161">
        <v>0.94922178988326844</v>
      </c>
      <c r="Q43" s="160">
        <v>-9.3905031911643233E-2</v>
      </c>
      <c r="R43" s="139"/>
      <c r="S43" s="139"/>
    </row>
    <row r="44" spans="1:19" x14ac:dyDescent="0.4">
      <c r="A44" s="169"/>
      <c r="B44" s="169"/>
      <c r="C44" s="168" t="s">
        <v>96</v>
      </c>
      <c r="D44" s="167"/>
      <c r="E44" s="167"/>
      <c r="F44" s="6" t="s">
        <v>84</v>
      </c>
      <c r="G44" s="166">
        <v>7499</v>
      </c>
      <c r="H44" s="165">
        <v>6420</v>
      </c>
      <c r="I44" s="164">
        <v>1.1680685358255452</v>
      </c>
      <c r="J44" s="163">
        <v>1079</v>
      </c>
      <c r="K44" s="200">
        <v>8830</v>
      </c>
      <c r="L44" s="165">
        <v>7240</v>
      </c>
      <c r="M44" s="164">
        <v>1.2196132596685083</v>
      </c>
      <c r="N44" s="163">
        <v>1590</v>
      </c>
      <c r="O44" s="162">
        <v>0.84926387315968288</v>
      </c>
      <c r="P44" s="161">
        <v>0.88674033149171272</v>
      </c>
      <c r="Q44" s="160">
        <v>-3.7476458332029838E-2</v>
      </c>
      <c r="R44" s="139"/>
      <c r="S44" s="139"/>
    </row>
    <row r="45" spans="1:19" x14ac:dyDescent="0.4">
      <c r="A45" s="169"/>
      <c r="B45" s="169"/>
      <c r="C45" s="168" t="s">
        <v>90</v>
      </c>
      <c r="D45" s="167"/>
      <c r="E45" s="167"/>
      <c r="F45" s="6" t="s">
        <v>84</v>
      </c>
      <c r="G45" s="166">
        <v>2983</v>
      </c>
      <c r="H45" s="165">
        <v>5009</v>
      </c>
      <c r="I45" s="164">
        <v>0.59552804951088045</v>
      </c>
      <c r="J45" s="163">
        <v>-2026</v>
      </c>
      <c r="K45" s="200">
        <v>3622</v>
      </c>
      <c r="L45" s="165">
        <v>8100</v>
      </c>
      <c r="M45" s="164">
        <v>0.4471604938271605</v>
      </c>
      <c r="N45" s="163">
        <v>-4478</v>
      </c>
      <c r="O45" s="162">
        <v>0.82357813362782994</v>
      </c>
      <c r="P45" s="161">
        <v>0.61839506172839509</v>
      </c>
      <c r="Q45" s="160">
        <v>0.20518307189943485</v>
      </c>
      <c r="R45" s="139"/>
      <c r="S45" s="139"/>
    </row>
    <row r="46" spans="1:19" x14ac:dyDescent="0.4">
      <c r="A46" s="169"/>
      <c r="B46" s="169"/>
      <c r="C46" s="168" t="s">
        <v>93</v>
      </c>
      <c r="D46" s="167"/>
      <c r="E46" s="167"/>
      <c r="F46" s="6" t="s">
        <v>84</v>
      </c>
      <c r="G46" s="166">
        <v>6971</v>
      </c>
      <c r="H46" s="165">
        <v>6229</v>
      </c>
      <c r="I46" s="164">
        <v>1.1191202440199068</v>
      </c>
      <c r="J46" s="163">
        <v>742</v>
      </c>
      <c r="K46" s="200">
        <v>8100</v>
      </c>
      <c r="L46" s="165">
        <v>6660</v>
      </c>
      <c r="M46" s="164">
        <v>1.2162162162162162</v>
      </c>
      <c r="N46" s="163">
        <v>1440</v>
      </c>
      <c r="O46" s="162">
        <v>0.86061728395061732</v>
      </c>
      <c r="P46" s="161">
        <v>0.93528528528528532</v>
      </c>
      <c r="Q46" s="160">
        <v>-7.4668001334667999E-2</v>
      </c>
      <c r="R46" s="139"/>
      <c r="S46" s="139"/>
    </row>
    <row r="47" spans="1:19" x14ac:dyDescent="0.4">
      <c r="A47" s="169"/>
      <c r="B47" s="169"/>
      <c r="C47" s="168" t="s">
        <v>97</v>
      </c>
      <c r="D47" s="167"/>
      <c r="E47" s="167"/>
      <c r="F47" s="6" t="s">
        <v>84</v>
      </c>
      <c r="G47" s="166">
        <v>11100</v>
      </c>
      <c r="H47" s="165">
        <v>9557</v>
      </c>
      <c r="I47" s="164">
        <v>1.1614523385999791</v>
      </c>
      <c r="J47" s="163">
        <v>1543</v>
      </c>
      <c r="K47" s="200">
        <v>15220</v>
      </c>
      <c r="L47" s="165">
        <v>11820</v>
      </c>
      <c r="M47" s="164">
        <v>1.287648054145516</v>
      </c>
      <c r="N47" s="163">
        <v>3400</v>
      </c>
      <c r="O47" s="162">
        <v>0.72930354796320629</v>
      </c>
      <c r="P47" s="161">
        <v>0.80854483925549914</v>
      </c>
      <c r="Q47" s="160">
        <v>-7.9241291292292848E-2</v>
      </c>
      <c r="R47" s="139"/>
      <c r="S47" s="139"/>
    </row>
    <row r="48" spans="1:19" x14ac:dyDescent="0.4">
      <c r="A48" s="169"/>
      <c r="B48" s="169"/>
      <c r="C48" s="168" t="s">
        <v>91</v>
      </c>
      <c r="D48" s="167"/>
      <c r="E48" s="167"/>
      <c r="F48" s="6" t="s">
        <v>84</v>
      </c>
      <c r="G48" s="166">
        <v>1597</v>
      </c>
      <c r="H48" s="165">
        <v>1402</v>
      </c>
      <c r="I48" s="164">
        <v>1.1390870185449358</v>
      </c>
      <c r="J48" s="163">
        <v>195</v>
      </c>
      <c r="K48" s="200">
        <v>2700</v>
      </c>
      <c r="L48" s="165">
        <v>2700</v>
      </c>
      <c r="M48" s="164">
        <v>1</v>
      </c>
      <c r="N48" s="163">
        <v>0</v>
      </c>
      <c r="O48" s="162">
        <v>0.5914814814814815</v>
      </c>
      <c r="P48" s="161">
        <v>0.51925925925925931</v>
      </c>
      <c r="Q48" s="160">
        <v>7.2222222222222188E-2</v>
      </c>
      <c r="R48" s="139"/>
      <c r="S48" s="139"/>
    </row>
    <row r="49" spans="1:19" x14ac:dyDescent="0.4">
      <c r="A49" s="169"/>
      <c r="B49" s="169"/>
      <c r="C49" s="168" t="s">
        <v>111</v>
      </c>
      <c r="D49" s="167"/>
      <c r="E49" s="167"/>
      <c r="F49" s="6" t="s">
        <v>84</v>
      </c>
      <c r="G49" s="166">
        <v>1263</v>
      </c>
      <c r="H49" s="165">
        <v>1291</v>
      </c>
      <c r="I49" s="164">
        <v>0.97831138652207594</v>
      </c>
      <c r="J49" s="163">
        <v>-28</v>
      </c>
      <c r="K49" s="200">
        <v>1760</v>
      </c>
      <c r="L49" s="165">
        <v>1760</v>
      </c>
      <c r="M49" s="164">
        <v>1</v>
      </c>
      <c r="N49" s="163">
        <v>0</v>
      </c>
      <c r="O49" s="162">
        <v>0.7176136363636364</v>
      </c>
      <c r="P49" s="161">
        <v>0.73352272727272727</v>
      </c>
      <c r="Q49" s="160">
        <v>-1.5909090909090873E-2</v>
      </c>
      <c r="R49" s="139"/>
      <c r="S49" s="139"/>
    </row>
    <row r="50" spans="1:19" x14ac:dyDescent="0.4">
      <c r="A50" s="169"/>
      <c r="B50" s="169"/>
      <c r="C50" s="168" t="s">
        <v>110</v>
      </c>
      <c r="D50" s="167"/>
      <c r="E50" s="167"/>
      <c r="F50" s="6" t="s">
        <v>84</v>
      </c>
      <c r="G50" s="166">
        <v>2199</v>
      </c>
      <c r="H50" s="165">
        <v>2209</v>
      </c>
      <c r="I50" s="164">
        <v>0.99547306473517427</v>
      </c>
      <c r="J50" s="163">
        <v>-10</v>
      </c>
      <c r="K50" s="200">
        <v>2700</v>
      </c>
      <c r="L50" s="165">
        <v>2700</v>
      </c>
      <c r="M50" s="164">
        <v>1</v>
      </c>
      <c r="N50" s="163">
        <v>0</v>
      </c>
      <c r="O50" s="162">
        <v>0.81444444444444442</v>
      </c>
      <c r="P50" s="161">
        <v>0.81814814814814818</v>
      </c>
      <c r="Q50" s="160">
        <v>-3.7037037037037646E-3</v>
      </c>
      <c r="R50" s="139"/>
      <c r="S50" s="139"/>
    </row>
    <row r="51" spans="1:19" x14ac:dyDescent="0.4">
      <c r="A51" s="169"/>
      <c r="B51" s="169"/>
      <c r="C51" s="168" t="s">
        <v>109</v>
      </c>
      <c r="D51" s="167"/>
      <c r="E51" s="167"/>
      <c r="F51" s="6" t="s">
        <v>88</v>
      </c>
      <c r="G51" s="166">
        <v>1102</v>
      </c>
      <c r="H51" s="165">
        <v>1196</v>
      </c>
      <c r="I51" s="164">
        <v>0.92140468227424754</v>
      </c>
      <c r="J51" s="163">
        <v>-94</v>
      </c>
      <c r="K51" s="200">
        <v>1260</v>
      </c>
      <c r="L51" s="165">
        <v>1480</v>
      </c>
      <c r="M51" s="164">
        <v>0.85135135135135132</v>
      </c>
      <c r="N51" s="163">
        <v>-220</v>
      </c>
      <c r="O51" s="162">
        <v>0.8746031746031746</v>
      </c>
      <c r="P51" s="161">
        <v>0.80810810810810807</v>
      </c>
      <c r="Q51" s="160">
        <v>6.6495066495066535E-2</v>
      </c>
      <c r="R51" s="139"/>
      <c r="S51" s="139"/>
    </row>
    <row r="52" spans="1:19" x14ac:dyDescent="0.4">
      <c r="A52" s="169"/>
      <c r="B52" s="169"/>
      <c r="C52" s="168" t="s">
        <v>108</v>
      </c>
      <c r="D52" s="167"/>
      <c r="E52" s="167"/>
      <c r="F52" s="6" t="s">
        <v>84</v>
      </c>
      <c r="G52" s="166">
        <v>1057</v>
      </c>
      <c r="H52" s="165">
        <v>1242</v>
      </c>
      <c r="I52" s="164">
        <v>0.85104669887278583</v>
      </c>
      <c r="J52" s="163">
        <v>-185</v>
      </c>
      <c r="K52" s="200">
        <v>1760</v>
      </c>
      <c r="L52" s="165">
        <v>1760</v>
      </c>
      <c r="M52" s="164">
        <v>1</v>
      </c>
      <c r="N52" s="163">
        <v>0</v>
      </c>
      <c r="O52" s="162">
        <v>0.60056818181818183</v>
      </c>
      <c r="P52" s="161">
        <v>0.70568181818181819</v>
      </c>
      <c r="Q52" s="160">
        <v>-0.10511363636363635</v>
      </c>
      <c r="R52" s="139"/>
      <c r="S52" s="139"/>
    </row>
    <row r="53" spans="1:19" x14ac:dyDescent="0.4">
      <c r="A53" s="169"/>
      <c r="B53" s="169"/>
      <c r="C53" s="168" t="s">
        <v>107</v>
      </c>
      <c r="D53" s="167"/>
      <c r="E53" s="167"/>
      <c r="F53" s="6" t="s">
        <v>84</v>
      </c>
      <c r="G53" s="166">
        <v>2103</v>
      </c>
      <c r="H53" s="165">
        <v>2118</v>
      </c>
      <c r="I53" s="164">
        <v>0.99291784702549579</v>
      </c>
      <c r="J53" s="163">
        <v>-15</v>
      </c>
      <c r="K53" s="200">
        <v>2700</v>
      </c>
      <c r="L53" s="165">
        <v>2700</v>
      </c>
      <c r="M53" s="164">
        <v>1</v>
      </c>
      <c r="N53" s="163">
        <v>0</v>
      </c>
      <c r="O53" s="162">
        <v>0.77888888888888885</v>
      </c>
      <c r="P53" s="161">
        <v>0.7844444444444445</v>
      </c>
      <c r="Q53" s="160">
        <v>-5.5555555555556468E-3</v>
      </c>
      <c r="R53" s="139"/>
      <c r="S53" s="139"/>
    </row>
    <row r="54" spans="1:19" x14ac:dyDescent="0.4">
      <c r="A54" s="169"/>
      <c r="B54" s="169"/>
      <c r="C54" s="168" t="s">
        <v>106</v>
      </c>
      <c r="D54" s="167"/>
      <c r="E54" s="167"/>
      <c r="F54" s="6" t="s">
        <v>84</v>
      </c>
      <c r="G54" s="166">
        <v>2130</v>
      </c>
      <c r="H54" s="165">
        <v>2516</v>
      </c>
      <c r="I54" s="164">
        <v>0.84658187599364065</v>
      </c>
      <c r="J54" s="163">
        <v>-386</v>
      </c>
      <c r="K54" s="200">
        <v>2700</v>
      </c>
      <c r="L54" s="165">
        <v>2700</v>
      </c>
      <c r="M54" s="164">
        <v>1</v>
      </c>
      <c r="N54" s="163">
        <v>0</v>
      </c>
      <c r="O54" s="162">
        <v>0.78888888888888886</v>
      </c>
      <c r="P54" s="161">
        <v>0.93185185185185182</v>
      </c>
      <c r="Q54" s="160">
        <v>-0.14296296296296296</v>
      </c>
      <c r="R54" s="139"/>
      <c r="S54" s="139"/>
    </row>
    <row r="55" spans="1:19" x14ac:dyDescent="0.4">
      <c r="A55" s="169"/>
      <c r="B55" s="169"/>
      <c r="C55" s="168" t="s">
        <v>105</v>
      </c>
      <c r="D55" s="167"/>
      <c r="E55" s="167"/>
      <c r="F55" s="6" t="s">
        <v>84</v>
      </c>
      <c r="G55" s="166">
        <v>1197</v>
      </c>
      <c r="H55" s="165">
        <v>1174</v>
      </c>
      <c r="I55" s="164">
        <v>1.0195911413969336</v>
      </c>
      <c r="J55" s="163">
        <v>23</v>
      </c>
      <c r="K55" s="200">
        <v>1760</v>
      </c>
      <c r="L55" s="165">
        <v>1760</v>
      </c>
      <c r="M55" s="164">
        <v>1</v>
      </c>
      <c r="N55" s="163">
        <v>0</v>
      </c>
      <c r="O55" s="162">
        <v>0.68011363636363631</v>
      </c>
      <c r="P55" s="161">
        <v>0.6670454545454545</v>
      </c>
      <c r="Q55" s="160">
        <v>1.3068181818181812E-2</v>
      </c>
      <c r="R55" s="139"/>
      <c r="S55" s="139"/>
    </row>
    <row r="56" spans="1:19" x14ac:dyDescent="0.4">
      <c r="A56" s="169"/>
      <c r="B56" s="169"/>
      <c r="C56" s="168" t="s">
        <v>103</v>
      </c>
      <c r="D56" s="167"/>
      <c r="E56" s="167"/>
      <c r="F56" s="6" t="s">
        <v>84</v>
      </c>
      <c r="G56" s="166">
        <v>1156</v>
      </c>
      <c r="H56" s="165">
        <v>1034</v>
      </c>
      <c r="I56" s="164">
        <v>1.1179883945841393</v>
      </c>
      <c r="J56" s="163">
        <v>122</v>
      </c>
      <c r="K56" s="200">
        <v>1760</v>
      </c>
      <c r="L56" s="165">
        <v>1660</v>
      </c>
      <c r="M56" s="164">
        <v>1.0602409638554218</v>
      </c>
      <c r="N56" s="163">
        <v>100</v>
      </c>
      <c r="O56" s="162">
        <v>0.65681818181818186</v>
      </c>
      <c r="P56" s="161">
        <v>0.62289156626506026</v>
      </c>
      <c r="Q56" s="160">
        <v>3.3926615553121597E-2</v>
      </c>
      <c r="R56" s="139"/>
      <c r="S56" s="139"/>
    </row>
    <row r="57" spans="1:19" x14ac:dyDescent="0.4">
      <c r="A57" s="169"/>
      <c r="B57" s="169"/>
      <c r="C57" s="168" t="s">
        <v>102</v>
      </c>
      <c r="D57" s="167"/>
      <c r="E57" s="167"/>
      <c r="F57" s="6" t="s">
        <v>84</v>
      </c>
      <c r="G57" s="166">
        <v>813</v>
      </c>
      <c r="H57" s="165">
        <v>876</v>
      </c>
      <c r="I57" s="164">
        <v>0.92808219178082196</v>
      </c>
      <c r="J57" s="163">
        <v>-63</v>
      </c>
      <c r="K57" s="200">
        <v>1660</v>
      </c>
      <c r="L57" s="165">
        <v>1660</v>
      </c>
      <c r="M57" s="164">
        <v>1</v>
      </c>
      <c r="N57" s="163">
        <v>0</v>
      </c>
      <c r="O57" s="162">
        <v>0.48975903614457833</v>
      </c>
      <c r="P57" s="161">
        <v>0.52771084337349394</v>
      </c>
      <c r="Q57" s="160">
        <v>-3.7951807228915613E-2</v>
      </c>
      <c r="R57" s="139"/>
      <c r="S57" s="139"/>
    </row>
    <row r="58" spans="1:19" x14ac:dyDescent="0.4">
      <c r="A58" s="169"/>
      <c r="B58" s="169"/>
      <c r="C58" s="168" t="s">
        <v>104</v>
      </c>
      <c r="D58" s="167"/>
      <c r="E58" s="167"/>
      <c r="F58" s="6" t="s">
        <v>84</v>
      </c>
      <c r="G58" s="166">
        <v>759</v>
      </c>
      <c r="H58" s="165">
        <v>730</v>
      </c>
      <c r="I58" s="164">
        <v>1.0397260273972602</v>
      </c>
      <c r="J58" s="163">
        <v>29</v>
      </c>
      <c r="K58" s="200">
        <v>1200</v>
      </c>
      <c r="L58" s="165">
        <v>1251</v>
      </c>
      <c r="M58" s="164">
        <v>0.95923261390887293</v>
      </c>
      <c r="N58" s="163">
        <v>-51</v>
      </c>
      <c r="O58" s="162">
        <v>0.63249999999999995</v>
      </c>
      <c r="P58" s="161">
        <v>0.58353317346123101</v>
      </c>
      <c r="Q58" s="160">
        <v>4.8966826538768937E-2</v>
      </c>
      <c r="R58" s="139"/>
      <c r="S58" s="139"/>
    </row>
    <row r="59" spans="1:19" x14ac:dyDescent="0.4">
      <c r="A59" s="169"/>
      <c r="B59" s="169"/>
      <c r="C59" s="168" t="s">
        <v>101</v>
      </c>
      <c r="D59" s="167"/>
      <c r="E59" s="167"/>
      <c r="F59" s="6" t="s">
        <v>84</v>
      </c>
      <c r="G59" s="166">
        <v>2067</v>
      </c>
      <c r="H59" s="165">
        <v>2067</v>
      </c>
      <c r="I59" s="164">
        <v>1</v>
      </c>
      <c r="J59" s="163">
        <v>0</v>
      </c>
      <c r="K59" s="200">
        <v>3660</v>
      </c>
      <c r="L59" s="165">
        <v>4158</v>
      </c>
      <c r="M59" s="164">
        <v>0.88023088023088025</v>
      </c>
      <c r="N59" s="163">
        <v>-498</v>
      </c>
      <c r="O59" s="162">
        <v>0.56475409836065571</v>
      </c>
      <c r="P59" s="161">
        <v>0.49711399711399712</v>
      </c>
      <c r="Q59" s="160">
        <v>6.764010124665859E-2</v>
      </c>
      <c r="R59" s="139"/>
      <c r="S59" s="139"/>
    </row>
    <row r="60" spans="1:19" x14ac:dyDescent="0.4">
      <c r="A60" s="169"/>
      <c r="B60" s="169"/>
      <c r="C60" s="168" t="s">
        <v>98</v>
      </c>
      <c r="D60" s="5" t="s">
        <v>0</v>
      </c>
      <c r="E60" s="167" t="s">
        <v>89</v>
      </c>
      <c r="F60" s="6" t="s">
        <v>84</v>
      </c>
      <c r="G60" s="166">
        <v>2449</v>
      </c>
      <c r="H60" s="165">
        <v>2379</v>
      </c>
      <c r="I60" s="164">
        <v>1.0294241277847835</v>
      </c>
      <c r="J60" s="163">
        <v>70</v>
      </c>
      <c r="K60" s="200">
        <v>2700</v>
      </c>
      <c r="L60" s="165">
        <v>2700</v>
      </c>
      <c r="M60" s="164">
        <v>1</v>
      </c>
      <c r="N60" s="163">
        <v>0</v>
      </c>
      <c r="O60" s="162">
        <v>0.90703703703703709</v>
      </c>
      <c r="P60" s="161">
        <v>0.88111111111111107</v>
      </c>
      <c r="Q60" s="160">
        <v>2.5925925925926019E-2</v>
      </c>
      <c r="R60" s="139"/>
      <c r="S60" s="139"/>
    </row>
    <row r="61" spans="1:19" x14ac:dyDescent="0.4">
      <c r="A61" s="169"/>
      <c r="B61" s="169"/>
      <c r="C61" s="168" t="s">
        <v>96</v>
      </c>
      <c r="D61" s="5" t="s">
        <v>0</v>
      </c>
      <c r="E61" s="167" t="s">
        <v>89</v>
      </c>
      <c r="F61" s="6" t="s">
        <v>84</v>
      </c>
      <c r="G61" s="166">
        <v>1331</v>
      </c>
      <c r="H61" s="165">
        <v>1359</v>
      </c>
      <c r="I61" s="164">
        <v>0.97939661515820453</v>
      </c>
      <c r="J61" s="163">
        <v>-28</v>
      </c>
      <c r="K61" s="200">
        <v>1760</v>
      </c>
      <c r="L61" s="165">
        <v>1670</v>
      </c>
      <c r="M61" s="164">
        <v>1.0538922155688624</v>
      </c>
      <c r="N61" s="163">
        <v>90</v>
      </c>
      <c r="O61" s="162">
        <v>0.75624999999999998</v>
      </c>
      <c r="P61" s="161">
        <v>0.81377245508982032</v>
      </c>
      <c r="Q61" s="160">
        <v>-5.7522455089820346E-2</v>
      </c>
      <c r="R61" s="139"/>
      <c r="S61" s="139"/>
    </row>
    <row r="62" spans="1:19" x14ac:dyDescent="0.4">
      <c r="A62" s="169"/>
      <c r="B62" s="169"/>
      <c r="C62" s="168" t="s">
        <v>93</v>
      </c>
      <c r="D62" s="5" t="s">
        <v>0</v>
      </c>
      <c r="E62" s="167" t="s">
        <v>89</v>
      </c>
      <c r="F62" s="6" t="s">
        <v>84</v>
      </c>
      <c r="G62" s="166">
        <v>1711</v>
      </c>
      <c r="H62" s="165">
        <v>1719</v>
      </c>
      <c r="I62" s="164">
        <v>0.99534613147178597</v>
      </c>
      <c r="J62" s="163">
        <v>-8</v>
      </c>
      <c r="K62" s="200">
        <v>1760</v>
      </c>
      <c r="L62" s="165">
        <v>1760</v>
      </c>
      <c r="M62" s="164">
        <v>1</v>
      </c>
      <c r="N62" s="163">
        <v>0</v>
      </c>
      <c r="O62" s="162">
        <v>0.97215909090909092</v>
      </c>
      <c r="P62" s="161">
        <v>0.97670454545454544</v>
      </c>
      <c r="Q62" s="160">
        <v>-4.5454545454545192E-3</v>
      </c>
      <c r="R62" s="139"/>
      <c r="S62" s="139"/>
    </row>
    <row r="63" spans="1:19" x14ac:dyDescent="0.4">
      <c r="A63" s="169"/>
      <c r="B63" s="150"/>
      <c r="C63" s="149" t="s">
        <v>97</v>
      </c>
      <c r="D63" s="11" t="s">
        <v>0</v>
      </c>
      <c r="E63" s="147" t="s">
        <v>89</v>
      </c>
      <c r="F63" s="6" t="s">
        <v>88</v>
      </c>
      <c r="G63" s="146">
        <v>786</v>
      </c>
      <c r="H63" s="145">
        <v>0</v>
      </c>
      <c r="I63" s="144" t="e">
        <v>#DIV/0!</v>
      </c>
      <c r="J63" s="143">
        <v>786</v>
      </c>
      <c r="K63" s="198">
        <v>1260</v>
      </c>
      <c r="L63" s="145">
        <v>0</v>
      </c>
      <c r="M63" s="144" t="e">
        <v>#DIV/0!</v>
      </c>
      <c r="N63" s="143">
        <v>1260</v>
      </c>
      <c r="O63" s="142">
        <v>0.62380952380952381</v>
      </c>
      <c r="P63" s="141" t="e">
        <v>#DIV/0!</v>
      </c>
      <c r="Q63" s="140" t="e">
        <v>#DIV/0!</v>
      </c>
      <c r="R63" s="139"/>
      <c r="S63" s="139"/>
    </row>
    <row r="64" spans="1:19" x14ac:dyDescent="0.4">
      <c r="A64" s="169"/>
      <c r="B64" s="159" t="s">
        <v>1</v>
      </c>
      <c r="C64" s="158"/>
      <c r="D64" s="175"/>
      <c r="E64" s="158"/>
      <c r="F64" s="174"/>
      <c r="G64" s="157">
        <v>1942</v>
      </c>
      <c r="H64" s="156">
        <v>660</v>
      </c>
      <c r="I64" s="155">
        <v>2.9424242424242424</v>
      </c>
      <c r="J64" s="154">
        <v>1282</v>
      </c>
      <c r="K64" s="157">
        <v>3218</v>
      </c>
      <c r="L64" s="156">
        <v>1091</v>
      </c>
      <c r="M64" s="155">
        <v>2.9495875343721356</v>
      </c>
      <c r="N64" s="154">
        <v>2127</v>
      </c>
      <c r="O64" s="153">
        <v>0.60348042262274704</v>
      </c>
      <c r="P64" s="152">
        <v>0.60494958753437211</v>
      </c>
      <c r="Q64" s="151">
        <v>-1.469164911625076E-3</v>
      </c>
      <c r="R64" s="139"/>
      <c r="S64" s="139"/>
    </row>
    <row r="65" spans="1:19" x14ac:dyDescent="0.4">
      <c r="A65" s="169"/>
      <c r="B65" s="169"/>
      <c r="C65" s="168" t="s">
        <v>104</v>
      </c>
      <c r="D65" s="167"/>
      <c r="E65" s="167"/>
      <c r="F65" s="6" t="s">
        <v>84</v>
      </c>
      <c r="G65" s="166">
        <v>287</v>
      </c>
      <c r="H65" s="165">
        <v>255</v>
      </c>
      <c r="I65" s="164">
        <v>1.1254901960784314</v>
      </c>
      <c r="J65" s="163">
        <v>32</v>
      </c>
      <c r="K65" s="166">
        <v>540</v>
      </c>
      <c r="L65" s="165">
        <v>489</v>
      </c>
      <c r="M65" s="164">
        <v>1.1042944785276074</v>
      </c>
      <c r="N65" s="163">
        <v>51</v>
      </c>
      <c r="O65" s="162">
        <v>0.53148148148148144</v>
      </c>
      <c r="P65" s="161">
        <v>0.5214723926380368</v>
      </c>
      <c r="Q65" s="160">
        <v>1.0009088843444647E-2</v>
      </c>
      <c r="R65" s="139"/>
      <c r="S65" s="139"/>
    </row>
    <row r="66" spans="1:19" x14ac:dyDescent="0.4">
      <c r="A66" s="169"/>
      <c r="B66" s="169"/>
      <c r="C66" s="168" t="s">
        <v>103</v>
      </c>
      <c r="D66" s="167"/>
      <c r="E66" s="167"/>
      <c r="F66" s="173"/>
      <c r="G66" s="166"/>
      <c r="H66" s="165"/>
      <c r="I66" s="164" t="e">
        <v>#DIV/0!</v>
      </c>
      <c r="J66" s="163">
        <v>0</v>
      </c>
      <c r="K66" s="166"/>
      <c r="L66" s="165"/>
      <c r="M66" s="164" t="e">
        <v>#DIV/0!</v>
      </c>
      <c r="N66" s="163">
        <v>0</v>
      </c>
      <c r="O66" s="162" t="e">
        <v>#DIV/0!</v>
      </c>
      <c r="P66" s="161" t="e">
        <v>#DIV/0!</v>
      </c>
      <c r="Q66" s="160" t="e">
        <v>#DIV/0!</v>
      </c>
      <c r="R66" s="139"/>
      <c r="S66" s="139"/>
    </row>
    <row r="67" spans="1:19" x14ac:dyDescent="0.4">
      <c r="A67" s="169"/>
      <c r="B67" s="169"/>
      <c r="C67" s="168" t="s">
        <v>102</v>
      </c>
      <c r="D67" s="167"/>
      <c r="E67" s="167"/>
      <c r="F67" s="173"/>
      <c r="G67" s="166"/>
      <c r="H67" s="165"/>
      <c r="I67" s="164" t="e">
        <v>#DIV/0!</v>
      </c>
      <c r="J67" s="163">
        <v>0</v>
      </c>
      <c r="K67" s="166"/>
      <c r="L67" s="165"/>
      <c r="M67" s="164" t="e">
        <v>#DIV/0!</v>
      </c>
      <c r="N67" s="163">
        <v>0</v>
      </c>
      <c r="O67" s="162" t="e">
        <v>#DIV/0!</v>
      </c>
      <c r="P67" s="161" t="e">
        <v>#DIV/0!</v>
      </c>
      <c r="Q67" s="160" t="e">
        <v>#DIV/0!</v>
      </c>
      <c r="R67" s="139"/>
      <c r="S67" s="139"/>
    </row>
    <row r="68" spans="1:19" x14ac:dyDescent="0.4">
      <c r="A68" s="169"/>
      <c r="B68" s="169"/>
      <c r="C68" s="168" t="s">
        <v>101</v>
      </c>
      <c r="D68" s="167"/>
      <c r="E68" s="167"/>
      <c r="F68" s="6" t="s">
        <v>84</v>
      </c>
      <c r="G68" s="166">
        <v>628</v>
      </c>
      <c r="H68" s="165">
        <v>405</v>
      </c>
      <c r="I68" s="164">
        <v>1.5506172839506174</v>
      </c>
      <c r="J68" s="163">
        <v>223</v>
      </c>
      <c r="K68" s="166">
        <v>1080</v>
      </c>
      <c r="L68" s="165">
        <v>602</v>
      </c>
      <c r="M68" s="164">
        <v>1.7940199335548173</v>
      </c>
      <c r="N68" s="163">
        <v>478</v>
      </c>
      <c r="O68" s="162">
        <v>0.58148148148148149</v>
      </c>
      <c r="P68" s="161">
        <v>0.6727574750830565</v>
      </c>
      <c r="Q68" s="160">
        <v>-9.1275993601575012E-2</v>
      </c>
      <c r="R68" s="139"/>
      <c r="S68" s="139"/>
    </row>
    <row r="69" spans="1:19" x14ac:dyDescent="0.4">
      <c r="A69" s="150"/>
      <c r="B69" s="150"/>
      <c r="C69" s="149" t="s">
        <v>90</v>
      </c>
      <c r="D69" s="147"/>
      <c r="E69" s="147"/>
      <c r="F69" s="12" t="s">
        <v>84</v>
      </c>
      <c r="G69" s="146">
        <v>1027</v>
      </c>
      <c r="H69" s="145"/>
      <c r="I69" s="144" t="e">
        <v>#DIV/0!</v>
      </c>
      <c r="J69" s="143">
        <v>1027</v>
      </c>
      <c r="K69" s="146">
        <v>1598</v>
      </c>
      <c r="L69" s="145"/>
      <c r="M69" s="144" t="e">
        <v>#DIV/0!</v>
      </c>
      <c r="N69" s="143">
        <v>1598</v>
      </c>
      <c r="O69" s="142">
        <v>0.64267834793491863</v>
      </c>
      <c r="P69" s="141" t="e">
        <v>#DIV/0!</v>
      </c>
      <c r="Q69" s="140" t="e">
        <v>#DIV/0!</v>
      </c>
      <c r="R69" s="139"/>
      <c r="S69" s="139"/>
    </row>
    <row r="70" spans="1:19" x14ac:dyDescent="0.4">
      <c r="G70" s="138"/>
      <c r="H70" s="138"/>
      <c r="I70" s="138"/>
      <c r="J70" s="138"/>
      <c r="K70" s="138"/>
      <c r="L70" s="138"/>
      <c r="M70" s="138"/>
      <c r="N70" s="138"/>
      <c r="O70" s="137"/>
      <c r="P70" s="137"/>
      <c r="Q70" s="137"/>
    </row>
    <row r="71" spans="1:19" x14ac:dyDescent="0.4">
      <c r="C71" s="8" t="s">
        <v>83</v>
      </c>
    </row>
    <row r="72" spans="1:19" x14ac:dyDescent="0.4">
      <c r="C72" s="9" t="s">
        <v>82</v>
      </c>
    </row>
    <row r="73" spans="1:19" x14ac:dyDescent="0.4">
      <c r="C73" s="8" t="s">
        <v>81</v>
      </c>
    </row>
    <row r="74" spans="1:19" x14ac:dyDescent="0.4">
      <c r="C74" s="8" t="s">
        <v>80</v>
      </c>
    </row>
    <row r="75" spans="1:19" x14ac:dyDescent="0.4">
      <c r="C75" s="8" t="s">
        <v>79</v>
      </c>
    </row>
  </sheetData>
  <mergeCells count="15">
    <mergeCell ref="A1:D1"/>
    <mergeCell ref="A3:F4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</mergeCells>
  <phoneticPr fontId="3"/>
  <hyperlinks>
    <hyperlink ref="A1" location="'R3'!A1" display="令和３年度"/>
    <hyperlink ref="A1:D1" location="'h26'!A1" display="'h26'!A1"/>
  </hyperlinks>
  <pageMargins left="0.39370078740157483" right="0.39370078740157483" top="0.39370078740157483" bottom="0.39370078740157483" header="0.39370078740157483" footer="0.39370078740157483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2"/>
  <sheetViews>
    <sheetView showGridLines="0" zoomScale="90" zoomScaleNormal="9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02" customWidth="1"/>
    <col min="2" max="2" width="20.75" style="202" customWidth="1"/>
    <col min="3" max="4" width="11.625" style="201" customWidth="1"/>
    <col min="5" max="5" width="8.625" style="201" customWidth="1"/>
    <col min="6" max="6" width="10.625" style="201" customWidth="1"/>
    <col min="7" max="8" width="11.625" style="201" customWidth="1"/>
    <col min="9" max="9" width="8.625" style="201" customWidth="1"/>
    <col min="10" max="10" width="10.625" style="201" customWidth="1"/>
    <col min="11" max="11" width="9.625" style="70" customWidth="1"/>
    <col min="12" max="12" width="9.625" style="201" customWidth="1"/>
    <col min="13" max="13" width="8.625" style="201" customWidth="1"/>
    <col min="14" max="16384" width="9" style="201"/>
  </cols>
  <sheetData>
    <row r="1" spans="1:13" s="217" customFormat="1" x14ac:dyDescent="0.4">
      <c r="A1" s="327" t="str">
        <f>'h26'!A1</f>
        <v>平成26年度</v>
      </c>
      <c r="B1" s="327"/>
      <c r="C1" s="90"/>
      <c r="D1" s="90"/>
      <c r="E1" s="90"/>
      <c r="F1" s="95" t="str">
        <f ca="1">RIGHT(CELL("filename",$A$1),LEN(CELL("filename",$A$1))-FIND("]",CELL("filename",$A$1)))</f>
        <v>８月中旬</v>
      </c>
      <c r="G1" s="94" t="s">
        <v>71</v>
      </c>
      <c r="H1" s="90"/>
      <c r="I1" s="90"/>
      <c r="J1" s="90"/>
      <c r="K1" s="90"/>
      <c r="L1" s="90"/>
      <c r="M1" s="90"/>
    </row>
    <row r="2" spans="1:13" s="217" customFormat="1" ht="19.5" thickBot="1" x14ac:dyDescent="0.45">
      <c r="A2" s="13"/>
      <c r="B2" s="13" t="s">
        <v>251</v>
      </c>
      <c r="C2" s="218">
        <v>8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7.100000000000001" customHeight="1" x14ac:dyDescent="0.4">
      <c r="A3" s="216"/>
      <c r="B3" s="215"/>
      <c r="C3" s="323" t="s">
        <v>173</v>
      </c>
      <c r="D3" s="324"/>
      <c r="E3" s="325"/>
      <c r="F3" s="326"/>
      <c r="G3" s="323" t="s">
        <v>172</v>
      </c>
      <c r="H3" s="324"/>
      <c r="I3" s="325"/>
      <c r="J3" s="326"/>
      <c r="K3" s="315" t="s">
        <v>171</v>
      </c>
      <c r="L3" s="316"/>
      <c r="M3" s="317"/>
    </row>
    <row r="4" spans="1:13" ht="17.100000000000001" customHeight="1" x14ac:dyDescent="0.4">
      <c r="A4" s="206"/>
      <c r="B4" s="214"/>
      <c r="C4" s="305" t="s">
        <v>250</v>
      </c>
      <c r="D4" s="340" t="s">
        <v>249</v>
      </c>
      <c r="E4" s="341" t="s">
        <v>168</v>
      </c>
      <c r="F4" s="342"/>
      <c r="G4" s="318" t="s">
        <v>248</v>
      </c>
      <c r="H4" s="338" t="s">
        <v>247</v>
      </c>
      <c r="I4" s="341" t="s">
        <v>168</v>
      </c>
      <c r="J4" s="342"/>
      <c r="K4" s="318" t="s">
        <v>248</v>
      </c>
      <c r="L4" s="319" t="s">
        <v>247</v>
      </c>
      <c r="M4" s="321" t="s">
        <v>167</v>
      </c>
    </row>
    <row r="5" spans="1:13" ht="17.100000000000001" customHeight="1" x14ac:dyDescent="0.4">
      <c r="A5" s="205"/>
      <c r="B5" s="213"/>
      <c r="C5" s="306"/>
      <c r="D5" s="320"/>
      <c r="E5" s="212" t="s">
        <v>166</v>
      </c>
      <c r="F5" s="211" t="s">
        <v>165</v>
      </c>
      <c r="G5" s="306"/>
      <c r="H5" s="339"/>
      <c r="I5" s="212" t="s">
        <v>166</v>
      </c>
      <c r="J5" s="211" t="s">
        <v>165</v>
      </c>
      <c r="K5" s="306"/>
      <c r="L5" s="320"/>
      <c r="M5" s="322"/>
    </row>
    <row r="6" spans="1:13" x14ac:dyDescent="0.4">
      <c r="A6" s="332" t="s">
        <v>164</v>
      </c>
      <c r="B6" s="333"/>
      <c r="C6" s="334">
        <v>198650</v>
      </c>
      <c r="D6" s="348">
        <v>202318</v>
      </c>
      <c r="E6" s="307">
        <v>0.98187012524837136</v>
      </c>
      <c r="F6" s="328">
        <v>-3668</v>
      </c>
      <c r="G6" s="334">
        <v>235888</v>
      </c>
      <c r="H6" s="336">
        <v>231119</v>
      </c>
      <c r="I6" s="307">
        <v>1.0206343918068181</v>
      </c>
      <c r="J6" s="328">
        <v>4769</v>
      </c>
      <c r="K6" s="309">
        <v>0.84213694634741909</v>
      </c>
      <c r="L6" s="345">
        <v>0.87538454216226269</v>
      </c>
      <c r="M6" s="313">
        <v>-3.32475958148436E-2</v>
      </c>
    </row>
    <row r="7" spans="1:13" x14ac:dyDescent="0.4">
      <c r="A7" s="330" t="s">
        <v>163</v>
      </c>
      <c r="B7" s="331"/>
      <c r="C7" s="335"/>
      <c r="D7" s="349"/>
      <c r="E7" s="344"/>
      <c r="F7" s="343"/>
      <c r="G7" s="335"/>
      <c r="H7" s="337"/>
      <c r="I7" s="344"/>
      <c r="J7" s="343"/>
      <c r="K7" s="310"/>
      <c r="L7" s="346"/>
      <c r="M7" s="347"/>
    </row>
    <row r="8" spans="1:13" ht="18" customHeight="1" x14ac:dyDescent="0.4">
      <c r="A8" s="208" t="s">
        <v>162</v>
      </c>
      <c r="B8" s="14"/>
      <c r="C8" s="15">
        <v>103254</v>
      </c>
      <c r="D8" s="16">
        <v>105351</v>
      </c>
      <c r="E8" s="17">
        <v>0.98009511063017907</v>
      </c>
      <c r="F8" s="18">
        <v>-2097</v>
      </c>
      <c r="G8" s="15">
        <v>122251</v>
      </c>
      <c r="H8" s="19">
        <v>118261</v>
      </c>
      <c r="I8" s="17">
        <v>1.0337389333761764</v>
      </c>
      <c r="J8" s="18">
        <v>3990</v>
      </c>
      <c r="K8" s="20">
        <v>0.84460658808516909</v>
      </c>
      <c r="L8" s="21">
        <v>0.89083467922645676</v>
      </c>
      <c r="M8" s="210">
        <v>-4.6228091141287675E-2</v>
      </c>
    </row>
    <row r="9" spans="1:13" ht="18" customHeight="1" x14ac:dyDescent="0.4">
      <c r="A9" s="206"/>
      <c r="B9" s="81" t="s">
        <v>157</v>
      </c>
      <c r="C9" s="23">
        <v>47448</v>
      </c>
      <c r="D9" s="24">
        <v>51036</v>
      </c>
      <c r="E9" s="25">
        <v>0.9296966846931578</v>
      </c>
      <c r="F9" s="26">
        <v>-3588</v>
      </c>
      <c r="G9" s="23">
        <v>54734</v>
      </c>
      <c r="H9" s="24">
        <v>60130</v>
      </c>
      <c r="I9" s="25">
        <v>0.9102611009479461</v>
      </c>
      <c r="J9" s="26">
        <v>-5396</v>
      </c>
      <c r="K9" s="27">
        <v>0.86688347279570288</v>
      </c>
      <c r="L9" s="28">
        <v>0.84876101779477797</v>
      </c>
      <c r="M9" s="209">
        <v>1.8122455000924909E-2</v>
      </c>
    </row>
    <row r="10" spans="1:13" ht="18" customHeight="1" x14ac:dyDescent="0.4">
      <c r="A10" s="206"/>
      <c r="B10" s="66" t="s">
        <v>156</v>
      </c>
      <c r="C10" s="30">
        <v>5946</v>
      </c>
      <c r="D10" s="31">
        <v>4013</v>
      </c>
      <c r="E10" s="32">
        <v>1.4816845252927984</v>
      </c>
      <c r="F10" s="33">
        <v>1933</v>
      </c>
      <c r="G10" s="30">
        <v>6960</v>
      </c>
      <c r="H10" s="31">
        <v>4395</v>
      </c>
      <c r="I10" s="32">
        <v>1.5836177474402731</v>
      </c>
      <c r="J10" s="33">
        <v>2565</v>
      </c>
      <c r="K10" s="34">
        <v>0.85431034482758617</v>
      </c>
      <c r="L10" s="35">
        <v>0.91308304891922643</v>
      </c>
      <c r="M10" s="36">
        <v>-5.877270409164026E-2</v>
      </c>
    </row>
    <row r="11" spans="1:13" ht="18" customHeight="1" x14ac:dyDescent="0.4">
      <c r="A11" s="206"/>
      <c r="B11" s="66" t="s">
        <v>154</v>
      </c>
      <c r="C11" s="30">
        <v>49860</v>
      </c>
      <c r="D11" s="31">
        <v>50302</v>
      </c>
      <c r="E11" s="32">
        <v>0.99121307303884543</v>
      </c>
      <c r="F11" s="33">
        <v>-442</v>
      </c>
      <c r="G11" s="30">
        <v>60557</v>
      </c>
      <c r="H11" s="31">
        <v>53736</v>
      </c>
      <c r="I11" s="32">
        <v>1.1269353878219444</v>
      </c>
      <c r="J11" s="33">
        <v>6821</v>
      </c>
      <c r="K11" s="34">
        <v>0.82335650709249142</v>
      </c>
      <c r="L11" s="35">
        <v>0.93609498287926163</v>
      </c>
      <c r="M11" s="36">
        <v>-0.11273847578677021</v>
      </c>
    </row>
    <row r="12" spans="1:13" s="45" customFormat="1" ht="18" customHeight="1" x14ac:dyDescent="0.15">
      <c r="A12" s="37"/>
      <c r="B12" s="52" t="s">
        <v>99</v>
      </c>
      <c r="C12" s="38" t="s">
        <v>0</v>
      </c>
      <c r="D12" s="39" t="s">
        <v>0</v>
      </c>
      <c r="E12" s="40" t="s">
        <v>0</v>
      </c>
      <c r="F12" s="41" t="s">
        <v>0</v>
      </c>
      <c r="G12" s="38" t="s">
        <v>0</v>
      </c>
      <c r="H12" s="39" t="s">
        <v>0</v>
      </c>
      <c r="I12" s="40" t="s">
        <v>0</v>
      </c>
      <c r="J12" s="41" t="s">
        <v>0</v>
      </c>
      <c r="K12" s="42" t="s">
        <v>0</v>
      </c>
      <c r="L12" s="43" t="s">
        <v>0</v>
      </c>
      <c r="M12" s="44" t="s">
        <v>0</v>
      </c>
    </row>
    <row r="13" spans="1:13" ht="18" customHeight="1" x14ac:dyDescent="0.4">
      <c r="A13" s="208" t="s">
        <v>161</v>
      </c>
      <c r="B13" s="14"/>
      <c r="C13" s="15">
        <v>37653</v>
      </c>
      <c r="D13" s="16">
        <v>34456</v>
      </c>
      <c r="E13" s="17">
        <v>1.0927850011609008</v>
      </c>
      <c r="F13" s="18">
        <v>3197</v>
      </c>
      <c r="G13" s="15">
        <v>42280</v>
      </c>
      <c r="H13" s="16">
        <v>38800</v>
      </c>
      <c r="I13" s="17">
        <v>1.0896907216494844</v>
      </c>
      <c r="J13" s="18">
        <v>3480</v>
      </c>
      <c r="K13" s="46">
        <v>0.89056291390728481</v>
      </c>
      <c r="L13" s="47">
        <v>0.8880412371134021</v>
      </c>
      <c r="M13" s="48">
        <v>2.52167679388271E-3</v>
      </c>
    </row>
    <row r="14" spans="1:13" ht="18" customHeight="1" x14ac:dyDescent="0.4">
      <c r="A14" s="206"/>
      <c r="B14" s="81" t="s">
        <v>157</v>
      </c>
      <c r="C14" s="23">
        <v>9938</v>
      </c>
      <c r="D14" s="24">
        <v>7881</v>
      </c>
      <c r="E14" s="25">
        <v>1.261007486359599</v>
      </c>
      <c r="F14" s="26">
        <v>2057</v>
      </c>
      <c r="G14" s="23">
        <v>11650</v>
      </c>
      <c r="H14" s="24">
        <v>8300</v>
      </c>
      <c r="I14" s="25">
        <v>1.4036144578313252</v>
      </c>
      <c r="J14" s="26">
        <v>3350</v>
      </c>
      <c r="K14" s="49">
        <v>0.85304721030042918</v>
      </c>
      <c r="L14" s="50">
        <v>0.94951807228915663</v>
      </c>
      <c r="M14" s="29">
        <v>-9.6470861988727452E-2</v>
      </c>
    </row>
    <row r="15" spans="1:13" ht="18" customHeight="1" x14ac:dyDescent="0.4">
      <c r="A15" s="206"/>
      <c r="B15" s="66" t="s">
        <v>156</v>
      </c>
      <c r="C15" s="30">
        <v>5314</v>
      </c>
      <c r="D15" s="31">
        <v>5477</v>
      </c>
      <c r="E15" s="32">
        <v>0.9702391820339602</v>
      </c>
      <c r="F15" s="33">
        <v>-163</v>
      </c>
      <c r="G15" s="30">
        <v>5900</v>
      </c>
      <c r="H15" s="31">
        <v>6045</v>
      </c>
      <c r="I15" s="32">
        <v>0.9760132340777502</v>
      </c>
      <c r="J15" s="33">
        <v>-145</v>
      </c>
      <c r="K15" s="34">
        <v>0.90067796610169493</v>
      </c>
      <c r="L15" s="35">
        <v>0.90603804797353182</v>
      </c>
      <c r="M15" s="36">
        <v>-5.360081871836897E-3</v>
      </c>
    </row>
    <row r="16" spans="1:13" ht="18" customHeight="1" x14ac:dyDescent="0.4">
      <c r="A16" s="206"/>
      <c r="B16" s="66" t="s">
        <v>154</v>
      </c>
      <c r="C16" s="30">
        <v>21074</v>
      </c>
      <c r="D16" s="31">
        <v>20293</v>
      </c>
      <c r="E16" s="32">
        <v>1.0384861774996303</v>
      </c>
      <c r="F16" s="33">
        <v>781</v>
      </c>
      <c r="G16" s="30">
        <v>23339</v>
      </c>
      <c r="H16" s="31">
        <v>22907</v>
      </c>
      <c r="I16" s="32">
        <v>1.0188588641026761</v>
      </c>
      <c r="J16" s="33">
        <v>432</v>
      </c>
      <c r="K16" s="34">
        <v>0.90295214019452419</v>
      </c>
      <c r="L16" s="35">
        <v>0.88588641026760384</v>
      </c>
      <c r="M16" s="36">
        <v>1.7065729926920348E-2</v>
      </c>
    </row>
    <row r="17" spans="1:13" ht="18" customHeight="1" x14ac:dyDescent="0.4">
      <c r="A17" s="206"/>
      <c r="B17" s="66" t="s">
        <v>153</v>
      </c>
      <c r="C17" s="30">
        <v>1327</v>
      </c>
      <c r="D17" s="31">
        <v>805</v>
      </c>
      <c r="E17" s="32">
        <v>1.648447204968944</v>
      </c>
      <c r="F17" s="33">
        <v>522</v>
      </c>
      <c r="G17" s="30">
        <v>1391</v>
      </c>
      <c r="H17" s="31">
        <v>1548</v>
      </c>
      <c r="I17" s="32">
        <v>0.89857881136950901</v>
      </c>
      <c r="J17" s="33">
        <v>-157</v>
      </c>
      <c r="K17" s="34">
        <v>0.95398993529834653</v>
      </c>
      <c r="L17" s="35">
        <v>0.52002583979328165</v>
      </c>
      <c r="M17" s="36">
        <v>0.43396409550506487</v>
      </c>
    </row>
    <row r="18" spans="1:13" s="45" customFormat="1" ht="18" customHeight="1" x14ac:dyDescent="0.15">
      <c r="A18" s="51"/>
      <c r="B18" s="52" t="s">
        <v>99</v>
      </c>
      <c r="C18" s="53" t="s">
        <v>0</v>
      </c>
      <c r="D18" s="39" t="s">
        <v>0</v>
      </c>
      <c r="E18" s="40" t="s">
        <v>0</v>
      </c>
      <c r="F18" s="41" t="s">
        <v>0</v>
      </c>
      <c r="G18" s="53" t="s">
        <v>0</v>
      </c>
      <c r="H18" s="39" t="s">
        <v>0</v>
      </c>
      <c r="I18" s="40" t="s">
        <v>0</v>
      </c>
      <c r="J18" s="41" t="s">
        <v>0</v>
      </c>
      <c r="K18" s="42" t="s">
        <v>0</v>
      </c>
      <c r="L18" s="43" t="s">
        <v>0</v>
      </c>
      <c r="M18" s="44" t="s">
        <v>0</v>
      </c>
    </row>
    <row r="19" spans="1:13" ht="18" customHeight="1" x14ac:dyDescent="0.4">
      <c r="A19" s="208" t="s">
        <v>160</v>
      </c>
      <c r="B19" s="14"/>
      <c r="C19" s="15">
        <v>20577</v>
      </c>
      <c r="D19" s="16">
        <v>23790</v>
      </c>
      <c r="E19" s="17">
        <v>0.86494325346784362</v>
      </c>
      <c r="F19" s="18">
        <v>-3213</v>
      </c>
      <c r="G19" s="15">
        <v>25478</v>
      </c>
      <c r="H19" s="19">
        <v>28530</v>
      </c>
      <c r="I19" s="17">
        <v>0.893024886084823</v>
      </c>
      <c r="J19" s="18">
        <v>-3052</v>
      </c>
      <c r="K19" s="46">
        <v>0.80763796216343509</v>
      </c>
      <c r="L19" s="47">
        <v>0.83385909568874872</v>
      </c>
      <c r="M19" s="22">
        <v>-2.6221133525313634E-2</v>
      </c>
    </row>
    <row r="20" spans="1:13" ht="18" customHeight="1" x14ac:dyDescent="0.4">
      <c r="A20" s="206"/>
      <c r="B20" s="81" t="s">
        <v>157</v>
      </c>
      <c r="C20" s="23">
        <v>0</v>
      </c>
      <c r="D20" s="24">
        <v>0</v>
      </c>
      <c r="E20" s="25" t="e">
        <v>#DIV/0!</v>
      </c>
      <c r="F20" s="26">
        <v>0</v>
      </c>
      <c r="G20" s="23">
        <v>0</v>
      </c>
      <c r="H20" s="24">
        <v>0</v>
      </c>
      <c r="I20" s="25" t="e">
        <v>#DIV/0!</v>
      </c>
      <c r="J20" s="26">
        <v>0</v>
      </c>
      <c r="K20" s="49" t="s">
        <v>0</v>
      </c>
      <c r="L20" s="50" t="s">
        <v>0</v>
      </c>
      <c r="M20" s="29" t="e">
        <v>#VALUE!</v>
      </c>
    </row>
    <row r="21" spans="1:13" ht="18" customHeight="1" x14ac:dyDescent="0.4">
      <c r="A21" s="206"/>
      <c r="B21" s="66" t="s">
        <v>156</v>
      </c>
      <c r="C21" s="30">
        <v>7006</v>
      </c>
      <c r="D21" s="31">
        <v>6959</v>
      </c>
      <c r="E21" s="32">
        <v>1.0067538439430952</v>
      </c>
      <c r="F21" s="33">
        <v>47</v>
      </c>
      <c r="G21" s="30">
        <v>8700</v>
      </c>
      <c r="H21" s="31">
        <v>8610</v>
      </c>
      <c r="I21" s="32">
        <v>1.0104529616724738</v>
      </c>
      <c r="J21" s="33">
        <v>90</v>
      </c>
      <c r="K21" s="34">
        <v>0.80528735632183912</v>
      </c>
      <c r="L21" s="35">
        <v>0.80824622531939605</v>
      </c>
      <c r="M21" s="36">
        <v>-2.9588689975569293E-3</v>
      </c>
    </row>
    <row r="22" spans="1:13" ht="18" customHeight="1" x14ac:dyDescent="0.4">
      <c r="A22" s="206"/>
      <c r="B22" s="66" t="s">
        <v>154</v>
      </c>
      <c r="C22" s="30">
        <v>13571</v>
      </c>
      <c r="D22" s="31">
        <v>16831</v>
      </c>
      <c r="E22" s="32">
        <v>0.8063097855148238</v>
      </c>
      <c r="F22" s="33">
        <v>-3260</v>
      </c>
      <c r="G22" s="30">
        <v>16778</v>
      </c>
      <c r="H22" s="31">
        <v>19920</v>
      </c>
      <c r="I22" s="32">
        <v>0.84226907630522085</v>
      </c>
      <c r="J22" s="33">
        <v>-3142</v>
      </c>
      <c r="K22" s="34">
        <v>0.80885683633329364</v>
      </c>
      <c r="L22" s="35">
        <v>0.84492971887550206</v>
      </c>
      <c r="M22" s="36">
        <v>-3.6072882542208418E-2</v>
      </c>
    </row>
    <row r="23" spans="1:13" s="45" customFormat="1" ht="18" customHeight="1" x14ac:dyDescent="0.15">
      <c r="A23" s="51"/>
      <c r="B23" s="52" t="s">
        <v>99</v>
      </c>
      <c r="C23" s="53" t="s">
        <v>0</v>
      </c>
      <c r="D23" s="39" t="s">
        <v>0</v>
      </c>
      <c r="E23" s="40" t="s">
        <v>0</v>
      </c>
      <c r="F23" s="41" t="s">
        <v>0</v>
      </c>
      <c r="G23" s="53" t="s">
        <v>0</v>
      </c>
      <c r="H23" s="39" t="s">
        <v>0</v>
      </c>
      <c r="I23" s="40" t="s">
        <v>0</v>
      </c>
      <c r="J23" s="41" t="s">
        <v>0</v>
      </c>
      <c r="K23" s="42" t="s">
        <v>0</v>
      </c>
      <c r="L23" s="43" t="s">
        <v>0</v>
      </c>
      <c r="M23" s="44" t="s">
        <v>0</v>
      </c>
    </row>
    <row r="24" spans="1:13" ht="18" customHeight="1" x14ac:dyDescent="0.4">
      <c r="A24" s="208" t="s">
        <v>159</v>
      </c>
      <c r="B24" s="14"/>
      <c r="C24" s="15">
        <v>14714</v>
      </c>
      <c r="D24" s="16">
        <v>15607</v>
      </c>
      <c r="E24" s="17">
        <v>0.9427820849618761</v>
      </c>
      <c r="F24" s="18">
        <v>-893</v>
      </c>
      <c r="G24" s="15">
        <v>18340</v>
      </c>
      <c r="H24" s="19">
        <v>19265</v>
      </c>
      <c r="I24" s="17">
        <v>0.95198546587075006</v>
      </c>
      <c r="J24" s="18">
        <v>-925</v>
      </c>
      <c r="K24" s="46">
        <v>0.8022900763358779</v>
      </c>
      <c r="L24" s="47">
        <v>0.81012198287049053</v>
      </c>
      <c r="M24" s="48">
        <v>-7.8319065346126315E-3</v>
      </c>
    </row>
    <row r="25" spans="1:13" ht="18" customHeight="1" x14ac:dyDescent="0.4">
      <c r="A25" s="206"/>
      <c r="B25" s="81" t="s">
        <v>157</v>
      </c>
      <c r="C25" s="23">
        <v>0</v>
      </c>
      <c r="D25" s="24">
        <v>0</v>
      </c>
      <c r="E25" s="25" t="e">
        <v>#DIV/0!</v>
      </c>
      <c r="F25" s="26">
        <v>0</v>
      </c>
      <c r="G25" s="23">
        <v>0</v>
      </c>
      <c r="H25" s="24">
        <v>0</v>
      </c>
      <c r="I25" s="25" t="e">
        <v>#DIV/0!</v>
      </c>
      <c r="J25" s="26">
        <v>0</v>
      </c>
      <c r="K25" s="49" t="s">
        <v>0</v>
      </c>
      <c r="L25" s="50" t="s">
        <v>0</v>
      </c>
      <c r="M25" s="29" t="e">
        <v>#VALUE!</v>
      </c>
    </row>
    <row r="26" spans="1:13" ht="18" customHeight="1" x14ac:dyDescent="0.4">
      <c r="A26" s="206"/>
      <c r="B26" s="66" t="s">
        <v>156</v>
      </c>
      <c r="C26" s="30">
        <v>5456</v>
      </c>
      <c r="D26" s="31">
        <v>4710</v>
      </c>
      <c r="E26" s="32">
        <v>1.1583864118895966</v>
      </c>
      <c r="F26" s="33">
        <v>746</v>
      </c>
      <c r="G26" s="30">
        <v>6720</v>
      </c>
      <c r="H26" s="31">
        <v>5850</v>
      </c>
      <c r="I26" s="32">
        <v>1.1487179487179486</v>
      </c>
      <c r="J26" s="33">
        <v>870</v>
      </c>
      <c r="K26" s="34">
        <v>0.81190476190476191</v>
      </c>
      <c r="L26" s="35">
        <v>0.80512820512820515</v>
      </c>
      <c r="M26" s="36">
        <v>6.7765567765567525E-3</v>
      </c>
    </row>
    <row r="27" spans="1:13" ht="18" customHeight="1" x14ac:dyDescent="0.4">
      <c r="A27" s="206"/>
      <c r="B27" s="66" t="s">
        <v>154</v>
      </c>
      <c r="C27" s="30">
        <v>9258</v>
      </c>
      <c r="D27" s="31">
        <v>10897</v>
      </c>
      <c r="E27" s="32">
        <v>0.84959163072405253</v>
      </c>
      <c r="F27" s="33">
        <v>-1639</v>
      </c>
      <c r="G27" s="30">
        <v>11620</v>
      </c>
      <c r="H27" s="31">
        <v>13415</v>
      </c>
      <c r="I27" s="32">
        <v>0.8661945583302274</v>
      </c>
      <c r="J27" s="33">
        <v>-1795</v>
      </c>
      <c r="K27" s="34">
        <v>0.79672977624784858</v>
      </c>
      <c r="L27" s="35">
        <v>0.81229966455460301</v>
      </c>
      <c r="M27" s="36">
        <v>-1.5569888306754431E-2</v>
      </c>
    </row>
    <row r="28" spans="1:13" s="45" customFormat="1" ht="18" customHeight="1" x14ac:dyDescent="0.15">
      <c r="A28" s="51"/>
      <c r="B28" s="52" t="s">
        <v>99</v>
      </c>
      <c r="C28" s="53" t="s">
        <v>0</v>
      </c>
      <c r="D28" s="39" t="s">
        <v>0</v>
      </c>
      <c r="E28" s="40" t="s">
        <v>0</v>
      </c>
      <c r="F28" s="41" t="s">
        <v>0</v>
      </c>
      <c r="G28" s="53" t="s">
        <v>0</v>
      </c>
      <c r="H28" s="39" t="s">
        <v>0</v>
      </c>
      <c r="I28" s="40" t="s">
        <v>0</v>
      </c>
      <c r="J28" s="41" t="s">
        <v>0</v>
      </c>
      <c r="K28" s="42" t="s">
        <v>0</v>
      </c>
      <c r="L28" s="43" t="s">
        <v>0</v>
      </c>
      <c r="M28" s="44" t="s">
        <v>0</v>
      </c>
    </row>
    <row r="29" spans="1:13" ht="18" customHeight="1" x14ac:dyDescent="0.4">
      <c r="A29" s="208" t="s">
        <v>158</v>
      </c>
      <c r="B29" s="14"/>
      <c r="C29" s="15">
        <v>22452</v>
      </c>
      <c r="D29" s="16">
        <v>23114</v>
      </c>
      <c r="E29" s="17">
        <v>0.97135934931210521</v>
      </c>
      <c r="F29" s="18">
        <v>-662</v>
      </c>
      <c r="G29" s="15">
        <v>27539</v>
      </c>
      <c r="H29" s="16">
        <v>26263</v>
      </c>
      <c r="I29" s="17">
        <v>1.0485854624376498</v>
      </c>
      <c r="J29" s="18">
        <v>1276</v>
      </c>
      <c r="K29" s="46">
        <v>0.81528014815352767</v>
      </c>
      <c r="L29" s="47">
        <v>0.8800974755359251</v>
      </c>
      <c r="M29" s="22">
        <v>-6.4817327382397427E-2</v>
      </c>
    </row>
    <row r="30" spans="1:13" ht="18" customHeight="1" x14ac:dyDescent="0.4">
      <c r="A30" s="206"/>
      <c r="B30" s="81" t="s">
        <v>157</v>
      </c>
      <c r="C30" s="23">
        <v>0</v>
      </c>
      <c r="D30" s="24">
        <v>0</v>
      </c>
      <c r="E30" s="25" t="e">
        <v>#DIV/0!</v>
      </c>
      <c r="F30" s="26">
        <v>0</v>
      </c>
      <c r="G30" s="23">
        <v>0</v>
      </c>
      <c r="H30" s="24">
        <v>0</v>
      </c>
      <c r="I30" s="25" t="e">
        <v>#DIV/0!</v>
      </c>
      <c r="J30" s="26">
        <v>0</v>
      </c>
      <c r="K30" s="49" t="s">
        <v>0</v>
      </c>
      <c r="L30" s="50" t="s">
        <v>0</v>
      </c>
      <c r="M30" s="29" t="e">
        <v>#VALUE!</v>
      </c>
    </row>
    <row r="31" spans="1:13" ht="18" customHeight="1" x14ac:dyDescent="0.4">
      <c r="A31" s="206"/>
      <c r="B31" s="66" t="s">
        <v>156</v>
      </c>
      <c r="C31" s="30">
        <v>2433</v>
      </c>
      <c r="D31" s="207">
        <v>2523</v>
      </c>
      <c r="E31" s="32">
        <v>0.9643281807372176</v>
      </c>
      <c r="F31" s="33">
        <v>-90</v>
      </c>
      <c r="G31" s="30">
        <v>2900</v>
      </c>
      <c r="H31" s="207">
        <v>2755</v>
      </c>
      <c r="I31" s="32">
        <v>1.0526315789473684</v>
      </c>
      <c r="J31" s="33">
        <v>145</v>
      </c>
      <c r="K31" s="34">
        <v>0.83896551724137935</v>
      </c>
      <c r="L31" s="35">
        <v>0.91578947368421049</v>
      </c>
      <c r="M31" s="36">
        <v>-7.6823956442831132E-2</v>
      </c>
    </row>
    <row r="32" spans="1:13" ht="18" customHeight="1" x14ac:dyDescent="0.4">
      <c r="A32" s="206"/>
      <c r="B32" s="66" t="s">
        <v>155</v>
      </c>
      <c r="C32" s="30">
        <v>1162</v>
      </c>
      <c r="D32" s="31">
        <v>1118</v>
      </c>
      <c r="E32" s="32">
        <v>1.039355992844365</v>
      </c>
      <c r="F32" s="33">
        <v>44</v>
      </c>
      <c r="G32" s="30">
        <v>1368</v>
      </c>
      <c r="H32" s="31">
        <v>1390</v>
      </c>
      <c r="I32" s="32">
        <v>0.98417266187050356</v>
      </c>
      <c r="J32" s="33">
        <v>-22</v>
      </c>
      <c r="K32" s="34">
        <v>0.84941520467836262</v>
      </c>
      <c r="L32" s="35">
        <v>0.8043165467625899</v>
      </c>
      <c r="M32" s="36">
        <v>4.5098657915772722E-2</v>
      </c>
    </row>
    <row r="33" spans="1:13" ht="18" customHeight="1" x14ac:dyDescent="0.4">
      <c r="A33" s="206"/>
      <c r="B33" s="66" t="s">
        <v>154</v>
      </c>
      <c r="C33" s="30">
        <v>17499</v>
      </c>
      <c r="D33" s="31">
        <v>18166</v>
      </c>
      <c r="E33" s="32">
        <v>0.96328305625894528</v>
      </c>
      <c r="F33" s="33">
        <v>-667</v>
      </c>
      <c r="G33" s="30">
        <v>21649</v>
      </c>
      <c r="H33" s="31">
        <v>20497</v>
      </c>
      <c r="I33" s="32">
        <v>1.0562033468312435</v>
      </c>
      <c r="J33" s="33">
        <v>1152</v>
      </c>
      <c r="K33" s="34">
        <v>0.80830523349808303</v>
      </c>
      <c r="L33" s="35">
        <v>0.88627604039615548</v>
      </c>
      <c r="M33" s="36">
        <v>-7.7970806898072453E-2</v>
      </c>
    </row>
    <row r="34" spans="1:13" ht="18" customHeight="1" x14ac:dyDescent="0.4">
      <c r="A34" s="206"/>
      <c r="B34" s="66" t="s">
        <v>153</v>
      </c>
      <c r="C34" s="30">
        <v>1358</v>
      </c>
      <c r="D34" s="31">
        <v>1307</v>
      </c>
      <c r="E34" s="32">
        <v>1.0390206579954093</v>
      </c>
      <c r="F34" s="33">
        <v>51</v>
      </c>
      <c r="G34" s="30">
        <v>1622</v>
      </c>
      <c r="H34" s="31">
        <v>1621</v>
      </c>
      <c r="I34" s="32">
        <v>1.000616903146206</v>
      </c>
      <c r="J34" s="33">
        <v>1</v>
      </c>
      <c r="K34" s="34">
        <v>0.83723797780517883</v>
      </c>
      <c r="L34" s="35">
        <v>0.80629241209130165</v>
      </c>
      <c r="M34" s="36">
        <v>3.0945565713877188E-2</v>
      </c>
    </row>
    <row r="35" spans="1:13" s="45" customFormat="1" ht="18" customHeight="1" x14ac:dyDescent="0.15">
      <c r="A35" s="37"/>
      <c r="B35" s="57" t="s">
        <v>99</v>
      </c>
      <c r="C35" s="58" t="s">
        <v>0</v>
      </c>
      <c r="D35" s="59" t="s">
        <v>0</v>
      </c>
      <c r="E35" s="60" t="s">
        <v>0</v>
      </c>
      <c r="F35" s="61" t="s">
        <v>0</v>
      </c>
      <c r="G35" s="58" t="s">
        <v>0</v>
      </c>
      <c r="H35" s="59" t="s">
        <v>0</v>
      </c>
      <c r="I35" s="60" t="s">
        <v>0</v>
      </c>
      <c r="J35" s="61" t="s">
        <v>0</v>
      </c>
      <c r="K35" s="62" t="s">
        <v>0</v>
      </c>
      <c r="L35" s="63" t="s">
        <v>0</v>
      </c>
      <c r="M35" s="64" t="s">
        <v>0</v>
      </c>
    </row>
    <row r="36" spans="1:13" s="45" customFormat="1" ht="18" customHeight="1" thickBot="1" x14ac:dyDescent="0.2">
      <c r="A36" s="51"/>
      <c r="B36" s="52" t="s">
        <v>152</v>
      </c>
      <c r="C36" s="53" t="s">
        <v>0</v>
      </c>
      <c r="D36" s="39" t="s">
        <v>0</v>
      </c>
      <c r="E36" s="40" t="s">
        <v>0</v>
      </c>
      <c r="F36" s="41" t="s">
        <v>0</v>
      </c>
      <c r="G36" s="53" t="s">
        <v>0</v>
      </c>
      <c r="H36" s="39" t="s">
        <v>0</v>
      </c>
      <c r="I36" s="40" t="s">
        <v>0</v>
      </c>
      <c r="J36" s="41" t="s">
        <v>0</v>
      </c>
      <c r="K36" s="67" t="s">
        <v>0</v>
      </c>
      <c r="L36" s="68" t="s">
        <v>0</v>
      </c>
      <c r="M36" s="69" t="s">
        <v>0</v>
      </c>
    </row>
    <row r="37" spans="1:13" x14ac:dyDescent="0.4">
      <c r="C37" s="203"/>
      <c r="G37" s="203"/>
    </row>
    <row r="38" spans="1:13" x14ac:dyDescent="0.4">
      <c r="C38" s="203"/>
      <c r="G38" s="203"/>
    </row>
    <row r="39" spans="1:13" x14ac:dyDescent="0.4">
      <c r="C39" s="203"/>
      <c r="G39" s="71"/>
    </row>
    <row r="40" spans="1:13" x14ac:dyDescent="0.4">
      <c r="C40" s="203"/>
      <c r="G40" s="203"/>
    </row>
    <row r="41" spans="1:13" x14ac:dyDescent="0.4">
      <c r="C41" s="203"/>
      <c r="G41" s="203"/>
    </row>
    <row r="42" spans="1:13" x14ac:dyDescent="0.4">
      <c r="C42" s="203"/>
      <c r="G42" s="203"/>
    </row>
    <row r="43" spans="1:13" x14ac:dyDescent="0.4">
      <c r="C43" s="203"/>
      <c r="G43" s="203"/>
    </row>
    <row r="44" spans="1:13" x14ac:dyDescent="0.4">
      <c r="C44" s="203"/>
      <c r="G44" s="203"/>
    </row>
    <row r="45" spans="1:13" x14ac:dyDescent="0.4">
      <c r="C45" s="203"/>
      <c r="G45" s="203"/>
    </row>
    <row r="46" spans="1:13" x14ac:dyDescent="0.4">
      <c r="C46" s="203"/>
      <c r="G46" s="203"/>
    </row>
    <row r="47" spans="1:13" x14ac:dyDescent="0.4">
      <c r="C47" s="203"/>
      <c r="G47" s="203"/>
    </row>
    <row r="48" spans="1:13" x14ac:dyDescent="0.4">
      <c r="C48" s="203"/>
      <c r="G48" s="203"/>
    </row>
    <row r="49" spans="3:7" x14ac:dyDescent="0.4">
      <c r="C49" s="203"/>
      <c r="G49" s="203"/>
    </row>
    <row r="50" spans="3:7" x14ac:dyDescent="0.4">
      <c r="C50" s="203"/>
      <c r="G50" s="203"/>
    </row>
    <row r="51" spans="3:7" x14ac:dyDescent="0.4">
      <c r="C51" s="203"/>
      <c r="G51" s="203"/>
    </row>
    <row r="52" spans="3:7" x14ac:dyDescent="0.4">
      <c r="C52" s="203"/>
      <c r="G52" s="203"/>
    </row>
    <row r="53" spans="3:7" x14ac:dyDescent="0.4">
      <c r="C53" s="203"/>
      <c r="G53" s="203"/>
    </row>
    <row r="54" spans="3:7" x14ac:dyDescent="0.4">
      <c r="C54" s="203"/>
      <c r="G54" s="203"/>
    </row>
    <row r="55" spans="3:7" x14ac:dyDescent="0.4">
      <c r="C55" s="203"/>
      <c r="G55" s="203"/>
    </row>
    <row r="56" spans="3:7" x14ac:dyDescent="0.4">
      <c r="C56" s="203"/>
      <c r="G56" s="203"/>
    </row>
    <row r="57" spans="3:7" x14ac:dyDescent="0.4">
      <c r="C57" s="203"/>
      <c r="G57" s="203"/>
    </row>
    <row r="58" spans="3:7" x14ac:dyDescent="0.4">
      <c r="C58" s="203"/>
      <c r="G58" s="203"/>
    </row>
    <row r="59" spans="3:7" x14ac:dyDescent="0.4">
      <c r="C59" s="203"/>
      <c r="G59" s="203"/>
    </row>
    <row r="60" spans="3:7" x14ac:dyDescent="0.4">
      <c r="C60" s="203"/>
      <c r="G60" s="203"/>
    </row>
    <row r="61" spans="3:7" x14ac:dyDescent="0.4">
      <c r="C61" s="203"/>
      <c r="G61" s="203"/>
    </row>
    <row r="62" spans="3:7" x14ac:dyDescent="0.4">
      <c r="C62" s="203"/>
      <c r="G62" s="203"/>
    </row>
    <row r="63" spans="3:7" x14ac:dyDescent="0.4">
      <c r="C63" s="203"/>
      <c r="G63" s="203"/>
    </row>
    <row r="64" spans="3:7" x14ac:dyDescent="0.4">
      <c r="C64" s="203"/>
      <c r="G64" s="203"/>
    </row>
    <row r="65" spans="2:7" x14ac:dyDescent="0.4">
      <c r="C65" s="203"/>
      <c r="G65" s="203"/>
    </row>
    <row r="66" spans="2:7" x14ac:dyDescent="0.4">
      <c r="C66" s="203"/>
      <c r="G66" s="203"/>
    </row>
    <row r="67" spans="2:7" x14ac:dyDescent="0.4">
      <c r="B67" s="202">
        <v>6025</v>
      </c>
      <c r="C67" s="203"/>
      <c r="F67" s="201">
        <v>10620</v>
      </c>
      <c r="G67" s="203"/>
    </row>
    <row r="68" spans="2:7" x14ac:dyDescent="0.4">
      <c r="C68" s="203"/>
      <c r="G68" s="203"/>
    </row>
    <row r="69" spans="2:7" x14ac:dyDescent="0.4">
      <c r="C69" s="203"/>
      <c r="G69" s="203"/>
    </row>
    <row r="70" spans="2:7" x14ac:dyDescent="0.4">
      <c r="C70" s="203"/>
      <c r="G70" s="203"/>
    </row>
    <row r="71" spans="2:7" x14ac:dyDescent="0.4">
      <c r="C71" s="203"/>
      <c r="G71" s="203"/>
    </row>
    <row r="72" spans="2:7" x14ac:dyDescent="0.4">
      <c r="C72" s="203"/>
      <c r="G72" s="203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26'!A1" display="'h26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2"/>
  <sheetViews>
    <sheetView showGridLines="0" zoomScale="90" zoomScaleNormal="90" zoomScaleSheetLayoutView="90" workbookViewId="0">
      <pane xSplit="2" ySplit="5" topLeftCell="C24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02" customWidth="1"/>
    <col min="2" max="2" width="20.75" style="202" customWidth="1"/>
    <col min="3" max="4" width="11.625" style="201" customWidth="1"/>
    <col min="5" max="5" width="8.625" style="201" customWidth="1"/>
    <col min="6" max="6" width="10.625" style="201" customWidth="1"/>
    <col min="7" max="8" width="11.625" style="201" customWidth="1"/>
    <col min="9" max="9" width="8.625" style="201" customWidth="1"/>
    <col min="10" max="10" width="10.625" style="201" customWidth="1"/>
    <col min="11" max="11" width="9.625" style="70" customWidth="1"/>
    <col min="12" max="12" width="9.625" style="201" customWidth="1"/>
    <col min="13" max="13" width="8.625" style="201" customWidth="1"/>
    <col min="14" max="16384" width="9" style="201"/>
  </cols>
  <sheetData>
    <row r="1" spans="1:13" s="217" customFormat="1" x14ac:dyDescent="0.4">
      <c r="A1" s="327" t="str">
        <f>'h26'!A1</f>
        <v>平成26年度</v>
      </c>
      <c r="B1" s="327"/>
      <c r="C1" s="90"/>
      <c r="D1" s="90"/>
      <c r="E1" s="90"/>
      <c r="F1" s="95" t="str">
        <f ca="1">RIGHT(CELL("filename",$A$1),LEN(CELL("filename",$A$1))-FIND("]",CELL("filename",$A$1)))</f>
        <v>８月下旬</v>
      </c>
      <c r="G1" s="94" t="s">
        <v>71</v>
      </c>
      <c r="H1" s="90"/>
      <c r="I1" s="90"/>
      <c r="J1" s="90"/>
      <c r="K1" s="90"/>
      <c r="L1" s="90"/>
      <c r="M1" s="90"/>
    </row>
    <row r="2" spans="1:13" s="217" customFormat="1" ht="19.5" thickBot="1" x14ac:dyDescent="0.45">
      <c r="A2" s="13"/>
      <c r="B2" s="13" t="s">
        <v>251</v>
      </c>
      <c r="C2" s="218">
        <v>8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7.100000000000001" customHeight="1" x14ac:dyDescent="0.4">
      <c r="A3" s="216"/>
      <c r="B3" s="215"/>
      <c r="C3" s="323" t="s">
        <v>173</v>
      </c>
      <c r="D3" s="324"/>
      <c r="E3" s="325"/>
      <c r="F3" s="326"/>
      <c r="G3" s="323" t="s">
        <v>172</v>
      </c>
      <c r="H3" s="324"/>
      <c r="I3" s="325"/>
      <c r="J3" s="326"/>
      <c r="K3" s="315" t="s">
        <v>171</v>
      </c>
      <c r="L3" s="316"/>
      <c r="M3" s="317"/>
    </row>
    <row r="4" spans="1:13" ht="17.100000000000001" customHeight="1" x14ac:dyDescent="0.4">
      <c r="A4" s="206"/>
      <c r="B4" s="214"/>
      <c r="C4" s="305" t="s">
        <v>255</v>
      </c>
      <c r="D4" s="340" t="s">
        <v>254</v>
      </c>
      <c r="E4" s="341" t="s">
        <v>168</v>
      </c>
      <c r="F4" s="342"/>
      <c r="G4" s="318" t="s">
        <v>253</v>
      </c>
      <c r="H4" s="338" t="s">
        <v>252</v>
      </c>
      <c r="I4" s="341" t="s">
        <v>168</v>
      </c>
      <c r="J4" s="342"/>
      <c r="K4" s="318" t="s">
        <v>253</v>
      </c>
      <c r="L4" s="319" t="s">
        <v>252</v>
      </c>
      <c r="M4" s="321" t="s">
        <v>167</v>
      </c>
    </row>
    <row r="5" spans="1:13" ht="17.100000000000001" customHeight="1" x14ac:dyDescent="0.4">
      <c r="A5" s="205"/>
      <c r="B5" s="213"/>
      <c r="C5" s="306"/>
      <c r="D5" s="320"/>
      <c r="E5" s="212" t="s">
        <v>166</v>
      </c>
      <c r="F5" s="211" t="s">
        <v>165</v>
      </c>
      <c r="G5" s="306"/>
      <c r="H5" s="339"/>
      <c r="I5" s="212" t="s">
        <v>166</v>
      </c>
      <c r="J5" s="211" t="s">
        <v>165</v>
      </c>
      <c r="K5" s="306"/>
      <c r="L5" s="320"/>
      <c r="M5" s="322"/>
    </row>
    <row r="6" spans="1:13" x14ac:dyDescent="0.4">
      <c r="A6" s="332" t="s">
        <v>164</v>
      </c>
      <c r="B6" s="333"/>
      <c r="C6" s="334">
        <v>196953</v>
      </c>
      <c r="D6" s="348">
        <v>189412</v>
      </c>
      <c r="E6" s="307">
        <v>1.039812683462505</v>
      </c>
      <c r="F6" s="328">
        <v>7541</v>
      </c>
      <c r="G6" s="334">
        <v>256059</v>
      </c>
      <c r="H6" s="336">
        <v>258145</v>
      </c>
      <c r="I6" s="307">
        <v>0.99191927017761339</v>
      </c>
      <c r="J6" s="328">
        <v>-2086</v>
      </c>
      <c r="K6" s="309">
        <v>0.76917038651248348</v>
      </c>
      <c r="L6" s="345">
        <v>0.73374266400666288</v>
      </c>
      <c r="M6" s="313">
        <v>3.5427722505820602E-2</v>
      </c>
    </row>
    <row r="7" spans="1:13" x14ac:dyDescent="0.4">
      <c r="A7" s="330" t="s">
        <v>163</v>
      </c>
      <c r="B7" s="331"/>
      <c r="C7" s="335"/>
      <c r="D7" s="349"/>
      <c r="E7" s="344"/>
      <c r="F7" s="343"/>
      <c r="G7" s="335"/>
      <c r="H7" s="337"/>
      <c r="I7" s="344"/>
      <c r="J7" s="343"/>
      <c r="K7" s="310"/>
      <c r="L7" s="346"/>
      <c r="M7" s="347"/>
    </row>
    <row r="8" spans="1:13" ht="18" customHeight="1" x14ac:dyDescent="0.4">
      <c r="A8" s="208" t="s">
        <v>162</v>
      </c>
      <c r="B8" s="14"/>
      <c r="C8" s="15">
        <v>102192</v>
      </c>
      <c r="D8" s="16">
        <v>97918</v>
      </c>
      <c r="E8" s="17">
        <v>1.0436487673359343</v>
      </c>
      <c r="F8" s="18">
        <v>4274</v>
      </c>
      <c r="G8" s="15">
        <v>131136</v>
      </c>
      <c r="H8" s="19">
        <v>130797</v>
      </c>
      <c r="I8" s="17">
        <v>1.002591802564279</v>
      </c>
      <c r="J8" s="18">
        <v>339</v>
      </c>
      <c r="K8" s="20">
        <v>0.77928257686676428</v>
      </c>
      <c r="L8" s="21">
        <v>0.74862573300610868</v>
      </c>
      <c r="M8" s="210">
        <v>3.0656843860655592E-2</v>
      </c>
    </row>
    <row r="9" spans="1:13" ht="18" customHeight="1" x14ac:dyDescent="0.4">
      <c r="A9" s="206"/>
      <c r="B9" s="81" t="s">
        <v>157</v>
      </c>
      <c r="C9" s="23">
        <v>46530</v>
      </c>
      <c r="D9" s="24">
        <v>47929</v>
      </c>
      <c r="E9" s="25">
        <v>0.97081099125790227</v>
      </c>
      <c r="F9" s="26">
        <v>-1399</v>
      </c>
      <c r="G9" s="23">
        <v>56519</v>
      </c>
      <c r="H9" s="24">
        <v>66330</v>
      </c>
      <c r="I9" s="25">
        <v>0.85208804462535803</v>
      </c>
      <c r="J9" s="26">
        <v>-9811</v>
      </c>
      <c r="K9" s="27">
        <v>0.82326297351333177</v>
      </c>
      <c r="L9" s="28">
        <v>0.7225840494497211</v>
      </c>
      <c r="M9" s="209">
        <v>0.10067892406361068</v>
      </c>
    </row>
    <row r="10" spans="1:13" ht="18" customHeight="1" x14ac:dyDescent="0.4">
      <c r="A10" s="206"/>
      <c r="B10" s="66" t="s">
        <v>156</v>
      </c>
      <c r="C10" s="30">
        <v>6225</v>
      </c>
      <c r="D10" s="31">
        <v>3707</v>
      </c>
      <c r="E10" s="32">
        <v>1.6792554626382519</v>
      </c>
      <c r="F10" s="33">
        <v>2518</v>
      </c>
      <c r="G10" s="30">
        <v>7656</v>
      </c>
      <c r="H10" s="31">
        <v>4545</v>
      </c>
      <c r="I10" s="32">
        <v>1.6844884488448846</v>
      </c>
      <c r="J10" s="33">
        <v>3111</v>
      </c>
      <c r="K10" s="34">
        <v>0.81308777429467083</v>
      </c>
      <c r="L10" s="35">
        <v>0.81562156215621562</v>
      </c>
      <c r="M10" s="36">
        <v>-2.5337878615447895E-3</v>
      </c>
    </row>
    <row r="11" spans="1:13" ht="18" customHeight="1" x14ac:dyDescent="0.4">
      <c r="A11" s="206"/>
      <c r="B11" s="66" t="s">
        <v>154</v>
      </c>
      <c r="C11" s="30">
        <v>49437</v>
      </c>
      <c r="D11" s="31">
        <v>46282</v>
      </c>
      <c r="E11" s="32">
        <v>1.0681690506028261</v>
      </c>
      <c r="F11" s="33">
        <v>3155</v>
      </c>
      <c r="G11" s="30">
        <v>66961</v>
      </c>
      <c r="H11" s="31">
        <v>59922</v>
      </c>
      <c r="I11" s="32">
        <v>1.1174693768565802</v>
      </c>
      <c r="J11" s="33">
        <v>7039</v>
      </c>
      <c r="K11" s="34">
        <v>0.73829542569555417</v>
      </c>
      <c r="L11" s="35">
        <v>0.77237074863989852</v>
      </c>
      <c r="M11" s="36">
        <v>-3.4075322944344344E-2</v>
      </c>
    </row>
    <row r="12" spans="1:13" s="45" customFormat="1" ht="18" customHeight="1" x14ac:dyDescent="0.15">
      <c r="A12" s="37"/>
      <c r="B12" s="52" t="s">
        <v>99</v>
      </c>
      <c r="C12" s="38" t="s">
        <v>0</v>
      </c>
      <c r="D12" s="39" t="s">
        <v>0</v>
      </c>
      <c r="E12" s="40" t="s">
        <v>0</v>
      </c>
      <c r="F12" s="41" t="s">
        <v>0</v>
      </c>
      <c r="G12" s="38" t="s">
        <v>0</v>
      </c>
      <c r="H12" s="39" t="s">
        <v>0</v>
      </c>
      <c r="I12" s="40" t="s">
        <v>0</v>
      </c>
      <c r="J12" s="41" t="s">
        <v>0</v>
      </c>
      <c r="K12" s="42" t="s">
        <v>0</v>
      </c>
      <c r="L12" s="43" t="s">
        <v>0</v>
      </c>
      <c r="M12" s="44" t="s">
        <v>0</v>
      </c>
    </row>
    <row r="13" spans="1:13" ht="18" customHeight="1" x14ac:dyDescent="0.4">
      <c r="A13" s="208" t="s">
        <v>161</v>
      </c>
      <c r="B13" s="14"/>
      <c r="C13" s="15">
        <v>36632</v>
      </c>
      <c r="D13" s="16">
        <v>31174</v>
      </c>
      <c r="E13" s="17">
        <v>1.17508179893501</v>
      </c>
      <c r="F13" s="18">
        <v>5458</v>
      </c>
      <c r="G13" s="15">
        <v>46301</v>
      </c>
      <c r="H13" s="16">
        <v>42118</v>
      </c>
      <c r="I13" s="17">
        <v>1.0993162068474287</v>
      </c>
      <c r="J13" s="18">
        <v>4183</v>
      </c>
      <c r="K13" s="46">
        <v>0.79117081704498826</v>
      </c>
      <c r="L13" s="47">
        <v>0.74015860202288808</v>
      </c>
      <c r="M13" s="48">
        <v>5.1012215022100182E-2</v>
      </c>
    </row>
    <row r="14" spans="1:13" ht="18" customHeight="1" x14ac:dyDescent="0.4">
      <c r="A14" s="206"/>
      <c r="B14" s="81" t="s">
        <v>157</v>
      </c>
      <c r="C14" s="23">
        <v>9639</v>
      </c>
      <c r="D14" s="24">
        <v>7236</v>
      </c>
      <c r="E14" s="25">
        <v>1.3320895522388059</v>
      </c>
      <c r="F14" s="26">
        <v>2403</v>
      </c>
      <c r="G14" s="23">
        <v>12315</v>
      </c>
      <c r="H14" s="24">
        <v>9130</v>
      </c>
      <c r="I14" s="25">
        <v>1.3488499452354874</v>
      </c>
      <c r="J14" s="26">
        <v>3185</v>
      </c>
      <c r="K14" s="49">
        <v>0.78270401948842871</v>
      </c>
      <c r="L14" s="50">
        <v>0.79255202628696608</v>
      </c>
      <c r="M14" s="29">
        <v>-9.8480067985373676E-3</v>
      </c>
    </row>
    <row r="15" spans="1:13" ht="18" customHeight="1" x14ac:dyDescent="0.4">
      <c r="A15" s="206"/>
      <c r="B15" s="66" t="s">
        <v>156</v>
      </c>
      <c r="C15" s="30">
        <v>5823</v>
      </c>
      <c r="D15" s="31">
        <v>5165</v>
      </c>
      <c r="E15" s="32">
        <v>1.1273959341723137</v>
      </c>
      <c r="F15" s="33">
        <v>658</v>
      </c>
      <c r="G15" s="30">
        <v>6490</v>
      </c>
      <c r="H15" s="31">
        <v>6490</v>
      </c>
      <c r="I15" s="32">
        <v>1</v>
      </c>
      <c r="J15" s="33">
        <v>0</v>
      </c>
      <c r="K15" s="34">
        <v>0.89722650231124812</v>
      </c>
      <c r="L15" s="35">
        <v>0.79583975346687208</v>
      </c>
      <c r="M15" s="36">
        <v>0.10138674884437604</v>
      </c>
    </row>
    <row r="16" spans="1:13" ht="18" customHeight="1" x14ac:dyDescent="0.4">
      <c r="A16" s="206"/>
      <c r="B16" s="66" t="s">
        <v>154</v>
      </c>
      <c r="C16" s="30">
        <v>19841</v>
      </c>
      <c r="D16" s="31">
        <v>18027</v>
      </c>
      <c r="E16" s="32">
        <v>1.1006268375214956</v>
      </c>
      <c r="F16" s="33">
        <v>1814</v>
      </c>
      <c r="G16" s="30">
        <v>26021</v>
      </c>
      <c r="H16" s="31">
        <v>24759</v>
      </c>
      <c r="I16" s="32">
        <v>1.0509713639484632</v>
      </c>
      <c r="J16" s="33">
        <v>1262</v>
      </c>
      <c r="K16" s="34">
        <v>0.76249951961876949</v>
      </c>
      <c r="L16" s="35">
        <v>0.72809887313704102</v>
      </c>
      <c r="M16" s="36">
        <v>3.440064648172847E-2</v>
      </c>
    </row>
    <row r="17" spans="1:13" ht="18" customHeight="1" x14ac:dyDescent="0.4">
      <c r="A17" s="206"/>
      <c r="B17" s="66" t="s">
        <v>153</v>
      </c>
      <c r="C17" s="30">
        <v>1329</v>
      </c>
      <c r="D17" s="31">
        <v>746</v>
      </c>
      <c r="E17" s="32">
        <v>1.7815013404825737</v>
      </c>
      <c r="F17" s="33">
        <v>583</v>
      </c>
      <c r="G17" s="30">
        <v>1475</v>
      </c>
      <c r="H17" s="31">
        <v>1739</v>
      </c>
      <c r="I17" s="32">
        <v>0.84818861414606095</v>
      </c>
      <c r="J17" s="33">
        <v>-264</v>
      </c>
      <c r="K17" s="34">
        <v>0.90101694915254238</v>
      </c>
      <c r="L17" s="35">
        <v>0.42898217366302471</v>
      </c>
      <c r="M17" s="36">
        <v>0.47203477548951767</v>
      </c>
    </row>
    <row r="18" spans="1:13" s="45" customFormat="1" ht="18" customHeight="1" x14ac:dyDescent="0.15">
      <c r="A18" s="51"/>
      <c r="B18" s="52" t="s">
        <v>99</v>
      </c>
      <c r="C18" s="53" t="s">
        <v>0</v>
      </c>
      <c r="D18" s="39" t="s">
        <v>0</v>
      </c>
      <c r="E18" s="40" t="s">
        <v>0</v>
      </c>
      <c r="F18" s="41" t="s">
        <v>0</v>
      </c>
      <c r="G18" s="53" t="s">
        <v>0</v>
      </c>
      <c r="H18" s="39" t="s">
        <v>0</v>
      </c>
      <c r="I18" s="40" t="s">
        <v>0</v>
      </c>
      <c r="J18" s="41" t="s">
        <v>0</v>
      </c>
      <c r="K18" s="42" t="s">
        <v>0</v>
      </c>
      <c r="L18" s="43" t="s">
        <v>0</v>
      </c>
      <c r="M18" s="44" t="s">
        <v>0</v>
      </c>
    </row>
    <row r="19" spans="1:13" ht="18" customHeight="1" x14ac:dyDescent="0.4">
      <c r="A19" s="208" t="s">
        <v>160</v>
      </c>
      <c r="B19" s="14"/>
      <c r="C19" s="15">
        <v>22718</v>
      </c>
      <c r="D19" s="16">
        <v>23306</v>
      </c>
      <c r="E19" s="17">
        <v>0.97477044537887236</v>
      </c>
      <c r="F19" s="18">
        <v>-588</v>
      </c>
      <c r="G19" s="15">
        <v>28890</v>
      </c>
      <c r="H19" s="19">
        <v>32132</v>
      </c>
      <c r="I19" s="17">
        <v>0.89910369724884853</v>
      </c>
      <c r="J19" s="18">
        <v>-3242</v>
      </c>
      <c r="K19" s="46">
        <v>0.78636206299757705</v>
      </c>
      <c r="L19" s="47">
        <v>0.72532055272002993</v>
      </c>
      <c r="M19" s="22">
        <v>6.1041510277547117E-2</v>
      </c>
    </row>
    <row r="20" spans="1:13" ht="18" customHeight="1" x14ac:dyDescent="0.4">
      <c r="A20" s="206"/>
      <c r="B20" s="81" t="s">
        <v>157</v>
      </c>
      <c r="C20" s="23">
        <v>0</v>
      </c>
      <c r="D20" s="24">
        <v>0</v>
      </c>
      <c r="E20" s="25" t="e">
        <v>#DIV/0!</v>
      </c>
      <c r="F20" s="26">
        <v>0</v>
      </c>
      <c r="G20" s="23">
        <v>0</v>
      </c>
      <c r="H20" s="24">
        <v>0</v>
      </c>
      <c r="I20" s="25" t="e">
        <v>#DIV/0!</v>
      </c>
      <c r="J20" s="26">
        <v>0</v>
      </c>
      <c r="K20" s="49" t="s">
        <v>0</v>
      </c>
      <c r="L20" s="50" t="s">
        <v>0</v>
      </c>
      <c r="M20" s="29" t="e">
        <v>#VALUE!</v>
      </c>
    </row>
    <row r="21" spans="1:13" ht="18" customHeight="1" x14ac:dyDescent="0.4">
      <c r="A21" s="206"/>
      <c r="B21" s="66" t="s">
        <v>156</v>
      </c>
      <c r="C21" s="30">
        <v>8032</v>
      </c>
      <c r="D21" s="31">
        <v>6973</v>
      </c>
      <c r="E21" s="32">
        <v>1.151871504374014</v>
      </c>
      <c r="F21" s="33">
        <v>1059</v>
      </c>
      <c r="G21" s="30">
        <v>9570</v>
      </c>
      <c r="H21" s="31">
        <v>9625</v>
      </c>
      <c r="I21" s="32">
        <v>0.99428571428571433</v>
      </c>
      <c r="J21" s="33">
        <v>-55</v>
      </c>
      <c r="K21" s="34">
        <v>0.83928944618599788</v>
      </c>
      <c r="L21" s="35">
        <v>0.72446753246753248</v>
      </c>
      <c r="M21" s="36">
        <v>0.1148219137184654</v>
      </c>
    </row>
    <row r="22" spans="1:13" ht="18" customHeight="1" x14ac:dyDescent="0.4">
      <c r="A22" s="206"/>
      <c r="B22" s="66" t="s">
        <v>154</v>
      </c>
      <c r="C22" s="30">
        <v>14686</v>
      </c>
      <c r="D22" s="31">
        <v>16333</v>
      </c>
      <c r="E22" s="32">
        <v>0.89916120737157901</v>
      </c>
      <c r="F22" s="33">
        <v>-1647</v>
      </c>
      <c r="G22" s="30">
        <v>19320</v>
      </c>
      <c r="H22" s="31">
        <v>22507</v>
      </c>
      <c r="I22" s="32">
        <v>0.85839960901053003</v>
      </c>
      <c r="J22" s="33">
        <v>-3187</v>
      </c>
      <c r="K22" s="34">
        <v>0.76014492753623186</v>
      </c>
      <c r="L22" s="35">
        <v>0.72568534233793935</v>
      </c>
      <c r="M22" s="36">
        <v>3.4459585198292508E-2</v>
      </c>
    </row>
    <row r="23" spans="1:13" s="45" customFormat="1" ht="18" customHeight="1" x14ac:dyDescent="0.15">
      <c r="A23" s="51"/>
      <c r="B23" s="52" t="s">
        <v>99</v>
      </c>
      <c r="C23" s="53" t="s">
        <v>0</v>
      </c>
      <c r="D23" s="39" t="s">
        <v>0</v>
      </c>
      <c r="E23" s="40" t="s">
        <v>0</v>
      </c>
      <c r="F23" s="41" t="s">
        <v>0</v>
      </c>
      <c r="G23" s="53" t="s">
        <v>0</v>
      </c>
      <c r="H23" s="39" t="s">
        <v>0</v>
      </c>
      <c r="I23" s="40" t="s">
        <v>0</v>
      </c>
      <c r="J23" s="41" t="s">
        <v>0</v>
      </c>
      <c r="K23" s="42" t="s">
        <v>0</v>
      </c>
      <c r="L23" s="43" t="s">
        <v>0</v>
      </c>
      <c r="M23" s="44" t="s">
        <v>0</v>
      </c>
    </row>
    <row r="24" spans="1:13" ht="18" customHeight="1" x14ac:dyDescent="0.4">
      <c r="A24" s="208" t="s">
        <v>159</v>
      </c>
      <c r="B24" s="14"/>
      <c r="C24" s="15">
        <v>15683</v>
      </c>
      <c r="D24" s="16">
        <v>17370</v>
      </c>
      <c r="E24" s="17">
        <v>0.90287852619458842</v>
      </c>
      <c r="F24" s="18">
        <v>-1687</v>
      </c>
      <c r="G24" s="15">
        <v>19591</v>
      </c>
      <c r="H24" s="19">
        <v>22022</v>
      </c>
      <c r="I24" s="17">
        <v>0.88961038961038963</v>
      </c>
      <c r="J24" s="18">
        <v>-2431</v>
      </c>
      <c r="K24" s="46">
        <v>0.80052064723597571</v>
      </c>
      <c r="L24" s="47">
        <v>0.78875669784760694</v>
      </c>
      <c r="M24" s="48">
        <v>1.1763949388368777E-2</v>
      </c>
    </row>
    <row r="25" spans="1:13" ht="18" customHeight="1" x14ac:dyDescent="0.4">
      <c r="A25" s="206"/>
      <c r="B25" s="81" t="s">
        <v>157</v>
      </c>
      <c r="C25" s="23">
        <v>0</v>
      </c>
      <c r="D25" s="24">
        <v>0</v>
      </c>
      <c r="E25" s="25" t="e">
        <v>#DIV/0!</v>
      </c>
      <c r="F25" s="26">
        <v>0</v>
      </c>
      <c r="G25" s="23">
        <v>0</v>
      </c>
      <c r="H25" s="24">
        <v>0</v>
      </c>
      <c r="I25" s="25" t="e">
        <v>#DIV/0!</v>
      </c>
      <c r="J25" s="26">
        <v>0</v>
      </c>
      <c r="K25" s="49" t="s">
        <v>0</v>
      </c>
      <c r="L25" s="50" t="s">
        <v>0</v>
      </c>
      <c r="M25" s="29" t="e">
        <v>#VALUE!</v>
      </c>
    </row>
    <row r="26" spans="1:13" ht="18" customHeight="1" x14ac:dyDescent="0.4">
      <c r="A26" s="206"/>
      <c r="B26" s="66" t="s">
        <v>156</v>
      </c>
      <c r="C26" s="30">
        <v>5459</v>
      </c>
      <c r="D26" s="31">
        <v>5822</v>
      </c>
      <c r="E26" s="32">
        <v>0.93765029199587768</v>
      </c>
      <c r="F26" s="33">
        <v>-363</v>
      </c>
      <c r="G26" s="30">
        <v>6430</v>
      </c>
      <c r="H26" s="31">
        <v>7160</v>
      </c>
      <c r="I26" s="32">
        <v>0.89804469273743015</v>
      </c>
      <c r="J26" s="33">
        <v>-730</v>
      </c>
      <c r="K26" s="34">
        <v>0.84898911353032658</v>
      </c>
      <c r="L26" s="35">
        <v>0.81312849162011169</v>
      </c>
      <c r="M26" s="36">
        <v>3.5860621910214885E-2</v>
      </c>
    </row>
    <row r="27" spans="1:13" ht="18" customHeight="1" x14ac:dyDescent="0.4">
      <c r="A27" s="206"/>
      <c r="B27" s="66" t="s">
        <v>154</v>
      </c>
      <c r="C27" s="30">
        <v>10224</v>
      </c>
      <c r="D27" s="31">
        <v>11548</v>
      </c>
      <c r="E27" s="32">
        <v>0.88534811222722554</v>
      </c>
      <c r="F27" s="33">
        <v>-1324</v>
      </c>
      <c r="G27" s="30">
        <v>13161</v>
      </c>
      <c r="H27" s="31">
        <v>14862</v>
      </c>
      <c r="I27" s="32">
        <v>0.88554703270084778</v>
      </c>
      <c r="J27" s="33">
        <v>-1701</v>
      </c>
      <c r="K27" s="34">
        <v>0.77684066560291776</v>
      </c>
      <c r="L27" s="35">
        <v>0.77701520656708378</v>
      </c>
      <c r="M27" s="36">
        <v>-1.745409641660256E-4</v>
      </c>
    </row>
    <row r="28" spans="1:13" s="45" customFormat="1" ht="18" customHeight="1" x14ac:dyDescent="0.15">
      <c r="A28" s="51"/>
      <c r="B28" s="52" t="s">
        <v>99</v>
      </c>
      <c r="C28" s="53" t="s">
        <v>0</v>
      </c>
      <c r="D28" s="39" t="s">
        <v>0</v>
      </c>
      <c r="E28" s="40" t="s">
        <v>0</v>
      </c>
      <c r="F28" s="41" t="s">
        <v>0</v>
      </c>
      <c r="G28" s="53" t="s">
        <v>0</v>
      </c>
      <c r="H28" s="39" t="s">
        <v>0</v>
      </c>
      <c r="I28" s="40" t="s">
        <v>0</v>
      </c>
      <c r="J28" s="41" t="s">
        <v>0</v>
      </c>
      <c r="K28" s="42" t="s">
        <v>0</v>
      </c>
      <c r="L28" s="43" t="s">
        <v>0</v>
      </c>
      <c r="M28" s="44" t="s">
        <v>0</v>
      </c>
    </row>
    <row r="29" spans="1:13" ht="18" customHeight="1" x14ac:dyDescent="0.4">
      <c r="A29" s="208" t="s">
        <v>158</v>
      </c>
      <c r="B29" s="14"/>
      <c r="C29" s="15">
        <v>19728</v>
      </c>
      <c r="D29" s="16">
        <v>19644</v>
      </c>
      <c r="E29" s="17">
        <v>1.0042761148442272</v>
      </c>
      <c r="F29" s="18">
        <v>84</v>
      </c>
      <c r="G29" s="15">
        <v>30141</v>
      </c>
      <c r="H29" s="16">
        <v>31076</v>
      </c>
      <c r="I29" s="17">
        <v>0.96991247264770242</v>
      </c>
      <c r="J29" s="18">
        <v>-935</v>
      </c>
      <c r="K29" s="46">
        <v>0.65452373842938194</v>
      </c>
      <c r="L29" s="47">
        <v>0.63212768696099886</v>
      </c>
      <c r="M29" s="22">
        <v>2.2396051468383082E-2</v>
      </c>
    </row>
    <row r="30" spans="1:13" ht="18" customHeight="1" x14ac:dyDescent="0.4">
      <c r="A30" s="206"/>
      <c r="B30" s="81" t="s">
        <v>157</v>
      </c>
      <c r="C30" s="23">
        <v>0</v>
      </c>
      <c r="D30" s="24">
        <v>0</v>
      </c>
      <c r="E30" s="25" t="e">
        <v>#DIV/0!</v>
      </c>
      <c r="F30" s="26">
        <v>0</v>
      </c>
      <c r="G30" s="23">
        <v>0</v>
      </c>
      <c r="H30" s="24">
        <v>0</v>
      </c>
      <c r="I30" s="25" t="e">
        <v>#DIV/0!</v>
      </c>
      <c r="J30" s="26">
        <v>0</v>
      </c>
      <c r="K30" s="49" t="s">
        <v>0</v>
      </c>
      <c r="L30" s="50" t="s">
        <v>0</v>
      </c>
      <c r="M30" s="29" t="e">
        <v>#VALUE!</v>
      </c>
    </row>
    <row r="31" spans="1:13" ht="18" customHeight="1" x14ac:dyDescent="0.4">
      <c r="A31" s="206"/>
      <c r="B31" s="66" t="s">
        <v>156</v>
      </c>
      <c r="C31" s="30">
        <v>2504</v>
      </c>
      <c r="D31" s="207">
        <v>2272</v>
      </c>
      <c r="E31" s="32">
        <v>1.102112676056338</v>
      </c>
      <c r="F31" s="33">
        <v>232</v>
      </c>
      <c r="G31" s="30">
        <v>3190</v>
      </c>
      <c r="H31" s="207">
        <v>3190</v>
      </c>
      <c r="I31" s="32">
        <v>1</v>
      </c>
      <c r="J31" s="33">
        <v>0</v>
      </c>
      <c r="K31" s="34">
        <v>0.78495297805642639</v>
      </c>
      <c r="L31" s="35">
        <v>0.71222570532915364</v>
      </c>
      <c r="M31" s="36">
        <v>7.2727272727272751E-2</v>
      </c>
    </row>
    <row r="32" spans="1:13" ht="18" customHeight="1" x14ac:dyDescent="0.4">
      <c r="A32" s="206"/>
      <c r="B32" s="66" t="s">
        <v>155</v>
      </c>
      <c r="C32" s="30">
        <v>1128</v>
      </c>
      <c r="D32" s="31">
        <v>1318</v>
      </c>
      <c r="E32" s="32">
        <v>0.85584218512898336</v>
      </c>
      <c r="F32" s="33">
        <v>-190</v>
      </c>
      <c r="G32" s="30">
        <v>1457</v>
      </c>
      <c r="H32" s="31">
        <v>1483</v>
      </c>
      <c r="I32" s="32">
        <v>0.98246797033041133</v>
      </c>
      <c r="J32" s="33">
        <v>-26</v>
      </c>
      <c r="K32" s="34">
        <v>0.77419354838709675</v>
      </c>
      <c r="L32" s="35">
        <v>0.88873904248145652</v>
      </c>
      <c r="M32" s="36">
        <v>-0.11454549409435977</v>
      </c>
    </row>
    <row r="33" spans="1:13" ht="18" customHeight="1" x14ac:dyDescent="0.4">
      <c r="A33" s="206"/>
      <c r="B33" s="66" t="s">
        <v>154</v>
      </c>
      <c r="C33" s="30">
        <v>14580</v>
      </c>
      <c r="D33" s="31">
        <v>14772</v>
      </c>
      <c r="E33" s="32">
        <v>0.98700243704305446</v>
      </c>
      <c r="F33" s="33">
        <v>-192</v>
      </c>
      <c r="G33" s="30">
        <v>23688</v>
      </c>
      <c r="H33" s="31">
        <v>24622</v>
      </c>
      <c r="I33" s="32">
        <v>0.96206644464300217</v>
      </c>
      <c r="J33" s="33">
        <v>-934</v>
      </c>
      <c r="K33" s="34">
        <v>0.61550151975683887</v>
      </c>
      <c r="L33" s="35">
        <v>0.59995126309804236</v>
      </c>
      <c r="M33" s="36">
        <v>1.5550256658796502E-2</v>
      </c>
    </row>
    <row r="34" spans="1:13" ht="18" customHeight="1" x14ac:dyDescent="0.4">
      <c r="A34" s="206"/>
      <c r="B34" s="66" t="s">
        <v>153</v>
      </c>
      <c r="C34" s="30">
        <v>1516</v>
      </c>
      <c r="D34" s="31">
        <v>1282</v>
      </c>
      <c r="E34" s="32">
        <v>1.1825273010920436</v>
      </c>
      <c r="F34" s="33">
        <v>234</v>
      </c>
      <c r="G34" s="30">
        <v>1806</v>
      </c>
      <c r="H34" s="31">
        <v>1781</v>
      </c>
      <c r="I34" s="32">
        <v>1.0140370578326783</v>
      </c>
      <c r="J34" s="33">
        <v>25</v>
      </c>
      <c r="K34" s="34">
        <v>0.83942414174972313</v>
      </c>
      <c r="L34" s="35">
        <v>0.71982032565974174</v>
      </c>
      <c r="M34" s="36">
        <v>0.11960381608998139</v>
      </c>
    </row>
    <row r="35" spans="1:13" s="45" customFormat="1" ht="18" customHeight="1" x14ac:dyDescent="0.15">
      <c r="A35" s="37"/>
      <c r="B35" s="57" t="s">
        <v>99</v>
      </c>
      <c r="C35" s="58" t="s">
        <v>0</v>
      </c>
      <c r="D35" s="59" t="s">
        <v>0</v>
      </c>
      <c r="E35" s="60" t="s">
        <v>0</v>
      </c>
      <c r="F35" s="61" t="s">
        <v>0</v>
      </c>
      <c r="G35" s="58" t="s">
        <v>0</v>
      </c>
      <c r="H35" s="59" t="s">
        <v>0</v>
      </c>
      <c r="I35" s="60" t="s">
        <v>0</v>
      </c>
      <c r="J35" s="61" t="s">
        <v>0</v>
      </c>
      <c r="K35" s="62" t="s">
        <v>0</v>
      </c>
      <c r="L35" s="63" t="s">
        <v>0</v>
      </c>
      <c r="M35" s="64" t="s">
        <v>0</v>
      </c>
    </row>
    <row r="36" spans="1:13" s="45" customFormat="1" ht="18" customHeight="1" thickBot="1" x14ac:dyDescent="0.2">
      <c r="A36" s="51"/>
      <c r="B36" s="52" t="s">
        <v>152</v>
      </c>
      <c r="C36" s="53" t="s">
        <v>0</v>
      </c>
      <c r="D36" s="39" t="s">
        <v>0</v>
      </c>
      <c r="E36" s="40" t="s">
        <v>0</v>
      </c>
      <c r="F36" s="41" t="s">
        <v>0</v>
      </c>
      <c r="G36" s="53" t="s">
        <v>0</v>
      </c>
      <c r="H36" s="39" t="s">
        <v>0</v>
      </c>
      <c r="I36" s="40" t="s">
        <v>0</v>
      </c>
      <c r="J36" s="41" t="s">
        <v>0</v>
      </c>
      <c r="K36" s="67" t="s">
        <v>0</v>
      </c>
      <c r="L36" s="68" t="s">
        <v>0</v>
      </c>
      <c r="M36" s="69" t="s">
        <v>0</v>
      </c>
    </row>
    <row r="37" spans="1:13" x14ac:dyDescent="0.4">
      <c r="C37" s="203"/>
      <c r="G37" s="203"/>
    </row>
    <row r="38" spans="1:13" x14ac:dyDescent="0.4">
      <c r="C38" s="203"/>
      <c r="G38" s="203"/>
    </row>
    <row r="39" spans="1:13" x14ac:dyDescent="0.4">
      <c r="C39" s="203"/>
      <c r="G39" s="71"/>
    </row>
    <row r="40" spans="1:13" x14ac:dyDescent="0.4">
      <c r="C40" s="203"/>
      <c r="G40" s="203"/>
    </row>
    <row r="41" spans="1:13" x14ac:dyDescent="0.4">
      <c r="C41" s="203"/>
      <c r="G41" s="203"/>
    </row>
    <row r="42" spans="1:13" x14ac:dyDescent="0.4">
      <c r="C42" s="203"/>
      <c r="G42" s="203"/>
    </row>
    <row r="43" spans="1:13" x14ac:dyDescent="0.4">
      <c r="C43" s="203"/>
      <c r="G43" s="203"/>
    </row>
    <row r="44" spans="1:13" x14ac:dyDescent="0.4">
      <c r="C44" s="203"/>
      <c r="G44" s="203"/>
    </row>
    <row r="45" spans="1:13" x14ac:dyDescent="0.4">
      <c r="C45" s="203"/>
      <c r="G45" s="203"/>
    </row>
    <row r="46" spans="1:13" x14ac:dyDescent="0.4">
      <c r="C46" s="203"/>
      <c r="G46" s="203"/>
    </row>
    <row r="47" spans="1:13" x14ac:dyDescent="0.4">
      <c r="C47" s="203"/>
      <c r="G47" s="203"/>
    </row>
    <row r="48" spans="1:13" x14ac:dyDescent="0.4">
      <c r="C48" s="203"/>
      <c r="G48" s="203"/>
    </row>
    <row r="49" spans="3:7" x14ac:dyDescent="0.4">
      <c r="C49" s="203"/>
      <c r="G49" s="203"/>
    </row>
    <row r="50" spans="3:7" x14ac:dyDescent="0.4">
      <c r="C50" s="203"/>
      <c r="G50" s="203"/>
    </row>
    <row r="51" spans="3:7" x14ac:dyDescent="0.4">
      <c r="C51" s="203"/>
      <c r="G51" s="203"/>
    </row>
    <row r="52" spans="3:7" x14ac:dyDescent="0.4">
      <c r="C52" s="203"/>
      <c r="G52" s="203"/>
    </row>
    <row r="53" spans="3:7" x14ac:dyDescent="0.4">
      <c r="C53" s="203"/>
      <c r="G53" s="203"/>
    </row>
    <row r="54" spans="3:7" x14ac:dyDescent="0.4">
      <c r="C54" s="203"/>
      <c r="G54" s="203"/>
    </row>
    <row r="55" spans="3:7" x14ac:dyDescent="0.4">
      <c r="C55" s="203"/>
      <c r="G55" s="203"/>
    </row>
    <row r="56" spans="3:7" x14ac:dyDescent="0.4">
      <c r="C56" s="203"/>
      <c r="G56" s="203"/>
    </row>
    <row r="57" spans="3:7" x14ac:dyDescent="0.4">
      <c r="C57" s="203"/>
      <c r="G57" s="203"/>
    </row>
    <row r="58" spans="3:7" x14ac:dyDescent="0.4">
      <c r="C58" s="203"/>
      <c r="G58" s="203"/>
    </row>
    <row r="59" spans="3:7" x14ac:dyDescent="0.4">
      <c r="C59" s="203"/>
      <c r="G59" s="203"/>
    </row>
    <row r="60" spans="3:7" x14ac:dyDescent="0.4">
      <c r="C60" s="203"/>
      <c r="G60" s="203"/>
    </row>
    <row r="61" spans="3:7" x14ac:dyDescent="0.4">
      <c r="C61" s="203"/>
      <c r="G61" s="203"/>
    </row>
    <row r="62" spans="3:7" x14ac:dyDescent="0.4">
      <c r="C62" s="203"/>
      <c r="G62" s="203"/>
    </row>
    <row r="63" spans="3:7" x14ac:dyDescent="0.4">
      <c r="C63" s="203"/>
      <c r="G63" s="203"/>
    </row>
    <row r="64" spans="3:7" x14ac:dyDescent="0.4">
      <c r="C64" s="203"/>
      <c r="G64" s="203"/>
    </row>
    <row r="65" spans="2:7" x14ac:dyDescent="0.4">
      <c r="C65" s="203"/>
      <c r="G65" s="203"/>
    </row>
    <row r="66" spans="2:7" x14ac:dyDescent="0.4">
      <c r="C66" s="203"/>
      <c r="G66" s="203"/>
    </row>
    <row r="67" spans="2:7" x14ac:dyDescent="0.4">
      <c r="B67" s="202">
        <v>6025</v>
      </c>
      <c r="C67" s="203"/>
      <c r="F67" s="201">
        <v>10620</v>
      </c>
      <c r="G67" s="203"/>
    </row>
    <row r="68" spans="2:7" x14ac:dyDescent="0.4">
      <c r="C68" s="203"/>
      <c r="G68" s="203"/>
    </row>
    <row r="69" spans="2:7" x14ac:dyDescent="0.4">
      <c r="C69" s="203"/>
      <c r="G69" s="203"/>
    </row>
    <row r="70" spans="2:7" x14ac:dyDescent="0.4">
      <c r="C70" s="203"/>
      <c r="G70" s="203"/>
    </row>
    <row r="71" spans="2:7" x14ac:dyDescent="0.4">
      <c r="C71" s="203"/>
      <c r="G71" s="203"/>
    </row>
    <row r="72" spans="2:7" x14ac:dyDescent="0.4">
      <c r="C72" s="203"/>
      <c r="G72" s="203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26'!A1" display="'h26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0"/>
  <sheetViews>
    <sheetView showGridLines="0" zoomScale="90" zoomScaleNormal="90" zoomScaleSheetLayoutView="90" workbookViewId="0">
      <pane xSplit="6" ySplit="5" topLeftCell="G6" activePane="bottomRight" state="frozen"/>
      <selection activeCell="H23" sqref="H23"/>
      <selection pane="topRight" activeCell="H23" sqref="H23"/>
      <selection pane="bottomLeft" activeCell="H23" sqref="H23"/>
      <selection pane="bottomRight" sqref="A1:D1"/>
    </sheetView>
  </sheetViews>
  <sheetFormatPr defaultRowHeight="13.5" x14ac:dyDescent="0.4"/>
  <cols>
    <col min="1" max="1" width="2.125" style="136" customWidth="1"/>
    <col min="2" max="2" width="1.125" style="136" customWidth="1"/>
    <col min="3" max="3" width="6.75" style="136" customWidth="1"/>
    <col min="4" max="4" width="2.625" style="136" bestFit="1" customWidth="1"/>
    <col min="5" max="5" width="7.125" style="136" bestFit="1" customWidth="1"/>
    <col min="6" max="6" width="6.375" style="136" customWidth="1"/>
    <col min="7" max="8" width="12.75" style="136" bestFit="1" customWidth="1"/>
    <col min="9" max="9" width="7.625" style="136" customWidth="1"/>
    <col min="10" max="10" width="9.625" style="136" customWidth="1"/>
    <col min="11" max="12" width="12.75" style="136" bestFit="1" customWidth="1"/>
    <col min="13" max="13" width="7.625" style="136" customWidth="1"/>
    <col min="14" max="16" width="9.625" style="136" customWidth="1"/>
    <col min="17" max="17" width="8.625" style="136" customWidth="1"/>
    <col min="18" max="16384" width="9" style="136"/>
  </cols>
  <sheetData>
    <row r="1" spans="1:19" ht="17.25" customHeight="1" thickBot="1" x14ac:dyDescent="0.45">
      <c r="A1" s="281" t="str">
        <f>'h26'!A1</f>
        <v>平成26年度</v>
      </c>
      <c r="B1" s="281"/>
      <c r="C1" s="281"/>
      <c r="D1" s="281"/>
      <c r="E1" s="89"/>
      <c r="F1" s="89"/>
      <c r="G1" s="89"/>
      <c r="H1" s="89"/>
      <c r="I1" s="89"/>
      <c r="J1" s="92" t="str">
        <f ca="1">RIGHT(CELL("filename",$A$1),LEN(CELL("filename",$A$1))-FIND("]",CELL("filename",$A$1)))</f>
        <v>９月（月間）</v>
      </c>
      <c r="K1" s="93" t="s">
        <v>72</v>
      </c>
      <c r="L1" s="89"/>
      <c r="M1" s="89"/>
      <c r="N1" s="89"/>
      <c r="O1" s="89"/>
      <c r="P1" s="89"/>
      <c r="Q1" s="89"/>
    </row>
    <row r="2" spans="1:19" x14ac:dyDescent="0.4">
      <c r="A2" s="299">
        <v>26</v>
      </c>
      <c r="B2" s="284"/>
      <c r="C2" s="1">
        <v>2014</v>
      </c>
      <c r="D2" s="2" t="s">
        <v>141</v>
      </c>
      <c r="E2" s="2">
        <v>9</v>
      </c>
      <c r="F2" s="2" t="s">
        <v>140</v>
      </c>
      <c r="G2" s="291" t="s">
        <v>139</v>
      </c>
      <c r="H2" s="284"/>
      <c r="I2" s="284"/>
      <c r="J2" s="292"/>
      <c r="K2" s="284" t="s">
        <v>138</v>
      </c>
      <c r="L2" s="284"/>
      <c r="M2" s="284"/>
      <c r="N2" s="284"/>
      <c r="O2" s="291" t="s">
        <v>137</v>
      </c>
      <c r="P2" s="284"/>
      <c r="Q2" s="302"/>
    </row>
    <row r="3" spans="1:19" x14ac:dyDescent="0.4">
      <c r="A3" s="295" t="s">
        <v>136</v>
      </c>
      <c r="B3" s="296"/>
      <c r="C3" s="296"/>
      <c r="D3" s="296"/>
      <c r="E3" s="296"/>
      <c r="F3" s="296"/>
      <c r="G3" s="293" t="s">
        <v>258</v>
      </c>
      <c r="H3" s="287" t="s">
        <v>257</v>
      </c>
      <c r="I3" s="289" t="s">
        <v>133</v>
      </c>
      <c r="J3" s="290"/>
      <c r="K3" s="285" t="s">
        <v>258</v>
      </c>
      <c r="L3" s="287" t="s">
        <v>257</v>
      </c>
      <c r="M3" s="289" t="s">
        <v>133</v>
      </c>
      <c r="N3" s="290"/>
      <c r="O3" s="303" t="s">
        <v>258</v>
      </c>
      <c r="P3" s="282" t="s">
        <v>257</v>
      </c>
      <c r="Q3" s="300" t="s">
        <v>131</v>
      </c>
    </row>
    <row r="4" spans="1:19" ht="14.25" thickBot="1" x14ac:dyDescent="0.45">
      <c r="A4" s="297"/>
      <c r="B4" s="298"/>
      <c r="C4" s="298"/>
      <c r="D4" s="298"/>
      <c r="E4" s="298"/>
      <c r="F4" s="298"/>
      <c r="G4" s="294"/>
      <c r="H4" s="288"/>
      <c r="I4" s="3" t="s">
        <v>132</v>
      </c>
      <c r="J4" s="4" t="s">
        <v>131</v>
      </c>
      <c r="K4" s="286"/>
      <c r="L4" s="288"/>
      <c r="M4" s="3" t="s">
        <v>132</v>
      </c>
      <c r="N4" s="4" t="s">
        <v>131</v>
      </c>
      <c r="O4" s="304"/>
      <c r="P4" s="283"/>
      <c r="Q4" s="301"/>
    </row>
    <row r="5" spans="1:19" x14ac:dyDescent="0.4">
      <c r="A5" s="176" t="s">
        <v>130</v>
      </c>
      <c r="B5" s="195"/>
      <c r="C5" s="195"/>
      <c r="D5" s="195"/>
      <c r="E5" s="195"/>
      <c r="F5" s="195"/>
      <c r="G5" s="194">
        <v>572216</v>
      </c>
      <c r="H5" s="193">
        <v>565066</v>
      </c>
      <c r="I5" s="192">
        <v>1.0126533891616201</v>
      </c>
      <c r="J5" s="191">
        <v>7150</v>
      </c>
      <c r="K5" s="194">
        <v>736562</v>
      </c>
      <c r="L5" s="193">
        <v>753710</v>
      </c>
      <c r="M5" s="192">
        <v>0.97724854386965809</v>
      </c>
      <c r="N5" s="191">
        <v>-17148</v>
      </c>
      <c r="O5" s="190">
        <v>0.77687418031340194</v>
      </c>
      <c r="P5" s="189">
        <v>0.74971275424234785</v>
      </c>
      <c r="Q5" s="188">
        <v>2.7161426071054096E-2</v>
      </c>
      <c r="R5" s="139"/>
      <c r="S5" s="139"/>
    </row>
    <row r="6" spans="1:19" x14ac:dyDescent="0.4">
      <c r="A6" s="159" t="s">
        <v>129</v>
      </c>
      <c r="B6" s="158" t="s">
        <v>128</v>
      </c>
      <c r="C6" s="158"/>
      <c r="D6" s="158"/>
      <c r="E6" s="158"/>
      <c r="F6" s="158"/>
      <c r="G6" s="157">
        <v>225904</v>
      </c>
      <c r="H6" s="156">
        <v>210411</v>
      </c>
      <c r="I6" s="155">
        <v>1.0736320819729006</v>
      </c>
      <c r="J6" s="154">
        <v>15493</v>
      </c>
      <c r="K6" s="177">
        <v>273884</v>
      </c>
      <c r="L6" s="156">
        <v>268334</v>
      </c>
      <c r="M6" s="155">
        <v>1.0206831784268859</v>
      </c>
      <c r="N6" s="154">
        <v>5550</v>
      </c>
      <c r="O6" s="153">
        <v>0.82481634560616901</v>
      </c>
      <c r="P6" s="152">
        <v>0.78413842450080873</v>
      </c>
      <c r="Q6" s="151">
        <v>4.0677921105360282E-2</v>
      </c>
      <c r="R6" s="139"/>
      <c r="S6" s="139"/>
    </row>
    <row r="7" spans="1:19" x14ac:dyDescent="0.4">
      <c r="A7" s="169"/>
      <c r="B7" s="159" t="s">
        <v>127</v>
      </c>
      <c r="C7" s="158"/>
      <c r="D7" s="158"/>
      <c r="E7" s="158"/>
      <c r="F7" s="158"/>
      <c r="G7" s="157">
        <v>152768</v>
      </c>
      <c r="H7" s="156">
        <v>140104</v>
      </c>
      <c r="I7" s="155">
        <v>1.0903899960029693</v>
      </c>
      <c r="J7" s="154">
        <v>12664</v>
      </c>
      <c r="K7" s="157">
        <v>187232</v>
      </c>
      <c r="L7" s="156">
        <v>181630</v>
      </c>
      <c r="M7" s="155">
        <v>1.0308429224247095</v>
      </c>
      <c r="N7" s="154">
        <v>5602</v>
      </c>
      <c r="O7" s="153">
        <v>0.81592890104255678</v>
      </c>
      <c r="P7" s="152">
        <v>0.77137036833122286</v>
      </c>
      <c r="Q7" s="151">
        <v>4.455853271133392E-2</v>
      </c>
      <c r="R7" s="139"/>
      <c r="S7" s="139"/>
    </row>
    <row r="8" spans="1:19" x14ac:dyDescent="0.4">
      <c r="A8" s="169"/>
      <c r="B8" s="169"/>
      <c r="C8" s="168" t="s">
        <v>98</v>
      </c>
      <c r="D8" s="5"/>
      <c r="E8" s="167"/>
      <c r="F8" s="6" t="s">
        <v>84</v>
      </c>
      <c r="G8" s="166">
        <v>124115</v>
      </c>
      <c r="H8" s="165">
        <v>123743</v>
      </c>
      <c r="I8" s="164">
        <v>1.0030062306554715</v>
      </c>
      <c r="J8" s="163">
        <v>372</v>
      </c>
      <c r="K8" s="166">
        <v>149525</v>
      </c>
      <c r="L8" s="165">
        <v>162490</v>
      </c>
      <c r="M8" s="164">
        <v>0.9202104744907379</v>
      </c>
      <c r="N8" s="163">
        <v>-12965</v>
      </c>
      <c r="O8" s="162">
        <v>0.83006186256478853</v>
      </c>
      <c r="P8" s="161">
        <v>0.76154224875376941</v>
      </c>
      <c r="Q8" s="160">
        <v>6.851961381101912E-2</v>
      </c>
      <c r="R8" s="139"/>
      <c r="S8" s="139"/>
    </row>
    <row r="9" spans="1:19" x14ac:dyDescent="0.4">
      <c r="A9" s="169"/>
      <c r="B9" s="169"/>
      <c r="C9" s="168" t="s">
        <v>112</v>
      </c>
      <c r="D9" s="167"/>
      <c r="E9" s="167"/>
      <c r="F9" s="6" t="s">
        <v>84</v>
      </c>
      <c r="G9" s="166">
        <v>26033</v>
      </c>
      <c r="H9" s="165">
        <v>13802</v>
      </c>
      <c r="I9" s="164">
        <v>1.8861759165338357</v>
      </c>
      <c r="J9" s="163">
        <v>12231</v>
      </c>
      <c r="K9" s="166">
        <v>30000</v>
      </c>
      <c r="L9" s="165">
        <v>15000</v>
      </c>
      <c r="M9" s="164">
        <v>2</v>
      </c>
      <c r="N9" s="163">
        <v>15000</v>
      </c>
      <c r="O9" s="162">
        <v>0.86776666666666669</v>
      </c>
      <c r="P9" s="161">
        <v>0.92013333333333336</v>
      </c>
      <c r="Q9" s="160">
        <v>-5.2366666666666672E-2</v>
      </c>
      <c r="R9" s="139"/>
      <c r="S9" s="139"/>
    </row>
    <row r="10" spans="1:19" x14ac:dyDescent="0.4">
      <c r="A10" s="169"/>
      <c r="B10" s="169"/>
      <c r="C10" s="168" t="s">
        <v>96</v>
      </c>
      <c r="D10" s="167"/>
      <c r="E10" s="167"/>
      <c r="F10" s="173"/>
      <c r="G10" s="166"/>
      <c r="H10" s="165"/>
      <c r="I10" s="164" t="e">
        <v>#DIV/0!</v>
      </c>
      <c r="J10" s="163">
        <v>0</v>
      </c>
      <c r="K10" s="166"/>
      <c r="L10" s="165"/>
      <c r="M10" s="164" t="e">
        <v>#DIV/0!</v>
      </c>
      <c r="N10" s="163">
        <v>0</v>
      </c>
      <c r="O10" s="162" t="e">
        <v>#DIV/0!</v>
      </c>
      <c r="P10" s="161" t="e">
        <v>#DIV/0!</v>
      </c>
      <c r="Q10" s="160" t="e">
        <v>#DIV/0!</v>
      </c>
      <c r="R10" s="139"/>
      <c r="S10" s="139"/>
    </row>
    <row r="11" spans="1:19" x14ac:dyDescent="0.4">
      <c r="A11" s="169"/>
      <c r="B11" s="169"/>
      <c r="C11" s="168" t="s">
        <v>97</v>
      </c>
      <c r="D11" s="167"/>
      <c r="E11" s="167"/>
      <c r="F11" s="173"/>
      <c r="G11" s="166"/>
      <c r="H11" s="165"/>
      <c r="I11" s="164" t="e">
        <v>#DIV/0!</v>
      </c>
      <c r="J11" s="163">
        <v>0</v>
      </c>
      <c r="K11" s="166"/>
      <c r="L11" s="165"/>
      <c r="M11" s="164" t="e">
        <v>#DIV/0!</v>
      </c>
      <c r="N11" s="163">
        <v>0</v>
      </c>
      <c r="O11" s="162" t="e">
        <v>#DIV/0!</v>
      </c>
      <c r="P11" s="161" t="e">
        <v>#DIV/0!</v>
      </c>
      <c r="Q11" s="160" t="e">
        <v>#DIV/0!</v>
      </c>
      <c r="R11" s="139"/>
      <c r="S11" s="139"/>
    </row>
    <row r="12" spans="1:19" x14ac:dyDescent="0.4">
      <c r="A12" s="169"/>
      <c r="B12" s="169"/>
      <c r="C12" s="168" t="s">
        <v>93</v>
      </c>
      <c r="D12" s="167"/>
      <c r="E12" s="167"/>
      <c r="F12" s="173"/>
      <c r="G12" s="166"/>
      <c r="H12" s="165"/>
      <c r="I12" s="164" t="e">
        <v>#DIV/0!</v>
      </c>
      <c r="J12" s="163">
        <v>0</v>
      </c>
      <c r="K12" s="166"/>
      <c r="L12" s="165"/>
      <c r="M12" s="164" t="e">
        <v>#DIV/0!</v>
      </c>
      <c r="N12" s="163">
        <v>0</v>
      </c>
      <c r="O12" s="162" t="e">
        <v>#DIV/0!</v>
      </c>
      <c r="P12" s="161" t="e">
        <v>#DIV/0!</v>
      </c>
      <c r="Q12" s="160" t="e">
        <v>#DIV/0!</v>
      </c>
      <c r="R12" s="139"/>
      <c r="S12" s="139"/>
    </row>
    <row r="13" spans="1:19" x14ac:dyDescent="0.4">
      <c r="A13" s="169"/>
      <c r="B13" s="169"/>
      <c r="C13" s="168" t="s">
        <v>91</v>
      </c>
      <c r="D13" s="167"/>
      <c r="E13" s="167"/>
      <c r="F13" s="6" t="s">
        <v>84</v>
      </c>
      <c r="G13" s="166">
        <v>2620</v>
      </c>
      <c r="H13" s="165">
        <v>2559</v>
      </c>
      <c r="I13" s="164">
        <v>1.0238374364986322</v>
      </c>
      <c r="J13" s="163">
        <v>61</v>
      </c>
      <c r="K13" s="166">
        <v>7707</v>
      </c>
      <c r="L13" s="165">
        <v>4140</v>
      </c>
      <c r="M13" s="164">
        <v>1.8615942028985508</v>
      </c>
      <c r="N13" s="163">
        <v>3567</v>
      </c>
      <c r="O13" s="162">
        <v>0.33995069417412743</v>
      </c>
      <c r="P13" s="161">
        <v>0.61811594202898545</v>
      </c>
      <c r="Q13" s="160">
        <v>-0.27816524785485802</v>
      </c>
      <c r="R13" s="139"/>
      <c r="S13" s="139"/>
    </row>
    <row r="14" spans="1:19" x14ac:dyDescent="0.4">
      <c r="A14" s="169"/>
      <c r="B14" s="169"/>
      <c r="C14" s="168" t="s">
        <v>110</v>
      </c>
      <c r="D14" s="167"/>
      <c r="E14" s="167"/>
      <c r="F14" s="173"/>
      <c r="G14" s="166"/>
      <c r="H14" s="165"/>
      <c r="I14" s="164" t="e">
        <v>#DIV/0!</v>
      </c>
      <c r="J14" s="163">
        <v>0</v>
      </c>
      <c r="K14" s="166"/>
      <c r="L14" s="165"/>
      <c r="M14" s="164" t="e">
        <v>#DIV/0!</v>
      </c>
      <c r="N14" s="163">
        <v>0</v>
      </c>
      <c r="O14" s="162" t="e">
        <v>#DIV/0!</v>
      </c>
      <c r="P14" s="161" t="e">
        <v>#DIV/0!</v>
      </c>
      <c r="Q14" s="160" t="e">
        <v>#DIV/0!</v>
      </c>
      <c r="R14" s="139"/>
      <c r="S14" s="139"/>
    </row>
    <row r="15" spans="1:19" x14ac:dyDescent="0.4">
      <c r="A15" s="169"/>
      <c r="B15" s="169"/>
      <c r="C15" s="168" t="s">
        <v>90</v>
      </c>
      <c r="D15" s="167"/>
      <c r="E15" s="167"/>
      <c r="F15" s="173"/>
      <c r="G15" s="166"/>
      <c r="H15" s="165"/>
      <c r="I15" s="164" t="e">
        <v>#DIV/0!</v>
      </c>
      <c r="J15" s="163">
        <v>0</v>
      </c>
      <c r="K15" s="166"/>
      <c r="L15" s="165"/>
      <c r="M15" s="164" t="e">
        <v>#DIV/0!</v>
      </c>
      <c r="N15" s="163">
        <v>0</v>
      </c>
      <c r="O15" s="162" t="e">
        <v>#DIV/0!</v>
      </c>
      <c r="P15" s="161" t="e">
        <v>#DIV/0!</v>
      </c>
      <c r="Q15" s="160" t="e">
        <v>#DIV/0!</v>
      </c>
      <c r="R15" s="139"/>
      <c r="S15" s="139"/>
    </row>
    <row r="16" spans="1:19" x14ac:dyDescent="0.4">
      <c r="A16" s="169"/>
      <c r="B16" s="169"/>
      <c r="C16" s="149" t="s">
        <v>126</v>
      </c>
      <c r="D16" s="147"/>
      <c r="E16" s="147"/>
      <c r="F16" s="187"/>
      <c r="G16" s="146"/>
      <c r="H16" s="145"/>
      <c r="I16" s="144" t="e">
        <v>#DIV/0!</v>
      </c>
      <c r="J16" s="143">
        <v>0</v>
      </c>
      <c r="K16" s="146"/>
      <c r="L16" s="145"/>
      <c r="M16" s="144" t="e">
        <v>#DIV/0!</v>
      </c>
      <c r="N16" s="143">
        <v>0</v>
      </c>
      <c r="O16" s="142" t="e">
        <v>#DIV/0!</v>
      </c>
      <c r="P16" s="141" t="e">
        <v>#DIV/0!</v>
      </c>
      <c r="Q16" s="140" t="e">
        <v>#DIV/0!</v>
      </c>
      <c r="R16" s="139"/>
      <c r="S16" s="139"/>
    </row>
    <row r="17" spans="1:19" x14ac:dyDescent="0.4">
      <c r="A17" s="169"/>
      <c r="B17" s="159" t="s">
        <v>125</v>
      </c>
      <c r="C17" s="158"/>
      <c r="D17" s="158"/>
      <c r="E17" s="158"/>
      <c r="F17" s="174"/>
      <c r="G17" s="157">
        <v>70842</v>
      </c>
      <c r="H17" s="156">
        <v>67655</v>
      </c>
      <c r="I17" s="155">
        <v>1.0471066440026606</v>
      </c>
      <c r="J17" s="154">
        <v>3187</v>
      </c>
      <c r="K17" s="157">
        <v>83085</v>
      </c>
      <c r="L17" s="156">
        <v>83020</v>
      </c>
      <c r="M17" s="155">
        <v>1.0007829438689473</v>
      </c>
      <c r="N17" s="154">
        <v>65</v>
      </c>
      <c r="O17" s="153">
        <v>0.85264488174760789</v>
      </c>
      <c r="P17" s="152">
        <v>0.81492411467116355</v>
      </c>
      <c r="Q17" s="151">
        <v>3.7720767076444339E-2</v>
      </c>
      <c r="R17" s="139"/>
      <c r="S17" s="139"/>
    </row>
    <row r="18" spans="1:19" x14ac:dyDescent="0.4">
      <c r="A18" s="169"/>
      <c r="B18" s="169"/>
      <c r="C18" s="168" t="s">
        <v>98</v>
      </c>
      <c r="D18" s="167"/>
      <c r="E18" s="167"/>
      <c r="F18" s="173"/>
      <c r="G18" s="166"/>
      <c r="H18" s="165"/>
      <c r="I18" s="164" t="e">
        <v>#DIV/0!</v>
      </c>
      <c r="J18" s="163">
        <v>0</v>
      </c>
      <c r="K18" s="166"/>
      <c r="L18" s="165"/>
      <c r="M18" s="164" t="e">
        <v>#DIV/0!</v>
      </c>
      <c r="N18" s="163">
        <v>0</v>
      </c>
      <c r="O18" s="162" t="e">
        <v>#DIV/0!</v>
      </c>
      <c r="P18" s="161" t="e">
        <v>#DIV/0!</v>
      </c>
      <c r="Q18" s="160" t="e">
        <v>#DIV/0!</v>
      </c>
      <c r="R18" s="139"/>
      <c r="S18" s="139"/>
    </row>
    <row r="19" spans="1:19" x14ac:dyDescent="0.4">
      <c r="A19" s="169"/>
      <c r="B19" s="169"/>
      <c r="C19" s="168" t="s">
        <v>96</v>
      </c>
      <c r="D19" s="167"/>
      <c r="E19" s="167"/>
      <c r="F19" s="6" t="s">
        <v>84</v>
      </c>
      <c r="G19" s="166">
        <v>11866</v>
      </c>
      <c r="H19" s="165">
        <v>11852</v>
      </c>
      <c r="I19" s="164">
        <v>1.0011812352345595</v>
      </c>
      <c r="J19" s="163">
        <v>14</v>
      </c>
      <c r="K19" s="166">
        <v>13195</v>
      </c>
      <c r="L19" s="165">
        <v>13050</v>
      </c>
      <c r="M19" s="164">
        <v>1.0111111111111111</v>
      </c>
      <c r="N19" s="163">
        <v>145</v>
      </c>
      <c r="O19" s="162">
        <v>0.89928003031451309</v>
      </c>
      <c r="P19" s="161">
        <v>0.90819923371647504</v>
      </c>
      <c r="Q19" s="160">
        <v>-8.9192034019619504E-3</v>
      </c>
      <c r="R19" s="139"/>
      <c r="S19" s="139"/>
    </row>
    <row r="20" spans="1:19" x14ac:dyDescent="0.4">
      <c r="A20" s="169"/>
      <c r="B20" s="169"/>
      <c r="C20" s="168" t="s">
        <v>97</v>
      </c>
      <c r="D20" s="167"/>
      <c r="E20" s="167"/>
      <c r="F20" s="6" t="s">
        <v>84</v>
      </c>
      <c r="G20" s="166">
        <v>20873</v>
      </c>
      <c r="H20" s="165">
        <v>19271</v>
      </c>
      <c r="I20" s="164">
        <v>1.0831300918478544</v>
      </c>
      <c r="J20" s="163">
        <v>1602</v>
      </c>
      <c r="K20" s="166">
        <v>26110</v>
      </c>
      <c r="L20" s="165">
        <v>26230</v>
      </c>
      <c r="M20" s="164">
        <v>0.99542508577964162</v>
      </c>
      <c r="N20" s="163">
        <v>-120</v>
      </c>
      <c r="O20" s="162">
        <v>0.79942550746840291</v>
      </c>
      <c r="P20" s="161">
        <v>0.73469309950438433</v>
      </c>
      <c r="Q20" s="160">
        <v>6.4732407964018579E-2</v>
      </c>
      <c r="R20" s="139"/>
      <c r="S20" s="139"/>
    </row>
    <row r="21" spans="1:19" x14ac:dyDescent="0.4">
      <c r="A21" s="169"/>
      <c r="B21" s="169"/>
      <c r="C21" s="168" t="s">
        <v>98</v>
      </c>
      <c r="D21" s="5" t="s">
        <v>0</v>
      </c>
      <c r="E21" s="167" t="s">
        <v>89</v>
      </c>
      <c r="F21" s="6" t="s">
        <v>84</v>
      </c>
      <c r="G21" s="166">
        <v>7555</v>
      </c>
      <c r="H21" s="165">
        <v>7291</v>
      </c>
      <c r="I21" s="164">
        <v>1.0362090248251268</v>
      </c>
      <c r="J21" s="163">
        <v>264</v>
      </c>
      <c r="K21" s="166">
        <v>8700</v>
      </c>
      <c r="L21" s="165">
        <v>8555</v>
      </c>
      <c r="M21" s="164">
        <v>1.0169491525423728</v>
      </c>
      <c r="N21" s="163">
        <v>145</v>
      </c>
      <c r="O21" s="162">
        <v>0.86839080459770113</v>
      </c>
      <c r="P21" s="161">
        <v>0.85225014611338401</v>
      </c>
      <c r="Q21" s="160">
        <v>1.6140658484317116E-2</v>
      </c>
      <c r="R21" s="139"/>
      <c r="S21" s="139"/>
    </row>
    <row r="22" spans="1:19" x14ac:dyDescent="0.4">
      <c r="A22" s="169"/>
      <c r="B22" s="169"/>
      <c r="C22" s="168" t="s">
        <v>98</v>
      </c>
      <c r="D22" s="5" t="s">
        <v>0</v>
      </c>
      <c r="E22" s="167" t="s">
        <v>123</v>
      </c>
      <c r="F22" s="6" t="s">
        <v>84</v>
      </c>
      <c r="G22" s="166">
        <v>4135</v>
      </c>
      <c r="H22" s="165">
        <v>4258</v>
      </c>
      <c r="I22" s="164">
        <v>0.97111319868482859</v>
      </c>
      <c r="J22" s="163">
        <v>-123</v>
      </c>
      <c r="K22" s="166">
        <v>4350</v>
      </c>
      <c r="L22" s="165">
        <v>4475</v>
      </c>
      <c r="M22" s="164">
        <v>0.97206703910614523</v>
      </c>
      <c r="N22" s="163">
        <v>-125</v>
      </c>
      <c r="O22" s="162">
        <v>0.95057471264367821</v>
      </c>
      <c r="P22" s="161">
        <v>0.9515083798882682</v>
      </c>
      <c r="Q22" s="160">
        <v>-9.3366724458998629E-4</v>
      </c>
      <c r="R22" s="139"/>
      <c r="S22" s="139"/>
    </row>
    <row r="23" spans="1:19" x14ac:dyDescent="0.4">
      <c r="A23" s="169"/>
      <c r="B23" s="169"/>
      <c r="C23" s="168" t="s">
        <v>98</v>
      </c>
      <c r="D23" s="5" t="s">
        <v>0</v>
      </c>
      <c r="E23" s="167" t="s">
        <v>124</v>
      </c>
      <c r="F23" s="6" t="s">
        <v>88</v>
      </c>
      <c r="G23" s="166"/>
      <c r="H23" s="165"/>
      <c r="I23" s="164" t="e">
        <v>#DIV/0!</v>
      </c>
      <c r="J23" s="163">
        <v>0</v>
      </c>
      <c r="K23" s="166"/>
      <c r="L23" s="165"/>
      <c r="M23" s="164" t="e">
        <v>#DIV/0!</v>
      </c>
      <c r="N23" s="163">
        <v>0</v>
      </c>
      <c r="O23" s="162" t="e">
        <v>#DIV/0!</v>
      </c>
      <c r="P23" s="161" t="e">
        <v>#DIV/0!</v>
      </c>
      <c r="Q23" s="160" t="e">
        <v>#DIV/0!</v>
      </c>
      <c r="R23" s="139"/>
      <c r="S23" s="139"/>
    </row>
    <row r="24" spans="1:19" x14ac:dyDescent="0.4">
      <c r="A24" s="169"/>
      <c r="B24" s="169"/>
      <c r="C24" s="168" t="s">
        <v>96</v>
      </c>
      <c r="D24" s="5" t="s">
        <v>0</v>
      </c>
      <c r="E24" s="167" t="s">
        <v>89</v>
      </c>
      <c r="F24" s="6" t="s">
        <v>84</v>
      </c>
      <c r="G24" s="166">
        <v>4200</v>
      </c>
      <c r="H24" s="165">
        <v>3981</v>
      </c>
      <c r="I24" s="164">
        <v>1.0550113036925395</v>
      </c>
      <c r="J24" s="163">
        <v>219</v>
      </c>
      <c r="K24" s="166">
        <v>4485</v>
      </c>
      <c r="L24" s="165">
        <v>4480</v>
      </c>
      <c r="M24" s="164">
        <v>1.0011160714285714</v>
      </c>
      <c r="N24" s="163">
        <v>5</v>
      </c>
      <c r="O24" s="162">
        <v>0.9364548494983278</v>
      </c>
      <c r="P24" s="161">
        <v>0.88861607142857146</v>
      </c>
      <c r="Q24" s="160">
        <v>4.7838778069756338E-2</v>
      </c>
      <c r="R24" s="139"/>
      <c r="S24" s="139"/>
    </row>
    <row r="25" spans="1:19" x14ac:dyDescent="0.4">
      <c r="A25" s="169"/>
      <c r="B25" s="169"/>
      <c r="C25" s="168" t="s">
        <v>96</v>
      </c>
      <c r="D25" s="5" t="s">
        <v>0</v>
      </c>
      <c r="E25" s="167" t="s">
        <v>123</v>
      </c>
      <c r="F25" s="173"/>
      <c r="G25" s="166"/>
      <c r="H25" s="165"/>
      <c r="I25" s="164" t="e">
        <v>#DIV/0!</v>
      </c>
      <c r="J25" s="163">
        <v>0</v>
      </c>
      <c r="K25" s="166"/>
      <c r="L25" s="165"/>
      <c r="M25" s="164" t="e">
        <v>#DIV/0!</v>
      </c>
      <c r="N25" s="163">
        <v>0</v>
      </c>
      <c r="O25" s="162" t="e">
        <v>#DIV/0!</v>
      </c>
      <c r="P25" s="161" t="e">
        <v>#DIV/0!</v>
      </c>
      <c r="Q25" s="160" t="e">
        <v>#DIV/0!</v>
      </c>
      <c r="R25" s="139"/>
      <c r="S25" s="139"/>
    </row>
    <row r="26" spans="1:19" x14ac:dyDescent="0.4">
      <c r="A26" s="169"/>
      <c r="B26" s="169"/>
      <c r="C26" s="168" t="s">
        <v>90</v>
      </c>
      <c r="D26" s="5" t="s">
        <v>0</v>
      </c>
      <c r="E26" s="167" t="s">
        <v>89</v>
      </c>
      <c r="F26" s="173"/>
      <c r="G26" s="166"/>
      <c r="H26" s="165"/>
      <c r="I26" s="164" t="e">
        <v>#DIV/0!</v>
      </c>
      <c r="J26" s="163">
        <v>0</v>
      </c>
      <c r="K26" s="166"/>
      <c r="L26" s="165"/>
      <c r="M26" s="164" t="e">
        <v>#DIV/0!</v>
      </c>
      <c r="N26" s="163">
        <v>0</v>
      </c>
      <c r="O26" s="162" t="e">
        <v>#DIV/0!</v>
      </c>
      <c r="P26" s="161" t="e">
        <v>#DIV/0!</v>
      </c>
      <c r="Q26" s="160" t="e">
        <v>#DIV/0!</v>
      </c>
      <c r="R26" s="139"/>
      <c r="S26" s="139"/>
    </row>
    <row r="27" spans="1:19" x14ac:dyDescent="0.4">
      <c r="A27" s="169"/>
      <c r="B27" s="169"/>
      <c r="C27" s="168" t="s">
        <v>93</v>
      </c>
      <c r="D27" s="5" t="s">
        <v>0</v>
      </c>
      <c r="E27" s="167" t="s">
        <v>89</v>
      </c>
      <c r="F27" s="173"/>
      <c r="G27" s="166"/>
      <c r="H27" s="165"/>
      <c r="I27" s="164" t="e">
        <v>#DIV/0!</v>
      </c>
      <c r="J27" s="163">
        <v>0</v>
      </c>
      <c r="K27" s="166"/>
      <c r="L27" s="165"/>
      <c r="M27" s="164" t="e">
        <v>#DIV/0!</v>
      </c>
      <c r="N27" s="163">
        <v>0</v>
      </c>
      <c r="O27" s="162" t="e">
        <v>#DIV/0!</v>
      </c>
      <c r="P27" s="161" t="e">
        <v>#DIV/0!</v>
      </c>
      <c r="Q27" s="160" t="e">
        <v>#DIV/0!</v>
      </c>
      <c r="R27" s="139"/>
      <c r="S27" s="139"/>
    </row>
    <row r="28" spans="1:19" x14ac:dyDescent="0.4">
      <c r="A28" s="169"/>
      <c r="B28" s="169"/>
      <c r="C28" s="168" t="s">
        <v>110</v>
      </c>
      <c r="D28" s="167"/>
      <c r="E28" s="167"/>
      <c r="F28" s="173"/>
      <c r="G28" s="166"/>
      <c r="H28" s="165"/>
      <c r="I28" s="164" t="e">
        <v>#DIV/0!</v>
      </c>
      <c r="J28" s="163">
        <v>0</v>
      </c>
      <c r="K28" s="166"/>
      <c r="L28" s="165"/>
      <c r="M28" s="164" t="e">
        <v>#DIV/0!</v>
      </c>
      <c r="N28" s="163">
        <v>0</v>
      </c>
      <c r="O28" s="162" t="e">
        <v>#DIV/0!</v>
      </c>
      <c r="P28" s="161" t="e">
        <v>#DIV/0!</v>
      </c>
      <c r="Q28" s="160" t="e">
        <v>#DIV/0!</v>
      </c>
      <c r="R28" s="139"/>
      <c r="S28" s="139"/>
    </row>
    <row r="29" spans="1:19" x14ac:dyDescent="0.4">
      <c r="A29" s="169"/>
      <c r="B29" s="169"/>
      <c r="C29" s="168" t="s">
        <v>105</v>
      </c>
      <c r="D29" s="167"/>
      <c r="E29" s="167"/>
      <c r="F29" s="173"/>
      <c r="G29" s="166"/>
      <c r="H29" s="165"/>
      <c r="I29" s="164" t="e">
        <v>#DIV/0!</v>
      </c>
      <c r="J29" s="163">
        <v>0</v>
      </c>
      <c r="K29" s="166"/>
      <c r="L29" s="165"/>
      <c r="M29" s="164" t="e">
        <v>#DIV/0!</v>
      </c>
      <c r="N29" s="163">
        <v>0</v>
      </c>
      <c r="O29" s="162" t="e">
        <v>#DIV/0!</v>
      </c>
      <c r="P29" s="161" t="e">
        <v>#DIV/0!</v>
      </c>
      <c r="Q29" s="160" t="e">
        <v>#DIV/0!</v>
      </c>
      <c r="R29" s="139"/>
      <c r="S29" s="139"/>
    </row>
    <row r="30" spans="1:19" x14ac:dyDescent="0.4">
      <c r="A30" s="169"/>
      <c r="B30" s="169"/>
      <c r="C30" s="168" t="s">
        <v>122</v>
      </c>
      <c r="D30" s="167"/>
      <c r="E30" s="167"/>
      <c r="F30" s="173"/>
      <c r="G30" s="166"/>
      <c r="H30" s="165"/>
      <c r="I30" s="164" t="e">
        <v>#DIV/0!</v>
      </c>
      <c r="J30" s="163">
        <v>0</v>
      </c>
      <c r="K30" s="166"/>
      <c r="L30" s="165"/>
      <c r="M30" s="164" t="e">
        <v>#DIV/0!</v>
      </c>
      <c r="N30" s="163">
        <v>0</v>
      </c>
      <c r="O30" s="162" t="e">
        <v>#DIV/0!</v>
      </c>
      <c r="P30" s="161" t="e">
        <v>#DIV/0!</v>
      </c>
      <c r="Q30" s="160" t="e">
        <v>#DIV/0!</v>
      </c>
      <c r="R30" s="139"/>
      <c r="S30" s="139"/>
    </row>
    <row r="31" spans="1:19" x14ac:dyDescent="0.4">
      <c r="A31" s="169"/>
      <c r="B31" s="169"/>
      <c r="C31" s="168" t="s">
        <v>121</v>
      </c>
      <c r="D31" s="167"/>
      <c r="E31" s="167"/>
      <c r="F31" s="6" t="s">
        <v>84</v>
      </c>
      <c r="G31" s="166">
        <v>3492</v>
      </c>
      <c r="H31" s="165">
        <v>3528</v>
      </c>
      <c r="I31" s="164">
        <v>0.98979591836734693</v>
      </c>
      <c r="J31" s="163">
        <v>-36</v>
      </c>
      <c r="K31" s="166">
        <v>4350</v>
      </c>
      <c r="L31" s="165">
        <v>4350</v>
      </c>
      <c r="M31" s="164">
        <v>1</v>
      </c>
      <c r="N31" s="163">
        <v>0</v>
      </c>
      <c r="O31" s="162">
        <v>0.8027586206896552</v>
      </c>
      <c r="P31" s="161">
        <v>0.81103448275862067</v>
      </c>
      <c r="Q31" s="160">
        <v>-8.2758620689654672E-3</v>
      </c>
      <c r="R31" s="139"/>
      <c r="S31" s="139"/>
    </row>
    <row r="32" spans="1:19" x14ac:dyDescent="0.4">
      <c r="A32" s="169"/>
      <c r="B32" s="169"/>
      <c r="C32" s="168" t="s">
        <v>120</v>
      </c>
      <c r="D32" s="167"/>
      <c r="E32" s="167"/>
      <c r="F32" s="173"/>
      <c r="G32" s="166"/>
      <c r="H32" s="165"/>
      <c r="I32" s="164" t="e">
        <v>#DIV/0!</v>
      </c>
      <c r="J32" s="163">
        <v>0</v>
      </c>
      <c r="K32" s="166"/>
      <c r="L32" s="165"/>
      <c r="M32" s="164" t="e">
        <v>#DIV/0!</v>
      </c>
      <c r="N32" s="163">
        <v>0</v>
      </c>
      <c r="O32" s="162" t="e">
        <v>#DIV/0!</v>
      </c>
      <c r="P32" s="161" t="e">
        <v>#DIV/0!</v>
      </c>
      <c r="Q32" s="160" t="e">
        <v>#DIV/0!</v>
      </c>
      <c r="R32" s="139"/>
      <c r="S32" s="139"/>
    </row>
    <row r="33" spans="1:19" x14ac:dyDescent="0.4">
      <c r="A33" s="169"/>
      <c r="B33" s="169"/>
      <c r="C33" s="168" t="s">
        <v>119</v>
      </c>
      <c r="D33" s="167"/>
      <c r="E33" s="167"/>
      <c r="F33" s="6" t="s">
        <v>84</v>
      </c>
      <c r="G33" s="166">
        <v>2787</v>
      </c>
      <c r="H33" s="165">
        <v>2310</v>
      </c>
      <c r="I33" s="164">
        <v>1.2064935064935065</v>
      </c>
      <c r="J33" s="163">
        <v>477</v>
      </c>
      <c r="K33" s="166">
        <v>4350</v>
      </c>
      <c r="L33" s="165">
        <v>4350</v>
      </c>
      <c r="M33" s="164">
        <v>1</v>
      </c>
      <c r="N33" s="163">
        <v>0</v>
      </c>
      <c r="O33" s="162">
        <v>0.64068965517241383</v>
      </c>
      <c r="P33" s="161">
        <v>0.53103448275862064</v>
      </c>
      <c r="Q33" s="160">
        <v>0.10965517241379319</v>
      </c>
      <c r="R33" s="139"/>
      <c r="S33" s="139"/>
    </row>
    <row r="34" spans="1:19" x14ac:dyDescent="0.4">
      <c r="A34" s="169"/>
      <c r="B34" s="169"/>
      <c r="C34" s="168" t="s">
        <v>94</v>
      </c>
      <c r="D34" s="167"/>
      <c r="E34" s="167"/>
      <c r="F34" s="173"/>
      <c r="G34" s="166"/>
      <c r="H34" s="165"/>
      <c r="I34" s="164" t="e">
        <v>#DIV/0!</v>
      </c>
      <c r="J34" s="163">
        <v>0</v>
      </c>
      <c r="K34" s="166"/>
      <c r="L34" s="165"/>
      <c r="M34" s="164" t="e">
        <v>#DIV/0!</v>
      </c>
      <c r="N34" s="163">
        <v>0</v>
      </c>
      <c r="O34" s="162" t="e">
        <v>#DIV/0!</v>
      </c>
      <c r="P34" s="161" t="e">
        <v>#DIV/0!</v>
      </c>
      <c r="Q34" s="160" t="e">
        <v>#DIV/0!</v>
      </c>
      <c r="R34" s="139"/>
      <c r="S34" s="139"/>
    </row>
    <row r="35" spans="1:19" x14ac:dyDescent="0.4">
      <c r="A35" s="169"/>
      <c r="B35" s="169"/>
      <c r="C35" s="168" t="s">
        <v>90</v>
      </c>
      <c r="D35" s="167"/>
      <c r="E35" s="167"/>
      <c r="F35" s="173"/>
      <c r="G35" s="166"/>
      <c r="H35" s="165"/>
      <c r="I35" s="164" t="e">
        <v>#DIV/0!</v>
      </c>
      <c r="J35" s="163">
        <v>0</v>
      </c>
      <c r="K35" s="166"/>
      <c r="L35" s="165"/>
      <c r="M35" s="164" t="e">
        <v>#DIV/0!</v>
      </c>
      <c r="N35" s="163">
        <v>0</v>
      </c>
      <c r="O35" s="162" t="e">
        <v>#DIV/0!</v>
      </c>
      <c r="P35" s="161" t="e">
        <v>#DIV/0!</v>
      </c>
      <c r="Q35" s="160" t="e">
        <v>#DIV/0!</v>
      </c>
      <c r="R35" s="139"/>
      <c r="S35" s="139"/>
    </row>
    <row r="36" spans="1:19" x14ac:dyDescent="0.4">
      <c r="A36" s="169"/>
      <c r="B36" s="150"/>
      <c r="C36" s="149" t="s">
        <v>93</v>
      </c>
      <c r="D36" s="147"/>
      <c r="E36" s="147"/>
      <c r="F36" s="6" t="s">
        <v>84</v>
      </c>
      <c r="G36" s="146">
        <v>15934</v>
      </c>
      <c r="H36" s="145">
        <v>15164</v>
      </c>
      <c r="I36" s="144">
        <v>1.0507781587971512</v>
      </c>
      <c r="J36" s="143">
        <v>770</v>
      </c>
      <c r="K36" s="146">
        <v>17545</v>
      </c>
      <c r="L36" s="145">
        <v>17530</v>
      </c>
      <c r="M36" s="144">
        <v>1.0008556759840275</v>
      </c>
      <c r="N36" s="143">
        <v>15</v>
      </c>
      <c r="O36" s="142">
        <v>0.90817896836705614</v>
      </c>
      <c r="P36" s="141">
        <v>0.86503137478608105</v>
      </c>
      <c r="Q36" s="140">
        <v>4.3147593580975085E-2</v>
      </c>
      <c r="R36" s="139"/>
      <c r="S36" s="139"/>
    </row>
    <row r="37" spans="1:19" x14ac:dyDescent="0.4">
      <c r="A37" s="169"/>
      <c r="B37" s="159" t="s">
        <v>118</v>
      </c>
      <c r="C37" s="158"/>
      <c r="D37" s="158"/>
      <c r="E37" s="158"/>
      <c r="F37" s="174"/>
      <c r="G37" s="157">
        <v>2294</v>
      </c>
      <c r="H37" s="156">
        <v>2652</v>
      </c>
      <c r="I37" s="155">
        <v>0.86500754147812975</v>
      </c>
      <c r="J37" s="154">
        <v>-358</v>
      </c>
      <c r="K37" s="157">
        <v>3567</v>
      </c>
      <c r="L37" s="156">
        <v>3684</v>
      </c>
      <c r="M37" s="155">
        <v>0.96824104234527686</v>
      </c>
      <c r="N37" s="154">
        <v>-117</v>
      </c>
      <c r="O37" s="153">
        <v>0.64311746565741523</v>
      </c>
      <c r="P37" s="152">
        <v>0.71986970684039087</v>
      </c>
      <c r="Q37" s="151">
        <v>-7.6752241182975633E-2</v>
      </c>
      <c r="R37" s="139"/>
      <c r="S37" s="139"/>
    </row>
    <row r="38" spans="1:19" x14ac:dyDescent="0.4">
      <c r="A38" s="169"/>
      <c r="B38" s="169"/>
      <c r="C38" s="168" t="s">
        <v>117</v>
      </c>
      <c r="D38" s="167"/>
      <c r="E38" s="167"/>
      <c r="F38" s="6" t="s">
        <v>84</v>
      </c>
      <c r="G38" s="166">
        <v>1650</v>
      </c>
      <c r="H38" s="165">
        <v>1898</v>
      </c>
      <c r="I38" s="164">
        <v>0.86933614330874609</v>
      </c>
      <c r="J38" s="163">
        <v>-248</v>
      </c>
      <c r="K38" s="166">
        <v>2436</v>
      </c>
      <c r="L38" s="165">
        <v>2228</v>
      </c>
      <c r="M38" s="164">
        <v>1.0933572710951527</v>
      </c>
      <c r="N38" s="163">
        <v>208</v>
      </c>
      <c r="O38" s="162">
        <v>0.67733990147783252</v>
      </c>
      <c r="P38" s="161">
        <v>0.85188509874326745</v>
      </c>
      <c r="Q38" s="160">
        <v>-0.17454519726543494</v>
      </c>
      <c r="R38" s="139"/>
      <c r="S38" s="139"/>
    </row>
    <row r="39" spans="1:19" x14ac:dyDescent="0.4">
      <c r="A39" s="150"/>
      <c r="B39" s="150"/>
      <c r="C39" s="186" t="s">
        <v>116</v>
      </c>
      <c r="D39" s="185"/>
      <c r="E39" s="185"/>
      <c r="F39" s="6" t="s">
        <v>84</v>
      </c>
      <c r="G39" s="184">
        <v>644</v>
      </c>
      <c r="H39" s="183">
        <v>754</v>
      </c>
      <c r="I39" s="182">
        <v>0.85411140583554379</v>
      </c>
      <c r="J39" s="181">
        <v>-110</v>
      </c>
      <c r="K39" s="184">
        <v>1131</v>
      </c>
      <c r="L39" s="183">
        <v>1456</v>
      </c>
      <c r="M39" s="182">
        <v>0.7767857142857143</v>
      </c>
      <c r="N39" s="181">
        <v>-325</v>
      </c>
      <c r="O39" s="180">
        <v>0.56940760389036249</v>
      </c>
      <c r="P39" s="179">
        <v>0.5178571428571429</v>
      </c>
      <c r="Q39" s="178">
        <v>5.1550461033219586E-2</v>
      </c>
      <c r="R39" s="139"/>
      <c r="S39" s="139"/>
    </row>
    <row r="40" spans="1:19" x14ac:dyDescent="0.4">
      <c r="A40" s="159" t="s">
        <v>115</v>
      </c>
      <c r="B40" s="158" t="s">
        <v>114</v>
      </c>
      <c r="C40" s="158"/>
      <c r="D40" s="158"/>
      <c r="E40" s="158"/>
      <c r="F40" s="174"/>
      <c r="G40" s="157">
        <v>279314</v>
      </c>
      <c r="H40" s="156">
        <v>283772</v>
      </c>
      <c r="I40" s="155">
        <v>0.98429020481231411</v>
      </c>
      <c r="J40" s="154">
        <v>-4458</v>
      </c>
      <c r="K40" s="177">
        <v>372408</v>
      </c>
      <c r="L40" s="156">
        <v>390492</v>
      </c>
      <c r="M40" s="155">
        <v>0.9536891920961249</v>
      </c>
      <c r="N40" s="154">
        <v>-18084</v>
      </c>
      <c r="O40" s="153">
        <v>0.7500214818156431</v>
      </c>
      <c r="P40" s="152">
        <v>0.72670374809215044</v>
      </c>
      <c r="Q40" s="151">
        <v>2.3317733723492662E-2</v>
      </c>
      <c r="R40" s="139"/>
      <c r="S40" s="139"/>
    </row>
    <row r="41" spans="1:19" x14ac:dyDescent="0.4">
      <c r="A41" s="176"/>
      <c r="B41" s="159" t="s">
        <v>113</v>
      </c>
      <c r="C41" s="158"/>
      <c r="D41" s="158"/>
      <c r="E41" s="158"/>
      <c r="F41" s="174"/>
      <c r="G41" s="157">
        <v>272284</v>
      </c>
      <c r="H41" s="156">
        <v>279179</v>
      </c>
      <c r="I41" s="155">
        <v>0.9753025836470508</v>
      </c>
      <c r="J41" s="154">
        <v>-6895</v>
      </c>
      <c r="K41" s="157">
        <v>362761</v>
      </c>
      <c r="L41" s="156">
        <v>380967</v>
      </c>
      <c r="M41" s="155">
        <v>0.95221108389965536</v>
      </c>
      <c r="N41" s="154">
        <v>-18206</v>
      </c>
      <c r="O41" s="153">
        <v>0.75058785260819105</v>
      </c>
      <c r="P41" s="152">
        <v>0.7328167531570976</v>
      </c>
      <c r="Q41" s="151">
        <v>1.7771099451093453E-2</v>
      </c>
      <c r="R41" s="139"/>
      <c r="S41" s="139"/>
    </row>
    <row r="42" spans="1:19" x14ac:dyDescent="0.4">
      <c r="A42" s="169"/>
      <c r="B42" s="169"/>
      <c r="C42" s="168" t="s">
        <v>98</v>
      </c>
      <c r="D42" s="167"/>
      <c r="E42" s="167"/>
      <c r="F42" s="6" t="s">
        <v>84</v>
      </c>
      <c r="G42" s="166">
        <v>109136</v>
      </c>
      <c r="H42" s="165">
        <v>112737</v>
      </c>
      <c r="I42" s="164">
        <v>0.96805840141213617</v>
      </c>
      <c r="J42" s="163">
        <v>-3601</v>
      </c>
      <c r="K42" s="166">
        <v>133952</v>
      </c>
      <c r="L42" s="165">
        <v>141624</v>
      </c>
      <c r="M42" s="164">
        <v>0.94582839066824831</v>
      </c>
      <c r="N42" s="163">
        <v>-7672</v>
      </c>
      <c r="O42" s="162">
        <v>0.81473960821786906</v>
      </c>
      <c r="P42" s="161">
        <v>0.79603033384172173</v>
      </c>
      <c r="Q42" s="160">
        <v>1.8709274376147333E-2</v>
      </c>
      <c r="R42" s="139"/>
      <c r="S42" s="139"/>
    </row>
    <row r="43" spans="1:19" x14ac:dyDescent="0.4">
      <c r="A43" s="169"/>
      <c r="B43" s="169"/>
      <c r="C43" s="168" t="s">
        <v>112</v>
      </c>
      <c r="D43" s="167"/>
      <c r="E43" s="167"/>
      <c r="F43" s="6" t="s">
        <v>84</v>
      </c>
      <c r="G43" s="166">
        <v>20695</v>
      </c>
      <c r="H43" s="165">
        <v>21816</v>
      </c>
      <c r="I43" s="164">
        <v>0.9486156949028236</v>
      </c>
      <c r="J43" s="163">
        <v>-1121</v>
      </c>
      <c r="K43" s="166">
        <v>22160</v>
      </c>
      <c r="L43" s="165">
        <v>25095</v>
      </c>
      <c r="M43" s="164">
        <v>0.88304443116158593</v>
      </c>
      <c r="N43" s="163">
        <v>-2935</v>
      </c>
      <c r="O43" s="162">
        <v>0.93388989169675085</v>
      </c>
      <c r="P43" s="161">
        <v>0.86933652121936644</v>
      </c>
      <c r="Q43" s="160">
        <v>6.4553370477384409E-2</v>
      </c>
      <c r="R43" s="139"/>
      <c r="S43" s="139"/>
    </row>
    <row r="44" spans="1:19" x14ac:dyDescent="0.4">
      <c r="A44" s="169"/>
      <c r="B44" s="169"/>
      <c r="C44" s="168" t="s">
        <v>96</v>
      </c>
      <c r="D44" s="167"/>
      <c r="E44" s="167"/>
      <c r="F44" s="6" t="s">
        <v>84</v>
      </c>
      <c r="G44" s="166">
        <v>19911</v>
      </c>
      <c r="H44" s="165">
        <v>18899</v>
      </c>
      <c r="I44" s="164">
        <v>1.0535478067622626</v>
      </c>
      <c r="J44" s="163">
        <v>1012</v>
      </c>
      <c r="K44" s="166">
        <v>22438</v>
      </c>
      <c r="L44" s="165">
        <v>21989</v>
      </c>
      <c r="M44" s="164">
        <v>1.0204193005593707</v>
      </c>
      <c r="N44" s="163">
        <v>449</v>
      </c>
      <c r="O44" s="162">
        <v>0.88737855423834566</v>
      </c>
      <c r="P44" s="161">
        <v>0.85947519214152535</v>
      </c>
      <c r="Q44" s="160">
        <v>2.7903362096820317E-2</v>
      </c>
      <c r="R44" s="139"/>
      <c r="S44" s="139"/>
    </row>
    <row r="45" spans="1:19" x14ac:dyDescent="0.4">
      <c r="A45" s="169"/>
      <c r="B45" s="169"/>
      <c r="C45" s="168" t="s">
        <v>90</v>
      </c>
      <c r="D45" s="167"/>
      <c r="E45" s="167"/>
      <c r="F45" s="6" t="s">
        <v>84</v>
      </c>
      <c r="G45" s="166">
        <v>8757</v>
      </c>
      <c r="H45" s="165">
        <v>8328</v>
      </c>
      <c r="I45" s="164">
        <v>1.0515129682997117</v>
      </c>
      <c r="J45" s="163">
        <v>429</v>
      </c>
      <c r="K45" s="166">
        <v>10722</v>
      </c>
      <c r="L45" s="165">
        <v>10987</v>
      </c>
      <c r="M45" s="164">
        <v>0.97588058614726492</v>
      </c>
      <c r="N45" s="163">
        <v>-265</v>
      </c>
      <c r="O45" s="162">
        <v>0.81673195299384438</v>
      </c>
      <c r="P45" s="161">
        <v>0.75798671156821695</v>
      </c>
      <c r="Q45" s="160">
        <v>5.8745241425627426E-2</v>
      </c>
      <c r="R45" s="139"/>
      <c r="S45" s="139"/>
    </row>
    <row r="46" spans="1:19" x14ac:dyDescent="0.4">
      <c r="A46" s="169"/>
      <c r="B46" s="169"/>
      <c r="C46" s="168" t="s">
        <v>93</v>
      </c>
      <c r="D46" s="167"/>
      <c r="E46" s="167"/>
      <c r="F46" s="6" t="s">
        <v>84</v>
      </c>
      <c r="G46" s="166">
        <v>17714</v>
      </c>
      <c r="H46" s="165">
        <v>19436</v>
      </c>
      <c r="I46" s="164">
        <v>0.91140152294710841</v>
      </c>
      <c r="J46" s="163">
        <v>-1722</v>
      </c>
      <c r="K46" s="166">
        <v>28951</v>
      </c>
      <c r="L46" s="165">
        <v>28578</v>
      </c>
      <c r="M46" s="164">
        <v>1.0130519980404507</v>
      </c>
      <c r="N46" s="163">
        <v>373</v>
      </c>
      <c r="O46" s="162">
        <v>0.61186142102172636</v>
      </c>
      <c r="P46" s="161">
        <v>0.68010357617747919</v>
      </c>
      <c r="Q46" s="160">
        <v>-6.8242155155752826E-2</v>
      </c>
      <c r="R46" s="139"/>
      <c r="S46" s="139"/>
    </row>
    <row r="47" spans="1:19" x14ac:dyDescent="0.4">
      <c r="A47" s="169"/>
      <c r="B47" s="169"/>
      <c r="C47" s="168" t="s">
        <v>97</v>
      </c>
      <c r="D47" s="167"/>
      <c r="E47" s="167"/>
      <c r="F47" s="6" t="s">
        <v>84</v>
      </c>
      <c r="G47" s="166">
        <v>33705</v>
      </c>
      <c r="H47" s="165">
        <v>38479</v>
      </c>
      <c r="I47" s="164">
        <v>0.8759323267236675</v>
      </c>
      <c r="J47" s="163">
        <v>-4774</v>
      </c>
      <c r="K47" s="166">
        <v>45165</v>
      </c>
      <c r="L47" s="165">
        <v>55980</v>
      </c>
      <c r="M47" s="164">
        <v>0.80680600214362275</v>
      </c>
      <c r="N47" s="163">
        <v>-10815</v>
      </c>
      <c r="O47" s="162">
        <v>0.74626369976751905</v>
      </c>
      <c r="P47" s="161">
        <v>0.68737048946052159</v>
      </c>
      <c r="Q47" s="160">
        <v>5.8893210306997457E-2</v>
      </c>
      <c r="R47" s="139"/>
      <c r="S47" s="139"/>
    </row>
    <row r="48" spans="1:19" x14ac:dyDescent="0.4">
      <c r="A48" s="169"/>
      <c r="B48" s="169"/>
      <c r="C48" s="168" t="s">
        <v>91</v>
      </c>
      <c r="D48" s="167"/>
      <c r="E48" s="167"/>
      <c r="F48" s="6" t="s">
        <v>84</v>
      </c>
      <c r="G48" s="166">
        <v>4402</v>
      </c>
      <c r="H48" s="165">
        <v>4323</v>
      </c>
      <c r="I48" s="164">
        <v>1.0182743465186213</v>
      </c>
      <c r="J48" s="163">
        <v>79</v>
      </c>
      <c r="K48" s="166">
        <v>8032</v>
      </c>
      <c r="L48" s="165">
        <v>8098</v>
      </c>
      <c r="M48" s="164">
        <v>0.99184983946653493</v>
      </c>
      <c r="N48" s="163">
        <v>-66</v>
      </c>
      <c r="O48" s="162">
        <v>0.5480577689243028</v>
      </c>
      <c r="P48" s="161">
        <v>0.53383551494196102</v>
      </c>
      <c r="Q48" s="160">
        <v>1.4222253982341782E-2</v>
      </c>
      <c r="R48" s="139"/>
      <c r="S48" s="139"/>
    </row>
    <row r="49" spans="1:19" x14ac:dyDescent="0.4">
      <c r="A49" s="169"/>
      <c r="B49" s="169"/>
      <c r="C49" s="168" t="s">
        <v>111</v>
      </c>
      <c r="D49" s="167"/>
      <c r="E49" s="167"/>
      <c r="F49" s="6" t="s">
        <v>84</v>
      </c>
      <c r="G49" s="166">
        <v>3753</v>
      </c>
      <c r="H49" s="165">
        <v>4125</v>
      </c>
      <c r="I49" s="164">
        <v>0.90981818181818186</v>
      </c>
      <c r="J49" s="163">
        <v>-372</v>
      </c>
      <c r="K49" s="166">
        <v>5270</v>
      </c>
      <c r="L49" s="165">
        <v>5468</v>
      </c>
      <c r="M49" s="164">
        <v>0.96378931967812731</v>
      </c>
      <c r="N49" s="163">
        <v>-198</v>
      </c>
      <c r="O49" s="162">
        <v>0.71214421252371918</v>
      </c>
      <c r="P49" s="161">
        <v>0.75438917337234823</v>
      </c>
      <c r="Q49" s="160">
        <v>-4.2244960848629054E-2</v>
      </c>
      <c r="R49" s="139"/>
      <c r="S49" s="139"/>
    </row>
    <row r="50" spans="1:19" x14ac:dyDescent="0.4">
      <c r="A50" s="169"/>
      <c r="B50" s="169"/>
      <c r="C50" s="168" t="s">
        <v>110</v>
      </c>
      <c r="D50" s="167"/>
      <c r="E50" s="167"/>
      <c r="F50" s="6" t="s">
        <v>84</v>
      </c>
      <c r="G50" s="166">
        <v>5226</v>
      </c>
      <c r="H50" s="165">
        <v>5900</v>
      </c>
      <c r="I50" s="164">
        <v>0.8857627118644068</v>
      </c>
      <c r="J50" s="163">
        <v>-674</v>
      </c>
      <c r="K50" s="166">
        <v>8100</v>
      </c>
      <c r="L50" s="165">
        <v>7830</v>
      </c>
      <c r="M50" s="164">
        <v>1.0344827586206897</v>
      </c>
      <c r="N50" s="163">
        <v>270</v>
      </c>
      <c r="O50" s="162">
        <v>0.64518518518518519</v>
      </c>
      <c r="P50" s="161">
        <v>0.75351213282247764</v>
      </c>
      <c r="Q50" s="160">
        <v>-0.10832694763729245</v>
      </c>
      <c r="R50" s="139"/>
      <c r="S50" s="139"/>
    </row>
    <row r="51" spans="1:19" x14ac:dyDescent="0.4">
      <c r="A51" s="169"/>
      <c r="B51" s="169"/>
      <c r="C51" s="168" t="s">
        <v>109</v>
      </c>
      <c r="D51" s="167"/>
      <c r="E51" s="167"/>
      <c r="F51" s="6" t="s">
        <v>88</v>
      </c>
      <c r="G51" s="166"/>
      <c r="H51" s="165"/>
      <c r="I51" s="164" t="e">
        <v>#DIV/0!</v>
      </c>
      <c r="J51" s="163">
        <v>0</v>
      </c>
      <c r="K51" s="166"/>
      <c r="L51" s="165"/>
      <c r="M51" s="164" t="e">
        <v>#DIV/0!</v>
      </c>
      <c r="N51" s="163">
        <v>0</v>
      </c>
      <c r="O51" s="162" t="e">
        <v>#DIV/0!</v>
      </c>
      <c r="P51" s="161" t="e">
        <v>#DIV/0!</v>
      </c>
      <c r="Q51" s="160" t="e">
        <v>#DIV/0!</v>
      </c>
      <c r="R51" s="139"/>
      <c r="S51" s="139"/>
    </row>
    <row r="52" spans="1:19" x14ac:dyDescent="0.4">
      <c r="A52" s="169"/>
      <c r="B52" s="169"/>
      <c r="C52" s="168" t="s">
        <v>108</v>
      </c>
      <c r="D52" s="167"/>
      <c r="E52" s="167"/>
      <c r="F52" s="6" t="s">
        <v>84</v>
      </c>
      <c r="G52" s="166">
        <v>2780</v>
      </c>
      <c r="H52" s="165">
        <v>2724</v>
      </c>
      <c r="I52" s="164">
        <v>1.0205580029368575</v>
      </c>
      <c r="J52" s="163">
        <v>56</v>
      </c>
      <c r="K52" s="166">
        <v>5280</v>
      </c>
      <c r="L52" s="165">
        <v>5104</v>
      </c>
      <c r="M52" s="164">
        <v>1.0344827586206897</v>
      </c>
      <c r="N52" s="163">
        <v>176</v>
      </c>
      <c r="O52" s="162">
        <v>0.52651515151515149</v>
      </c>
      <c r="P52" s="161">
        <v>0.53369905956112851</v>
      </c>
      <c r="Q52" s="160">
        <v>-7.1839080459770166E-3</v>
      </c>
      <c r="R52" s="139"/>
      <c r="S52" s="139"/>
    </row>
    <row r="53" spans="1:19" x14ac:dyDescent="0.4">
      <c r="A53" s="169"/>
      <c r="B53" s="169"/>
      <c r="C53" s="168" t="s">
        <v>107</v>
      </c>
      <c r="D53" s="167"/>
      <c r="E53" s="167"/>
      <c r="F53" s="6" t="s">
        <v>84</v>
      </c>
      <c r="G53" s="166">
        <v>4650</v>
      </c>
      <c r="H53" s="165">
        <v>5654</v>
      </c>
      <c r="I53" s="164">
        <v>0.82242660063671735</v>
      </c>
      <c r="J53" s="163">
        <v>-1004</v>
      </c>
      <c r="K53" s="166">
        <v>8235</v>
      </c>
      <c r="L53" s="165">
        <v>8100</v>
      </c>
      <c r="M53" s="164">
        <v>1.0166666666666666</v>
      </c>
      <c r="N53" s="163">
        <v>135</v>
      </c>
      <c r="O53" s="162">
        <v>0.56466302367941712</v>
      </c>
      <c r="P53" s="161">
        <v>0.6980246913580247</v>
      </c>
      <c r="Q53" s="160">
        <v>-0.13336166767860758</v>
      </c>
      <c r="R53" s="139"/>
      <c r="S53" s="139"/>
    </row>
    <row r="54" spans="1:19" x14ac:dyDescent="0.4">
      <c r="A54" s="169"/>
      <c r="B54" s="169"/>
      <c r="C54" s="168" t="s">
        <v>106</v>
      </c>
      <c r="D54" s="167"/>
      <c r="E54" s="167"/>
      <c r="F54" s="6" t="s">
        <v>84</v>
      </c>
      <c r="G54" s="166">
        <v>3980</v>
      </c>
      <c r="H54" s="165">
        <v>4274</v>
      </c>
      <c r="I54" s="164">
        <v>0.93121197941038836</v>
      </c>
      <c r="J54" s="163">
        <v>-294</v>
      </c>
      <c r="K54" s="166">
        <v>8061</v>
      </c>
      <c r="L54" s="165">
        <v>8100</v>
      </c>
      <c r="M54" s="164">
        <v>0.99518518518518517</v>
      </c>
      <c r="N54" s="163">
        <v>-39</v>
      </c>
      <c r="O54" s="162">
        <v>0.4937352685770996</v>
      </c>
      <c r="P54" s="161">
        <v>0.5276543209876543</v>
      </c>
      <c r="Q54" s="160">
        <v>-3.3919052410554706E-2</v>
      </c>
      <c r="R54" s="139"/>
      <c r="S54" s="139"/>
    </row>
    <row r="55" spans="1:19" x14ac:dyDescent="0.4">
      <c r="A55" s="169"/>
      <c r="B55" s="169"/>
      <c r="C55" s="168" t="s">
        <v>105</v>
      </c>
      <c r="D55" s="167"/>
      <c r="E55" s="167"/>
      <c r="F55" s="6" t="s">
        <v>84</v>
      </c>
      <c r="G55" s="166">
        <v>3252</v>
      </c>
      <c r="H55" s="165">
        <v>3103</v>
      </c>
      <c r="I55" s="164">
        <v>1.0480180470512408</v>
      </c>
      <c r="J55" s="163">
        <v>149</v>
      </c>
      <c r="K55" s="166">
        <v>5270</v>
      </c>
      <c r="L55" s="165">
        <v>5271</v>
      </c>
      <c r="M55" s="164">
        <v>0.99981028267880856</v>
      </c>
      <c r="N55" s="163">
        <v>-1</v>
      </c>
      <c r="O55" s="162">
        <v>0.61707779886148006</v>
      </c>
      <c r="P55" s="161">
        <v>0.58869284765699104</v>
      </c>
      <c r="Q55" s="160">
        <v>2.8384951204489028E-2</v>
      </c>
      <c r="R55" s="139"/>
      <c r="S55" s="139"/>
    </row>
    <row r="56" spans="1:19" x14ac:dyDescent="0.4">
      <c r="A56" s="169"/>
      <c r="B56" s="169"/>
      <c r="C56" s="168" t="s">
        <v>103</v>
      </c>
      <c r="D56" s="167"/>
      <c r="E56" s="167"/>
      <c r="F56" s="6" t="s">
        <v>84</v>
      </c>
      <c r="G56" s="166">
        <v>3786</v>
      </c>
      <c r="H56" s="165">
        <v>3028</v>
      </c>
      <c r="I56" s="164">
        <v>1.250330250990753</v>
      </c>
      <c r="J56" s="163">
        <v>758</v>
      </c>
      <c r="K56" s="166">
        <v>5280</v>
      </c>
      <c r="L56" s="165">
        <v>5280</v>
      </c>
      <c r="M56" s="164">
        <v>1</v>
      </c>
      <c r="N56" s="163">
        <v>0</v>
      </c>
      <c r="O56" s="162">
        <v>0.71704545454545454</v>
      </c>
      <c r="P56" s="161">
        <v>0.57348484848484849</v>
      </c>
      <c r="Q56" s="160">
        <v>0.14356060606060606</v>
      </c>
      <c r="R56" s="139"/>
      <c r="S56" s="139"/>
    </row>
    <row r="57" spans="1:19" x14ac:dyDescent="0.4">
      <c r="A57" s="169"/>
      <c r="B57" s="169"/>
      <c r="C57" s="168" t="s">
        <v>102</v>
      </c>
      <c r="D57" s="167"/>
      <c r="E57" s="167"/>
      <c r="F57" s="6" t="s">
        <v>84</v>
      </c>
      <c r="G57" s="166">
        <v>2414</v>
      </c>
      <c r="H57" s="165">
        <v>2349</v>
      </c>
      <c r="I57" s="164">
        <v>1.0276713495104299</v>
      </c>
      <c r="J57" s="163">
        <v>65</v>
      </c>
      <c r="K57" s="166">
        <v>4980</v>
      </c>
      <c r="L57" s="165">
        <v>5280</v>
      </c>
      <c r="M57" s="164">
        <v>0.94318181818181823</v>
      </c>
      <c r="N57" s="163">
        <v>-300</v>
      </c>
      <c r="O57" s="162">
        <v>0.48473895582329318</v>
      </c>
      <c r="P57" s="161">
        <v>0.44488636363636364</v>
      </c>
      <c r="Q57" s="160">
        <v>3.9852592186929547E-2</v>
      </c>
      <c r="R57" s="139"/>
      <c r="S57" s="139"/>
    </row>
    <row r="58" spans="1:19" x14ac:dyDescent="0.4">
      <c r="A58" s="169"/>
      <c r="B58" s="169"/>
      <c r="C58" s="168" t="s">
        <v>104</v>
      </c>
      <c r="D58" s="167"/>
      <c r="E58" s="167"/>
      <c r="F58" s="6" t="s">
        <v>84</v>
      </c>
      <c r="G58" s="166">
        <v>2131</v>
      </c>
      <c r="H58" s="165">
        <v>2080</v>
      </c>
      <c r="I58" s="164">
        <v>1.0245192307692308</v>
      </c>
      <c r="J58" s="163">
        <v>51</v>
      </c>
      <c r="K58" s="166">
        <v>3594</v>
      </c>
      <c r="L58" s="165">
        <v>3594</v>
      </c>
      <c r="M58" s="164">
        <v>1</v>
      </c>
      <c r="N58" s="163">
        <v>0</v>
      </c>
      <c r="O58" s="162">
        <v>0.59293266555370061</v>
      </c>
      <c r="P58" s="161">
        <v>0.57874234835837512</v>
      </c>
      <c r="Q58" s="160">
        <v>1.4190317195325486E-2</v>
      </c>
      <c r="R58" s="139"/>
      <c r="S58" s="139"/>
    </row>
    <row r="59" spans="1:19" x14ac:dyDescent="0.4">
      <c r="A59" s="169"/>
      <c r="B59" s="169"/>
      <c r="C59" s="168" t="s">
        <v>101</v>
      </c>
      <c r="D59" s="167"/>
      <c r="E59" s="167"/>
      <c r="F59" s="6" t="s">
        <v>84</v>
      </c>
      <c r="G59" s="166">
        <v>5691</v>
      </c>
      <c r="H59" s="165">
        <v>5859</v>
      </c>
      <c r="I59" s="164">
        <v>0.97132616487455192</v>
      </c>
      <c r="J59" s="163">
        <v>-168</v>
      </c>
      <c r="K59" s="166">
        <v>11013</v>
      </c>
      <c r="L59" s="165">
        <v>12412</v>
      </c>
      <c r="M59" s="164">
        <v>0.88728649693844663</v>
      </c>
      <c r="N59" s="163">
        <v>-1399</v>
      </c>
      <c r="O59" s="162">
        <v>0.51675292835739584</v>
      </c>
      <c r="P59" s="161">
        <v>0.47204318401546891</v>
      </c>
      <c r="Q59" s="160">
        <v>4.4709744341926927E-2</v>
      </c>
      <c r="R59" s="139"/>
      <c r="S59" s="139"/>
    </row>
    <row r="60" spans="1:19" x14ac:dyDescent="0.4">
      <c r="A60" s="169"/>
      <c r="B60" s="169"/>
      <c r="C60" s="168" t="s">
        <v>98</v>
      </c>
      <c r="D60" s="5" t="s">
        <v>0</v>
      </c>
      <c r="E60" s="167" t="s">
        <v>89</v>
      </c>
      <c r="F60" s="6" t="s">
        <v>84</v>
      </c>
      <c r="G60" s="166">
        <v>10020</v>
      </c>
      <c r="H60" s="165">
        <v>6633</v>
      </c>
      <c r="I60" s="164">
        <v>1.5106286748077793</v>
      </c>
      <c r="J60" s="163">
        <v>3387</v>
      </c>
      <c r="K60" s="166">
        <v>11918</v>
      </c>
      <c r="L60" s="165">
        <v>8100</v>
      </c>
      <c r="M60" s="164">
        <v>1.471358024691358</v>
      </c>
      <c r="N60" s="163">
        <v>3818</v>
      </c>
      <c r="O60" s="162">
        <v>0.84074509145829834</v>
      </c>
      <c r="P60" s="161">
        <v>0.81888888888888889</v>
      </c>
      <c r="Q60" s="160">
        <v>2.1856202569409455E-2</v>
      </c>
      <c r="R60" s="139"/>
      <c r="S60" s="139"/>
    </row>
    <row r="61" spans="1:19" x14ac:dyDescent="0.4">
      <c r="A61" s="169"/>
      <c r="B61" s="169"/>
      <c r="C61" s="168" t="s">
        <v>96</v>
      </c>
      <c r="D61" s="5" t="s">
        <v>0</v>
      </c>
      <c r="E61" s="167" t="s">
        <v>89</v>
      </c>
      <c r="F61" s="6" t="s">
        <v>84</v>
      </c>
      <c r="G61" s="166">
        <v>4552</v>
      </c>
      <c r="H61" s="165">
        <v>3672</v>
      </c>
      <c r="I61" s="164">
        <v>1.2396514161220045</v>
      </c>
      <c r="J61" s="163">
        <v>880</v>
      </c>
      <c r="K61" s="166">
        <v>5280</v>
      </c>
      <c r="L61" s="165">
        <v>5010</v>
      </c>
      <c r="M61" s="164">
        <v>1.0538922155688624</v>
      </c>
      <c r="N61" s="163">
        <v>270</v>
      </c>
      <c r="O61" s="162">
        <v>0.86212121212121207</v>
      </c>
      <c r="P61" s="161">
        <v>0.73293413173652699</v>
      </c>
      <c r="Q61" s="160">
        <v>0.12918708038468507</v>
      </c>
      <c r="R61" s="139"/>
      <c r="S61" s="139"/>
    </row>
    <row r="62" spans="1:19" x14ac:dyDescent="0.4">
      <c r="A62" s="169"/>
      <c r="B62" s="169"/>
      <c r="C62" s="168" t="s">
        <v>93</v>
      </c>
      <c r="D62" s="5" t="s">
        <v>0</v>
      </c>
      <c r="E62" s="167" t="s">
        <v>89</v>
      </c>
      <c r="F62" s="6" t="s">
        <v>84</v>
      </c>
      <c r="G62" s="166">
        <v>3016</v>
      </c>
      <c r="H62" s="165">
        <v>3061</v>
      </c>
      <c r="I62" s="164">
        <v>0.98529892192094082</v>
      </c>
      <c r="J62" s="163">
        <v>-45</v>
      </c>
      <c r="K62" s="166">
        <v>5280</v>
      </c>
      <c r="L62" s="165">
        <v>5280</v>
      </c>
      <c r="M62" s="164">
        <v>1</v>
      </c>
      <c r="N62" s="163">
        <v>0</v>
      </c>
      <c r="O62" s="162">
        <v>0.57121212121212117</v>
      </c>
      <c r="P62" s="161">
        <v>0.57973484848484846</v>
      </c>
      <c r="Q62" s="160">
        <v>-8.5227272727272929E-3</v>
      </c>
      <c r="R62" s="139"/>
      <c r="S62" s="139"/>
    </row>
    <row r="63" spans="1:19" x14ac:dyDescent="0.4">
      <c r="A63" s="169"/>
      <c r="B63" s="150"/>
      <c r="C63" s="149" t="s">
        <v>97</v>
      </c>
      <c r="D63" s="11" t="s">
        <v>0</v>
      </c>
      <c r="E63" s="147" t="s">
        <v>89</v>
      </c>
      <c r="F63" s="6" t="s">
        <v>88</v>
      </c>
      <c r="G63" s="146">
        <v>2713</v>
      </c>
      <c r="H63" s="145">
        <v>2699</v>
      </c>
      <c r="I63" s="144">
        <v>1.0051871063356799</v>
      </c>
      <c r="J63" s="143">
        <v>14</v>
      </c>
      <c r="K63" s="146">
        <v>3780</v>
      </c>
      <c r="L63" s="145">
        <v>3787</v>
      </c>
      <c r="M63" s="144">
        <v>0.99815157116451014</v>
      </c>
      <c r="N63" s="143">
        <v>-7</v>
      </c>
      <c r="O63" s="142">
        <v>0.71772486772486777</v>
      </c>
      <c r="P63" s="141">
        <v>0.71270134671243723</v>
      </c>
      <c r="Q63" s="140">
        <v>5.0235210124305318E-3</v>
      </c>
      <c r="R63" s="139"/>
      <c r="S63" s="139"/>
    </row>
    <row r="64" spans="1:19" x14ac:dyDescent="0.4">
      <c r="A64" s="169"/>
      <c r="B64" s="159" t="s">
        <v>1</v>
      </c>
      <c r="C64" s="158"/>
      <c r="D64" s="175"/>
      <c r="E64" s="158"/>
      <c r="F64" s="174"/>
      <c r="G64" s="157">
        <v>7030</v>
      </c>
      <c r="H64" s="156">
        <v>4593</v>
      </c>
      <c r="I64" s="155">
        <v>1.5305900283039409</v>
      </c>
      <c r="J64" s="154">
        <v>2437</v>
      </c>
      <c r="K64" s="157">
        <v>9647</v>
      </c>
      <c r="L64" s="156">
        <v>9525</v>
      </c>
      <c r="M64" s="155">
        <v>1.0128083989501313</v>
      </c>
      <c r="N64" s="154">
        <v>122</v>
      </c>
      <c r="O64" s="153">
        <v>0.72872395563387582</v>
      </c>
      <c r="P64" s="152">
        <v>0.48220472440944884</v>
      </c>
      <c r="Q64" s="151">
        <v>0.24651923122442698</v>
      </c>
      <c r="R64" s="139"/>
      <c r="S64" s="139"/>
    </row>
    <row r="65" spans="1:19" x14ac:dyDescent="0.4">
      <c r="A65" s="169"/>
      <c r="B65" s="169"/>
      <c r="C65" s="168" t="s">
        <v>104</v>
      </c>
      <c r="D65" s="167"/>
      <c r="E65" s="167"/>
      <c r="F65" s="6" t="s">
        <v>84</v>
      </c>
      <c r="G65" s="166">
        <v>1250</v>
      </c>
      <c r="H65" s="165">
        <v>1029</v>
      </c>
      <c r="I65" s="164">
        <v>1.2147716229348882</v>
      </c>
      <c r="J65" s="163">
        <v>221</v>
      </c>
      <c r="K65" s="166">
        <v>1626</v>
      </c>
      <c r="L65" s="165">
        <v>1626</v>
      </c>
      <c r="M65" s="164">
        <v>1</v>
      </c>
      <c r="N65" s="163">
        <v>0</v>
      </c>
      <c r="O65" s="162">
        <v>0.76875768757687579</v>
      </c>
      <c r="P65" s="161">
        <v>0.63284132841328411</v>
      </c>
      <c r="Q65" s="160">
        <v>0.13591635916359168</v>
      </c>
      <c r="R65" s="139"/>
      <c r="S65" s="139"/>
    </row>
    <row r="66" spans="1:19" x14ac:dyDescent="0.4">
      <c r="A66" s="169"/>
      <c r="B66" s="169"/>
      <c r="C66" s="168" t="s">
        <v>103</v>
      </c>
      <c r="D66" s="167"/>
      <c r="E66" s="167"/>
      <c r="F66" s="173"/>
      <c r="G66" s="166"/>
      <c r="H66" s="165">
        <v>0</v>
      </c>
      <c r="I66" s="164" t="e">
        <v>#DIV/0!</v>
      </c>
      <c r="J66" s="163">
        <v>0</v>
      </c>
      <c r="K66" s="166"/>
      <c r="L66" s="165">
        <v>0</v>
      </c>
      <c r="M66" s="164" t="e">
        <v>#DIV/0!</v>
      </c>
      <c r="N66" s="163">
        <v>0</v>
      </c>
      <c r="O66" s="162" t="e">
        <v>#DIV/0!</v>
      </c>
      <c r="P66" s="161" t="e">
        <v>#DIV/0!</v>
      </c>
      <c r="Q66" s="160" t="e">
        <v>#DIV/0!</v>
      </c>
      <c r="R66" s="139"/>
      <c r="S66" s="139"/>
    </row>
    <row r="67" spans="1:19" x14ac:dyDescent="0.4">
      <c r="A67" s="169"/>
      <c r="B67" s="169"/>
      <c r="C67" s="168" t="s">
        <v>102</v>
      </c>
      <c r="D67" s="167"/>
      <c r="E67" s="167"/>
      <c r="F67" s="173"/>
      <c r="G67" s="166"/>
      <c r="H67" s="165">
        <v>0</v>
      </c>
      <c r="I67" s="164" t="e">
        <v>#DIV/0!</v>
      </c>
      <c r="J67" s="163">
        <v>0</v>
      </c>
      <c r="K67" s="166"/>
      <c r="L67" s="165">
        <v>0</v>
      </c>
      <c r="M67" s="164" t="e">
        <v>#DIV/0!</v>
      </c>
      <c r="N67" s="163">
        <v>0</v>
      </c>
      <c r="O67" s="162" t="e">
        <v>#DIV/0!</v>
      </c>
      <c r="P67" s="161" t="e">
        <v>#DIV/0!</v>
      </c>
      <c r="Q67" s="160" t="e">
        <v>#DIV/0!</v>
      </c>
      <c r="R67" s="139"/>
      <c r="S67" s="139"/>
    </row>
    <row r="68" spans="1:19" x14ac:dyDescent="0.4">
      <c r="A68" s="169"/>
      <c r="B68" s="169"/>
      <c r="C68" s="168" t="s">
        <v>101</v>
      </c>
      <c r="D68" s="167"/>
      <c r="E68" s="167"/>
      <c r="F68" s="6" t="s">
        <v>84</v>
      </c>
      <c r="G68" s="166">
        <v>2537</v>
      </c>
      <c r="H68" s="165">
        <v>1840</v>
      </c>
      <c r="I68" s="164">
        <v>1.378804347826087</v>
      </c>
      <c r="J68" s="163">
        <v>697</v>
      </c>
      <c r="K68" s="166">
        <v>3257</v>
      </c>
      <c r="L68" s="165">
        <v>3226</v>
      </c>
      <c r="M68" s="164">
        <v>1.009609423434594</v>
      </c>
      <c r="N68" s="163">
        <v>31</v>
      </c>
      <c r="O68" s="162">
        <v>0.77893767270494318</v>
      </c>
      <c r="P68" s="161">
        <v>0.57036577805331679</v>
      </c>
      <c r="Q68" s="160">
        <v>0.2085718946516264</v>
      </c>
      <c r="R68" s="139"/>
      <c r="S68" s="139"/>
    </row>
    <row r="69" spans="1:19" x14ac:dyDescent="0.4">
      <c r="A69" s="150"/>
      <c r="B69" s="150"/>
      <c r="C69" s="149" t="s">
        <v>90</v>
      </c>
      <c r="D69" s="147"/>
      <c r="E69" s="147"/>
      <c r="F69" s="12" t="s">
        <v>84</v>
      </c>
      <c r="G69" s="146">
        <v>3243</v>
      </c>
      <c r="H69" s="145">
        <v>1724</v>
      </c>
      <c r="I69" s="144">
        <v>1.8810904872389791</v>
      </c>
      <c r="J69" s="143">
        <v>1519</v>
      </c>
      <c r="K69" s="146">
        <v>4764</v>
      </c>
      <c r="L69" s="145">
        <v>4673</v>
      </c>
      <c r="M69" s="144">
        <v>1.0194735715814252</v>
      </c>
      <c r="N69" s="143">
        <v>91</v>
      </c>
      <c r="O69" s="142">
        <v>0.68073047858942071</v>
      </c>
      <c r="P69" s="141">
        <v>0.36892788358656109</v>
      </c>
      <c r="Q69" s="140">
        <v>0.31180259500285962</v>
      </c>
      <c r="R69" s="139"/>
      <c r="S69" s="139"/>
    </row>
    <row r="70" spans="1:19" x14ac:dyDescent="0.4">
      <c r="A70" s="159" t="s">
        <v>100</v>
      </c>
      <c r="B70" s="158" t="s">
        <v>99</v>
      </c>
      <c r="C70" s="158"/>
      <c r="D70" s="158"/>
      <c r="E70" s="158"/>
      <c r="F70" s="158"/>
      <c r="G70" s="157">
        <v>66998</v>
      </c>
      <c r="H70" s="156">
        <v>70784</v>
      </c>
      <c r="I70" s="155">
        <v>0.94651333634719714</v>
      </c>
      <c r="J70" s="154">
        <v>-3786</v>
      </c>
      <c r="K70" s="157">
        <v>90270</v>
      </c>
      <c r="L70" s="156">
        <v>94695</v>
      </c>
      <c r="M70" s="155">
        <v>0.95327102803738317</v>
      </c>
      <c r="N70" s="154">
        <v>-4425</v>
      </c>
      <c r="O70" s="153">
        <v>0.74219563531627342</v>
      </c>
      <c r="P70" s="152">
        <v>0.74749458788742806</v>
      </c>
      <c r="Q70" s="151">
        <v>-5.298952571154647E-3</v>
      </c>
      <c r="R70" s="139"/>
      <c r="S70" s="139"/>
    </row>
    <row r="71" spans="1:19" x14ac:dyDescent="0.4">
      <c r="A71" s="169"/>
      <c r="B71" s="168"/>
      <c r="C71" s="167" t="s">
        <v>98</v>
      </c>
      <c r="D71" s="167"/>
      <c r="E71" s="167"/>
      <c r="F71" s="6" t="s">
        <v>84</v>
      </c>
      <c r="G71" s="166">
        <v>25564</v>
      </c>
      <c r="H71" s="165">
        <v>23773</v>
      </c>
      <c r="I71" s="164">
        <v>1.0753375678290498</v>
      </c>
      <c r="J71" s="163">
        <v>1791</v>
      </c>
      <c r="K71" s="166">
        <v>31860</v>
      </c>
      <c r="L71" s="165">
        <v>26196</v>
      </c>
      <c r="M71" s="164">
        <v>1.2162162162162162</v>
      </c>
      <c r="N71" s="163">
        <v>5664</v>
      </c>
      <c r="O71" s="162">
        <v>0.80238543628374137</v>
      </c>
      <c r="P71" s="161">
        <v>0.90750496258970836</v>
      </c>
      <c r="Q71" s="160">
        <v>-0.10511952630596699</v>
      </c>
      <c r="R71" s="139"/>
      <c r="S71" s="139"/>
    </row>
    <row r="72" spans="1:19" x14ac:dyDescent="0.4">
      <c r="A72" s="169"/>
      <c r="B72" s="168"/>
      <c r="C72" s="167" t="s">
        <v>91</v>
      </c>
      <c r="D72" s="167"/>
      <c r="E72" s="167"/>
      <c r="F72" s="6" t="s">
        <v>84</v>
      </c>
      <c r="G72" s="166">
        <v>7583</v>
      </c>
      <c r="H72" s="165">
        <v>7655</v>
      </c>
      <c r="I72" s="164">
        <v>0.99059438275636835</v>
      </c>
      <c r="J72" s="163">
        <v>-72</v>
      </c>
      <c r="K72" s="166">
        <v>10620</v>
      </c>
      <c r="L72" s="165">
        <v>10443</v>
      </c>
      <c r="M72" s="164">
        <v>1.0169491525423728</v>
      </c>
      <c r="N72" s="163">
        <v>177</v>
      </c>
      <c r="O72" s="162">
        <v>0.71403013182674202</v>
      </c>
      <c r="P72" s="161">
        <v>0.73302690797663506</v>
      </c>
      <c r="Q72" s="160">
        <v>-1.8996776149893035E-2</v>
      </c>
      <c r="R72" s="139"/>
      <c r="S72" s="139"/>
    </row>
    <row r="73" spans="1:19" x14ac:dyDescent="0.4">
      <c r="A73" s="169"/>
      <c r="B73" s="168"/>
      <c r="C73" s="167" t="s">
        <v>97</v>
      </c>
      <c r="D73" s="167"/>
      <c r="E73" s="167"/>
      <c r="F73" s="6" t="s">
        <v>84</v>
      </c>
      <c r="G73" s="166">
        <v>12436</v>
      </c>
      <c r="H73" s="165">
        <v>12800</v>
      </c>
      <c r="I73" s="164">
        <v>0.9715625</v>
      </c>
      <c r="J73" s="163">
        <v>-364</v>
      </c>
      <c r="K73" s="166">
        <v>15930</v>
      </c>
      <c r="L73" s="165">
        <v>15930</v>
      </c>
      <c r="M73" s="164">
        <v>1</v>
      </c>
      <c r="N73" s="163">
        <v>0</v>
      </c>
      <c r="O73" s="162">
        <v>0.78066541117388577</v>
      </c>
      <c r="P73" s="161">
        <v>0.80351537978656618</v>
      </c>
      <c r="Q73" s="160">
        <v>-2.2849968612680405E-2</v>
      </c>
      <c r="R73" s="139"/>
      <c r="S73" s="139"/>
    </row>
    <row r="74" spans="1:19" x14ac:dyDescent="0.4">
      <c r="A74" s="169"/>
      <c r="B74" s="168"/>
      <c r="C74" s="167" t="s">
        <v>96</v>
      </c>
      <c r="D74" s="167"/>
      <c r="E74" s="167"/>
      <c r="F74" s="6"/>
      <c r="G74" s="166"/>
      <c r="H74" s="165"/>
      <c r="I74" s="164" t="e">
        <v>#DIV/0!</v>
      </c>
      <c r="J74" s="163">
        <v>0</v>
      </c>
      <c r="K74" s="166"/>
      <c r="L74" s="165"/>
      <c r="M74" s="164" t="e">
        <v>#DIV/0!</v>
      </c>
      <c r="N74" s="163">
        <v>0</v>
      </c>
      <c r="O74" s="162" t="e">
        <v>#DIV/0!</v>
      </c>
      <c r="P74" s="161" t="e">
        <v>#DIV/0!</v>
      </c>
      <c r="Q74" s="160" t="e">
        <v>#DIV/0!</v>
      </c>
      <c r="R74" s="139"/>
      <c r="S74" s="139"/>
    </row>
    <row r="75" spans="1:19" x14ac:dyDescent="0.4">
      <c r="A75" s="169"/>
      <c r="B75" s="168"/>
      <c r="C75" s="167" t="s">
        <v>90</v>
      </c>
      <c r="D75" s="167"/>
      <c r="E75" s="167"/>
      <c r="F75" s="6" t="s">
        <v>84</v>
      </c>
      <c r="G75" s="166">
        <v>8042</v>
      </c>
      <c r="H75" s="165">
        <v>10097</v>
      </c>
      <c r="I75" s="164">
        <v>0.79647420025750226</v>
      </c>
      <c r="J75" s="163">
        <v>-2055</v>
      </c>
      <c r="K75" s="166">
        <v>10620</v>
      </c>
      <c r="L75" s="165">
        <v>15930</v>
      </c>
      <c r="M75" s="164">
        <v>0.66666666666666663</v>
      </c>
      <c r="N75" s="163">
        <v>-5310</v>
      </c>
      <c r="O75" s="162">
        <v>0.7572504708097928</v>
      </c>
      <c r="P75" s="161">
        <v>0.63383553044569996</v>
      </c>
      <c r="Q75" s="160">
        <v>0.12341494036409284</v>
      </c>
      <c r="R75" s="139"/>
      <c r="S75" s="139"/>
    </row>
    <row r="76" spans="1:19" x14ac:dyDescent="0.4">
      <c r="A76" s="169"/>
      <c r="B76" s="168"/>
      <c r="C76" s="167" t="s">
        <v>95</v>
      </c>
      <c r="D76" s="167"/>
      <c r="E76" s="167"/>
      <c r="F76" s="6" t="s">
        <v>88</v>
      </c>
      <c r="G76" s="166"/>
      <c r="H76" s="165">
        <v>3141</v>
      </c>
      <c r="I76" s="164">
        <v>0</v>
      </c>
      <c r="J76" s="163">
        <v>-3141</v>
      </c>
      <c r="K76" s="166"/>
      <c r="L76" s="165">
        <v>5133</v>
      </c>
      <c r="M76" s="164">
        <v>0</v>
      </c>
      <c r="N76" s="163">
        <v>-5133</v>
      </c>
      <c r="O76" s="162" t="e">
        <v>#DIV/0!</v>
      </c>
      <c r="P76" s="161">
        <v>0.61192285213325537</v>
      </c>
      <c r="Q76" s="160" t="e">
        <v>#DIV/0!</v>
      </c>
      <c r="R76" s="139"/>
      <c r="S76" s="139"/>
    </row>
    <row r="77" spans="1:19" x14ac:dyDescent="0.4">
      <c r="A77" s="169"/>
      <c r="B77" s="168"/>
      <c r="C77" s="167" t="s">
        <v>94</v>
      </c>
      <c r="D77" s="167"/>
      <c r="E77" s="167"/>
      <c r="F77" s="6"/>
      <c r="G77" s="166"/>
      <c r="H77" s="165"/>
      <c r="I77" s="164" t="e">
        <v>#DIV/0!</v>
      </c>
      <c r="J77" s="163">
        <v>0</v>
      </c>
      <c r="K77" s="166"/>
      <c r="L77" s="165"/>
      <c r="M77" s="164" t="e">
        <v>#DIV/0!</v>
      </c>
      <c r="N77" s="163">
        <v>0</v>
      </c>
      <c r="O77" s="162" t="e">
        <v>#DIV/0!</v>
      </c>
      <c r="P77" s="161" t="e">
        <v>#DIV/0!</v>
      </c>
      <c r="Q77" s="160" t="e">
        <v>#DIV/0!</v>
      </c>
      <c r="R77" s="139"/>
      <c r="S77" s="139"/>
    </row>
    <row r="78" spans="1:19" x14ac:dyDescent="0.4">
      <c r="A78" s="169"/>
      <c r="B78" s="168"/>
      <c r="C78" s="167" t="s">
        <v>93</v>
      </c>
      <c r="D78" s="167"/>
      <c r="E78" s="167"/>
      <c r="F78" s="6" t="s">
        <v>84</v>
      </c>
      <c r="G78" s="166">
        <v>9349</v>
      </c>
      <c r="H78" s="165">
        <v>7813</v>
      </c>
      <c r="I78" s="164">
        <v>1.1965954178932547</v>
      </c>
      <c r="J78" s="163">
        <v>1536</v>
      </c>
      <c r="K78" s="166">
        <v>13275</v>
      </c>
      <c r="L78" s="165">
        <v>10443</v>
      </c>
      <c r="M78" s="164">
        <v>1.271186440677966</v>
      </c>
      <c r="N78" s="163">
        <v>2832</v>
      </c>
      <c r="O78" s="162">
        <v>0.70425612052730702</v>
      </c>
      <c r="P78" s="161">
        <v>0.74815665996361203</v>
      </c>
      <c r="Q78" s="160">
        <v>-4.3900539436305008E-2</v>
      </c>
      <c r="R78" s="139"/>
      <c r="S78" s="139"/>
    </row>
    <row r="79" spans="1:19" x14ac:dyDescent="0.4">
      <c r="A79" s="227"/>
      <c r="B79" s="172"/>
      <c r="C79" s="171" t="s">
        <v>92</v>
      </c>
      <c r="D79" s="171"/>
      <c r="E79" s="171"/>
      <c r="F79" s="7" t="s">
        <v>84</v>
      </c>
      <c r="G79" s="166">
        <v>2311</v>
      </c>
      <c r="H79" s="165" t="s">
        <v>0</v>
      </c>
      <c r="I79" s="164" t="e">
        <v>#VALUE!</v>
      </c>
      <c r="J79" s="163" t="e">
        <v>#VALUE!</v>
      </c>
      <c r="K79" s="166">
        <v>5310</v>
      </c>
      <c r="L79" s="165" t="s">
        <v>0</v>
      </c>
      <c r="M79" s="164" t="e">
        <v>#VALUE!</v>
      </c>
      <c r="N79" s="163" t="e">
        <v>#VALUE!</v>
      </c>
      <c r="O79" s="162">
        <v>0.43521657250470808</v>
      </c>
      <c r="P79" s="161" t="e">
        <v>#VALUE!</v>
      </c>
      <c r="Q79" s="160" t="e">
        <v>#VALUE!</v>
      </c>
      <c r="R79" s="139"/>
      <c r="S79" s="139"/>
    </row>
    <row r="80" spans="1:19" x14ac:dyDescent="0.4">
      <c r="A80" s="227"/>
      <c r="B80" s="172"/>
      <c r="C80" s="171" t="s">
        <v>256</v>
      </c>
      <c r="D80" s="171"/>
      <c r="E80" s="171"/>
      <c r="F80" s="7" t="s">
        <v>88</v>
      </c>
      <c r="G80" s="166">
        <v>1713</v>
      </c>
      <c r="H80" s="165" t="s">
        <v>0</v>
      </c>
      <c r="I80" s="164" t="e">
        <v>#VALUE!</v>
      </c>
      <c r="J80" s="163" t="e">
        <v>#VALUE!</v>
      </c>
      <c r="K80" s="166">
        <v>2655</v>
      </c>
      <c r="L80" s="165" t="s">
        <v>0</v>
      </c>
      <c r="M80" s="164" t="e">
        <v>#VALUE!</v>
      </c>
      <c r="N80" s="163" t="e">
        <v>#VALUE!</v>
      </c>
      <c r="O80" s="162">
        <v>0.64519774011299436</v>
      </c>
      <c r="P80" s="161" t="e">
        <v>#VALUE!</v>
      </c>
      <c r="Q80" s="160" t="e">
        <v>#VALUE!</v>
      </c>
      <c r="R80" s="139"/>
      <c r="S80" s="139"/>
    </row>
    <row r="81" spans="1:19" x14ac:dyDescent="0.4">
      <c r="A81" s="227"/>
      <c r="B81" s="172"/>
      <c r="C81" s="171" t="s">
        <v>91</v>
      </c>
      <c r="D81" s="10" t="s">
        <v>0</v>
      </c>
      <c r="E81" s="171" t="s">
        <v>89</v>
      </c>
      <c r="F81" s="7" t="s">
        <v>88</v>
      </c>
      <c r="G81" s="166"/>
      <c r="H81" s="165">
        <v>2514</v>
      </c>
      <c r="I81" s="164">
        <v>0</v>
      </c>
      <c r="J81" s="163">
        <v>-2514</v>
      </c>
      <c r="K81" s="166"/>
      <c r="L81" s="165">
        <v>5310</v>
      </c>
      <c r="M81" s="164">
        <v>0</v>
      </c>
      <c r="N81" s="163">
        <v>-5310</v>
      </c>
      <c r="O81" s="162" t="e">
        <v>#DIV/0!</v>
      </c>
      <c r="P81" s="161">
        <v>0.47344632768361583</v>
      </c>
      <c r="Q81" s="160" t="e">
        <v>#DIV/0!</v>
      </c>
      <c r="R81" s="139"/>
      <c r="S81" s="139"/>
    </row>
    <row r="82" spans="1:19" x14ac:dyDescent="0.4">
      <c r="A82" s="150"/>
      <c r="B82" s="149"/>
      <c r="C82" s="147" t="s">
        <v>90</v>
      </c>
      <c r="D82" s="11" t="s">
        <v>0</v>
      </c>
      <c r="E82" s="147" t="s">
        <v>89</v>
      </c>
      <c r="F82" s="6" t="s">
        <v>88</v>
      </c>
      <c r="G82" s="146"/>
      <c r="H82" s="145">
        <v>2991</v>
      </c>
      <c r="I82" s="144">
        <v>0</v>
      </c>
      <c r="J82" s="143">
        <v>-2991</v>
      </c>
      <c r="K82" s="146"/>
      <c r="L82" s="145">
        <v>5310</v>
      </c>
      <c r="M82" s="144">
        <v>0</v>
      </c>
      <c r="N82" s="143">
        <v>-5310</v>
      </c>
      <c r="O82" s="142" t="e">
        <v>#DIV/0!</v>
      </c>
      <c r="P82" s="141">
        <v>0.56327683615819213</v>
      </c>
      <c r="Q82" s="140" t="e">
        <v>#DIV/0!</v>
      </c>
      <c r="R82" s="139"/>
      <c r="S82" s="139"/>
    </row>
    <row r="83" spans="1:19" x14ac:dyDescent="0.4">
      <c r="A83" s="159" t="s">
        <v>87</v>
      </c>
      <c r="B83" s="158" t="s">
        <v>86</v>
      </c>
      <c r="C83" s="158"/>
      <c r="D83" s="158"/>
      <c r="E83" s="158"/>
      <c r="F83" s="158"/>
      <c r="G83" s="157">
        <v>0</v>
      </c>
      <c r="H83" s="156">
        <v>99</v>
      </c>
      <c r="I83" s="155">
        <v>0</v>
      </c>
      <c r="J83" s="154">
        <v>-99</v>
      </c>
      <c r="K83" s="157">
        <v>0</v>
      </c>
      <c r="L83" s="156">
        <v>189</v>
      </c>
      <c r="M83" s="155">
        <v>0</v>
      </c>
      <c r="N83" s="154">
        <v>-189</v>
      </c>
      <c r="O83" s="153" t="e">
        <v>#DIV/0!</v>
      </c>
      <c r="P83" s="152">
        <v>0.52380952380952384</v>
      </c>
      <c r="Q83" s="151" t="e">
        <v>#DIV/0!</v>
      </c>
      <c r="R83" s="139"/>
      <c r="S83" s="139"/>
    </row>
    <row r="84" spans="1:19" ht="18.75" x14ac:dyDescent="0.4">
      <c r="A84" s="150"/>
      <c r="B84" s="149"/>
      <c r="C84" s="148" t="s">
        <v>85</v>
      </c>
      <c r="D84" s="147"/>
      <c r="E84" s="147"/>
      <c r="F84" s="12" t="s">
        <v>84</v>
      </c>
      <c r="G84" s="146">
        <v>0</v>
      </c>
      <c r="H84" s="145">
        <v>99</v>
      </c>
      <c r="I84" s="144">
        <v>0</v>
      </c>
      <c r="J84" s="143">
        <v>-99</v>
      </c>
      <c r="K84" s="146">
        <v>0</v>
      </c>
      <c r="L84" s="145">
        <v>189</v>
      </c>
      <c r="M84" s="144">
        <v>0</v>
      </c>
      <c r="N84" s="143">
        <v>-189</v>
      </c>
      <c r="O84" s="142" t="e">
        <v>#DIV/0!</v>
      </c>
      <c r="P84" s="141">
        <v>0.52380952380952384</v>
      </c>
      <c r="Q84" s="140" t="e">
        <v>#DIV/0!</v>
      </c>
      <c r="R84" s="139"/>
      <c r="S84" s="139"/>
    </row>
    <row r="85" spans="1:19" x14ac:dyDescent="0.4">
      <c r="G85" s="138"/>
      <c r="H85" s="138"/>
      <c r="I85" s="138"/>
      <c r="J85" s="138"/>
      <c r="K85" s="138"/>
      <c r="L85" s="138"/>
      <c r="M85" s="138"/>
      <c r="N85" s="138"/>
      <c r="O85" s="137"/>
      <c r="P85" s="137"/>
      <c r="Q85" s="137"/>
    </row>
    <row r="86" spans="1:19" x14ac:dyDescent="0.4">
      <c r="C86" s="8" t="s">
        <v>83</v>
      </c>
    </row>
    <row r="87" spans="1:19" x14ac:dyDescent="0.4">
      <c r="C87" s="9" t="s">
        <v>82</v>
      </c>
    </row>
    <row r="88" spans="1:19" x14ac:dyDescent="0.4">
      <c r="C88" s="8" t="s">
        <v>81</v>
      </c>
    </row>
    <row r="89" spans="1:19" x14ac:dyDescent="0.4">
      <c r="C89" s="8" t="s">
        <v>80</v>
      </c>
    </row>
    <row r="90" spans="1:19" x14ac:dyDescent="0.4">
      <c r="C90" s="8" t="s">
        <v>79</v>
      </c>
    </row>
  </sheetData>
  <mergeCells count="15">
    <mergeCell ref="Q3:Q4"/>
    <mergeCell ref="O2:Q2"/>
    <mergeCell ref="O3:O4"/>
    <mergeCell ref="A1:D1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h26'!A1" display="'h26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showGridLines="0" zoomScale="90" zoomScaleNormal="90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36" customWidth="1"/>
    <col min="2" max="2" width="1.125" style="136" customWidth="1"/>
    <col min="3" max="3" width="6.75" style="136" customWidth="1"/>
    <col min="4" max="4" width="2.625" style="136" bestFit="1" customWidth="1"/>
    <col min="5" max="5" width="7.125" style="136" bestFit="1" customWidth="1"/>
    <col min="6" max="6" width="6.375" style="136" customWidth="1"/>
    <col min="7" max="8" width="12.75" style="136" bestFit="1" customWidth="1"/>
    <col min="9" max="9" width="7.625" style="136" customWidth="1"/>
    <col min="10" max="10" width="9.625" style="136" customWidth="1"/>
    <col min="11" max="12" width="12.75" style="136" bestFit="1" customWidth="1"/>
    <col min="13" max="13" width="7.625" style="136" customWidth="1"/>
    <col min="14" max="16" width="9.625" style="136" customWidth="1"/>
    <col min="17" max="17" width="8.625" style="136" customWidth="1"/>
    <col min="18" max="16384" width="9" style="136"/>
  </cols>
  <sheetData>
    <row r="1" spans="1:19" ht="17.25" customHeight="1" thickBot="1" x14ac:dyDescent="0.45">
      <c r="A1" s="281" t="str">
        <f>'h26'!A1</f>
        <v>平成26年度</v>
      </c>
      <c r="B1" s="281"/>
      <c r="C1" s="281"/>
      <c r="D1" s="281"/>
      <c r="E1" s="89"/>
      <c r="F1" s="89"/>
      <c r="G1" s="89"/>
      <c r="H1" s="89"/>
      <c r="I1" s="89"/>
      <c r="J1" s="92" t="str">
        <f ca="1">RIGHT(CELL("filename",$A$1),LEN(CELL("filename",$A$1))-FIND("]",CELL("filename",$A$1)))</f>
        <v>９月（上旬）</v>
      </c>
      <c r="K1" s="93" t="s">
        <v>72</v>
      </c>
      <c r="L1" s="89"/>
      <c r="M1" s="89"/>
      <c r="N1" s="89"/>
      <c r="O1" s="89"/>
      <c r="P1" s="89"/>
      <c r="Q1" s="89"/>
    </row>
    <row r="2" spans="1:19" x14ac:dyDescent="0.4">
      <c r="A2" s="299">
        <v>26</v>
      </c>
      <c r="B2" s="284"/>
      <c r="C2" s="1">
        <v>2014</v>
      </c>
      <c r="D2" s="2" t="s">
        <v>141</v>
      </c>
      <c r="E2" s="2">
        <v>9</v>
      </c>
      <c r="F2" s="2" t="s">
        <v>140</v>
      </c>
      <c r="G2" s="291" t="s">
        <v>139</v>
      </c>
      <c r="H2" s="284"/>
      <c r="I2" s="284"/>
      <c r="J2" s="292"/>
      <c r="K2" s="291" t="s">
        <v>138</v>
      </c>
      <c r="L2" s="284"/>
      <c r="M2" s="284"/>
      <c r="N2" s="292"/>
      <c r="O2" s="291" t="s">
        <v>137</v>
      </c>
      <c r="P2" s="284"/>
      <c r="Q2" s="302"/>
    </row>
    <row r="3" spans="1:19" x14ac:dyDescent="0.4">
      <c r="A3" s="350" t="s">
        <v>136</v>
      </c>
      <c r="B3" s="351"/>
      <c r="C3" s="351"/>
      <c r="D3" s="351"/>
      <c r="E3" s="351"/>
      <c r="F3" s="352"/>
      <c r="G3" s="285" t="s">
        <v>260</v>
      </c>
      <c r="H3" s="287" t="s">
        <v>259</v>
      </c>
      <c r="I3" s="354" t="s">
        <v>133</v>
      </c>
      <c r="J3" s="355"/>
      <c r="K3" s="285" t="s">
        <v>260</v>
      </c>
      <c r="L3" s="287" t="s">
        <v>259</v>
      </c>
      <c r="M3" s="354" t="s">
        <v>133</v>
      </c>
      <c r="N3" s="355"/>
      <c r="O3" s="303" t="s">
        <v>260</v>
      </c>
      <c r="P3" s="282" t="s">
        <v>259</v>
      </c>
      <c r="Q3" s="300" t="s">
        <v>131</v>
      </c>
    </row>
    <row r="4" spans="1:19" ht="14.25" thickBot="1" x14ac:dyDescent="0.45">
      <c r="A4" s="297"/>
      <c r="B4" s="298"/>
      <c r="C4" s="298"/>
      <c r="D4" s="298"/>
      <c r="E4" s="298"/>
      <c r="F4" s="353"/>
      <c r="G4" s="286"/>
      <c r="H4" s="288"/>
      <c r="I4" s="3" t="s">
        <v>132</v>
      </c>
      <c r="J4" s="4" t="s">
        <v>131</v>
      </c>
      <c r="K4" s="286"/>
      <c r="L4" s="288"/>
      <c r="M4" s="3" t="s">
        <v>132</v>
      </c>
      <c r="N4" s="4" t="s">
        <v>131</v>
      </c>
      <c r="O4" s="304"/>
      <c r="P4" s="283"/>
      <c r="Q4" s="301"/>
    </row>
    <row r="5" spans="1:19" x14ac:dyDescent="0.4">
      <c r="A5" s="176" t="s">
        <v>130</v>
      </c>
      <c r="B5" s="195"/>
      <c r="C5" s="195"/>
      <c r="D5" s="195"/>
      <c r="E5" s="195"/>
      <c r="F5" s="195"/>
      <c r="G5" s="194">
        <v>171115</v>
      </c>
      <c r="H5" s="193">
        <v>167186</v>
      </c>
      <c r="I5" s="192">
        <v>1.0235007715957078</v>
      </c>
      <c r="J5" s="191">
        <v>3929</v>
      </c>
      <c r="K5" s="194">
        <v>215603</v>
      </c>
      <c r="L5" s="193">
        <v>221594</v>
      </c>
      <c r="M5" s="192">
        <v>0.97296406942426239</v>
      </c>
      <c r="N5" s="191">
        <v>-5991</v>
      </c>
      <c r="O5" s="190">
        <v>0.79365778769312112</v>
      </c>
      <c r="P5" s="189">
        <v>0.75446988636876444</v>
      </c>
      <c r="Q5" s="188">
        <v>3.9187901324356678E-2</v>
      </c>
      <c r="R5" s="139"/>
      <c r="S5" s="139"/>
    </row>
    <row r="6" spans="1:19" x14ac:dyDescent="0.4">
      <c r="A6" s="159" t="s">
        <v>129</v>
      </c>
      <c r="B6" s="158" t="s">
        <v>128</v>
      </c>
      <c r="C6" s="158"/>
      <c r="D6" s="158"/>
      <c r="E6" s="158"/>
      <c r="F6" s="158"/>
      <c r="G6" s="157">
        <v>77096</v>
      </c>
      <c r="H6" s="156">
        <v>72075</v>
      </c>
      <c r="I6" s="155">
        <v>1.0696635449184877</v>
      </c>
      <c r="J6" s="154">
        <v>5021</v>
      </c>
      <c r="K6" s="177">
        <v>91426</v>
      </c>
      <c r="L6" s="156">
        <v>90704</v>
      </c>
      <c r="M6" s="155">
        <v>1.0079599576644911</v>
      </c>
      <c r="N6" s="154">
        <v>722</v>
      </c>
      <c r="O6" s="153">
        <v>0.84326121672172027</v>
      </c>
      <c r="P6" s="152">
        <v>0.79461765743517376</v>
      </c>
      <c r="Q6" s="151">
        <v>4.8643559286546512E-2</v>
      </c>
      <c r="R6" s="139"/>
      <c r="S6" s="139"/>
    </row>
    <row r="7" spans="1:19" x14ac:dyDescent="0.4">
      <c r="A7" s="169"/>
      <c r="B7" s="159" t="s">
        <v>127</v>
      </c>
      <c r="C7" s="158"/>
      <c r="D7" s="158"/>
      <c r="E7" s="158"/>
      <c r="F7" s="158"/>
      <c r="G7" s="157">
        <v>52912</v>
      </c>
      <c r="H7" s="156">
        <v>48960</v>
      </c>
      <c r="I7" s="155">
        <v>1.0807189542483659</v>
      </c>
      <c r="J7" s="154">
        <v>3952</v>
      </c>
      <c r="K7" s="157">
        <v>62563</v>
      </c>
      <c r="L7" s="156">
        <v>61907</v>
      </c>
      <c r="M7" s="155">
        <v>1.0105965399712471</v>
      </c>
      <c r="N7" s="154">
        <v>656</v>
      </c>
      <c r="O7" s="153">
        <v>0.84573949458945386</v>
      </c>
      <c r="P7" s="152">
        <v>0.79086371492722951</v>
      </c>
      <c r="Q7" s="151">
        <v>5.4875779662224344E-2</v>
      </c>
      <c r="R7" s="139"/>
      <c r="S7" s="139"/>
    </row>
    <row r="8" spans="1:19" x14ac:dyDescent="0.4">
      <c r="A8" s="169"/>
      <c r="B8" s="169"/>
      <c r="C8" s="168" t="s">
        <v>98</v>
      </c>
      <c r="D8" s="5"/>
      <c r="E8" s="167"/>
      <c r="F8" s="6" t="s">
        <v>84</v>
      </c>
      <c r="G8" s="200">
        <v>42865</v>
      </c>
      <c r="H8" s="199">
        <v>43336</v>
      </c>
      <c r="I8" s="164">
        <v>0.98913143806534987</v>
      </c>
      <c r="J8" s="163">
        <v>-471</v>
      </c>
      <c r="K8" s="200">
        <v>49953</v>
      </c>
      <c r="L8" s="199">
        <v>55527</v>
      </c>
      <c r="M8" s="164">
        <v>0.89961640283105515</v>
      </c>
      <c r="N8" s="163">
        <v>-5574</v>
      </c>
      <c r="O8" s="162">
        <v>0.85810662022300965</v>
      </c>
      <c r="P8" s="161">
        <v>0.78044915086354383</v>
      </c>
      <c r="Q8" s="160">
        <v>7.7657469359465825E-2</v>
      </c>
      <c r="R8" s="139"/>
      <c r="S8" s="139"/>
    </row>
    <row r="9" spans="1:19" x14ac:dyDescent="0.4">
      <c r="A9" s="169"/>
      <c r="B9" s="169"/>
      <c r="C9" s="168" t="s">
        <v>112</v>
      </c>
      <c r="D9" s="167"/>
      <c r="E9" s="167"/>
      <c r="F9" s="6" t="s">
        <v>84</v>
      </c>
      <c r="G9" s="200">
        <v>9330</v>
      </c>
      <c r="H9" s="199">
        <v>4852</v>
      </c>
      <c r="I9" s="164">
        <v>1.9229183841714756</v>
      </c>
      <c r="J9" s="163">
        <v>4478</v>
      </c>
      <c r="K9" s="200">
        <v>10000</v>
      </c>
      <c r="L9" s="199">
        <v>5000</v>
      </c>
      <c r="M9" s="164">
        <v>2</v>
      </c>
      <c r="N9" s="163">
        <v>5000</v>
      </c>
      <c r="O9" s="162">
        <v>0.93300000000000005</v>
      </c>
      <c r="P9" s="161">
        <v>0.97040000000000004</v>
      </c>
      <c r="Q9" s="160">
        <v>-3.7399999999999989E-2</v>
      </c>
      <c r="R9" s="139"/>
      <c r="S9" s="139"/>
    </row>
    <row r="10" spans="1:19" x14ac:dyDescent="0.4">
      <c r="A10" s="169"/>
      <c r="B10" s="169"/>
      <c r="C10" s="168" t="s">
        <v>96</v>
      </c>
      <c r="D10" s="167"/>
      <c r="E10" s="167"/>
      <c r="F10" s="173"/>
      <c r="G10" s="200"/>
      <c r="H10" s="199"/>
      <c r="I10" s="164" t="e">
        <v>#DIV/0!</v>
      </c>
      <c r="J10" s="163">
        <v>0</v>
      </c>
      <c r="K10" s="200"/>
      <c r="L10" s="199"/>
      <c r="M10" s="164" t="e">
        <v>#DIV/0!</v>
      </c>
      <c r="N10" s="163">
        <v>0</v>
      </c>
      <c r="O10" s="162" t="e">
        <v>#DIV/0!</v>
      </c>
      <c r="P10" s="161" t="e">
        <v>#DIV/0!</v>
      </c>
      <c r="Q10" s="160" t="e">
        <v>#DIV/0!</v>
      </c>
      <c r="R10" s="139"/>
      <c r="S10" s="139"/>
    </row>
    <row r="11" spans="1:19" x14ac:dyDescent="0.4">
      <c r="A11" s="169"/>
      <c r="B11" s="169"/>
      <c r="C11" s="168" t="s">
        <v>97</v>
      </c>
      <c r="D11" s="167"/>
      <c r="E11" s="167"/>
      <c r="F11" s="173"/>
      <c r="G11" s="200"/>
      <c r="H11" s="199"/>
      <c r="I11" s="164" t="e">
        <v>#DIV/0!</v>
      </c>
      <c r="J11" s="163">
        <v>0</v>
      </c>
      <c r="K11" s="200"/>
      <c r="L11" s="199"/>
      <c r="M11" s="164" t="e">
        <v>#DIV/0!</v>
      </c>
      <c r="N11" s="163">
        <v>0</v>
      </c>
      <c r="O11" s="162" t="e">
        <v>#DIV/0!</v>
      </c>
      <c r="P11" s="161" t="e">
        <v>#DIV/0!</v>
      </c>
      <c r="Q11" s="160" t="e">
        <v>#DIV/0!</v>
      </c>
      <c r="R11" s="139"/>
      <c r="S11" s="139"/>
    </row>
    <row r="12" spans="1:19" x14ac:dyDescent="0.4">
      <c r="A12" s="169"/>
      <c r="B12" s="169"/>
      <c r="C12" s="168" t="s">
        <v>93</v>
      </c>
      <c r="D12" s="167"/>
      <c r="E12" s="167"/>
      <c r="F12" s="173"/>
      <c r="G12" s="200"/>
      <c r="H12" s="199"/>
      <c r="I12" s="164" t="e">
        <v>#DIV/0!</v>
      </c>
      <c r="J12" s="163">
        <v>0</v>
      </c>
      <c r="K12" s="200"/>
      <c r="L12" s="199"/>
      <c r="M12" s="164" t="e">
        <v>#DIV/0!</v>
      </c>
      <c r="N12" s="163">
        <v>0</v>
      </c>
      <c r="O12" s="162" t="e">
        <v>#DIV/0!</v>
      </c>
      <c r="P12" s="161" t="e">
        <v>#DIV/0!</v>
      </c>
      <c r="Q12" s="160" t="e">
        <v>#DIV/0!</v>
      </c>
      <c r="R12" s="139"/>
      <c r="S12" s="139"/>
    </row>
    <row r="13" spans="1:19" x14ac:dyDescent="0.4">
      <c r="A13" s="169"/>
      <c r="B13" s="169"/>
      <c r="C13" s="168" t="s">
        <v>91</v>
      </c>
      <c r="D13" s="167"/>
      <c r="E13" s="167"/>
      <c r="F13" s="6" t="s">
        <v>84</v>
      </c>
      <c r="G13" s="200">
        <v>717</v>
      </c>
      <c r="H13" s="199">
        <v>772</v>
      </c>
      <c r="I13" s="164">
        <v>0.92875647668393779</v>
      </c>
      <c r="J13" s="163">
        <v>-55</v>
      </c>
      <c r="K13" s="200">
        <v>2610</v>
      </c>
      <c r="L13" s="199">
        <v>1380</v>
      </c>
      <c r="M13" s="164">
        <v>1.8913043478260869</v>
      </c>
      <c r="N13" s="163">
        <v>1230</v>
      </c>
      <c r="O13" s="162">
        <v>0.27471264367816089</v>
      </c>
      <c r="P13" s="161">
        <v>0.55942028985507242</v>
      </c>
      <c r="Q13" s="160">
        <v>-0.28470764617691152</v>
      </c>
      <c r="R13" s="139"/>
      <c r="S13" s="139"/>
    </row>
    <row r="14" spans="1:19" x14ac:dyDescent="0.4">
      <c r="A14" s="169"/>
      <c r="B14" s="169"/>
      <c r="C14" s="168" t="s">
        <v>110</v>
      </c>
      <c r="D14" s="167"/>
      <c r="E14" s="167"/>
      <c r="F14" s="173"/>
      <c r="G14" s="200"/>
      <c r="H14" s="199"/>
      <c r="I14" s="164" t="e">
        <v>#DIV/0!</v>
      </c>
      <c r="J14" s="163">
        <v>0</v>
      </c>
      <c r="K14" s="200"/>
      <c r="L14" s="199"/>
      <c r="M14" s="164" t="e">
        <v>#DIV/0!</v>
      </c>
      <c r="N14" s="163">
        <v>0</v>
      </c>
      <c r="O14" s="162" t="e">
        <v>#DIV/0!</v>
      </c>
      <c r="P14" s="161" t="e">
        <v>#DIV/0!</v>
      </c>
      <c r="Q14" s="160" t="e">
        <v>#DIV/0!</v>
      </c>
      <c r="R14" s="139"/>
      <c r="S14" s="139"/>
    </row>
    <row r="15" spans="1:19" x14ac:dyDescent="0.4">
      <c r="A15" s="169"/>
      <c r="B15" s="169"/>
      <c r="C15" s="168" t="s">
        <v>90</v>
      </c>
      <c r="D15" s="167"/>
      <c r="E15" s="167"/>
      <c r="F15" s="173"/>
      <c r="G15" s="200"/>
      <c r="H15" s="199"/>
      <c r="I15" s="164" t="e">
        <v>#DIV/0!</v>
      </c>
      <c r="J15" s="163">
        <v>0</v>
      </c>
      <c r="K15" s="200"/>
      <c r="L15" s="199"/>
      <c r="M15" s="164" t="e">
        <v>#DIV/0!</v>
      </c>
      <c r="N15" s="163">
        <v>0</v>
      </c>
      <c r="O15" s="162" t="e">
        <v>#DIV/0!</v>
      </c>
      <c r="P15" s="161" t="e">
        <v>#DIV/0!</v>
      </c>
      <c r="Q15" s="160" t="e">
        <v>#DIV/0!</v>
      </c>
      <c r="R15" s="139"/>
      <c r="S15" s="139"/>
    </row>
    <row r="16" spans="1:19" x14ac:dyDescent="0.4">
      <c r="A16" s="169"/>
      <c r="B16" s="169"/>
      <c r="C16" s="149" t="s">
        <v>126</v>
      </c>
      <c r="D16" s="147"/>
      <c r="E16" s="147"/>
      <c r="F16" s="187"/>
      <c r="G16" s="198"/>
      <c r="H16" s="197"/>
      <c r="I16" s="144" t="e">
        <v>#DIV/0!</v>
      </c>
      <c r="J16" s="143">
        <v>0</v>
      </c>
      <c r="K16" s="198"/>
      <c r="L16" s="197"/>
      <c r="M16" s="144" t="e">
        <v>#DIV/0!</v>
      </c>
      <c r="N16" s="143">
        <v>0</v>
      </c>
      <c r="O16" s="142" t="e">
        <v>#DIV/0!</v>
      </c>
      <c r="P16" s="141" t="e">
        <v>#DIV/0!</v>
      </c>
      <c r="Q16" s="140" t="e">
        <v>#DIV/0!</v>
      </c>
      <c r="R16" s="139"/>
      <c r="S16" s="139"/>
    </row>
    <row r="17" spans="1:19" x14ac:dyDescent="0.4">
      <c r="A17" s="169"/>
      <c r="B17" s="159" t="s">
        <v>125</v>
      </c>
      <c r="C17" s="158"/>
      <c r="D17" s="158"/>
      <c r="E17" s="158"/>
      <c r="F17" s="174"/>
      <c r="G17" s="157">
        <v>23351</v>
      </c>
      <c r="H17" s="156">
        <v>22263</v>
      </c>
      <c r="I17" s="155">
        <v>1.0488703229573733</v>
      </c>
      <c r="J17" s="154">
        <v>1088</v>
      </c>
      <c r="K17" s="157">
        <v>27700</v>
      </c>
      <c r="L17" s="156">
        <v>27595</v>
      </c>
      <c r="M17" s="155">
        <v>1.0038050371444103</v>
      </c>
      <c r="N17" s="154">
        <v>105</v>
      </c>
      <c r="O17" s="153">
        <v>0.84299638989169678</v>
      </c>
      <c r="P17" s="152">
        <v>0.80677658996194968</v>
      </c>
      <c r="Q17" s="151">
        <v>3.621979992974711E-2</v>
      </c>
      <c r="R17" s="139"/>
      <c r="S17" s="139"/>
    </row>
    <row r="18" spans="1:19" x14ac:dyDescent="0.4">
      <c r="A18" s="169"/>
      <c r="B18" s="169"/>
      <c r="C18" s="168" t="s">
        <v>98</v>
      </c>
      <c r="D18" s="167"/>
      <c r="E18" s="167"/>
      <c r="F18" s="173"/>
      <c r="G18" s="166"/>
      <c r="H18" s="165"/>
      <c r="I18" s="164" t="e">
        <v>#DIV/0!</v>
      </c>
      <c r="J18" s="163">
        <v>0</v>
      </c>
      <c r="K18" s="166"/>
      <c r="L18" s="165"/>
      <c r="M18" s="164" t="e">
        <v>#DIV/0!</v>
      </c>
      <c r="N18" s="163">
        <v>0</v>
      </c>
      <c r="O18" s="162" t="e">
        <v>#DIV/0!</v>
      </c>
      <c r="P18" s="161" t="e">
        <v>#DIV/0!</v>
      </c>
      <c r="Q18" s="160" t="e">
        <v>#DIV/0!</v>
      </c>
      <c r="R18" s="139"/>
      <c r="S18" s="139"/>
    </row>
    <row r="19" spans="1:19" x14ac:dyDescent="0.4">
      <c r="A19" s="169"/>
      <c r="B19" s="169"/>
      <c r="C19" s="168" t="s">
        <v>96</v>
      </c>
      <c r="D19" s="167"/>
      <c r="E19" s="167"/>
      <c r="F19" s="6" t="s">
        <v>84</v>
      </c>
      <c r="G19" s="166">
        <v>3878</v>
      </c>
      <c r="H19" s="165">
        <v>3891</v>
      </c>
      <c r="I19" s="164">
        <v>0.99665895656643533</v>
      </c>
      <c r="J19" s="163">
        <v>-13</v>
      </c>
      <c r="K19" s="166">
        <v>4400</v>
      </c>
      <c r="L19" s="165">
        <v>4245</v>
      </c>
      <c r="M19" s="164">
        <v>1.0365135453474676</v>
      </c>
      <c r="N19" s="163">
        <v>155</v>
      </c>
      <c r="O19" s="162">
        <v>0.88136363636363635</v>
      </c>
      <c r="P19" s="161">
        <v>0.91660777385159009</v>
      </c>
      <c r="Q19" s="160">
        <v>-3.5244137487953742E-2</v>
      </c>
      <c r="R19" s="139"/>
      <c r="S19" s="139"/>
    </row>
    <row r="20" spans="1:19" x14ac:dyDescent="0.4">
      <c r="A20" s="169"/>
      <c r="B20" s="169"/>
      <c r="C20" s="168" t="s">
        <v>97</v>
      </c>
      <c r="D20" s="167"/>
      <c r="E20" s="167"/>
      <c r="F20" s="6" t="s">
        <v>84</v>
      </c>
      <c r="G20" s="166">
        <v>6956</v>
      </c>
      <c r="H20" s="165">
        <v>6213</v>
      </c>
      <c r="I20" s="164">
        <v>1.1195879607275068</v>
      </c>
      <c r="J20" s="163">
        <v>743</v>
      </c>
      <c r="K20" s="166">
        <v>8700</v>
      </c>
      <c r="L20" s="165">
        <v>8740</v>
      </c>
      <c r="M20" s="164">
        <v>0.99542334096109841</v>
      </c>
      <c r="N20" s="163">
        <v>-40</v>
      </c>
      <c r="O20" s="162">
        <v>0.79954022988505746</v>
      </c>
      <c r="P20" s="161">
        <v>0.71086956521739131</v>
      </c>
      <c r="Q20" s="160">
        <v>8.8670664667666155E-2</v>
      </c>
      <c r="R20" s="139"/>
      <c r="S20" s="139"/>
    </row>
    <row r="21" spans="1:19" x14ac:dyDescent="0.4">
      <c r="A21" s="169"/>
      <c r="B21" s="169"/>
      <c r="C21" s="168" t="s">
        <v>98</v>
      </c>
      <c r="D21" s="5" t="s">
        <v>0</v>
      </c>
      <c r="E21" s="167" t="s">
        <v>89</v>
      </c>
      <c r="F21" s="6" t="s">
        <v>84</v>
      </c>
      <c r="G21" s="166">
        <v>2567</v>
      </c>
      <c r="H21" s="165">
        <v>2527</v>
      </c>
      <c r="I21" s="164">
        <v>1.0158290462999604</v>
      </c>
      <c r="J21" s="163">
        <v>40</v>
      </c>
      <c r="K21" s="166">
        <v>2900</v>
      </c>
      <c r="L21" s="165">
        <v>2900</v>
      </c>
      <c r="M21" s="164">
        <v>1</v>
      </c>
      <c r="N21" s="163">
        <v>0</v>
      </c>
      <c r="O21" s="162">
        <v>0.88517241379310341</v>
      </c>
      <c r="P21" s="161">
        <v>0.87137931034482763</v>
      </c>
      <c r="Q21" s="160">
        <v>1.3793103448275779E-2</v>
      </c>
      <c r="R21" s="139"/>
      <c r="S21" s="139"/>
    </row>
    <row r="22" spans="1:19" x14ac:dyDescent="0.4">
      <c r="A22" s="169"/>
      <c r="B22" s="169"/>
      <c r="C22" s="168" t="s">
        <v>98</v>
      </c>
      <c r="D22" s="5" t="s">
        <v>0</v>
      </c>
      <c r="E22" s="167" t="s">
        <v>123</v>
      </c>
      <c r="F22" s="6" t="s">
        <v>84</v>
      </c>
      <c r="G22" s="166">
        <v>1421</v>
      </c>
      <c r="H22" s="165">
        <v>1464</v>
      </c>
      <c r="I22" s="164">
        <v>0.97062841530054644</v>
      </c>
      <c r="J22" s="163">
        <v>-43</v>
      </c>
      <c r="K22" s="166">
        <v>1450</v>
      </c>
      <c r="L22" s="165">
        <v>1490</v>
      </c>
      <c r="M22" s="164">
        <v>0.97315436241610742</v>
      </c>
      <c r="N22" s="163">
        <v>-40</v>
      </c>
      <c r="O22" s="162">
        <v>0.98</v>
      </c>
      <c r="P22" s="161">
        <v>0.98255033557046978</v>
      </c>
      <c r="Q22" s="160">
        <v>-2.5503355704697972E-3</v>
      </c>
      <c r="R22" s="139"/>
      <c r="S22" s="139"/>
    </row>
    <row r="23" spans="1:19" x14ac:dyDescent="0.4">
      <c r="A23" s="169"/>
      <c r="B23" s="169"/>
      <c r="C23" s="168" t="s">
        <v>98</v>
      </c>
      <c r="D23" s="5" t="s">
        <v>0</v>
      </c>
      <c r="E23" s="167" t="s">
        <v>124</v>
      </c>
      <c r="F23" s="6" t="s">
        <v>88</v>
      </c>
      <c r="G23" s="166"/>
      <c r="H23" s="165"/>
      <c r="I23" s="164" t="e">
        <v>#DIV/0!</v>
      </c>
      <c r="J23" s="163">
        <v>0</v>
      </c>
      <c r="K23" s="166"/>
      <c r="L23" s="165"/>
      <c r="M23" s="164" t="e">
        <v>#DIV/0!</v>
      </c>
      <c r="N23" s="163">
        <v>0</v>
      </c>
      <c r="O23" s="162" t="e">
        <v>#DIV/0!</v>
      </c>
      <c r="P23" s="161" t="e">
        <v>#DIV/0!</v>
      </c>
      <c r="Q23" s="160" t="e">
        <v>#DIV/0!</v>
      </c>
      <c r="R23" s="139"/>
      <c r="S23" s="139"/>
    </row>
    <row r="24" spans="1:19" x14ac:dyDescent="0.4">
      <c r="A24" s="169"/>
      <c r="B24" s="169"/>
      <c r="C24" s="168" t="s">
        <v>96</v>
      </c>
      <c r="D24" s="5" t="s">
        <v>0</v>
      </c>
      <c r="E24" s="167" t="s">
        <v>89</v>
      </c>
      <c r="F24" s="6" t="s">
        <v>84</v>
      </c>
      <c r="G24" s="166">
        <v>1475</v>
      </c>
      <c r="H24" s="165">
        <v>1403</v>
      </c>
      <c r="I24" s="164">
        <v>1.0513186029935853</v>
      </c>
      <c r="J24" s="163">
        <v>72</v>
      </c>
      <c r="K24" s="166">
        <v>1500</v>
      </c>
      <c r="L24" s="165">
        <v>1480</v>
      </c>
      <c r="M24" s="164">
        <v>1.0135135135135136</v>
      </c>
      <c r="N24" s="163">
        <v>20</v>
      </c>
      <c r="O24" s="162">
        <v>0.98333333333333328</v>
      </c>
      <c r="P24" s="161">
        <v>0.947972972972973</v>
      </c>
      <c r="Q24" s="160">
        <v>3.5360360360360277E-2</v>
      </c>
      <c r="R24" s="139"/>
      <c r="S24" s="139"/>
    </row>
    <row r="25" spans="1:19" x14ac:dyDescent="0.4">
      <c r="A25" s="169"/>
      <c r="B25" s="169"/>
      <c r="C25" s="168" t="s">
        <v>96</v>
      </c>
      <c r="D25" s="5" t="s">
        <v>0</v>
      </c>
      <c r="E25" s="167" t="s">
        <v>123</v>
      </c>
      <c r="F25" s="173"/>
      <c r="G25" s="166"/>
      <c r="H25" s="165"/>
      <c r="I25" s="164" t="e">
        <v>#DIV/0!</v>
      </c>
      <c r="J25" s="163">
        <v>0</v>
      </c>
      <c r="K25" s="166"/>
      <c r="L25" s="165"/>
      <c r="M25" s="164" t="e">
        <v>#DIV/0!</v>
      </c>
      <c r="N25" s="163">
        <v>0</v>
      </c>
      <c r="O25" s="162" t="e">
        <v>#DIV/0!</v>
      </c>
      <c r="P25" s="161" t="e">
        <v>#DIV/0!</v>
      </c>
      <c r="Q25" s="160" t="e">
        <v>#DIV/0!</v>
      </c>
      <c r="R25" s="139"/>
      <c r="S25" s="139"/>
    </row>
    <row r="26" spans="1:19" x14ac:dyDescent="0.4">
      <c r="A26" s="169"/>
      <c r="B26" s="169"/>
      <c r="C26" s="168" t="s">
        <v>90</v>
      </c>
      <c r="D26" s="5" t="s">
        <v>0</v>
      </c>
      <c r="E26" s="167" t="s">
        <v>89</v>
      </c>
      <c r="F26" s="173"/>
      <c r="G26" s="166"/>
      <c r="H26" s="165"/>
      <c r="I26" s="164" t="e">
        <v>#DIV/0!</v>
      </c>
      <c r="J26" s="163">
        <v>0</v>
      </c>
      <c r="K26" s="166"/>
      <c r="L26" s="165"/>
      <c r="M26" s="164" t="e">
        <v>#DIV/0!</v>
      </c>
      <c r="N26" s="163">
        <v>0</v>
      </c>
      <c r="O26" s="162" t="e">
        <v>#DIV/0!</v>
      </c>
      <c r="P26" s="161" t="e">
        <v>#DIV/0!</v>
      </c>
      <c r="Q26" s="160" t="e">
        <v>#DIV/0!</v>
      </c>
      <c r="R26" s="139"/>
      <c r="S26" s="139"/>
    </row>
    <row r="27" spans="1:19" x14ac:dyDescent="0.4">
      <c r="A27" s="169"/>
      <c r="B27" s="169"/>
      <c r="C27" s="168" t="s">
        <v>93</v>
      </c>
      <c r="D27" s="5" t="s">
        <v>0</v>
      </c>
      <c r="E27" s="167" t="s">
        <v>89</v>
      </c>
      <c r="F27" s="173"/>
      <c r="G27" s="166"/>
      <c r="H27" s="165"/>
      <c r="I27" s="164" t="e">
        <v>#DIV/0!</v>
      </c>
      <c r="J27" s="163">
        <v>0</v>
      </c>
      <c r="K27" s="166"/>
      <c r="L27" s="165"/>
      <c r="M27" s="164" t="e">
        <v>#DIV/0!</v>
      </c>
      <c r="N27" s="163">
        <v>0</v>
      </c>
      <c r="O27" s="162" t="e">
        <v>#DIV/0!</v>
      </c>
      <c r="P27" s="161" t="e">
        <v>#DIV/0!</v>
      </c>
      <c r="Q27" s="160" t="e">
        <v>#DIV/0!</v>
      </c>
      <c r="R27" s="139"/>
      <c r="S27" s="139"/>
    </row>
    <row r="28" spans="1:19" x14ac:dyDescent="0.4">
      <c r="A28" s="169"/>
      <c r="B28" s="169"/>
      <c r="C28" s="168" t="s">
        <v>110</v>
      </c>
      <c r="D28" s="167"/>
      <c r="E28" s="167"/>
      <c r="F28" s="173"/>
      <c r="G28" s="166"/>
      <c r="H28" s="165"/>
      <c r="I28" s="164" t="e">
        <v>#DIV/0!</v>
      </c>
      <c r="J28" s="163">
        <v>0</v>
      </c>
      <c r="K28" s="166"/>
      <c r="L28" s="165"/>
      <c r="M28" s="164" t="e">
        <v>#DIV/0!</v>
      </c>
      <c r="N28" s="163">
        <v>0</v>
      </c>
      <c r="O28" s="162" t="e">
        <v>#DIV/0!</v>
      </c>
      <c r="P28" s="161" t="e">
        <v>#DIV/0!</v>
      </c>
      <c r="Q28" s="160" t="e">
        <v>#DIV/0!</v>
      </c>
      <c r="R28" s="139"/>
      <c r="S28" s="139"/>
    </row>
    <row r="29" spans="1:19" x14ac:dyDescent="0.4">
      <c r="A29" s="169"/>
      <c r="B29" s="169"/>
      <c r="C29" s="168" t="s">
        <v>105</v>
      </c>
      <c r="D29" s="167"/>
      <c r="E29" s="167"/>
      <c r="F29" s="173"/>
      <c r="G29" s="166"/>
      <c r="H29" s="165"/>
      <c r="I29" s="164" t="e">
        <v>#DIV/0!</v>
      </c>
      <c r="J29" s="163">
        <v>0</v>
      </c>
      <c r="K29" s="166"/>
      <c r="L29" s="165"/>
      <c r="M29" s="164" t="e">
        <v>#DIV/0!</v>
      </c>
      <c r="N29" s="163">
        <v>0</v>
      </c>
      <c r="O29" s="162" t="e">
        <v>#DIV/0!</v>
      </c>
      <c r="P29" s="161" t="e">
        <v>#DIV/0!</v>
      </c>
      <c r="Q29" s="160" t="e">
        <v>#DIV/0!</v>
      </c>
      <c r="R29" s="139"/>
      <c r="S29" s="139"/>
    </row>
    <row r="30" spans="1:19" x14ac:dyDescent="0.4">
      <c r="A30" s="169"/>
      <c r="B30" s="169"/>
      <c r="C30" s="168" t="s">
        <v>122</v>
      </c>
      <c r="D30" s="167"/>
      <c r="E30" s="167"/>
      <c r="F30" s="173"/>
      <c r="G30" s="166"/>
      <c r="H30" s="165"/>
      <c r="I30" s="164" t="e">
        <v>#DIV/0!</v>
      </c>
      <c r="J30" s="163">
        <v>0</v>
      </c>
      <c r="K30" s="166"/>
      <c r="L30" s="165"/>
      <c r="M30" s="164" t="e">
        <v>#DIV/0!</v>
      </c>
      <c r="N30" s="163">
        <v>0</v>
      </c>
      <c r="O30" s="162" t="e">
        <v>#DIV/0!</v>
      </c>
      <c r="P30" s="161" t="e">
        <v>#DIV/0!</v>
      </c>
      <c r="Q30" s="160" t="e">
        <v>#DIV/0!</v>
      </c>
      <c r="R30" s="139"/>
      <c r="S30" s="139"/>
    </row>
    <row r="31" spans="1:19" x14ac:dyDescent="0.4">
      <c r="A31" s="169"/>
      <c r="B31" s="169"/>
      <c r="C31" s="168" t="s">
        <v>121</v>
      </c>
      <c r="D31" s="167"/>
      <c r="E31" s="167"/>
      <c r="F31" s="6" t="s">
        <v>84</v>
      </c>
      <c r="G31" s="166">
        <v>1201</v>
      </c>
      <c r="H31" s="165">
        <v>1242</v>
      </c>
      <c r="I31" s="164">
        <v>0.96698872785829304</v>
      </c>
      <c r="J31" s="163">
        <v>-41</v>
      </c>
      <c r="K31" s="166">
        <v>1450</v>
      </c>
      <c r="L31" s="165">
        <v>1450</v>
      </c>
      <c r="M31" s="164">
        <v>1</v>
      </c>
      <c r="N31" s="163">
        <v>0</v>
      </c>
      <c r="O31" s="162">
        <v>0.82827586206896553</v>
      </c>
      <c r="P31" s="161">
        <v>0.85655172413793101</v>
      </c>
      <c r="Q31" s="160">
        <v>-2.8275862068965485E-2</v>
      </c>
      <c r="R31" s="139"/>
      <c r="S31" s="139"/>
    </row>
    <row r="32" spans="1:19" x14ac:dyDescent="0.4">
      <c r="A32" s="169"/>
      <c r="B32" s="169"/>
      <c r="C32" s="168" t="s">
        <v>120</v>
      </c>
      <c r="D32" s="167"/>
      <c r="E32" s="167"/>
      <c r="F32" s="173"/>
      <c r="G32" s="166"/>
      <c r="H32" s="165"/>
      <c r="I32" s="164" t="e">
        <v>#DIV/0!</v>
      </c>
      <c r="J32" s="163">
        <v>0</v>
      </c>
      <c r="K32" s="166"/>
      <c r="L32" s="165"/>
      <c r="M32" s="164" t="e">
        <v>#DIV/0!</v>
      </c>
      <c r="N32" s="163">
        <v>0</v>
      </c>
      <c r="O32" s="162" t="e">
        <v>#DIV/0!</v>
      </c>
      <c r="P32" s="161" t="e">
        <v>#DIV/0!</v>
      </c>
      <c r="Q32" s="160" t="e">
        <v>#DIV/0!</v>
      </c>
      <c r="R32" s="139"/>
      <c r="S32" s="139"/>
    </row>
    <row r="33" spans="1:19" x14ac:dyDescent="0.4">
      <c r="A33" s="169"/>
      <c r="B33" s="169"/>
      <c r="C33" s="168" t="s">
        <v>119</v>
      </c>
      <c r="D33" s="167"/>
      <c r="E33" s="167"/>
      <c r="F33" s="6" t="s">
        <v>84</v>
      </c>
      <c r="G33" s="166">
        <v>776</v>
      </c>
      <c r="H33" s="165">
        <v>607</v>
      </c>
      <c r="I33" s="164">
        <v>1.2784184514003294</v>
      </c>
      <c r="J33" s="163">
        <v>169</v>
      </c>
      <c r="K33" s="166">
        <v>1450</v>
      </c>
      <c r="L33" s="165">
        <v>1450</v>
      </c>
      <c r="M33" s="164">
        <v>1</v>
      </c>
      <c r="N33" s="163">
        <v>0</v>
      </c>
      <c r="O33" s="162">
        <v>0.53517241379310343</v>
      </c>
      <c r="P33" s="161">
        <v>0.41862068965517241</v>
      </c>
      <c r="Q33" s="160">
        <v>0.11655172413793102</v>
      </c>
      <c r="R33" s="139"/>
      <c r="S33" s="139"/>
    </row>
    <row r="34" spans="1:19" x14ac:dyDescent="0.4">
      <c r="A34" s="169"/>
      <c r="B34" s="169"/>
      <c r="C34" s="168" t="s">
        <v>94</v>
      </c>
      <c r="D34" s="167"/>
      <c r="E34" s="167"/>
      <c r="F34" s="173"/>
      <c r="G34" s="166"/>
      <c r="H34" s="165"/>
      <c r="I34" s="164" t="e">
        <v>#DIV/0!</v>
      </c>
      <c r="J34" s="163">
        <v>0</v>
      </c>
      <c r="K34" s="166"/>
      <c r="L34" s="165"/>
      <c r="M34" s="164" t="e">
        <v>#DIV/0!</v>
      </c>
      <c r="N34" s="163">
        <v>0</v>
      </c>
      <c r="O34" s="162" t="e">
        <v>#DIV/0!</v>
      </c>
      <c r="P34" s="161" t="e">
        <v>#DIV/0!</v>
      </c>
      <c r="Q34" s="160" t="e">
        <v>#DIV/0!</v>
      </c>
      <c r="R34" s="139"/>
      <c r="S34" s="139"/>
    </row>
    <row r="35" spans="1:19" x14ac:dyDescent="0.4">
      <c r="A35" s="169"/>
      <c r="B35" s="169"/>
      <c r="C35" s="168" t="s">
        <v>90</v>
      </c>
      <c r="D35" s="167"/>
      <c r="E35" s="167"/>
      <c r="F35" s="173"/>
      <c r="G35" s="166"/>
      <c r="H35" s="165"/>
      <c r="I35" s="164" t="e">
        <v>#DIV/0!</v>
      </c>
      <c r="J35" s="163">
        <v>0</v>
      </c>
      <c r="K35" s="166"/>
      <c r="L35" s="165"/>
      <c r="M35" s="164" t="e">
        <v>#DIV/0!</v>
      </c>
      <c r="N35" s="163">
        <v>0</v>
      </c>
      <c r="O35" s="162" t="e">
        <v>#DIV/0!</v>
      </c>
      <c r="P35" s="161" t="e">
        <v>#DIV/0!</v>
      </c>
      <c r="Q35" s="160" t="e">
        <v>#DIV/0!</v>
      </c>
      <c r="R35" s="139"/>
      <c r="S35" s="139"/>
    </row>
    <row r="36" spans="1:19" x14ac:dyDescent="0.4">
      <c r="A36" s="169"/>
      <c r="B36" s="150"/>
      <c r="C36" s="149" t="s">
        <v>93</v>
      </c>
      <c r="D36" s="147"/>
      <c r="E36" s="147"/>
      <c r="F36" s="6" t="s">
        <v>84</v>
      </c>
      <c r="G36" s="146">
        <v>5077</v>
      </c>
      <c r="H36" s="145">
        <v>4916</v>
      </c>
      <c r="I36" s="144">
        <v>1.0327502034174125</v>
      </c>
      <c r="J36" s="143">
        <v>161</v>
      </c>
      <c r="K36" s="146">
        <v>5850</v>
      </c>
      <c r="L36" s="145">
        <v>5840</v>
      </c>
      <c r="M36" s="144">
        <v>1.0017123287671232</v>
      </c>
      <c r="N36" s="143">
        <v>10</v>
      </c>
      <c r="O36" s="142">
        <v>0.86786324786324787</v>
      </c>
      <c r="P36" s="141">
        <v>0.84178082191780823</v>
      </c>
      <c r="Q36" s="140">
        <v>2.6082425945439636E-2</v>
      </c>
      <c r="R36" s="139"/>
      <c r="S36" s="139"/>
    </row>
    <row r="37" spans="1:19" x14ac:dyDescent="0.4">
      <c r="A37" s="169"/>
      <c r="B37" s="159" t="s">
        <v>118</v>
      </c>
      <c r="C37" s="158"/>
      <c r="D37" s="158"/>
      <c r="E37" s="158"/>
      <c r="F37" s="174"/>
      <c r="G37" s="157">
        <v>833</v>
      </c>
      <c r="H37" s="156">
        <v>852</v>
      </c>
      <c r="I37" s="155">
        <v>0.97769953051643188</v>
      </c>
      <c r="J37" s="154">
        <v>-19</v>
      </c>
      <c r="K37" s="157">
        <v>1163</v>
      </c>
      <c r="L37" s="156">
        <v>1202</v>
      </c>
      <c r="M37" s="155">
        <v>0.96755407653910153</v>
      </c>
      <c r="N37" s="154">
        <v>-39</v>
      </c>
      <c r="O37" s="153">
        <v>0.71625107480653483</v>
      </c>
      <c r="P37" s="152">
        <v>0.70881863560732117</v>
      </c>
      <c r="Q37" s="151">
        <v>7.4324391992136585E-3</v>
      </c>
      <c r="R37" s="139"/>
      <c r="S37" s="139"/>
    </row>
    <row r="38" spans="1:19" x14ac:dyDescent="0.4">
      <c r="A38" s="169"/>
      <c r="B38" s="169"/>
      <c r="C38" s="168" t="s">
        <v>117</v>
      </c>
      <c r="D38" s="167"/>
      <c r="E38" s="167"/>
      <c r="F38" s="6" t="s">
        <v>84</v>
      </c>
      <c r="G38" s="166">
        <v>630</v>
      </c>
      <c r="H38" s="165">
        <v>616</v>
      </c>
      <c r="I38" s="164">
        <v>1.0227272727272727</v>
      </c>
      <c r="J38" s="163">
        <v>14</v>
      </c>
      <c r="K38" s="166">
        <v>812</v>
      </c>
      <c r="L38" s="165">
        <v>724</v>
      </c>
      <c r="M38" s="164">
        <v>1.1215469613259668</v>
      </c>
      <c r="N38" s="163">
        <v>88</v>
      </c>
      <c r="O38" s="162">
        <v>0.77586206896551724</v>
      </c>
      <c r="P38" s="161">
        <v>0.850828729281768</v>
      </c>
      <c r="Q38" s="160">
        <v>-7.4966660316250766E-2</v>
      </c>
      <c r="R38" s="139"/>
      <c r="S38" s="139"/>
    </row>
    <row r="39" spans="1:19" x14ac:dyDescent="0.4">
      <c r="A39" s="150"/>
      <c r="B39" s="150"/>
      <c r="C39" s="186" t="s">
        <v>116</v>
      </c>
      <c r="D39" s="185"/>
      <c r="E39" s="185"/>
      <c r="F39" s="6" t="s">
        <v>84</v>
      </c>
      <c r="G39" s="184">
        <v>203</v>
      </c>
      <c r="H39" s="183">
        <v>236</v>
      </c>
      <c r="I39" s="182">
        <v>0.86016949152542377</v>
      </c>
      <c r="J39" s="181">
        <v>-33</v>
      </c>
      <c r="K39" s="184">
        <v>351</v>
      </c>
      <c r="L39" s="183">
        <v>478</v>
      </c>
      <c r="M39" s="182">
        <v>0.73430962343096229</v>
      </c>
      <c r="N39" s="181">
        <v>-127</v>
      </c>
      <c r="O39" s="180">
        <v>0.57834757834757833</v>
      </c>
      <c r="P39" s="179">
        <v>0.49372384937238495</v>
      </c>
      <c r="Q39" s="178">
        <v>8.462372897519338E-2</v>
      </c>
      <c r="R39" s="139"/>
      <c r="S39" s="139"/>
    </row>
    <row r="40" spans="1:19" x14ac:dyDescent="0.4">
      <c r="A40" s="159" t="s">
        <v>115</v>
      </c>
      <c r="B40" s="158" t="s">
        <v>114</v>
      </c>
      <c r="C40" s="158"/>
      <c r="D40" s="158"/>
      <c r="E40" s="158"/>
      <c r="F40" s="174"/>
      <c r="G40" s="157">
        <v>94019</v>
      </c>
      <c r="H40" s="156">
        <v>95111</v>
      </c>
      <c r="I40" s="155">
        <v>0.9885186781760259</v>
      </c>
      <c r="J40" s="154">
        <v>-1092</v>
      </c>
      <c r="K40" s="177">
        <v>124177</v>
      </c>
      <c r="L40" s="156">
        <v>130890</v>
      </c>
      <c r="M40" s="155">
        <v>0.94871265948506378</v>
      </c>
      <c r="N40" s="154">
        <v>-6713</v>
      </c>
      <c r="O40" s="153">
        <v>0.75713698994177669</v>
      </c>
      <c r="P40" s="152">
        <v>0.72664833065933221</v>
      </c>
      <c r="Q40" s="151">
        <v>3.0488659282444486E-2</v>
      </c>
      <c r="R40" s="139"/>
      <c r="S40" s="139"/>
    </row>
    <row r="41" spans="1:19" x14ac:dyDescent="0.4">
      <c r="A41" s="176"/>
      <c r="B41" s="159" t="s">
        <v>144</v>
      </c>
      <c r="C41" s="158"/>
      <c r="D41" s="158"/>
      <c r="E41" s="158"/>
      <c r="F41" s="174"/>
      <c r="G41" s="157">
        <v>91779</v>
      </c>
      <c r="H41" s="156">
        <v>93544</v>
      </c>
      <c r="I41" s="155">
        <v>0.98113187377063205</v>
      </c>
      <c r="J41" s="154">
        <v>-1765</v>
      </c>
      <c r="K41" s="157">
        <v>120933</v>
      </c>
      <c r="L41" s="156">
        <v>127763</v>
      </c>
      <c r="M41" s="155">
        <v>0.9465416435118148</v>
      </c>
      <c r="N41" s="154">
        <v>-6830</v>
      </c>
      <c r="O41" s="153">
        <v>0.75892436307707578</v>
      </c>
      <c r="P41" s="152">
        <v>0.7321681550996767</v>
      </c>
      <c r="Q41" s="151">
        <v>2.6756207977399082E-2</v>
      </c>
      <c r="R41" s="139"/>
      <c r="S41" s="139"/>
    </row>
    <row r="42" spans="1:19" x14ac:dyDescent="0.4">
      <c r="A42" s="169"/>
      <c r="B42" s="169"/>
      <c r="C42" s="168" t="s">
        <v>143</v>
      </c>
      <c r="D42" s="167"/>
      <c r="E42" s="167"/>
      <c r="F42" s="6" t="s">
        <v>84</v>
      </c>
      <c r="G42" s="166">
        <v>37270</v>
      </c>
      <c r="H42" s="165">
        <v>38132</v>
      </c>
      <c r="I42" s="164">
        <v>0.97739431448652048</v>
      </c>
      <c r="J42" s="163">
        <v>-862</v>
      </c>
      <c r="K42" s="166">
        <v>44961</v>
      </c>
      <c r="L42" s="165">
        <v>47342</v>
      </c>
      <c r="M42" s="164">
        <v>0.94970639178741922</v>
      </c>
      <c r="N42" s="163">
        <v>-2381</v>
      </c>
      <c r="O42" s="162">
        <v>0.82894063744133806</v>
      </c>
      <c r="P42" s="161">
        <v>0.80545815554898403</v>
      </c>
      <c r="Q42" s="160">
        <v>2.3482481892354024E-2</v>
      </c>
      <c r="R42" s="139"/>
      <c r="S42" s="139"/>
    </row>
    <row r="43" spans="1:19" x14ac:dyDescent="0.4">
      <c r="A43" s="169"/>
      <c r="B43" s="169"/>
      <c r="C43" s="168" t="s">
        <v>112</v>
      </c>
      <c r="D43" s="167"/>
      <c r="E43" s="167"/>
      <c r="F43" s="6" t="s">
        <v>84</v>
      </c>
      <c r="G43" s="166">
        <v>7273</v>
      </c>
      <c r="H43" s="165">
        <v>7764</v>
      </c>
      <c r="I43" s="164">
        <v>0.9367594023699124</v>
      </c>
      <c r="J43" s="163">
        <v>-491</v>
      </c>
      <c r="K43" s="166">
        <v>7408</v>
      </c>
      <c r="L43" s="165">
        <v>8275</v>
      </c>
      <c r="M43" s="164">
        <v>0.89522658610271899</v>
      </c>
      <c r="N43" s="163">
        <v>-867</v>
      </c>
      <c r="O43" s="162">
        <v>0.98177645788336931</v>
      </c>
      <c r="P43" s="161">
        <v>0.93824773413897278</v>
      </c>
      <c r="Q43" s="160">
        <v>4.3528723744396536E-2</v>
      </c>
      <c r="R43" s="139"/>
      <c r="S43" s="139"/>
    </row>
    <row r="44" spans="1:19" x14ac:dyDescent="0.4">
      <c r="A44" s="169"/>
      <c r="B44" s="169"/>
      <c r="C44" s="168" t="s">
        <v>96</v>
      </c>
      <c r="D44" s="167"/>
      <c r="E44" s="167"/>
      <c r="F44" s="6" t="s">
        <v>84</v>
      </c>
      <c r="G44" s="166">
        <v>6816</v>
      </c>
      <c r="H44" s="165">
        <v>6671</v>
      </c>
      <c r="I44" s="164">
        <v>1.0217358716834057</v>
      </c>
      <c r="J44" s="163">
        <v>145</v>
      </c>
      <c r="K44" s="166">
        <v>7480</v>
      </c>
      <c r="L44" s="165">
        <v>7375</v>
      </c>
      <c r="M44" s="164">
        <v>1.0142372881355932</v>
      </c>
      <c r="N44" s="163">
        <v>105</v>
      </c>
      <c r="O44" s="162">
        <v>0.91122994652406419</v>
      </c>
      <c r="P44" s="161">
        <v>0.90454237288135597</v>
      </c>
      <c r="Q44" s="160">
        <v>6.6875736427082222E-3</v>
      </c>
      <c r="R44" s="139"/>
      <c r="S44" s="139"/>
    </row>
    <row r="45" spans="1:19" x14ac:dyDescent="0.4">
      <c r="A45" s="169"/>
      <c r="B45" s="169"/>
      <c r="C45" s="168" t="s">
        <v>90</v>
      </c>
      <c r="D45" s="167"/>
      <c r="E45" s="167"/>
      <c r="F45" s="6" t="s">
        <v>84</v>
      </c>
      <c r="G45" s="166">
        <v>3039</v>
      </c>
      <c r="H45" s="165">
        <v>3009</v>
      </c>
      <c r="I45" s="164">
        <v>1.0099700897308075</v>
      </c>
      <c r="J45" s="163">
        <v>30</v>
      </c>
      <c r="K45" s="166">
        <v>3598</v>
      </c>
      <c r="L45" s="165">
        <v>3713</v>
      </c>
      <c r="M45" s="164">
        <v>0.96902774037166717</v>
      </c>
      <c r="N45" s="163">
        <v>-115</v>
      </c>
      <c r="O45" s="162">
        <v>0.84463590883824347</v>
      </c>
      <c r="P45" s="161">
        <v>0.81039590627524916</v>
      </c>
      <c r="Q45" s="160">
        <v>3.4240002562994309E-2</v>
      </c>
      <c r="R45" s="139"/>
      <c r="S45" s="139"/>
    </row>
    <row r="46" spans="1:19" x14ac:dyDescent="0.4">
      <c r="A46" s="169"/>
      <c r="B46" s="169"/>
      <c r="C46" s="168" t="s">
        <v>93</v>
      </c>
      <c r="D46" s="167"/>
      <c r="E46" s="167"/>
      <c r="F46" s="6" t="s">
        <v>84</v>
      </c>
      <c r="G46" s="166">
        <v>5859</v>
      </c>
      <c r="H46" s="165">
        <v>6374</v>
      </c>
      <c r="I46" s="164">
        <v>0.91920301223721368</v>
      </c>
      <c r="J46" s="163">
        <v>-515</v>
      </c>
      <c r="K46" s="166">
        <v>9666</v>
      </c>
      <c r="L46" s="165">
        <v>9860</v>
      </c>
      <c r="M46" s="164">
        <v>0.98032454361054766</v>
      </c>
      <c r="N46" s="163">
        <v>-194</v>
      </c>
      <c r="O46" s="162">
        <v>0.6061452513966481</v>
      </c>
      <c r="P46" s="161">
        <v>0.6464503042596349</v>
      </c>
      <c r="Q46" s="160">
        <v>-4.0305052862986801E-2</v>
      </c>
      <c r="R46" s="139"/>
      <c r="S46" s="139"/>
    </row>
    <row r="47" spans="1:19" x14ac:dyDescent="0.4">
      <c r="A47" s="169"/>
      <c r="B47" s="169"/>
      <c r="C47" s="168" t="s">
        <v>97</v>
      </c>
      <c r="D47" s="167"/>
      <c r="E47" s="167"/>
      <c r="F47" s="6" t="s">
        <v>84</v>
      </c>
      <c r="G47" s="166">
        <v>11428</v>
      </c>
      <c r="H47" s="165">
        <v>12631</v>
      </c>
      <c r="I47" s="164">
        <v>0.90475813474784261</v>
      </c>
      <c r="J47" s="163">
        <v>-1203</v>
      </c>
      <c r="K47" s="166">
        <v>15074</v>
      </c>
      <c r="L47" s="165">
        <v>18660</v>
      </c>
      <c r="M47" s="164">
        <v>0.80782422293676315</v>
      </c>
      <c r="N47" s="163">
        <v>-3586</v>
      </c>
      <c r="O47" s="162">
        <v>0.75812657556056784</v>
      </c>
      <c r="P47" s="161">
        <v>0.67690246516613073</v>
      </c>
      <c r="Q47" s="160">
        <v>8.122411039443711E-2</v>
      </c>
      <c r="R47" s="139"/>
      <c r="S47" s="139"/>
    </row>
    <row r="48" spans="1:19" x14ac:dyDescent="0.4">
      <c r="A48" s="169"/>
      <c r="B48" s="169"/>
      <c r="C48" s="168" t="s">
        <v>91</v>
      </c>
      <c r="D48" s="167"/>
      <c r="E48" s="167"/>
      <c r="F48" s="6" t="s">
        <v>84</v>
      </c>
      <c r="G48" s="166">
        <v>1338</v>
      </c>
      <c r="H48" s="165">
        <v>1314</v>
      </c>
      <c r="I48" s="164">
        <v>1.0182648401826484</v>
      </c>
      <c r="J48" s="163">
        <v>24</v>
      </c>
      <c r="K48" s="166">
        <v>2632</v>
      </c>
      <c r="L48" s="165">
        <v>2700</v>
      </c>
      <c r="M48" s="164">
        <v>0.9748148148148148</v>
      </c>
      <c r="N48" s="163">
        <v>-68</v>
      </c>
      <c r="O48" s="162">
        <v>0.50835866261398177</v>
      </c>
      <c r="P48" s="161">
        <v>0.48666666666666669</v>
      </c>
      <c r="Q48" s="160">
        <v>2.1691995947315079E-2</v>
      </c>
      <c r="R48" s="139"/>
      <c r="S48" s="139"/>
    </row>
    <row r="49" spans="1:19" x14ac:dyDescent="0.4">
      <c r="A49" s="169"/>
      <c r="B49" s="169"/>
      <c r="C49" s="168" t="s">
        <v>111</v>
      </c>
      <c r="D49" s="167"/>
      <c r="E49" s="167"/>
      <c r="F49" s="6" t="s">
        <v>84</v>
      </c>
      <c r="G49" s="166">
        <v>1015</v>
      </c>
      <c r="H49" s="165">
        <v>1270</v>
      </c>
      <c r="I49" s="164">
        <v>0.79921259842519687</v>
      </c>
      <c r="J49" s="163">
        <v>-255</v>
      </c>
      <c r="K49" s="166">
        <v>1750</v>
      </c>
      <c r="L49" s="165">
        <v>1854</v>
      </c>
      <c r="M49" s="164">
        <v>0.94390507011866231</v>
      </c>
      <c r="N49" s="163">
        <v>-104</v>
      </c>
      <c r="O49" s="162">
        <v>0.57999999999999996</v>
      </c>
      <c r="P49" s="161">
        <v>0.68500539374325786</v>
      </c>
      <c r="Q49" s="160">
        <v>-0.1050053937432579</v>
      </c>
      <c r="R49" s="139"/>
      <c r="S49" s="139"/>
    </row>
    <row r="50" spans="1:19" x14ac:dyDescent="0.4">
      <c r="A50" s="169"/>
      <c r="B50" s="169"/>
      <c r="C50" s="168" t="s">
        <v>110</v>
      </c>
      <c r="D50" s="167"/>
      <c r="E50" s="167"/>
      <c r="F50" s="6" t="s">
        <v>84</v>
      </c>
      <c r="G50" s="166">
        <v>1653</v>
      </c>
      <c r="H50" s="165">
        <v>1877</v>
      </c>
      <c r="I50" s="164">
        <v>0.88066062866275974</v>
      </c>
      <c r="J50" s="163">
        <v>-224</v>
      </c>
      <c r="K50" s="166">
        <v>2700</v>
      </c>
      <c r="L50" s="165">
        <v>2700</v>
      </c>
      <c r="M50" s="164">
        <v>1</v>
      </c>
      <c r="N50" s="163">
        <v>0</v>
      </c>
      <c r="O50" s="162">
        <v>0.61222222222222222</v>
      </c>
      <c r="P50" s="161">
        <v>0.69518518518518524</v>
      </c>
      <c r="Q50" s="160">
        <v>-8.2962962962963016E-2</v>
      </c>
      <c r="R50" s="139"/>
      <c r="S50" s="139"/>
    </row>
    <row r="51" spans="1:19" x14ac:dyDescent="0.4">
      <c r="A51" s="169"/>
      <c r="B51" s="169"/>
      <c r="C51" s="168" t="s">
        <v>109</v>
      </c>
      <c r="D51" s="167"/>
      <c r="E51" s="167"/>
      <c r="F51" s="6" t="s">
        <v>88</v>
      </c>
      <c r="G51" s="166"/>
      <c r="H51" s="165"/>
      <c r="I51" s="164" t="e">
        <v>#DIV/0!</v>
      </c>
      <c r="J51" s="163">
        <v>0</v>
      </c>
      <c r="K51" s="166"/>
      <c r="L51" s="165"/>
      <c r="M51" s="164" t="e">
        <v>#DIV/0!</v>
      </c>
      <c r="N51" s="163">
        <v>0</v>
      </c>
      <c r="O51" s="162" t="e">
        <v>#DIV/0!</v>
      </c>
      <c r="P51" s="161" t="e">
        <v>#DIV/0!</v>
      </c>
      <c r="Q51" s="160" t="e">
        <v>#DIV/0!</v>
      </c>
      <c r="R51" s="139"/>
      <c r="S51" s="139"/>
    </row>
    <row r="52" spans="1:19" x14ac:dyDescent="0.4">
      <c r="A52" s="169"/>
      <c r="B52" s="169"/>
      <c r="C52" s="168" t="s">
        <v>108</v>
      </c>
      <c r="D52" s="167"/>
      <c r="E52" s="167"/>
      <c r="F52" s="6" t="s">
        <v>84</v>
      </c>
      <c r="G52" s="166">
        <v>820</v>
      </c>
      <c r="H52" s="165">
        <v>733</v>
      </c>
      <c r="I52" s="164">
        <v>1.1186903137789905</v>
      </c>
      <c r="J52" s="163">
        <v>87</v>
      </c>
      <c r="K52" s="166">
        <v>1760</v>
      </c>
      <c r="L52" s="165">
        <v>1760</v>
      </c>
      <c r="M52" s="164">
        <v>1</v>
      </c>
      <c r="N52" s="163">
        <v>0</v>
      </c>
      <c r="O52" s="162">
        <v>0.46590909090909088</v>
      </c>
      <c r="P52" s="161">
        <v>0.41647727272727275</v>
      </c>
      <c r="Q52" s="160">
        <v>4.9431818181818132E-2</v>
      </c>
      <c r="R52" s="139"/>
      <c r="S52" s="139"/>
    </row>
    <row r="53" spans="1:19" x14ac:dyDescent="0.4">
      <c r="A53" s="169"/>
      <c r="B53" s="169"/>
      <c r="C53" s="168" t="s">
        <v>107</v>
      </c>
      <c r="D53" s="167"/>
      <c r="E53" s="167"/>
      <c r="F53" s="6" t="s">
        <v>84</v>
      </c>
      <c r="G53" s="166">
        <v>1557</v>
      </c>
      <c r="H53" s="165">
        <v>1785</v>
      </c>
      <c r="I53" s="164">
        <v>0.87226890756302522</v>
      </c>
      <c r="J53" s="163">
        <v>-228</v>
      </c>
      <c r="K53" s="166">
        <v>2700</v>
      </c>
      <c r="L53" s="165">
        <v>2700</v>
      </c>
      <c r="M53" s="164">
        <v>1</v>
      </c>
      <c r="N53" s="163">
        <v>0</v>
      </c>
      <c r="O53" s="162">
        <v>0.57666666666666666</v>
      </c>
      <c r="P53" s="161">
        <v>0.66111111111111109</v>
      </c>
      <c r="Q53" s="160">
        <v>-8.4444444444444433E-2</v>
      </c>
      <c r="R53" s="139"/>
      <c r="S53" s="139"/>
    </row>
    <row r="54" spans="1:19" x14ac:dyDescent="0.4">
      <c r="A54" s="169"/>
      <c r="B54" s="169"/>
      <c r="C54" s="168" t="s">
        <v>106</v>
      </c>
      <c r="D54" s="167"/>
      <c r="E54" s="167"/>
      <c r="F54" s="6" t="s">
        <v>84</v>
      </c>
      <c r="G54" s="166">
        <v>1441</v>
      </c>
      <c r="H54" s="165">
        <v>1358</v>
      </c>
      <c r="I54" s="164">
        <v>1.061119293078056</v>
      </c>
      <c r="J54" s="163">
        <v>83</v>
      </c>
      <c r="K54" s="166">
        <v>2700</v>
      </c>
      <c r="L54" s="165">
        <v>2700</v>
      </c>
      <c r="M54" s="164">
        <v>1</v>
      </c>
      <c r="N54" s="163">
        <v>0</v>
      </c>
      <c r="O54" s="162">
        <v>0.53370370370370368</v>
      </c>
      <c r="P54" s="161">
        <v>0.50296296296296295</v>
      </c>
      <c r="Q54" s="160">
        <v>3.0740740740740735E-2</v>
      </c>
      <c r="R54" s="139"/>
      <c r="S54" s="139"/>
    </row>
    <row r="55" spans="1:19" x14ac:dyDescent="0.4">
      <c r="A55" s="169"/>
      <c r="B55" s="169"/>
      <c r="C55" s="168" t="s">
        <v>105</v>
      </c>
      <c r="D55" s="167"/>
      <c r="E55" s="167"/>
      <c r="F55" s="6" t="s">
        <v>84</v>
      </c>
      <c r="G55" s="166">
        <v>1086</v>
      </c>
      <c r="H55" s="165">
        <v>961</v>
      </c>
      <c r="I55" s="164">
        <v>1.1300728407908429</v>
      </c>
      <c r="J55" s="163">
        <v>125</v>
      </c>
      <c r="K55" s="166">
        <v>1750</v>
      </c>
      <c r="L55" s="165">
        <v>1760</v>
      </c>
      <c r="M55" s="164">
        <v>0.99431818181818177</v>
      </c>
      <c r="N55" s="163">
        <v>-10</v>
      </c>
      <c r="O55" s="162">
        <v>0.62057142857142855</v>
      </c>
      <c r="P55" s="161">
        <v>0.54602272727272727</v>
      </c>
      <c r="Q55" s="160">
        <v>7.4548701298701281E-2</v>
      </c>
      <c r="R55" s="139"/>
      <c r="S55" s="139"/>
    </row>
    <row r="56" spans="1:19" x14ac:dyDescent="0.4">
      <c r="A56" s="169"/>
      <c r="B56" s="169"/>
      <c r="C56" s="168" t="s">
        <v>103</v>
      </c>
      <c r="D56" s="167"/>
      <c r="E56" s="167"/>
      <c r="F56" s="6" t="s">
        <v>84</v>
      </c>
      <c r="G56" s="166">
        <v>1294</v>
      </c>
      <c r="H56" s="165">
        <v>860</v>
      </c>
      <c r="I56" s="164">
        <v>1.5046511627906978</v>
      </c>
      <c r="J56" s="163">
        <v>434</v>
      </c>
      <c r="K56" s="166">
        <v>1760</v>
      </c>
      <c r="L56" s="165">
        <v>1760</v>
      </c>
      <c r="M56" s="164">
        <v>1</v>
      </c>
      <c r="N56" s="163">
        <v>0</v>
      </c>
      <c r="O56" s="162">
        <v>0.73522727272727273</v>
      </c>
      <c r="P56" s="161">
        <v>0.48863636363636365</v>
      </c>
      <c r="Q56" s="160">
        <v>0.24659090909090908</v>
      </c>
      <c r="R56" s="139"/>
      <c r="S56" s="139"/>
    </row>
    <row r="57" spans="1:19" x14ac:dyDescent="0.4">
      <c r="A57" s="169"/>
      <c r="B57" s="169"/>
      <c r="C57" s="168" t="s">
        <v>102</v>
      </c>
      <c r="D57" s="167"/>
      <c r="E57" s="167"/>
      <c r="F57" s="6" t="s">
        <v>84</v>
      </c>
      <c r="G57" s="166">
        <v>675</v>
      </c>
      <c r="H57" s="165">
        <v>609</v>
      </c>
      <c r="I57" s="164">
        <v>1.1083743842364533</v>
      </c>
      <c r="J57" s="163">
        <v>66</v>
      </c>
      <c r="K57" s="166">
        <v>1660</v>
      </c>
      <c r="L57" s="165">
        <v>1760</v>
      </c>
      <c r="M57" s="164">
        <v>0.94318181818181823</v>
      </c>
      <c r="N57" s="163">
        <v>-100</v>
      </c>
      <c r="O57" s="162">
        <v>0.40662650602409639</v>
      </c>
      <c r="P57" s="161">
        <v>0.34602272727272726</v>
      </c>
      <c r="Q57" s="160">
        <v>6.0603778751369131E-2</v>
      </c>
      <c r="R57" s="139"/>
      <c r="S57" s="139"/>
    </row>
    <row r="58" spans="1:19" x14ac:dyDescent="0.4">
      <c r="A58" s="169"/>
      <c r="B58" s="169"/>
      <c r="C58" s="168" t="s">
        <v>104</v>
      </c>
      <c r="D58" s="167"/>
      <c r="E58" s="167"/>
      <c r="F58" s="6" t="s">
        <v>84</v>
      </c>
      <c r="G58" s="166">
        <v>597</v>
      </c>
      <c r="H58" s="165">
        <v>637</v>
      </c>
      <c r="I58" s="164">
        <v>0.93720565149136581</v>
      </c>
      <c r="J58" s="163">
        <v>-40</v>
      </c>
      <c r="K58" s="166">
        <v>1198</v>
      </c>
      <c r="L58" s="165">
        <v>1200</v>
      </c>
      <c r="M58" s="164">
        <v>0.99833333333333329</v>
      </c>
      <c r="N58" s="163">
        <v>-2</v>
      </c>
      <c r="O58" s="162">
        <v>0.498330550918197</v>
      </c>
      <c r="P58" s="161">
        <v>0.53083333333333338</v>
      </c>
      <c r="Q58" s="160">
        <v>-3.2502782415136378E-2</v>
      </c>
      <c r="R58" s="139"/>
      <c r="S58" s="139"/>
    </row>
    <row r="59" spans="1:19" x14ac:dyDescent="0.4">
      <c r="A59" s="169"/>
      <c r="B59" s="169"/>
      <c r="C59" s="168" t="s">
        <v>101</v>
      </c>
      <c r="D59" s="167"/>
      <c r="E59" s="167"/>
      <c r="F59" s="6" t="s">
        <v>84</v>
      </c>
      <c r="G59" s="166">
        <v>1471</v>
      </c>
      <c r="H59" s="165">
        <v>1764</v>
      </c>
      <c r="I59" s="164">
        <v>0.83390022675736963</v>
      </c>
      <c r="J59" s="163">
        <v>-293</v>
      </c>
      <c r="K59" s="166">
        <v>3660</v>
      </c>
      <c r="L59" s="165">
        <v>4254</v>
      </c>
      <c r="M59" s="164">
        <v>0.86036671368124118</v>
      </c>
      <c r="N59" s="163">
        <v>-594</v>
      </c>
      <c r="O59" s="162">
        <v>0.40191256830601091</v>
      </c>
      <c r="P59" s="161">
        <v>0.41466854724964741</v>
      </c>
      <c r="Q59" s="160">
        <v>-1.2755978943636503E-2</v>
      </c>
      <c r="R59" s="139"/>
      <c r="S59" s="139"/>
    </row>
    <row r="60" spans="1:19" x14ac:dyDescent="0.4">
      <c r="A60" s="169"/>
      <c r="B60" s="169"/>
      <c r="C60" s="168" t="s">
        <v>98</v>
      </c>
      <c r="D60" s="5" t="s">
        <v>0</v>
      </c>
      <c r="E60" s="167" t="s">
        <v>89</v>
      </c>
      <c r="F60" s="6" t="s">
        <v>84</v>
      </c>
      <c r="G60" s="166">
        <v>3474</v>
      </c>
      <c r="H60" s="165">
        <v>2372</v>
      </c>
      <c r="I60" s="164">
        <v>1.4645868465430016</v>
      </c>
      <c r="J60" s="163">
        <v>1102</v>
      </c>
      <c r="K60" s="166">
        <v>3696</v>
      </c>
      <c r="L60" s="165">
        <v>2700</v>
      </c>
      <c r="M60" s="164">
        <v>1.3688888888888888</v>
      </c>
      <c r="N60" s="163">
        <v>996</v>
      </c>
      <c r="O60" s="162">
        <v>0.93993506493506496</v>
      </c>
      <c r="P60" s="161">
        <v>0.87851851851851848</v>
      </c>
      <c r="Q60" s="160">
        <v>6.141654641654648E-2</v>
      </c>
      <c r="R60" s="139"/>
      <c r="S60" s="139"/>
    </row>
    <row r="61" spans="1:19" x14ac:dyDescent="0.4">
      <c r="A61" s="169"/>
      <c r="B61" s="169"/>
      <c r="C61" s="168" t="s">
        <v>96</v>
      </c>
      <c r="D61" s="5" t="s">
        <v>0</v>
      </c>
      <c r="E61" s="167" t="s">
        <v>89</v>
      </c>
      <c r="F61" s="6" t="s">
        <v>84</v>
      </c>
      <c r="G61" s="166">
        <v>1652</v>
      </c>
      <c r="H61" s="165">
        <v>1382</v>
      </c>
      <c r="I61" s="164">
        <v>1.1953690303907381</v>
      </c>
      <c r="J61" s="163">
        <v>270</v>
      </c>
      <c r="K61" s="166">
        <v>1760</v>
      </c>
      <c r="L61" s="165">
        <v>1670</v>
      </c>
      <c r="M61" s="164">
        <v>1.0538922155688624</v>
      </c>
      <c r="N61" s="163">
        <v>90</v>
      </c>
      <c r="O61" s="162">
        <v>0.9386363636363636</v>
      </c>
      <c r="P61" s="161">
        <v>0.82754491017964071</v>
      </c>
      <c r="Q61" s="160">
        <v>0.11109145345672289</v>
      </c>
      <c r="R61" s="139"/>
      <c r="S61" s="139"/>
    </row>
    <row r="62" spans="1:19" x14ac:dyDescent="0.4">
      <c r="A62" s="169"/>
      <c r="B62" s="169"/>
      <c r="C62" s="168" t="s">
        <v>93</v>
      </c>
      <c r="D62" s="5" t="s">
        <v>0</v>
      </c>
      <c r="E62" s="167" t="s">
        <v>89</v>
      </c>
      <c r="F62" s="6" t="s">
        <v>84</v>
      </c>
      <c r="G62" s="166">
        <v>1089</v>
      </c>
      <c r="H62" s="165">
        <v>1073</v>
      </c>
      <c r="I62" s="164">
        <v>1.0149114631873253</v>
      </c>
      <c r="J62" s="163">
        <v>16</v>
      </c>
      <c r="K62" s="166">
        <v>1760</v>
      </c>
      <c r="L62" s="165">
        <v>1760</v>
      </c>
      <c r="M62" s="164">
        <v>1</v>
      </c>
      <c r="N62" s="163">
        <v>0</v>
      </c>
      <c r="O62" s="162">
        <v>0.61875000000000002</v>
      </c>
      <c r="P62" s="161">
        <v>0.60965909090909087</v>
      </c>
      <c r="Q62" s="160">
        <v>9.0909090909091494E-3</v>
      </c>
      <c r="R62" s="139"/>
      <c r="S62" s="139"/>
    </row>
    <row r="63" spans="1:19" x14ac:dyDescent="0.4">
      <c r="A63" s="169"/>
      <c r="B63" s="150"/>
      <c r="C63" s="149" t="s">
        <v>97</v>
      </c>
      <c r="D63" s="11" t="s">
        <v>0</v>
      </c>
      <c r="E63" s="147" t="s">
        <v>89</v>
      </c>
      <c r="F63" s="6" t="s">
        <v>88</v>
      </c>
      <c r="G63" s="146">
        <v>932</v>
      </c>
      <c r="H63" s="145">
        <v>968</v>
      </c>
      <c r="I63" s="144">
        <v>0.96280991735537191</v>
      </c>
      <c r="J63" s="143">
        <v>-36</v>
      </c>
      <c r="K63" s="146">
        <v>1260</v>
      </c>
      <c r="L63" s="145">
        <v>1260</v>
      </c>
      <c r="M63" s="144">
        <v>1</v>
      </c>
      <c r="N63" s="143">
        <v>0</v>
      </c>
      <c r="O63" s="142">
        <v>0.73968253968253972</v>
      </c>
      <c r="P63" s="141">
        <v>0.7682539682539683</v>
      </c>
      <c r="Q63" s="140">
        <v>-2.8571428571428581E-2</v>
      </c>
      <c r="R63" s="139"/>
      <c r="S63" s="139"/>
    </row>
    <row r="64" spans="1:19" x14ac:dyDescent="0.4">
      <c r="A64" s="169"/>
      <c r="B64" s="159" t="s">
        <v>142</v>
      </c>
      <c r="C64" s="158"/>
      <c r="D64" s="175"/>
      <c r="E64" s="158"/>
      <c r="F64" s="174"/>
      <c r="G64" s="157">
        <v>2240</v>
      </c>
      <c r="H64" s="156">
        <v>1567</v>
      </c>
      <c r="I64" s="155">
        <v>1.4294830887045309</v>
      </c>
      <c r="J64" s="154">
        <v>673</v>
      </c>
      <c r="K64" s="157">
        <v>3244</v>
      </c>
      <c r="L64" s="156">
        <v>3127</v>
      </c>
      <c r="M64" s="155">
        <v>1.0374160537256156</v>
      </c>
      <c r="N64" s="154">
        <v>117</v>
      </c>
      <c r="O64" s="153">
        <v>0.69050554870530212</v>
      </c>
      <c r="P64" s="152">
        <v>0.50111928365845859</v>
      </c>
      <c r="Q64" s="151">
        <v>0.18938626504684353</v>
      </c>
      <c r="R64" s="139"/>
      <c r="S64" s="139"/>
    </row>
    <row r="65" spans="1:19" x14ac:dyDescent="0.4">
      <c r="A65" s="169"/>
      <c r="B65" s="169"/>
      <c r="C65" s="168" t="s">
        <v>104</v>
      </c>
      <c r="D65" s="167"/>
      <c r="E65" s="167"/>
      <c r="F65" s="6" t="s">
        <v>84</v>
      </c>
      <c r="G65" s="166">
        <v>397</v>
      </c>
      <c r="H65" s="165">
        <v>311</v>
      </c>
      <c r="I65" s="164">
        <v>1.2765273311897105</v>
      </c>
      <c r="J65" s="163">
        <v>86</v>
      </c>
      <c r="K65" s="166">
        <v>542</v>
      </c>
      <c r="L65" s="165">
        <v>540</v>
      </c>
      <c r="M65" s="164">
        <v>1.0037037037037038</v>
      </c>
      <c r="N65" s="163">
        <v>2</v>
      </c>
      <c r="O65" s="162">
        <v>0.73247232472324719</v>
      </c>
      <c r="P65" s="161">
        <v>0.57592592592592595</v>
      </c>
      <c r="Q65" s="160">
        <v>0.15654639879732124</v>
      </c>
      <c r="R65" s="139"/>
      <c r="S65" s="139"/>
    </row>
    <row r="66" spans="1:19" x14ac:dyDescent="0.4">
      <c r="A66" s="169"/>
      <c r="B66" s="169"/>
      <c r="C66" s="168" t="s">
        <v>103</v>
      </c>
      <c r="D66" s="167"/>
      <c r="E66" s="167"/>
      <c r="F66" s="173"/>
      <c r="G66" s="166"/>
      <c r="H66" s="165"/>
      <c r="I66" s="164" t="e">
        <v>#DIV/0!</v>
      </c>
      <c r="J66" s="163">
        <v>0</v>
      </c>
      <c r="K66" s="166"/>
      <c r="L66" s="165"/>
      <c r="M66" s="164" t="e">
        <v>#DIV/0!</v>
      </c>
      <c r="N66" s="163">
        <v>0</v>
      </c>
      <c r="O66" s="162" t="e">
        <v>#DIV/0!</v>
      </c>
      <c r="P66" s="161" t="e">
        <v>#DIV/0!</v>
      </c>
      <c r="Q66" s="160" t="e">
        <v>#DIV/0!</v>
      </c>
      <c r="R66" s="139"/>
      <c r="S66" s="139"/>
    </row>
    <row r="67" spans="1:19" x14ac:dyDescent="0.4">
      <c r="A67" s="169"/>
      <c r="B67" s="169"/>
      <c r="C67" s="168" t="s">
        <v>102</v>
      </c>
      <c r="D67" s="167"/>
      <c r="E67" s="167"/>
      <c r="F67" s="173"/>
      <c r="G67" s="166"/>
      <c r="H67" s="165"/>
      <c r="I67" s="164" t="e">
        <v>#DIV/0!</v>
      </c>
      <c r="J67" s="163">
        <v>0</v>
      </c>
      <c r="K67" s="166"/>
      <c r="L67" s="165"/>
      <c r="M67" s="164" t="e">
        <v>#DIV/0!</v>
      </c>
      <c r="N67" s="163">
        <v>0</v>
      </c>
      <c r="O67" s="162" t="e">
        <v>#DIV/0!</v>
      </c>
      <c r="P67" s="161" t="e">
        <v>#DIV/0!</v>
      </c>
      <c r="Q67" s="160" t="e">
        <v>#DIV/0!</v>
      </c>
      <c r="R67" s="139"/>
      <c r="S67" s="139"/>
    </row>
    <row r="68" spans="1:19" x14ac:dyDescent="0.4">
      <c r="A68" s="169"/>
      <c r="B68" s="169"/>
      <c r="C68" s="168" t="s">
        <v>101</v>
      </c>
      <c r="D68" s="167"/>
      <c r="E68" s="167"/>
      <c r="F68" s="6" t="s">
        <v>84</v>
      </c>
      <c r="G68" s="166">
        <v>714</v>
      </c>
      <c r="H68" s="165">
        <v>592</v>
      </c>
      <c r="I68" s="164">
        <v>1.2060810810810811</v>
      </c>
      <c r="J68" s="163">
        <v>122</v>
      </c>
      <c r="K68" s="166">
        <v>1080</v>
      </c>
      <c r="L68" s="165">
        <v>1080</v>
      </c>
      <c r="M68" s="164">
        <v>1</v>
      </c>
      <c r="N68" s="163">
        <v>0</v>
      </c>
      <c r="O68" s="162">
        <v>0.66111111111111109</v>
      </c>
      <c r="P68" s="161">
        <v>0.54814814814814816</v>
      </c>
      <c r="Q68" s="160">
        <v>0.11296296296296293</v>
      </c>
      <c r="R68" s="139"/>
      <c r="S68" s="139"/>
    </row>
    <row r="69" spans="1:19" x14ac:dyDescent="0.4">
      <c r="A69" s="150"/>
      <c r="B69" s="150"/>
      <c r="C69" s="149" t="s">
        <v>90</v>
      </c>
      <c r="D69" s="147"/>
      <c r="E69" s="147"/>
      <c r="F69" s="12" t="s">
        <v>84</v>
      </c>
      <c r="G69" s="146">
        <v>1129</v>
      </c>
      <c r="H69" s="145">
        <v>664</v>
      </c>
      <c r="I69" s="144">
        <v>1.7003012048192772</v>
      </c>
      <c r="J69" s="143">
        <v>465</v>
      </c>
      <c r="K69" s="146">
        <v>1622</v>
      </c>
      <c r="L69" s="145">
        <v>1507</v>
      </c>
      <c r="M69" s="144">
        <v>1.0763105507631054</v>
      </c>
      <c r="N69" s="143">
        <v>115</v>
      </c>
      <c r="O69" s="142">
        <v>0.69605425400739829</v>
      </c>
      <c r="P69" s="141">
        <v>0.44061048440610484</v>
      </c>
      <c r="Q69" s="140">
        <v>0.25544376960129345</v>
      </c>
      <c r="R69" s="139"/>
      <c r="S69" s="139"/>
    </row>
    <row r="70" spans="1:19" x14ac:dyDescent="0.4">
      <c r="C70" s="196"/>
      <c r="G70" s="138"/>
      <c r="H70" s="138"/>
      <c r="I70" s="138"/>
      <c r="J70" s="138"/>
      <c r="K70" s="138"/>
      <c r="L70" s="138"/>
      <c r="M70" s="138"/>
      <c r="N70" s="138"/>
      <c r="O70" s="137"/>
      <c r="P70" s="137"/>
      <c r="Q70" s="137"/>
    </row>
    <row r="71" spans="1:19" x14ac:dyDescent="0.4">
      <c r="C71" s="8" t="s">
        <v>83</v>
      </c>
    </row>
    <row r="72" spans="1:19" x14ac:dyDescent="0.4">
      <c r="C72" s="9" t="s">
        <v>82</v>
      </c>
    </row>
    <row r="73" spans="1:19" x14ac:dyDescent="0.4">
      <c r="C73" s="8" t="s">
        <v>81</v>
      </c>
    </row>
    <row r="74" spans="1:19" x14ac:dyDescent="0.4">
      <c r="C74" s="8" t="s">
        <v>80</v>
      </c>
    </row>
    <row r="75" spans="1:19" x14ac:dyDescent="0.4">
      <c r="C75" s="8" t="s">
        <v>79</v>
      </c>
    </row>
  </sheetData>
  <mergeCells count="15">
    <mergeCell ref="A1:D1"/>
    <mergeCell ref="A3:F4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</mergeCells>
  <phoneticPr fontId="3"/>
  <hyperlinks>
    <hyperlink ref="A1" location="'R3'!A1" display="令和３年度"/>
    <hyperlink ref="A1:D1" location="'h26'!A1" display="'h26'!A1"/>
  </hyperlinks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showGridLines="0" zoomScale="90" zoomScaleNormal="90" workbookViewId="0">
      <selection sqref="A1:D1"/>
    </sheetView>
  </sheetViews>
  <sheetFormatPr defaultRowHeight="13.5" x14ac:dyDescent="0.4"/>
  <cols>
    <col min="1" max="1" width="2.125" style="136" customWidth="1"/>
    <col min="2" max="2" width="1.125" style="136" customWidth="1"/>
    <col min="3" max="3" width="6.75" style="136" customWidth="1"/>
    <col min="4" max="4" width="2.625" style="136" bestFit="1" customWidth="1"/>
    <col min="5" max="5" width="7.125" style="136" bestFit="1" customWidth="1"/>
    <col min="6" max="6" width="6.375" style="136" customWidth="1"/>
    <col min="7" max="8" width="12.75" style="136" bestFit="1" customWidth="1"/>
    <col min="9" max="9" width="7.625" style="136" customWidth="1"/>
    <col min="10" max="10" width="9.625" style="136" customWidth="1"/>
    <col min="11" max="12" width="12.75" style="136" bestFit="1" customWidth="1"/>
    <col min="13" max="13" width="7.625" style="136" customWidth="1"/>
    <col min="14" max="16" width="9.625" style="136" customWidth="1"/>
    <col min="17" max="17" width="8.625" style="136" customWidth="1"/>
    <col min="18" max="16384" width="9" style="136"/>
  </cols>
  <sheetData>
    <row r="1" spans="1:19" ht="17.25" customHeight="1" thickBot="1" x14ac:dyDescent="0.45">
      <c r="A1" s="281" t="str">
        <f>'h26'!A1</f>
        <v>平成26年度</v>
      </c>
      <c r="B1" s="281"/>
      <c r="C1" s="281"/>
      <c r="D1" s="281"/>
      <c r="E1" s="89"/>
      <c r="F1" s="89"/>
      <c r="G1" s="89"/>
      <c r="H1" s="89"/>
      <c r="I1" s="89"/>
      <c r="J1" s="92" t="str">
        <f ca="1">RIGHT(CELL("filename",$A$1),LEN(CELL("filename",$A$1))-FIND("]",CELL("filename",$A$1)))</f>
        <v>９月（中旬）</v>
      </c>
      <c r="K1" s="93" t="s">
        <v>72</v>
      </c>
      <c r="L1" s="89"/>
      <c r="M1" s="89"/>
      <c r="N1" s="89"/>
      <c r="O1" s="89"/>
      <c r="P1" s="89"/>
      <c r="Q1" s="89"/>
    </row>
    <row r="2" spans="1:19" x14ac:dyDescent="0.4">
      <c r="A2" s="299">
        <v>26</v>
      </c>
      <c r="B2" s="284"/>
      <c r="C2" s="1">
        <v>2014</v>
      </c>
      <c r="D2" s="2" t="s">
        <v>141</v>
      </c>
      <c r="E2" s="2">
        <v>9</v>
      </c>
      <c r="F2" s="2" t="s">
        <v>140</v>
      </c>
      <c r="G2" s="291" t="s">
        <v>139</v>
      </c>
      <c r="H2" s="284"/>
      <c r="I2" s="284"/>
      <c r="J2" s="292"/>
      <c r="K2" s="284" t="s">
        <v>138</v>
      </c>
      <c r="L2" s="284"/>
      <c r="M2" s="284"/>
      <c r="N2" s="284"/>
      <c r="O2" s="291" t="s">
        <v>137</v>
      </c>
      <c r="P2" s="284"/>
      <c r="Q2" s="302"/>
    </row>
    <row r="3" spans="1:19" x14ac:dyDescent="0.4">
      <c r="A3" s="295" t="s">
        <v>136</v>
      </c>
      <c r="B3" s="296"/>
      <c r="C3" s="296"/>
      <c r="D3" s="296"/>
      <c r="E3" s="296"/>
      <c r="F3" s="296"/>
      <c r="G3" s="293" t="s">
        <v>262</v>
      </c>
      <c r="H3" s="287" t="s">
        <v>261</v>
      </c>
      <c r="I3" s="289" t="s">
        <v>133</v>
      </c>
      <c r="J3" s="290"/>
      <c r="K3" s="285" t="s">
        <v>262</v>
      </c>
      <c r="L3" s="287" t="s">
        <v>261</v>
      </c>
      <c r="M3" s="289" t="s">
        <v>133</v>
      </c>
      <c r="N3" s="290"/>
      <c r="O3" s="303" t="s">
        <v>262</v>
      </c>
      <c r="P3" s="282" t="s">
        <v>261</v>
      </c>
      <c r="Q3" s="300" t="s">
        <v>131</v>
      </c>
    </row>
    <row r="4" spans="1:19" ht="14.25" thickBot="1" x14ac:dyDescent="0.45">
      <c r="A4" s="297"/>
      <c r="B4" s="298"/>
      <c r="C4" s="298"/>
      <c r="D4" s="298"/>
      <c r="E4" s="298"/>
      <c r="F4" s="298"/>
      <c r="G4" s="294"/>
      <c r="H4" s="288"/>
      <c r="I4" s="3" t="s">
        <v>132</v>
      </c>
      <c r="J4" s="4" t="s">
        <v>131</v>
      </c>
      <c r="K4" s="286"/>
      <c r="L4" s="288"/>
      <c r="M4" s="3" t="s">
        <v>132</v>
      </c>
      <c r="N4" s="4" t="s">
        <v>131</v>
      </c>
      <c r="O4" s="304"/>
      <c r="P4" s="283"/>
      <c r="Q4" s="301"/>
    </row>
    <row r="5" spans="1:19" x14ac:dyDescent="0.4">
      <c r="A5" s="176" t="s">
        <v>130</v>
      </c>
      <c r="B5" s="195"/>
      <c r="C5" s="195"/>
      <c r="D5" s="195"/>
      <c r="E5" s="195"/>
      <c r="F5" s="195"/>
      <c r="G5" s="194">
        <v>179119</v>
      </c>
      <c r="H5" s="193">
        <v>167033</v>
      </c>
      <c r="I5" s="192">
        <v>1.0723569594032316</v>
      </c>
      <c r="J5" s="191">
        <v>12086</v>
      </c>
      <c r="K5" s="194">
        <v>215459</v>
      </c>
      <c r="L5" s="193">
        <v>217080</v>
      </c>
      <c r="M5" s="192">
        <v>0.99253270683618944</v>
      </c>
      <c r="N5" s="191">
        <v>-1621</v>
      </c>
      <c r="O5" s="190">
        <v>0.83133682046236179</v>
      </c>
      <c r="P5" s="189">
        <v>0.76945365763773721</v>
      </c>
      <c r="Q5" s="188">
        <v>6.1883162824624582E-2</v>
      </c>
      <c r="R5" s="139"/>
      <c r="S5" s="139"/>
    </row>
    <row r="6" spans="1:19" x14ac:dyDescent="0.4">
      <c r="A6" s="159" t="s">
        <v>129</v>
      </c>
      <c r="B6" s="158" t="s">
        <v>128</v>
      </c>
      <c r="C6" s="158"/>
      <c r="D6" s="158"/>
      <c r="E6" s="158"/>
      <c r="F6" s="158"/>
      <c r="G6" s="157">
        <v>79088</v>
      </c>
      <c r="H6" s="156">
        <v>70899</v>
      </c>
      <c r="I6" s="155">
        <v>1.1155023343065487</v>
      </c>
      <c r="J6" s="154">
        <v>8189</v>
      </c>
      <c r="K6" s="177">
        <v>90722</v>
      </c>
      <c r="L6" s="156">
        <v>88758</v>
      </c>
      <c r="M6" s="155">
        <v>1.0221275828657699</v>
      </c>
      <c r="N6" s="154">
        <v>1964</v>
      </c>
      <c r="O6" s="153">
        <v>0.87176208637375718</v>
      </c>
      <c r="P6" s="152">
        <v>0.79878996822821602</v>
      </c>
      <c r="Q6" s="151">
        <v>7.2972118145541165E-2</v>
      </c>
      <c r="R6" s="139"/>
      <c r="S6" s="139"/>
    </row>
    <row r="7" spans="1:19" x14ac:dyDescent="0.4">
      <c r="A7" s="169"/>
      <c r="B7" s="159" t="s">
        <v>127</v>
      </c>
      <c r="C7" s="158"/>
      <c r="D7" s="158"/>
      <c r="E7" s="158"/>
      <c r="F7" s="158"/>
      <c r="G7" s="157">
        <v>53186</v>
      </c>
      <c r="H7" s="156">
        <v>46778</v>
      </c>
      <c r="I7" s="155">
        <v>1.1369874727435973</v>
      </c>
      <c r="J7" s="154">
        <v>6408</v>
      </c>
      <c r="K7" s="157">
        <v>61820</v>
      </c>
      <c r="L7" s="156">
        <v>59882</v>
      </c>
      <c r="M7" s="155">
        <v>1.0323636485087337</v>
      </c>
      <c r="N7" s="154">
        <v>1938</v>
      </c>
      <c r="O7" s="153">
        <v>0.86033646069233261</v>
      </c>
      <c r="P7" s="152">
        <v>0.78116963361277181</v>
      </c>
      <c r="Q7" s="151">
        <v>7.9166827079560798E-2</v>
      </c>
      <c r="R7" s="139"/>
      <c r="S7" s="139"/>
    </row>
    <row r="8" spans="1:19" x14ac:dyDescent="0.4">
      <c r="A8" s="169"/>
      <c r="B8" s="169"/>
      <c r="C8" s="168" t="s">
        <v>98</v>
      </c>
      <c r="D8" s="5"/>
      <c r="E8" s="167"/>
      <c r="F8" s="6" t="s">
        <v>84</v>
      </c>
      <c r="G8" s="166">
        <v>43025</v>
      </c>
      <c r="H8" s="165">
        <v>41397</v>
      </c>
      <c r="I8" s="164">
        <v>1.039326521245501</v>
      </c>
      <c r="J8" s="163">
        <v>1628</v>
      </c>
      <c r="K8" s="166">
        <v>49210</v>
      </c>
      <c r="L8" s="165">
        <v>53502</v>
      </c>
      <c r="M8" s="164">
        <v>0.91977869986168737</v>
      </c>
      <c r="N8" s="163">
        <v>-4292</v>
      </c>
      <c r="O8" s="162">
        <v>0.87431416378784799</v>
      </c>
      <c r="P8" s="161">
        <v>0.77374677582146467</v>
      </c>
      <c r="Q8" s="160">
        <v>0.10056738796638331</v>
      </c>
      <c r="R8" s="139"/>
      <c r="S8" s="139"/>
    </row>
    <row r="9" spans="1:19" x14ac:dyDescent="0.4">
      <c r="A9" s="169"/>
      <c r="B9" s="169"/>
      <c r="C9" s="168" t="s">
        <v>112</v>
      </c>
      <c r="D9" s="167"/>
      <c r="E9" s="167"/>
      <c r="F9" s="6" t="s">
        <v>84</v>
      </c>
      <c r="G9" s="166">
        <v>9193</v>
      </c>
      <c r="H9" s="165">
        <v>4537</v>
      </c>
      <c r="I9" s="164">
        <v>2.0262287855411065</v>
      </c>
      <c r="J9" s="163">
        <v>4656</v>
      </c>
      <c r="K9" s="166">
        <v>10000</v>
      </c>
      <c r="L9" s="165">
        <v>5000</v>
      </c>
      <c r="M9" s="164">
        <v>2</v>
      </c>
      <c r="N9" s="163">
        <v>5000</v>
      </c>
      <c r="O9" s="162">
        <v>0.91930000000000001</v>
      </c>
      <c r="P9" s="161">
        <v>0.90739999999999998</v>
      </c>
      <c r="Q9" s="160">
        <v>1.1900000000000022E-2</v>
      </c>
      <c r="R9" s="139"/>
      <c r="S9" s="139"/>
    </row>
    <row r="10" spans="1:19" x14ac:dyDescent="0.4">
      <c r="A10" s="169"/>
      <c r="B10" s="169"/>
      <c r="C10" s="168" t="s">
        <v>96</v>
      </c>
      <c r="D10" s="167"/>
      <c r="E10" s="167"/>
      <c r="F10" s="173"/>
      <c r="G10" s="166"/>
      <c r="H10" s="165"/>
      <c r="I10" s="164" t="e">
        <v>#DIV/0!</v>
      </c>
      <c r="J10" s="163">
        <v>0</v>
      </c>
      <c r="K10" s="166"/>
      <c r="L10" s="165"/>
      <c r="M10" s="164" t="e">
        <v>#DIV/0!</v>
      </c>
      <c r="N10" s="163">
        <v>0</v>
      </c>
      <c r="O10" s="162" t="e">
        <v>#DIV/0!</v>
      </c>
      <c r="P10" s="161" t="e">
        <v>#DIV/0!</v>
      </c>
      <c r="Q10" s="160" t="e">
        <v>#DIV/0!</v>
      </c>
      <c r="R10" s="139"/>
      <c r="S10" s="139"/>
    </row>
    <row r="11" spans="1:19" x14ac:dyDescent="0.4">
      <c r="A11" s="169"/>
      <c r="B11" s="169"/>
      <c r="C11" s="168" t="s">
        <v>97</v>
      </c>
      <c r="D11" s="167"/>
      <c r="E11" s="167"/>
      <c r="F11" s="173"/>
      <c r="G11" s="166"/>
      <c r="H11" s="165"/>
      <c r="I11" s="164" t="e">
        <v>#DIV/0!</v>
      </c>
      <c r="J11" s="163">
        <v>0</v>
      </c>
      <c r="K11" s="166"/>
      <c r="L11" s="165"/>
      <c r="M11" s="164" t="e">
        <v>#DIV/0!</v>
      </c>
      <c r="N11" s="163">
        <v>0</v>
      </c>
      <c r="O11" s="162" t="e">
        <v>#DIV/0!</v>
      </c>
      <c r="P11" s="161" t="e">
        <v>#DIV/0!</v>
      </c>
      <c r="Q11" s="160" t="e">
        <v>#DIV/0!</v>
      </c>
      <c r="R11" s="139"/>
      <c r="S11" s="139"/>
    </row>
    <row r="12" spans="1:19" x14ac:dyDescent="0.4">
      <c r="A12" s="169"/>
      <c r="B12" s="169"/>
      <c r="C12" s="168" t="s">
        <v>93</v>
      </c>
      <c r="D12" s="167"/>
      <c r="E12" s="167"/>
      <c r="F12" s="173"/>
      <c r="G12" s="166"/>
      <c r="H12" s="165"/>
      <c r="I12" s="164" t="e">
        <v>#DIV/0!</v>
      </c>
      <c r="J12" s="163">
        <v>0</v>
      </c>
      <c r="K12" s="166"/>
      <c r="L12" s="165"/>
      <c r="M12" s="164" t="e">
        <v>#DIV/0!</v>
      </c>
      <c r="N12" s="163">
        <v>0</v>
      </c>
      <c r="O12" s="162" t="e">
        <v>#DIV/0!</v>
      </c>
      <c r="P12" s="161" t="e">
        <v>#DIV/0!</v>
      </c>
      <c r="Q12" s="160" t="e">
        <v>#DIV/0!</v>
      </c>
      <c r="R12" s="139"/>
      <c r="S12" s="139"/>
    </row>
    <row r="13" spans="1:19" x14ac:dyDescent="0.4">
      <c r="A13" s="169"/>
      <c r="B13" s="169"/>
      <c r="C13" s="168" t="s">
        <v>91</v>
      </c>
      <c r="D13" s="167"/>
      <c r="E13" s="167"/>
      <c r="F13" s="6" t="s">
        <v>84</v>
      </c>
      <c r="G13" s="166">
        <v>968</v>
      </c>
      <c r="H13" s="165">
        <v>844</v>
      </c>
      <c r="I13" s="164">
        <v>1.1469194312796209</v>
      </c>
      <c r="J13" s="163">
        <v>124</v>
      </c>
      <c r="K13" s="166">
        <v>2610</v>
      </c>
      <c r="L13" s="165">
        <v>1380</v>
      </c>
      <c r="M13" s="164">
        <v>1.8913043478260869</v>
      </c>
      <c r="N13" s="163">
        <v>1230</v>
      </c>
      <c r="O13" s="162">
        <v>0.37088122605363982</v>
      </c>
      <c r="P13" s="161">
        <v>0.61159420289855071</v>
      </c>
      <c r="Q13" s="160">
        <v>-0.24071297684491089</v>
      </c>
      <c r="R13" s="139"/>
      <c r="S13" s="139"/>
    </row>
    <row r="14" spans="1:19" x14ac:dyDescent="0.4">
      <c r="A14" s="169"/>
      <c r="B14" s="169"/>
      <c r="C14" s="168" t="s">
        <v>110</v>
      </c>
      <c r="D14" s="167"/>
      <c r="E14" s="167"/>
      <c r="F14" s="173"/>
      <c r="G14" s="166"/>
      <c r="H14" s="165"/>
      <c r="I14" s="164" t="e">
        <v>#DIV/0!</v>
      </c>
      <c r="J14" s="163">
        <v>0</v>
      </c>
      <c r="K14" s="166"/>
      <c r="L14" s="165"/>
      <c r="M14" s="164" t="e">
        <v>#DIV/0!</v>
      </c>
      <c r="N14" s="163">
        <v>0</v>
      </c>
      <c r="O14" s="162" t="e">
        <v>#DIV/0!</v>
      </c>
      <c r="P14" s="161" t="e">
        <v>#DIV/0!</v>
      </c>
      <c r="Q14" s="160" t="e">
        <v>#DIV/0!</v>
      </c>
      <c r="R14" s="139"/>
      <c r="S14" s="139"/>
    </row>
    <row r="15" spans="1:19" x14ac:dyDescent="0.4">
      <c r="A15" s="169"/>
      <c r="B15" s="169"/>
      <c r="C15" s="168" t="s">
        <v>90</v>
      </c>
      <c r="D15" s="167"/>
      <c r="E15" s="167"/>
      <c r="F15" s="173"/>
      <c r="G15" s="166"/>
      <c r="H15" s="165"/>
      <c r="I15" s="164" t="e">
        <v>#DIV/0!</v>
      </c>
      <c r="J15" s="163">
        <v>0</v>
      </c>
      <c r="K15" s="166"/>
      <c r="L15" s="165"/>
      <c r="M15" s="164" t="e">
        <v>#DIV/0!</v>
      </c>
      <c r="N15" s="163">
        <v>0</v>
      </c>
      <c r="O15" s="162" t="e">
        <v>#DIV/0!</v>
      </c>
      <c r="P15" s="161" t="e">
        <v>#DIV/0!</v>
      </c>
      <c r="Q15" s="160" t="e">
        <v>#DIV/0!</v>
      </c>
      <c r="R15" s="139"/>
      <c r="S15" s="139"/>
    </row>
    <row r="16" spans="1:19" x14ac:dyDescent="0.4">
      <c r="A16" s="169"/>
      <c r="B16" s="169"/>
      <c r="C16" s="149" t="s">
        <v>126</v>
      </c>
      <c r="D16" s="147"/>
      <c r="E16" s="147"/>
      <c r="F16" s="187"/>
      <c r="G16" s="146"/>
      <c r="H16" s="145"/>
      <c r="I16" s="144" t="e">
        <v>#DIV/0!</v>
      </c>
      <c r="J16" s="143">
        <v>0</v>
      </c>
      <c r="K16" s="146"/>
      <c r="L16" s="145"/>
      <c r="M16" s="144" t="e">
        <v>#DIV/0!</v>
      </c>
      <c r="N16" s="143">
        <v>0</v>
      </c>
      <c r="O16" s="142" t="e">
        <v>#DIV/0!</v>
      </c>
      <c r="P16" s="141" t="e">
        <v>#DIV/0!</v>
      </c>
      <c r="Q16" s="140" t="e">
        <v>#DIV/0!</v>
      </c>
      <c r="R16" s="139"/>
      <c r="S16" s="139"/>
    </row>
    <row r="17" spans="1:19" x14ac:dyDescent="0.4">
      <c r="A17" s="169"/>
      <c r="B17" s="159" t="s">
        <v>125</v>
      </c>
      <c r="C17" s="158"/>
      <c r="D17" s="158"/>
      <c r="E17" s="158"/>
      <c r="F17" s="174"/>
      <c r="G17" s="157">
        <v>25123</v>
      </c>
      <c r="H17" s="156">
        <v>23185</v>
      </c>
      <c r="I17" s="155">
        <v>1.0835885270649126</v>
      </c>
      <c r="J17" s="154">
        <v>1938</v>
      </c>
      <c r="K17" s="157">
        <v>27700</v>
      </c>
      <c r="L17" s="156">
        <v>27635</v>
      </c>
      <c r="M17" s="155">
        <v>1.0023520897412701</v>
      </c>
      <c r="N17" s="154">
        <v>65</v>
      </c>
      <c r="O17" s="153">
        <v>0.90696750902527079</v>
      </c>
      <c r="P17" s="152">
        <v>0.83897231771304503</v>
      </c>
      <c r="Q17" s="151">
        <v>6.7995191312225756E-2</v>
      </c>
      <c r="R17" s="139"/>
      <c r="S17" s="139"/>
    </row>
    <row r="18" spans="1:19" x14ac:dyDescent="0.4">
      <c r="A18" s="169"/>
      <c r="B18" s="169"/>
      <c r="C18" s="168" t="s">
        <v>98</v>
      </c>
      <c r="D18" s="167"/>
      <c r="E18" s="167"/>
      <c r="F18" s="173"/>
      <c r="G18" s="166"/>
      <c r="H18" s="165"/>
      <c r="I18" s="164" t="e">
        <v>#DIV/0!</v>
      </c>
      <c r="J18" s="163">
        <v>0</v>
      </c>
      <c r="K18" s="166"/>
      <c r="L18" s="165"/>
      <c r="M18" s="164" t="e">
        <v>#DIV/0!</v>
      </c>
      <c r="N18" s="163">
        <v>0</v>
      </c>
      <c r="O18" s="162" t="e">
        <v>#DIV/0!</v>
      </c>
      <c r="P18" s="161" t="e">
        <v>#DIV/0!</v>
      </c>
      <c r="Q18" s="160" t="e">
        <v>#DIV/0!</v>
      </c>
      <c r="R18" s="139"/>
      <c r="S18" s="139"/>
    </row>
    <row r="19" spans="1:19" x14ac:dyDescent="0.4">
      <c r="A19" s="169"/>
      <c r="B19" s="169"/>
      <c r="C19" s="168" t="s">
        <v>96</v>
      </c>
      <c r="D19" s="167"/>
      <c r="E19" s="167"/>
      <c r="F19" s="6" t="s">
        <v>84</v>
      </c>
      <c r="G19" s="166">
        <v>4186</v>
      </c>
      <c r="H19" s="165">
        <v>4067</v>
      </c>
      <c r="I19" s="164">
        <v>1.0292598967297764</v>
      </c>
      <c r="J19" s="163">
        <v>119</v>
      </c>
      <c r="K19" s="166">
        <v>4400</v>
      </c>
      <c r="L19" s="165">
        <v>4400</v>
      </c>
      <c r="M19" s="164">
        <v>1</v>
      </c>
      <c r="N19" s="163">
        <v>0</v>
      </c>
      <c r="O19" s="162">
        <v>0.95136363636363641</v>
      </c>
      <c r="P19" s="161">
        <v>0.92431818181818182</v>
      </c>
      <c r="Q19" s="160">
        <v>2.7045454545454595E-2</v>
      </c>
      <c r="R19" s="139"/>
      <c r="S19" s="139"/>
    </row>
    <row r="20" spans="1:19" x14ac:dyDescent="0.4">
      <c r="A20" s="169"/>
      <c r="B20" s="169"/>
      <c r="C20" s="168" t="s">
        <v>97</v>
      </c>
      <c r="D20" s="167"/>
      <c r="E20" s="167"/>
      <c r="F20" s="6" t="s">
        <v>84</v>
      </c>
      <c r="G20" s="166">
        <v>7558</v>
      </c>
      <c r="H20" s="165">
        <v>6727</v>
      </c>
      <c r="I20" s="164">
        <v>1.1235320350825033</v>
      </c>
      <c r="J20" s="163">
        <v>831</v>
      </c>
      <c r="K20" s="166">
        <v>8700</v>
      </c>
      <c r="L20" s="165">
        <v>8745</v>
      </c>
      <c r="M20" s="164">
        <v>0.99485420240137223</v>
      </c>
      <c r="N20" s="163">
        <v>-45</v>
      </c>
      <c r="O20" s="162">
        <v>0.86873563218390804</v>
      </c>
      <c r="P20" s="161">
        <v>0.7692395654659806</v>
      </c>
      <c r="Q20" s="160">
        <v>9.9496066717927434E-2</v>
      </c>
      <c r="R20" s="139"/>
      <c r="S20" s="139"/>
    </row>
    <row r="21" spans="1:19" x14ac:dyDescent="0.4">
      <c r="A21" s="169"/>
      <c r="B21" s="169"/>
      <c r="C21" s="168" t="s">
        <v>98</v>
      </c>
      <c r="D21" s="5" t="s">
        <v>0</v>
      </c>
      <c r="E21" s="167" t="s">
        <v>89</v>
      </c>
      <c r="F21" s="6" t="s">
        <v>84</v>
      </c>
      <c r="G21" s="166">
        <v>2652</v>
      </c>
      <c r="H21" s="165">
        <v>2438</v>
      </c>
      <c r="I21" s="164">
        <v>1.0877768662838392</v>
      </c>
      <c r="J21" s="163">
        <v>214</v>
      </c>
      <c r="K21" s="166">
        <v>2900</v>
      </c>
      <c r="L21" s="165">
        <v>2755</v>
      </c>
      <c r="M21" s="164">
        <v>1.0526315789473684</v>
      </c>
      <c r="N21" s="163">
        <v>145</v>
      </c>
      <c r="O21" s="162">
        <v>0.91448275862068962</v>
      </c>
      <c r="P21" s="161">
        <v>0.88493647912885665</v>
      </c>
      <c r="Q21" s="160">
        <v>2.9546279491832972E-2</v>
      </c>
      <c r="R21" s="139"/>
      <c r="S21" s="139"/>
    </row>
    <row r="22" spans="1:19" x14ac:dyDescent="0.4">
      <c r="A22" s="169"/>
      <c r="B22" s="169"/>
      <c r="C22" s="168" t="s">
        <v>98</v>
      </c>
      <c r="D22" s="5" t="s">
        <v>0</v>
      </c>
      <c r="E22" s="167" t="s">
        <v>123</v>
      </c>
      <c r="F22" s="6" t="s">
        <v>84</v>
      </c>
      <c r="G22" s="166">
        <v>1398</v>
      </c>
      <c r="H22" s="165">
        <v>1431</v>
      </c>
      <c r="I22" s="164">
        <v>0.97693920335429774</v>
      </c>
      <c r="J22" s="163">
        <v>-33</v>
      </c>
      <c r="K22" s="166">
        <v>1450</v>
      </c>
      <c r="L22" s="165">
        <v>1490</v>
      </c>
      <c r="M22" s="164">
        <v>0.97315436241610742</v>
      </c>
      <c r="N22" s="163">
        <v>-40</v>
      </c>
      <c r="O22" s="162">
        <v>0.96413793103448275</v>
      </c>
      <c r="P22" s="161">
        <v>0.96040268456375844</v>
      </c>
      <c r="Q22" s="160">
        <v>3.7352464707243183E-3</v>
      </c>
      <c r="R22" s="139"/>
      <c r="S22" s="139"/>
    </row>
    <row r="23" spans="1:19" x14ac:dyDescent="0.4">
      <c r="A23" s="169"/>
      <c r="B23" s="169"/>
      <c r="C23" s="168" t="s">
        <v>98</v>
      </c>
      <c r="D23" s="5" t="s">
        <v>0</v>
      </c>
      <c r="E23" s="167" t="s">
        <v>124</v>
      </c>
      <c r="F23" s="6" t="s">
        <v>88</v>
      </c>
      <c r="G23" s="166"/>
      <c r="H23" s="165"/>
      <c r="I23" s="164" t="e">
        <v>#DIV/0!</v>
      </c>
      <c r="J23" s="163">
        <v>0</v>
      </c>
      <c r="K23" s="166"/>
      <c r="L23" s="165"/>
      <c r="M23" s="164" t="e">
        <v>#DIV/0!</v>
      </c>
      <c r="N23" s="163">
        <v>0</v>
      </c>
      <c r="O23" s="162" t="e">
        <v>#DIV/0!</v>
      </c>
      <c r="P23" s="161" t="e">
        <v>#DIV/0!</v>
      </c>
      <c r="Q23" s="160" t="e">
        <v>#DIV/0!</v>
      </c>
      <c r="R23" s="139"/>
      <c r="S23" s="139"/>
    </row>
    <row r="24" spans="1:19" x14ac:dyDescent="0.4">
      <c r="A24" s="169"/>
      <c r="B24" s="169"/>
      <c r="C24" s="168" t="s">
        <v>96</v>
      </c>
      <c r="D24" s="5" t="s">
        <v>0</v>
      </c>
      <c r="E24" s="167" t="s">
        <v>89</v>
      </c>
      <c r="F24" s="6" t="s">
        <v>84</v>
      </c>
      <c r="G24" s="166">
        <v>1436</v>
      </c>
      <c r="H24" s="165">
        <v>1398</v>
      </c>
      <c r="I24" s="164">
        <v>1.0271816881258942</v>
      </c>
      <c r="J24" s="163">
        <v>38</v>
      </c>
      <c r="K24" s="166">
        <v>1500</v>
      </c>
      <c r="L24" s="165">
        <v>1500</v>
      </c>
      <c r="M24" s="164">
        <v>1</v>
      </c>
      <c r="N24" s="163">
        <v>0</v>
      </c>
      <c r="O24" s="162">
        <v>0.95733333333333337</v>
      </c>
      <c r="P24" s="161">
        <v>0.93200000000000005</v>
      </c>
      <c r="Q24" s="160">
        <v>2.5333333333333319E-2</v>
      </c>
      <c r="R24" s="139"/>
      <c r="S24" s="139"/>
    </row>
    <row r="25" spans="1:19" x14ac:dyDescent="0.4">
      <c r="A25" s="169"/>
      <c r="B25" s="169"/>
      <c r="C25" s="168" t="s">
        <v>96</v>
      </c>
      <c r="D25" s="5" t="s">
        <v>0</v>
      </c>
      <c r="E25" s="167" t="s">
        <v>123</v>
      </c>
      <c r="F25" s="173"/>
      <c r="G25" s="166"/>
      <c r="H25" s="165"/>
      <c r="I25" s="164" t="e">
        <v>#DIV/0!</v>
      </c>
      <c r="J25" s="163">
        <v>0</v>
      </c>
      <c r="K25" s="166"/>
      <c r="L25" s="165"/>
      <c r="M25" s="164" t="e">
        <v>#DIV/0!</v>
      </c>
      <c r="N25" s="163">
        <v>0</v>
      </c>
      <c r="O25" s="162" t="e">
        <v>#DIV/0!</v>
      </c>
      <c r="P25" s="161" t="e">
        <v>#DIV/0!</v>
      </c>
      <c r="Q25" s="160" t="e">
        <v>#DIV/0!</v>
      </c>
      <c r="R25" s="139"/>
      <c r="S25" s="139"/>
    </row>
    <row r="26" spans="1:19" x14ac:dyDescent="0.4">
      <c r="A26" s="169"/>
      <c r="B26" s="169"/>
      <c r="C26" s="168" t="s">
        <v>90</v>
      </c>
      <c r="D26" s="5" t="s">
        <v>0</v>
      </c>
      <c r="E26" s="167" t="s">
        <v>89</v>
      </c>
      <c r="F26" s="173"/>
      <c r="G26" s="166"/>
      <c r="H26" s="165"/>
      <c r="I26" s="164" t="e">
        <v>#DIV/0!</v>
      </c>
      <c r="J26" s="163">
        <v>0</v>
      </c>
      <c r="K26" s="166"/>
      <c r="L26" s="165"/>
      <c r="M26" s="164" t="e">
        <v>#DIV/0!</v>
      </c>
      <c r="N26" s="163">
        <v>0</v>
      </c>
      <c r="O26" s="162" t="e">
        <v>#DIV/0!</v>
      </c>
      <c r="P26" s="161" t="e">
        <v>#DIV/0!</v>
      </c>
      <c r="Q26" s="160" t="e">
        <v>#DIV/0!</v>
      </c>
      <c r="R26" s="139"/>
      <c r="S26" s="139"/>
    </row>
    <row r="27" spans="1:19" x14ac:dyDescent="0.4">
      <c r="A27" s="169"/>
      <c r="B27" s="169"/>
      <c r="C27" s="168" t="s">
        <v>93</v>
      </c>
      <c r="D27" s="5" t="s">
        <v>0</v>
      </c>
      <c r="E27" s="167" t="s">
        <v>89</v>
      </c>
      <c r="F27" s="173"/>
      <c r="G27" s="166"/>
      <c r="H27" s="165"/>
      <c r="I27" s="164" t="e">
        <v>#DIV/0!</v>
      </c>
      <c r="J27" s="163">
        <v>0</v>
      </c>
      <c r="K27" s="166"/>
      <c r="L27" s="165"/>
      <c r="M27" s="164" t="e">
        <v>#DIV/0!</v>
      </c>
      <c r="N27" s="163">
        <v>0</v>
      </c>
      <c r="O27" s="162" t="e">
        <v>#DIV/0!</v>
      </c>
      <c r="P27" s="161" t="e">
        <v>#DIV/0!</v>
      </c>
      <c r="Q27" s="160" t="e">
        <v>#DIV/0!</v>
      </c>
      <c r="R27" s="139"/>
      <c r="S27" s="139"/>
    </row>
    <row r="28" spans="1:19" x14ac:dyDescent="0.4">
      <c r="A28" s="169"/>
      <c r="B28" s="169"/>
      <c r="C28" s="168" t="s">
        <v>110</v>
      </c>
      <c r="D28" s="167"/>
      <c r="E28" s="167"/>
      <c r="F28" s="173"/>
      <c r="G28" s="166"/>
      <c r="H28" s="165"/>
      <c r="I28" s="164" t="e">
        <v>#DIV/0!</v>
      </c>
      <c r="J28" s="163">
        <v>0</v>
      </c>
      <c r="K28" s="166"/>
      <c r="L28" s="165"/>
      <c r="M28" s="164" t="e">
        <v>#DIV/0!</v>
      </c>
      <c r="N28" s="163">
        <v>0</v>
      </c>
      <c r="O28" s="162" t="e">
        <v>#DIV/0!</v>
      </c>
      <c r="P28" s="161" t="e">
        <v>#DIV/0!</v>
      </c>
      <c r="Q28" s="160" t="e">
        <v>#DIV/0!</v>
      </c>
      <c r="R28" s="139"/>
      <c r="S28" s="139"/>
    </row>
    <row r="29" spans="1:19" x14ac:dyDescent="0.4">
      <c r="A29" s="169"/>
      <c r="B29" s="169"/>
      <c r="C29" s="168" t="s">
        <v>105</v>
      </c>
      <c r="D29" s="167"/>
      <c r="E29" s="167"/>
      <c r="F29" s="173"/>
      <c r="G29" s="166"/>
      <c r="H29" s="165"/>
      <c r="I29" s="164" t="e">
        <v>#DIV/0!</v>
      </c>
      <c r="J29" s="163">
        <v>0</v>
      </c>
      <c r="K29" s="166"/>
      <c r="L29" s="165"/>
      <c r="M29" s="164" t="e">
        <v>#DIV/0!</v>
      </c>
      <c r="N29" s="163">
        <v>0</v>
      </c>
      <c r="O29" s="162" t="e">
        <v>#DIV/0!</v>
      </c>
      <c r="P29" s="161" t="e">
        <v>#DIV/0!</v>
      </c>
      <c r="Q29" s="160" t="e">
        <v>#DIV/0!</v>
      </c>
      <c r="R29" s="139"/>
      <c r="S29" s="139"/>
    </row>
    <row r="30" spans="1:19" x14ac:dyDescent="0.4">
      <c r="A30" s="169"/>
      <c r="B30" s="169"/>
      <c r="C30" s="168" t="s">
        <v>122</v>
      </c>
      <c r="D30" s="167"/>
      <c r="E30" s="167"/>
      <c r="F30" s="173"/>
      <c r="G30" s="166"/>
      <c r="H30" s="165"/>
      <c r="I30" s="164" t="e">
        <v>#DIV/0!</v>
      </c>
      <c r="J30" s="163">
        <v>0</v>
      </c>
      <c r="K30" s="166"/>
      <c r="L30" s="165"/>
      <c r="M30" s="164" t="e">
        <v>#DIV/0!</v>
      </c>
      <c r="N30" s="163">
        <v>0</v>
      </c>
      <c r="O30" s="162" t="e">
        <v>#DIV/0!</v>
      </c>
      <c r="P30" s="161" t="e">
        <v>#DIV/0!</v>
      </c>
      <c r="Q30" s="160" t="e">
        <v>#DIV/0!</v>
      </c>
      <c r="R30" s="139"/>
      <c r="S30" s="139"/>
    </row>
    <row r="31" spans="1:19" x14ac:dyDescent="0.4">
      <c r="A31" s="169"/>
      <c r="B31" s="169"/>
      <c r="C31" s="168" t="s">
        <v>121</v>
      </c>
      <c r="D31" s="167"/>
      <c r="E31" s="167"/>
      <c r="F31" s="6" t="s">
        <v>84</v>
      </c>
      <c r="G31" s="166">
        <v>1152</v>
      </c>
      <c r="H31" s="165">
        <v>1149</v>
      </c>
      <c r="I31" s="164">
        <v>1.0026109660574412</v>
      </c>
      <c r="J31" s="163">
        <v>3</v>
      </c>
      <c r="K31" s="166">
        <v>1450</v>
      </c>
      <c r="L31" s="165">
        <v>1450</v>
      </c>
      <c r="M31" s="164">
        <v>1</v>
      </c>
      <c r="N31" s="163">
        <v>0</v>
      </c>
      <c r="O31" s="162">
        <v>0.79448275862068962</v>
      </c>
      <c r="P31" s="161">
        <v>0.79241379310344828</v>
      </c>
      <c r="Q31" s="160">
        <v>2.068965517241339E-3</v>
      </c>
      <c r="R31" s="139"/>
      <c r="S31" s="139"/>
    </row>
    <row r="32" spans="1:19" x14ac:dyDescent="0.4">
      <c r="A32" s="169"/>
      <c r="B32" s="169"/>
      <c r="C32" s="168" t="s">
        <v>120</v>
      </c>
      <c r="D32" s="167"/>
      <c r="E32" s="167"/>
      <c r="F32" s="173"/>
      <c r="G32" s="166"/>
      <c r="H32" s="165"/>
      <c r="I32" s="164" t="e">
        <v>#DIV/0!</v>
      </c>
      <c r="J32" s="163">
        <v>0</v>
      </c>
      <c r="K32" s="166"/>
      <c r="L32" s="165"/>
      <c r="M32" s="164" t="e">
        <v>#DIV/0!</v>
      </c>
      <c r="N32" s="163">
        <v>0</v>
      </c>
      <c r="O32" s="162" t="e">
        <v>#DIV/0!</v>
      </c>
      <c r="P32" s="161" t="e">
        <v>#DIV/0!</v>
      </c>
      <c r="Q32" s="160" t="e">
        <v>#DIV/0!</v>
      </c>
      <c r="R32" s="139"/>
      <c r="S32" s="139"/>
    </row>
    <row r="33" spans="1:19" x14ac:dyDescent="0.4">
      <c r="A33" s="169"/>
      <c r="B33" s="169"/>
      <c r="C33" s="168" t="s">
        <v>119</v>
      </c>
      <c r="D33" s="167"/>
      <c r="E33" s="167"/>
      <c r="F33" s="6" t="s">
        <v>84</v>
      </c>
      <c r="G33" s="166">
        <v>1168</v>
      </c>
      <c r="H33" s="165">
        <v>824</v>
      </c>
      <c r="I33" s="164">
        <v>1.4174757281553398</v>
      </c>
      <c r="J33" s="163">
        <v>344</v>
      </c>
      <c r="K33" s="166">
        <v>1450</v>
      </c>
      <c r="L33" s="165">
        <v>1450</v>
      </c>
      <c r="M33" s="164">
        <v>1</v>
      </c>
      <c r="N33" s="163">
        <v>0</v>
      </c>
      <c r="O33" s="162">
        <v>0.80551724137931036</v>
      </c>
      <c r="P33" s="161">
        <v>0.56827586206896552</v>
      </c>
      <c r="Q33" s="160">
        <v>0.23724137931034484</v>
      </c>
      <c r="R33" s="139"/>
      <c r="S33" s="139"/>
    </row>
    <row r="34" spans="1:19" x14ac:dyDescent="0.4">
      <c r="A34" s="169"/>
      <c r="B34" s="169"/>
      <c r="C34" s="168" t="s">
        <v>94</v>
      </c>
      <c r="D34" s="167"/>
      <c r="E34" s="167"/>
      <c r="F34" s="173"/>
      <c r="G34" s="166"/>
      <c r="H34" s="165"/>
      <c r="I34" s="164" t="e">
        <v>#DIV/0!</v>
      </c>
      <c r="J34" s="163">
        <v>0</v>
      </c>
      <c r="K34" s="166"/>
      <c r="L34" s="165"/>
      <c r="M34" s="164" t="e">
        <v>#DIV/0!</v>
      </c>
      <c r="N34" s="163">
        <v>0</v>
      </c>
      <c r="O34" s="162" t="e">
        <v>#DIV/0!</v>
      </c>
      <c r="P34" s="161" t="e">
        <v>#DIV/0!</v>
      </c>
      <c r="Q34" s="160" t="e">
        <v>#DIV/0!</v>
      </c>
      <c r="R34" s="139"/>
      <c r="S34" s="139"/>
    </row>
    <row r="35" spans="1:19" x14ac:dyDescent="0.4">
      <c r="A35" s="169"/>
      <c r="B35" s="169"/>
      <c r="C35" s="168" t="s">
        <v>90</v>
      </c>
      <c r="D35" s="167"/>
      <c r="E35" s="167"/>
      <c r="F35" s="173"/>
      <c r="G35" s="166"/>
      <c r="H35" s="165"/>
      <c r="I35" s="164" t="e">
        <v>#DIV/0!</v>
      </c>
      <c r="J35" s="163">
        <v>0</v>
      </c>
      <c r="K35" s="166"/>
      <c r="L35" s="165"/>
      <c r="M35" s="164" t="e">
        <v>#DIV/0!</v>
      </c>
      <c r="N35" s="163">
        <v>0</v>
      </c>
      <c r="O35" s="162" t="e">
        <v>#DIV/0!</v>
      </c>
      <c r="P35" s="161" t="e">
        <v>#DIV/0!</v>
      </c>
      <c r="Q35" s="160" t="e">
        <v>#DIV/0!</v>
      </c>
      <c r="R35" s="139"/>
      <c r="S35" s="139"/>
    </row>
    <row r="36" spans="1:19" x14ac:dyDescent="0.4">
      <c r="A36" s="169"/>
      <c r="B36" s="150"/>
      <c r="C36" s="149" t="s">
        <v>93</v>
      </c>
      <c r="D36" s="147"/>
      <c r="E36" s="147"/>
      <c r="F36" s="6" t="s">
        <v>84</v>
      </c>
      <c r="G36" s="146">
        <v>5573</v>
      </c>
      <c r="H36" s="145">
        <v>5151</v>
      </c>
      <c r="I36" s="144">
        <v>1.0819258396427878</v>
      </c>
      <c r="J36" s="143">
        <v>422</v>
      </c>
      <c r="K36" s="146">
        <v>5850</v>
      </c>
      <c r="L36" s="145">
        <v>5845</v>
      </c>
      <c r="M36" s="144">
        <v>1.0008554319931566</v>
      </c>
      <c r="N36" s="143">
        <v>5</v>
      </c>
      <c r="O36" s="142">
        <v>0.95264957264957262</v>
      </c>
      <c r="P36" s="141">
        <v>0.88126603934987169</v>
      </c>
      <c r="Q36" s="140">
        <v>7.138353329970093E-2</v>
      </c>
      <c r="R36" s="139"/>
      <c r="S36" s="139"/>
    </row>
    <row r="37" spans="1:19" x14ac:dyDescent="0.4">
      <c r="A37" s="169"/>
      <c r="B37" s="159" t="s">
        <v>118</v>
      </c>
      <c r="C37" s="158"/>
      <c r="D37" s="158"/>
      <c r="E37" s="158"/>
      <c r="F37" s="174"/>
      <c r="G37" s="157">
        <v>779</v>
      </c>
      <c r="H37" s="156">
        <v>936</v>
      </c>
      <c r="I37" s="155">
        <v>0.83226495726495731</v>
      </c>
      <c r="J37" s="154">
        <v>-157</v>
      </c>
      <c r="K37" s="157">
        <v>1202</v>
      </c>
      <c r="L37" s="156">
        <v>1241</v>
      </c>
      <c r="M37" s="155">
        <v>0.96857373086220788</v>
      </c>
      <c r="N37" s="154">
        <v>-39</v>
      </c>
      <c r="O37" s="153">
        <v>0.64808652246256238</v>
      </c>
      <c r="P37" s="152">
        <v>0.75423045930701049</v>
      </c>
      <c r="Q37" s="151">
        <v>-0.10614393684444812</v>
      </c>
      <c r="R37" s="139"/>
      <c r="S37" s="139"/>
    </row>
    <row r="38" spans="1:19" x14ac:dyDescent="0.4">
      <c r="A38" s="169"/>
      <c r="B38" s="169"/>
      <c r="C38" s="168" t="s">
        <v>117</v>
      </c>
      <c r="D38" s="167"/>
      <c r="E38" s="167"/>
      <c r="F38" s="6" t="s">
        <v>84</v>
      </c>
      <c r="G38" s="166">
        <v>511</v>
      </c>
      <c r="H38" s="165">
        <v>669</v>
      </c>
      <c r="I38" s="164">
        <v>0.76382660687593418</v>
      </c>
      <c r="J38" s="163">
        <v>-158</v>
      </c>
      <c r="K38" s="166">
        <v>812</v>
      </c>
      <c r="L38" s="165">
        <v>741</v>
      </c>
      <c r="M38" s="164">
        <v>1.0958164642375168</v>
      </c>
      <c r="N38" s="163">
        <v>71</v>
      </c>
      <c r="O38" s="162">
        <v>0.62931034482758619</v>
      </c>
      <c r="P38" s="161">
        <v>0.90283400809716596</v>
      </c>
      <c r="Q38" s="160">
        <v>-0.27352366326957978</v>
      </c>
      <c r="R38" s="139"/>
      <c r="S38" s="139"/>
    </row>
    <row r="39" spans="1:19" x14ac:dyDescent="0.4">
      <c r="A39" s="150"/>
      <c r="B39" s="150"/>
      <c r="C39" s="186" t="s">
        <v>116</v>
      </c>
      <c r="D39" s="185"/>
      <c r="E39" s="185"/>
      <c r="F39" s="6" t="s">
        <v>84</v>
      </c>
      <c r="G39" s="184">
        <v>268</v>
      </c>
      <c r="H39" s="183">
        <v>267</v>
      </c>
      <c r="I39" s="182">
        <v>1.0037453183520599</v>
      </c>
      <c r="J39" s="181">
        <v>1</v>
      </c>
      <c r="K39" s="184">
        <v>390</v>
      </c>
      <c r="L39" s="183">
        <v>500</v>
      </c>
      <c r="M39" s="182">
        <v>0.78</v>
      </c>
      <c r="N39" s="181">
        <v>-110</v>
      </c>
      <c r="O39" s="180">
        <v>0.68717948717948718</v>
      </c>
      <c r="P39" s="179">
        <v>0.53400000000000003</v>
      </c>
      <c r="Q39" s="178">
        <v>0.15317948717948715</v>
      </c>
      <c r="R39" s="139"/>
      <c r="S39" s="139"/>
    </row>
    <row r="40" spans="1:19" x14ac:dyDescent="0.4">
      <c r="A40" s="159" t="s">
        <v>115</v>
      </c>
      <c r="B40" s="158" t="s">
        <v>114</v>
      </c>
      <c r="C40" s="158"/>
      <c r="D40" s="158"/>
      <c r="E40" s="158"/>
      <c r="F40" s="174"/>
      <c r="G40" s="157">
        <v>100031</v>
      </c>
      <c r="H40" s="156">
        <v>96134</v>
      </c>
      <c r="I40" s="155">
        <v>1.0405371668712422</v>
      </c>
      <c r="J40" s="154">
        <v>3897</v>
      </c>
      <c r="K40" s="177">
        <v>124737</v>
      </c>
      <c r="L40" s="156">
        <v>128322</v>
      </c>
      <c r="M40" s="155">
        <v>0.97206246785430406</v>
      </c>
      <c r="N40" s="154">
        <v>-3585</v>
      </c>
      <c r="O40" s="153">
        <v>0.80193527181189217</v>
      </c>
      <c r="P40" s="152">
        <v>0.74916226368042893</v>
      </c>
      <c r="Q40" s="151">
        <v>5.2773008131463239E-2</v>
      </c>
      <c r="R40" s="139"/>
      <c r="S40" s="139"/>
    </row>
    <row r="41" spans="1:19" x14ac:dyDescent="0.4">
      <c r="A41" s="176"/>
      <c r="B41" s="159" t="s">
        <v>113</v>
      </c>
      <c r="C41" s="158"/>
      <c r="D41" s="158"/>
      <c r="E41" s="158"/>
      <c r="F41" s="174"/>
      <c r="G41" s="157">
        <v>97435</v>
      </c>
      <c r="H41" s="156">
        <v>94500</v>
      </c>
      <c r="I41" s="155">
        <v>1.031058201058201</v>
      </c>
      <c r="J41" s="154">
        <v>2935</v>
      </c>
      <c r="K41" s="157">
        <v>121578</v>
      </c>
      <c r="L41" s="156">
        <v>125149</v>
      </c>
      <c r="M41" s="155">
        <v>0.9714660125130844</v>
      </c>
      <c r="N41" s="154">
        <v>-3571</v>
      </c>
      <c r="O41" s="153">
        <v>0.80141966474197635</v>
      </c>
      <c r="P41" s="152">
        <v>0.75509992089429401</v>
      </c>
      <c r="Q41" s="151">
        <v>4.6319743847682338E-2</v>
      </c>
      <c r="R41" s="139"/>
      <c r="S41" s="139"/>
    </row>
    <row r="42" spans="1:19" x14ac:dyDescent="0.4">
      <c r="A42" s="169"/>
      <c r="B42" s="169"/>
      <c r="C42" s="168" t="s">
        <v>98</v>
      </c>
      <c r="D42" s="167"/>
      <c r="E42" s="167"/>
      <c r="F42" s="6" t="s">
        <v>84</v>
      </c>
      <c r="G42" s="166">
        <v>38431</v>
      </c>
      <c r="H42" s="165">
        <v>37943</v>
      </c>
      <c r="I42" s="164">
        <v>1.0128613973591967</v>
      </c>
      <c r="J42" s="163">
        <v>488</v>
      </c>
      <c r="K42" s="166">
        <v>45481</v>
      </c>
      <c r="L42" s="165">
        <v>46232</v>
      </c>
      <c r="M42" s="164">
        <v>0.98375584011074579</v>
      </c>
      <c r="N42" s="163">
        <v>-751</v>
      </c>
      <c r="O42" s="162">
        <v>0.84499021569446586</v>
      </c>
      <c r="P42" s="161">
        <v>0.82070860010382418</v>
      </c>
      <c r="Q42" s="160">
        <v>2.4281615590641681E-2</v>
      </c>
      <c r="R42" s="139"/>
      <c r="S42" s="139"/>
    </row>
    <row r="43" spans="1:19" x14ac:dyDescent="0.4">
      <c r="A43" s="169"/>
      <c r="B43" s="169"/>
      <c r="C43" s="168" t="s">
        <v>112</v>
      </c>
      <c r="D43" s="167"/>
      <c r="E43" s="167"/>
      <c r="F43" s="6" t="s">
        <v>84</v>
      </c>
      <c r="G43" s="166">
        <v>7088</v>
      </c>
      <c r="H43" s="165">
        <v>7503</v>
      </c>
      <c r="I43" s="164">
        <v>0.94468879115020654</v>
      </c>
      <c r="J43" s="163">
        <v>-415</v>
      </c>
      <c r="K43" s="200">
        <v>7388</v>
      </c>
      <c r="L43" s="165">
        <v>8410</v>
      </c>
      <c r="M43" s="164">
        <v>0.87847800237812124</v>
      </c>
      <c r="N43" s="163">
        <v>-1022</v>
      </c>
      <c r="O43" s="162">
        <v>0.95939361126150513</v>
      </c>
      <c r="P43" s="161">
        <v>0.89215219976218785</v>
      </c>
      <c r="Q43" s="160">
        <v>6.7241411499317283E-2</v>
      </c>
      <c r="R43" s="139"/>
      <c r="S43" s="139"/>
    </row>
    <row r="44" spans="1:19" x14ac:dyDescent="0.4">
      <c r="A44" s="169"/>
      <c r="B44" s="169"/>
      <c r="C44" s="168" t="s">
        <v>96</v>
      </c>
      <c r="D44" s="167"/>
      <c r="E44" s="167"/>
      <c r="F44" s="6" t="s">
        <v>84</v>
      </c>
      <c r="G44" s="166">
        <v>7013</v>
      </c>
      <c r="H44" s="165">
        <v>6438</v>
      </c>
      <c r="I44" s="164">
        <v>1.089313451382417</v>
      </c>
      <c r="J44" s="163">
        <v>575</v>
      </c>
      <c r="K44" s="200">
        <v>7480</v>
      </c>
      <c r="L44" s="165">
        <v>7374</v>
      </c>
      <c r="M44" s="164">
        <v>1.0143748304854896</v>
      </c>
      <c r="N44" s="163">
        <v>106</v>
      </c>
      <c r="O44" s="162">
        <v>0.93756684491978615</v>
      </c>
      <c r="P44" s="161">
        <v>0.87306753458096009</v>
      </c>
      <c r="Q44" s="160">
        <v>6.4499310338826055E-2</v>
      </c>
      <c r="R44" s="139"/>
      <c r="S44" s="139"/>
    </row>
    <row r="45" spans="1:19" x14ac:dyDescent="0.4">
      <c r="A45" s="169"/>
      <c r="B45" s="169"/>
      <c r="C45" s="168" t="s">
        <v>90</v>
      </c>
      <c r="D45" s="167"/>
      <c r="E45" s="167"/>
      <c r="F45" s="6" t="s">
        <v>84</v>
      </c>
      <c r="G45" s="166">
        <v>3134</v>
      </c>
      <c r="H45" s="165">
        <v>2981</v>
      </c>
      <c r="I45" s="164">
        <v>1.0513250587051326</v>
      </c>
      <c r="J45" s="163">
        <v>153</v>
      </c>
      <c r="K45" s="200">
        <v>3516</v>
      </c>
      <c r="L45" s="165">
        <v>3653</v>
      </c>
      <c r="M45" s="164">
        <v>0.96249657815494116</v>
      </c>
      <c r="N45" s="163">
        <v>-137</v>
      </c>
      <c r="O45" s="162">
        <v>0.891353811149033</v>
      </c>
      <c r="P45" s="161">
        <v>0.81604160963591565</v>
      </c>
      <c r="Q45" s="160">
        <v>7.5312201513117349E-2</v>
      </c>
      <c r="R45" s="139"/>
      <c r="S45" s="139"/>
    </row>
    <row r="46" spans="1:19" x14ac:dyDescent="0.4">
      <c r="A46" s="169"/>
      <c r="B46" s="169"/>
      <c r="C46" s="168" t="s">
        <v>93</v>
      </c>
      <c r="D46" s="167"/>
      <c r="E46" s="167"/>
      <c r="F46" s="6" t="s">
        <v>84</v>
      </c>
      <c r="G46" s="166">
        <v>6124</v>
      </c>
      <c r="H46" s="165">
        <v>6218</v>
      </c>
      <c r="I46" s="164">
        <v>0.98488259890640073</v>
      </c>
      <c r="J46" s="163">
        <v>-94</v>
      </c>
      <c r="K46" s="200">
        <v>9515</v>
      </c>
      <c r="L46" s="165">
        <v>9071</v>
      </c>
      <c r="M46" s="164">
        <v>1.0489471943556388</v>
      </c>
      <c r="N46" s="163">
        <v>444</v>
      </c>
      <c r="O46" s="162">
        <v>0.64361534419337885</v>
      </c>
      <c r="P46" s="161">
        <v>0.68548120383640176</v>
      </c>
      <c r="Q46" s="160">
        <v>-4.1865859643022918E-2</v>
      </c>
      <c r="R46" s="139"/>
      <c r="S46" s="139"/>
    </row>
    <row r="47" spans="1:19" x14ac:dyDescent="0.4">
      <c r="A47" s="169"/>
      <c r="B47" s="169"/>
      <c r="C47" s="168" t="s">
        <v>97</v>
      </c>
      <c r="D47" s="167"/>
      <c r="E47" s="167"/>
      <c r="F47" s="6" t="s">
        <v>84</v>
      </c>
      <c r="G47" s="166">
        <v>12061</v>
      </c>
      <c r="H47" s="165">
        <v>12962</v>
      </c>
      <c r="I47" s="164">
        <v>0.93048912204906653</v>
      </c>
      <c r="J47" s="163">
        <v>-901</v>
      </c>
      <c r="K47" s="200">
        <v>14974</v>
      </c>
      <c r="L47" s="165">
        <v>18660</v>
      </c>
      <c r="M47" s="164">
        <v>0.80246516613076102</v>
      </c>
      <c r="N47" s="163">
        <v>-3686</v>
      </c>
      <c r="O47" s="162">
        <v>0.80546280219046351</v>
      </c>
      <c r="P47" s="161">
        <v>0.69464094319399783</v>
      </c>
      <c r="Q47" s="160">
        <v>0.11082185899646568</v>
      </c>
      <c r="R47" s="139"/>
      <c r="S47" s="139"/>
    </row>
    <row r="48" spans="1:19" x14ac:dyDescent="0.4">
      <c r="A48" s="169"/>
      <c r="B48" s="169"/>
      <c r="C48" s="168" t="s">
        <v>91</v>
      </c>
      <c r="D48" s="167"/>
      <c r="E48" s="167"/>
      <c r="F48" s="6" t="s">
        <v>84</v>
      </c>
      <c r="G48" s="166">
        <v>1572</v>
      </c>
      <c r="H48" s="165">
        <v>1466</v>
      </c>
      <c r="I48" s="164">
        <v>1.0723055934515688</v>
      </c>
      <c r="J48" s="163">
        <v>106</v>
      </c>
      <c r="K48" s="200">
        <v>2700</v>
      </c>
      <c r="L48" s="165">
        <v>2700</v>
      </c>
      <c r="M48" s="164">
        <v>1</v>
      </c>
      <c r="N48" s="163">
        <v>0</v>
      </c>
      <c r="O48" s="162">
        <v>0.5822222222222222</v>
      </c>
      <c r="P48" s="161">
        <v>0.54296296296296298</v>
      </c>
      <c r="Q48" s="160">
        <v>3.9259259259259216E-2</v>
      </c>
      <c r="R48" s="139"/>
      <c r="S48" s="139"/>
    </row>
    <row r="49" spans="1:19" x14ac:dyDescent="0.4">
      <c r="A49" s="169"/>
      <c r="B49" s="169"/>
      <c r="C49" s="168" t="s">
        <v>111</v>
      </c>
      <c r="D49" s="167"/>
      <c r="E49" s="167"/>
      <c r="F49" s="6" t="s">
        <v>84</v>
      </c>
      <c r="G49" s="166">
        <v>1442</v>
      </c>
      <c r="H49" s="165">
        <v>1397</v>
      </c>
      <c r="I49" s="164">
        <v>1.0322118826055835</v>
      </c>
      <c r="J49" s="163">
        <v>45</v>
      </c>
      <c r="K49" s="200">
        <v>1760</v>
      </c>
      <c r="L49" s="165">
        <v>1760</v>
      </c>
      <c r="M49" s="164">
        <v>1</v>
      </c>
      <c r="N49" s="163">
        <v>0</v>
      </c>
      <c r="O49" s="162">
        <v>0.81931818181818183</v>
      </c>
      <c r="P49" s="161">
        <v>0.79374999999999996</v>
      </c>
      <c r="Q49" s="160">
        <v>2.5568181818181879E-2</v>
      </c>
      <c r="R49" s="139"/>
      <c r="S49" s="139"/>
    </row>
    <row r="50" spans="1:19" x14ac:dyDescent="0.4">
      <c r="A50" s="169"/>
      <c r="B50" s="169"/>
      <c r="C50" s="168" t="s">
        <v>110</v>
      </c>
      <c r="D50" s="167"/>
      <c r="E50" s="167"/>
      <c r="F50" s="6" t="s">
        <v>84</v>
      </c>
      <c r="G50" s="166">
        <v>2023</v>
      </c>
      <c r="H50" s="165">
        <v>1964</v>
      </c>
      <c r="I50" s="164">
        <v>1.0300407331975561</v>
      </c>
      <c r="J50" s="163">
        <v>59</v>
      </c>
      <c r="K50" s="200">
        <v>2700</v>
      </c>
      <c r="L50" s="165">
        <v>2430</v>
      </c>
      <c r="M50" s="164">
        <v>1.1111111111111112</v>
      </c>
      <c r="N50" s="163">
        <v>270</v>
      </c>
      <c r="O50" s="162">
        <v>0.74925925925925929</v>
      </c>
      <c r="P50" s="161">
        <v>0.80823045267489713</v>
      </c>
      <c r="Q50" s="160">
        <v>-5.8971193415637835E-2</v>
      </c>
      <c r="R50" s="139"/>
      <c r="S50" s="139"/>
    </row>
    <row r="51" spans="1:19" x14ac:dyDescent="0.4">
      <c r="A51" s="169"/>
      <c r="B51" s="169"/>
      <c r="C51" s="168" t="s">
        <v>109</v>
      </c>
      <c r="D51" s="167"/>
      <c r="E51" s="167"/>
      <c r="F51" s="6" t="s">
        <v>88</v>
      </c>
      <c r="G51" s="166">
        <v>0</v>
      </c>
      <c r="H51" s="165">
        <v>0</v>
      </c>
      <c r="I51" s="164" t="e">
        <v>#DIV/0!</v>
      </c>
      <c r="J51" s="163">
        <v>0</v>
      </c>
      <c r="K51" s="200">
        <v>0</v>
      </c>
      <c r="L51" s="165">
        <v>0</v>
      </c>
      <c r="M51" s="164" t="e">
        <v>#DIV/0!</v>
      </c>
      <c r="N51" s="163">
        <v>0</v>
      </c>
      <c r="O51" s="162" t="e">
        <v>#DIV/0!</v>
      </c>
      <c r="P51" s="161" t="e">
        <v>#DIV/0!</v>
      </c>
      <c r="Q51" s="160" t="e">
        <v>#DIV/0!</v>
      </c>
      <c r="R51" s="139"/>
      <c r="S51" s="139"/>
    </row>
    <row r="52" spans="1:19" x14ac:dyDescent="0.4">
      <c r="A52" s="169"/>
      <c r="B52" s="169"/>
      <c r="C52" s="168" t="s">
        <v>108</v>
      </c>
      <c r="D52" s="167"/>
      <c r="E52" s="167"/>
      <c r="F52" s="6" t="s">
        <v>84</v>
      </c>
      <c r="G52" s="166">
        <v>993</v>
      </c>
      <c r="H52" s="165">
        <v>929</v>
      </c>
      <c r="I52" s="164">
        <v>1.0688912809472551</v>
      </c>
      <c r="J52" s="163">
        <v>64</v>
      </c>
      <c r="K52" s="200">
        <v>1760</v>
      </c>
      <c r="L52" s="165">
        <v>1584</v>
      </c>
      <c r="M52" s="164">
        <v>1.1111111111111112</v>
      </c>
      <c r="N52" s="163">
        <v>176</v>
      </c>
      <c r="O52" s="162">
        <v>0.56420454545454546</v>
      </c>
      <c r="P52" s="161">
        <v>0.58648989898989901</v>
      </c>
      <c r="Q52" s="160">
        <v>-2.2285353535353547E-2</v>
      </c>
      <c r="R52" s="139"/>
      <c r="S52" s="139"/>
    </row>
    <row r="53" spans="1:19" x14ac:dyDescent="0.4">
      <c r="A53" s="169"/>
      <c r="B53" s="169"/>
      <c r="C53" s="168" t="s">
        <v>107</v>
      </c>
      <c r="D53" s="167"/>
      <c r="E53" s="167"/>
      <c r="F53" s="6" t="s">
        <v>84</v>
      </c>
      <c r="G53" s="166">
        <v>1724</v>
      </c>
      <c r="H53" s="165">
        <v>2035</v>
      </c>
      <c r="I53" s="164">
        <v>0.84717444717444712</v>
      </c>
      <c r="J53" s="163">
        <v>-311</v>
      </c>
      <c r="K53" s="200">
        <v>2700</v>
      </c>
      <c r="L53" s="165">
        <v>2700</v>
      </c>
      <c r="M53" s="164">
        <v>1</v>
      </c>
      <c r="N53" s="163">
        <v>0</v>
      </c>
      <c r="O53" s="162">
        <v>0.63851851851851849</v>
      </c>
      <c r="P53" s="161">
        <v>0.75370370370370365</v>
      </c>
      <c r="Q53" s="160">
        <v>-0.11518518518518517</v>
      </c>
      <c r="R53" s="139"/>
      <c r="S53" s="139"/>
    </row>
    <row r="54" spans="1:19" x14ac:dyDescent="0.4">
      <c r="A54" s="169"/>
      <c r="B54" s="169"/>
      <c r="C54" s="168" t="s">
        <v>106</v>
      </c>
      <c r="D54" s="167"/>
      <c r="E54" s="167"/>
      <c r="F54" s="6" t="s">
        <v>84</v>
      </c>
      <c r="G54" s="166">
        <v>1593</v>
      </c>
      <c r="H54" s="165">
        <v>1368</v>
      </c>
      <c r="I54" s="164">
        <v>1.1644736842105263</v>
      </c>
      <c r="J54" s="163">
        <v>225</v>
      </c>
      <c r="K54" s="200">
        <v>2765</v>
      </c>
      <c r="L54" s="165">
        <v>2700</v>
      </c>
      <c r="M54" s="164">
        <v>1.0240740740740741</v>
      </c>
      <c r="N54" s="163">
        <v>65</v>
      </c>
      <c r="O54" s="162">
        <v>0.57613019891500905</v>
      </c>
      <c r="P54" s="161">
        <v>0.50666666666666671</v>
      </c>
      <c r="Q54" s="160">
        <v>6.9463532248342341E-2</v>
      </c>
      <c r="R54" s="139"/>
      <c r="S54" s="139"/>
    </row>
    <row r="55" spans="1:19" x14ac:dyDescent="0.4">
      <c r="A55" s="169"/>
      <c r="B55" s="169"/>
      <c r="C55" s="168" t="s">
        <v>105</v>
      </c>
      <c r="D55" s="167"/>
      <c r="E55" s="167"/>
      <c r="F55" s="6" t="s">
        <v>84</v>
      </c>
      <c r="G55" s="166">
        <v>1214</v>
      </c>
      <c r="H55" s="165">
        <v>1055</v>
      </c>
      <c r="I55" s="164">
        <v>1.1507109004739335</v>
      </c>
      <c r="J55" s="163">
        <v>159</v>
      </c>
      <c r="K55" s="200">
        <v>1760</v>
      </c>
      <c r="L55" s="165">
        <v>1760</v>
      </c>
      <c r="M55" s="164">
        <v>1</v>
      </c>
      <c r="N55" s="163">
        <v>0</v>
      </c>
      <c r="O55" s="162">
        <v>0.68977272727272732</v>
      </c>
      <c r="P55" s="161">
        <v>0.59943181818181823</v>
      </c>
      <c r="Q55" s="160">
        <v>9.0340909090909083E-2</v>
      </c>
      <c r="R55" s="139"/>
      <c r="S55" s="139"/>
    </row>
    <row r="56" spans="1:19" x14ac:dyDescent="0.4">
      <c r="A56" s="169"/>
      <c r="B56" s="169"/>
      <c r="C56" s="168" t="s">
        <v>103</v>
      </c>
      <c r="D56" s="167"/>
      <c r="E56" s="167"/>
      <c r="F56" s="6" t="s">
        <v>84</v>
      </c>
      <c r="G56" s="166">
        <v>1384</v>
      </c>
      <c r="H56" s="165">
        <v>1025</v>
      </c>
      <c r="I56" s="164">
        <v>1.3502439024390245</v>
      </c>
      <c r="J56" s="163">
        <v>359</v>
      </c>
      <c r="K56" s="200">
        <v>1760</v>
      </c>
      <c r="L56" s="165">
        <v>1760</v>
      </c>
      <c r="M56" s="164">
        <v>1</v>
      </c>
      <c r="N56" s="163">
        <v>0</v>
      </c>
      <c r="O56" s="162">
        <v>0.78636363636363638</v>
      </c>
      <c r="P56" s="161">
        <v>0.58238636363636365</v>
      </c>
      <c r="Q56" s="160">
        <v>0.20397727272727273</v>
      </c>
      <c r="R56" s="139"/>
      <c r="S56" s="139"/>
    </row>
    <row r="57" spans="1:19" x14ac:dyDescent="0.4">
      <c r="A57" s="169"/>
      <c r="B57" s="169"/>
      <c r="C57" s="168" t="s">
        <v>102</v>
      </c>
      <c r="D57" s="167"/>
      <c r="E57" s="167"/>
      <c r="F57" s="6" t="s">
        <v>84</v>
      </c>
      <c r="G57" s="166">
        <v>974</v>
      </c>
      <c r="H57" s="165">
        <v>857</v>
      </c>
      <c r="I57" s="164">
        <v>1.1365227537922986</v>
      </c>
      <c r="J57" s="163">
        <v>117</v>
      </c>
      <c r="K57" s="200">
        <v>1660</v>
      </c>
      <c r="L57" s="165">
        <v>1760</v>
      </c>
      <c r="M57" s="164">
        <v>0.94318181818181823</v>
      </c>
      <c r="N57" s="163">
        <v>-100</v>
      </c>
      <c r="O57" s="162">
        <v>0.58674698795180724</v>
      </c>
      <c r="P57" s="161">
        <v>0.48693181818181819</v>
      </c>
      <c r="Q57" s="160">
        <v>9.9815169769989054E-2</v>
      </c>
      <c r="R57" s="139"/>
      <c r="S57" s="139"/>
    </row>
    <row r="58" spans="1:19" x14ac:dyDescent="0.4">
      <c r="A58" s="169"/>
      <c r="B58" s="169"/>
      <c r="C58" s="168" t="s">
        <v>104</v>
      </c>
      <c r="D58" s="167"/>
      <c r="E58" s="167"/>
      <c r="F58" s="6" t="s">
        <v>84</v>
      </c>
      <c r="G58" s="166">
        <v>891</v>
      </c>
      <c r="H58" s="165">
        <v>822</v>
      </c>
      <c r="I58" s="164">
        <v>1.083941605839416</v>
      </c>
      <c r="J58" s="163">
        <v>69</v>
      </c>
      <c r="K58" s="200">
        <v>1199</v>
      </c>
      <c r="L58" s="165">
        <v>1200</v>
      </c>
      <c r="M58" s="164">
        <v>0.99916666666666665</v>
      </c>
      <c r="N58" s="163">
        <v>-1</v>
      </c>
      <c r="O58" s="162">
        <v>0.74311926605504586</v>
      </c>
      <c r="P58" s="161">
        <v>0.68500000000000005</v>
      </c>
      <c r="Q58" s="160">
        <v>5.8119266055045804E-2</v>
      </c>
      <c r="R58" s="139"/>
      <c r="S58" s="139"/>
    </row>
    <row r="59" spans="1:19" x14ac:dyDescent="0.4">
      <c r="A59" s="169"/>
      <c r="B59" s="169"/>
      <c r="C59" s="168" t="s">
        <v>101</v>
      </c>
      <c r="D59" s="167"/>
      <c r="E59" s="167"/>
      <c r="F59" s="6" t="s">
        <v>84</v>
      </c>
      <c r="G59" s="166">
        <v>2551</v>
      </c>
      <c r="H59" s="165">
        <v>2141</v>
      </c>
      <c r="I59" s="164">
        <v>1.1914992993928071</v>
      </c>
      <c r="J59" s="163">
        <v>410</v>
      </c>
      <c r="K59" s="200">
        <v>3652</v>
      </c>
      <c r="L59" s="165">
        <v>3998</v>
      </c>
      <c r="M59" s="164">
        <v>0.91345672836418212</v>
      </c>
      <c r="N59" s="163">
        <v>-346</v>
      </c>
      <c r="O59" s="162">
        <v>0.69852135815991234</v>
      </c>
      <c r="P59" s="161">
        <v>0.53551775887943975</v>
      </c>
      <c r="Q59" s="160">
        <v>0.16300359928047259</v>
      </c>
      <c r="R59" s="139"/>
      <c r="S59" s="139"/>
    </row>
    <row r="60" spans="1:19" x14ac:dyDescent="0.4">
      <c r="A60" s="169"/>
      <c r="B60" s="169"/>
      <c r="C60" s="168" t="s">
        <v>98</v>
      </c>
      <c r="D60" s="5" t="s">
        <v>0</v>
      </c>
      <c r="E60" s="167" t="s">
        <v>89</v>
      </c>
      <c r="F60" s="6" t="s">
        <v>84</v>
      </c>
      <c r="G60" s="166">
        <v>3639</v>
      </c>
      <c r="H60" s="165">
        <v>2112</v>
      </c>
      <c r="I60" s="164">
        <v>1.7230113636363635</v>
      </c>
      <c r="J60" s="163">
        <v>1527</v>
      </c>
      <c r="K60" s="200">
        <v>4028</v>
      </c>
      <c r="L60" s="165">
        <v>2700</v>
      </c>
      <c r="M60" s="164">
        <v>1.4918518518518518</v>
      </c>
      <c r="N60" s="163">
        <v>1328</v>
      </c>
      <c r="O60" s="162">
        <v>0.90342601787487586</v>
      </c>
      <c r="P60" s="161">
        <v>0.78222222222222226</v>
      </c>
      <c r="Q60" s="160">
        <v>0.1212037956526536</v>
      </c>
      <c r="R60" s="139"/>
      <c r="S60" s="139"/>
    </row>
    <row r="61" spans="1:19" x14ac:dyDescent="0.4">
      <c r="A61" s="169"/>
      <c r="B61" s="169"/>
      <c r="C61" s="168" t="s">
        <v>96</v>
      </c>
      <c r="D61" s="5" t="s">
        <v>0</v>
      </c>
      <c r="E61" s="167" t="s">
        <v>89</v>
      </c>
      <c r="F61" s="6" t="s">
        <v>84</v>
      </c>
      <c r="G61" s="166">
        <v>1554</v>
      </c>
      <c r="H61" s="165">
        <v>1278</v>
      </c>
      <c r="I61" s="164">
        <v>1.215962441314554</v>
      </c>
      <c r="J61" s="163">
        <v>276</v>
      </c>
      <c r="K61" s="200">
        <v>1760</v>
      </c>
      <c r="L61" s="165">
        <v>1670</v>
      </c>
      <c r="M61" s="164">
        <v>1.0538922155688624</v>
      </c>
      <c r="N61" s="163">
        <v>90</v>
      </c>
      <c r="O61" s="162">
        <v>0.88295454545454544</v>
      </c>
      <c r="P61" s="161">
        <v>0.76526946107784433</v>
      </c>
      <c r="Q61" s="160">
        <v>0.11768508437670111</v>
      </c>
      <c r="R61" s="139"/>
      <c r="S61" s="139"/>
    </row>
    <row r="62" spans="1:19" x14ac:dyDescent="0.4">
      <c r="A62" s="169"/>
      <c r="B62" s="169"/>
      <c r="C62" s="168" t="s">
        <v>93</v>
      </c>
      <c r="D62" s="5" t="s">
        <v>0</v>
      </c>
      <c r="E62" s="167" t="s">
        <v>89</v>
      </c>
      <c r="F62" s="6" t="s">
        <v>84</v>
      </c>
      <c r="G62" s="166">
        <v>1069</v>
      </c>
      <c r="H62" s="165">
        <v>1110</v>
      </c>
      <c r="I62" s="164">
        <v>0.96306306306306311</v>
      </c>
      <c r="J62" s="163">
        <v>-41</v>
      </c>
      <c r="K62" s="200">
        <v>1760</v>
      </c>
      <c r="L62" s="165">
        <v>1760</v>
      </c>
      <c r="M62" s="164">
        <v>1</v>
      </c>
      <c r="N62" s="163">
        <v>0</v>
      </c>
      <c r="O62" s="162">
        <v>0.60738636363636367</v>
      </c>
      <c r="P62" s="161">
        <v>0.63068181818181823</v>
      </c>
      <c r="Q62" s="160">
        <v>-2.3295454545454564E-2</v>
      </c>
      <c r="R62" s="139"/>
      <c r="S62" s="139"/>
    </row>
    <row r="63" spans="1:19" x14ac:dyDescent="0.4">
      <c r="A63" s="169"/>
      <c r="B63" s="150"/>
      <c r="C63" s="149" t="s">
        <v>97</v>
      </c>
      <c r="D63" s="11" t="s">
        <v>0</v>
      </c>
      <c r="E63" s="147" t="s">
        <v>89</v>
      </c>
      <c r="F63" s="6" t="s">
        <v>88</v>
      </c>
      <c r="G63" s="146">
        <v>961</v>
      </c>
      <c r="H63" s="145">
        <v>896</v>
      </c>
      <c r="I63" s="144">
        <v>1.0725446428571428</v>
      </c>
      <c r="J63" s="143">
        <v>65</v>
      </c>
      <c r="K63" s="198">
        <v>1260</v>
      </c>
      <c r="L63" s="145">
        <v>1267</v>
      </c>
      <c r="M63" s="144">
        <v>0.99447513812154698</v>
      </c>
      <c r="N63" s="143">
        <v>-7</v>
      </c>
      <c r="O63" s="142">
        <v>0.76269841269841265</v>
      </c>
      <c r="P63" s="141">
        <v>0.70718232044198892</v>
      </c>
      <c r="Q63" s="140">
        <v>5.5516092256423732E-2</v>
      </c>
      <c r="R63" s="139"/>
      <c r="S63" s="139"/>
    </row>
    <row r="64" spans="1:19" x14ac:dyDescent="0.4">
      <c r="A64" s="169"/>
      <c r="B64" s="159" t="s">
        <v>1</v>
      </c>
      <c r="C64" s="158"/>
      <c r="D64" s="175"/>
      <c r="E64" s="158"/>
      <c r="F64" s="174"/>
      <c r="G64" s="157">
        <v>2596</v>
      </c>
      <c r="H64" s="156">
        <v>1634</v>
      </c>
      <c r="I64" s="155">
        <v>1.5887392900856794</v>
      </c>
      <c r="J64" s="154">
        <v>962</v>
      </c>
      <c r="K64" s="157">
        <v>3159</v>
      </c>
      <c r="L64" s="156">
        <v>3173</v>
      </c>
      <c r="M64" s="155">
        <v>0.99558777182477154</v>
      </c>
      <c r="N64" s="154">
        <v>-14</v>
      </c>
      <c r="O64" s="153">
        <v>0.82177904400126622</v>
      </c>
      <c r="P64" s="152">
        <v>0.51497005988023947</v>
      </c>
      <c r="Q64" s="151">
        <v>0.30680898412102675</v>
      </c>
      <c r="R64" s="139"/>
      <c r="S64" s="139"/>
    </row>
    <row r="65" spans="1:19" x14ac:dyDescent="0.4">
      <c r="A65" s="169"/>
      <c r="B65" s="169"/>
      <c r="C65" s="168" t="s">
        <v>104</v>
      </c>
      <c r="D65" s="167"/>
      <c r="E65" s="167"/>
      <c r="F65" s="6" t="s">
        <v>84</v>
      </c>
      <c r="G65" s="166">
        <v>441</v>
      </c>
      <c r="H65" s="165">
        <v>362</v>
      </c>
      <c r="I65" s="164">
        <v>1.218232044198895</v>
      </c>
      <c r="J65" s="163">
        <v>79</v>
      </c>
      <c r="K65" s="166">
        <v>541</v>
      </c>
      <c r="L65" s="165">
        <v>540</v>
      </c>
      <c r="M65" s="164">
        <v>1.0018518518518518</v>
      </c>
      <c r="N65" s="163">
        <v>1</v>
      </c>
      <c r="O65" s="162">
        <v>0.81515711645101663</v>
      </c>
      <c r="P65" s="161">
        <v>0.67037037037037039</v>
      </c>
      <c r="Q65" s="160">
        <v>0.14478674608064623</v>
      </c>
      <c r="R65" s="139"/>
      <c r="S65" s="139"/>
    </row>
    <row r="66" spans="1:19" x14ac:dyDescent="0.4">
      <c r="A66" s="169"/>
      <c r="B66" s="169"/>
      <c r="C66" s="168" t="s">
        <v>103</v>
      </c>
      <c r="D66" s="167"/>
      <c r="E66" s="167"/>
      <c r="F66" s="173"/>
      <c r="G66" s="166"/>
      <c r="H66" s="165"/>
      <c r="I66" s="164" t="e">
        <v>#DIV/0!</v>
      </c>
      <c r="J66" s="163">
        <v>0</v>
      </c>
      <c r="K66" s="166"/>
      <c r="L66" s="165"/>
      <c r="M66" s="164" t="e">
        <v>#DIV/0!</v>
      </c>
      <c r="N66" s="163">
        <v>0</v>
      </c>
      <c r="O66" s="162" t="e">
        <v>#DIV/0!</v>
      </c>
      <c r="P66" s="161" t="e">
        <v>#DIV/0!</v>
      </c>
      <c r="Q66" s="160" t="e">
        <v>#DIV/0!</v>
      </c>
      <c r="R66" s="139"/>
      <c r="S66" s="139"/>
    </row>
    <row r="67" spans="1:19" x14ac:dyDescent="0.4">
      <c r="A67" s="169"/>
      <c r="B67" s="169"/>
      <c r="C67" s="168" t="s">
        <v>102</v>
      </c>
      <c r="D67" s="167"/>
      <c r="E67" s="167"/>
      <c r="F67" s="173"/>
      <c r="G67" s="166"/>
      <c r="H67" s="165"/>
      <c r="I67" s="164" t="e">
        <v>#DIV/0!</v>
      </c>
      <c r="J67" s="163">
        <v>0</v>
      </c>
      <c r="K67" s="166"/>
      <c r="L67" s="165"/>
      <c r="M67" s="164" t="e">
        <v>#DIV/0!</v>
      </c>
      <c r="N67" s="163">
        <v>0</v>
      </c>
      <c r="O67" s="162" t="e">
        <v>#DIV/0!</v>
      </c>
      <c r="P67" s="161" t="e">
        <v>#DIV/0!</v>
      </c>
      <c r="Q67" s="160" t="e">
        <v>#DIV/0!</v>
      </c>
      <c r="R67" s="139"/>
      <c r="S67" s="139"/>
    </row>
    <row r="68" spans="1:19" x14ac:dyDescent="0.4">
      <c r="A68" s="169"/>
      <c r="B68" s="169"/>
      <c r="C68" s="168" t="s">
        <v>101</v>
      </c>
      <c r="D68" s="167"/>
      <c r="E68" s="167"/>
      <c r="F68" s="6" t="s">
        <v>84</v>
      </c>
      <c r="G68" s="166">
        <v>941</v>
      </c>
      <c r="H68" s="165">
        <v>660</v>
      </c>
      <c r="I68" s="164">
        <v>1.4257575757575758</v>
      </c>
      <c r="J68" s="163">
        <v>281</v>
      </c>
      <c r="K68" s="166">
        <v>1088</v>
      </c>
      <c r="L68" s="165">
        <v>1066</v>
      </c>
      <c r="M68" s="164">
        <v>1.0206378986866791</v>
      </c>
      <c r="N68" s="163">
        <v>22</v>
      </c>
      <c r="O68" s="162">
        <v>0.86488970588235292</v>
      </c>
      <c r="P68" s="161">
        <v>0.61913696060037526</v>
      </c>
      <c r="Q68" s="160">
        <v>0.24575274528197766</v>
      </c>
      <c r="R68" s="139"/>
      <c r="S68" s="139"/>
    </row>
    <row r="69" spans="1:19" x14ac:dyDescent="0.4">
      <c r="A69" s="150"/>
      <c r="B69" s="150"/>
      <c r="C69" s="149" t="s">
        <v>90</v>
      </c>
      <c r="D69" s="147"/>
      <c r="E69" s="147"/>
      <c r="F69" s="12" t="s">
        <v>84</v>
      </c>
      <c r="G69" s="146">
        <v>1214</v>
      </c>
      <c r="H69" s="145">
        <v>612</v>
      </c>
      <c r="I69" s="144">
        <v>1.9836601307189543</v>
      </c>
      <c r="J69" s="143">
        <v>602</v>
      </c>
      <c r="K69" s="146">
        <v>1530</v>
      </c>
      <c r="L69" s="145">
        <v>1567</v>
      </c>
      <c r="M69" s="144">
        <v>0.97638800255264835</v>
      </c>
      <c r="N69" s="143">
        <v>-37</v>
      </c>
      <c r="O69" s="142">
        <v>0.79346405228758166</v>
      </c>
      <c r="P69" s="141">
        <v>0.39055520102105934</v>
      </c>
      <c r="Q69" s="140">
        <v>0.40290885126652232</v>
      </c>
      <c r="R69" s="139"/>
      <c r="S69" s="139"/>
    </row>
    <row r="70" spans="1:19" x14ac:dyDescent="0.4">
      <c r="G70" s="138"/>
      <c r="H70" s="138"/>
      <c r="I70" s="138"/>
      <c r="J70" s="138"/>
      <c r="K70" s="138"/>
      <c r="L70" s="138"/>
      <c r="M70" s="138"/>
      <c r="N70" s="138"/>
      <c r="O70" s="137"/>
      <c r="P70" s="137"/>
      <c r="Q70" s="137"/>
    </row>
    <row r="71" spans="1:19" x14ac:dyDescent="0.4">
      <c r="C71" s="8" t="s">
        <v>83</v>
      </c>
    </row>
    <row r="72" spans="1:19" x14ac:dyDescent="0.4">
      <c r="C72" s="9" t="s">
        <v>82</v>
      </c>
    </row>
    <row r="73" spans="1:19" x14ac:dyDescent="0.4">
      <c r="C73" s="8" t="s">
        <v>81</v>
      </c>
    </row>
    <row r="74" spans="1:19" x14ac:dyDescent="0.4">
      <c r="C74" s="8" t="s">
        <v>80</v>
      </c>
    </row>
    <row r="75" spans="1:19" x14ac:dyDescent="0.4">
      <c r="C75" s="8" t="s">
        <v>79</v>
      </c>
    </row>
  </sheetData>
  <mergeCells count="15">
    <mergeCell ref="A1:D1"/>
    <mergeCell ref="A3:F4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</mergeCells>
  <phoneticPr fontId="3"/>
  <hyperlinks>
    <hyperlink ref="A1" location="'R3'!A1" display="令和３年度"/>
    <hyperlink ref="A1:D1" location="'h26'!A1" display="'h26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showGridLines="0" zoomScale="90" zoomScaleNormal="90" workbookViewId="0">
      <pane xSplit="6" ySplit="5" topLeftCell="G54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36" customWidth="1"/>
    <col min="2" max="2" width="1.125" style="136" customWidth="1"/>
    <col min="3" max="3" width="6.75" style="136" customWidth="1"/>
    <col min="4" max="4" width="2.625" style="136" bestFit="1" customWidth="1"/>
    <col min="5" max="5" width="7.125" style="136" bestFit="1" customWidth="1"/>
    <col min="6" max="6" width="6.375" style="136" customWidth="1"/>
    <col min="7" max="8" width="12.75" style="136" bestFit="1" customWidth="1"/>
    <col min="9" max="9" width="7.625" style="136" customWidth="1"/>
    <col min="10" max="10" width="9.625" style="136" customWidth="1"/>
    <col min="11" max="12" width="12.75" style="136" bestFit="1" customWidth="1"/>
    <col min="13" max="13" width="7.625" style="136" customWidth="1"/>
    <col min="14" max="16" width="9.625" style="136" customWidth="1"/>
    <col min="17" max="17" width="8.625" style="136" customWidth="1"/>
    <col min="18" max="16384" width="9" style="136"/>
  </cols>
  <sheetData>
    <row r="1" spans="1:19" ht="17.25" customHeight="1" thickBot="1" x14ac:dyDescent="0.45">
      <c r="A1" s="281" t="str">
        <f>'h26'!A1</f>
        <v>平成26年度</v>
      </c>
      <c r="B1" s="281"/>
      <c r="C1" s="281"/>
      <c r="D1" s="281"/>
      <c r="E1" s="89"/>
      <c r="F1" s="89"/>
      <c r="G1" s="89"/>
      <c r="H1" s="89"/>
      <c r="I1" s="89"/>
      <c r="J1" s="92" t="str">
        <f ca="1">RIGHT(CELL("filename",$A$1),LEN(CELL("filename",$A$1))-FIND("]",CELL("filename",$A$1)))</f>
        <v>９月（下旬）</v>
      </c>
      <c r="K1" s="93" t="s">
        <v>72</v>
      </c>
      <c r="L1" s="89"/>
      <c r="M1" s="89"/>
      <c r="N1" s="89"/>
      <c r="O1" s="89"/>
      <c r="P1" s="89"/>
      <c r="Q1" s="89"/>
    </row>
    <row r="2" spans="1:19" x14ac:dyDescent="0.4">
      <c r="A2" s="299">
        <v>26</v>
      </c>
      <c r="B2" s="284"/>
      <c r="C2" s="1">
        <v>2014</v>
      </c>
      <c r="D2" s="2" t="s">
        <v>141</v>
      </c>
      <c r="E2" s="2">
        <v>9</v>
      </c>
      <c r="F2" s="2" t="s">
        <v>140</v>
      </c>
      <c r="G2" s="291" t="s">
        <v>139</v>
      </c>
      <c r="H2" s="284"/>
      <c r="I2" s="284"/>
      <c r="J2" s="292"/>
      <c r="K2" s="284" t="s">
        <v>138</v>
      </c>
      <c r="L2" s="284"/>
      <c r="M2" s="284"/>
      <c r="N2" s="284"/>
      <c r="O2" s="291" t="s">
        <v>137</v>
      </c>
      <c r="P2" s="284"/>
      <c r="Q2" s="302"/>
    </row>
    <row r="3" spans="1:19" x14ac:dyDescent="0.4">
      <c r="A3" s="295" t="s">
        <v>136</v>
      </c>
      <c r="B3" s="296"/>
      <c r="C3" s="296"/>
      <c r="D3" s="296"/>
      <c r="E3" s="296"/>
      <c r="F3" s="296"/>
      <c r="G3" s="293" t="s">
        <v>264</v>
      </c>
      <c r="H3" s="287" t="s">
        <v>263</v>
      </c>
      <c r="I3" s="289" t="s">
        <v>133</v>
      </c>
      <c r="J3" s="290"/>
      <c r="K3" s="285" t="s">
        <v>264</v>
      </c>
      <c r="L3" s="287" t="s">
        <v>263</v>
      </c>
      <c r="M3" s="289" t="s">
        <v>133</v>
      </c>
      <c r="N3" s="290"/>
      <c r="O3" s="303" t="s">
        <v>264</v>
      </c>
      <c r="P3" s="282" t="s">
        <v>263</v>
      </c>
      <c r="Q3" s="300" t="s">
        <v>131</v>
      </c>
    </row>
    <row r="4" spans="1:19" ht="14.25" thickBot="1" x14ac:dyDescent="0.45">
      <c r="A4" s="297"/>
      <c r="B4" s="298"/>
      <c r="C4" s="298"/>
      <c r="D4" s="298"/>
      <c r="E4" s="298"/>
      <c r="F4" s="298"/>
      <c r="G4" s="294"/>
      <c r="H4" s="288"/>
      <c r="I4" s="3" t="s">
        <v>132</v>
      </c>
      <c r="J4" s="4" t="s">
        <v>131</v>
      </c>
      <c r="K4" s="286"/>
      <c r="L4" s="288"/>
      <c r="M4" s="3" t="s">
        <v>132</v>
      </c>
      <c r="N4" s="4" t="s">
        <v>131</v>
      </c>
      <c r="O4" s="304"/>
      <c r="P4" s="283"/>
      <c r="Q4" s="301"/>
    </row>
    <row r="5" spans="1:19" x14ac:dyDescent="0.4">
      <c r="A5" s="176" t="s">
        <v>149</v>
      </c>
      <c r="B5" s="195"/>
      <c r="C5" s="195"/>
      <c r="D5" s="195"/>
      <c r="E5" s="195"/>
      <c r="F5" s="195"/>
      <c r="G5" s="194">
        <v>154984</v>
      </c>
      <c r="H5" s="193">
        <v>159964</v>
      </c>
      <c r="I5" s="192">
        <v>0.9688679952989423</v>
      </c>
      <c r="J5" s="191">
        <v>-4980</v>
      </c>
      <c r="K5" s="194">
        <v>215230</v>
      </c>
      <c r="L5" s="193">
        <v>220152</v>
      </c>
      <c r="M5" s="192">
        <v>0.97764271957556592</v>
      </c>
      <c r="N5" s="191">
        <v>-4922</v>
      </c>
      <c r="O5" s="190">
        <v>0.72008548994099331</v>
      </c>
      <c r="P5" s="189">
        <v>0.72660707147788806</v>
      </c>
      <c r="Q5" s="188">
        <v>-6.5215815368947494E-3</v>
      </c>
      <c r="R5" s="139"/>
      <c r="S5" s="139"/>
    </row>
    <row r="6" spans="1:19" x14ac:dyDescent="0.4">
      <c r="A6" s="159" t="s">
        <v>129</v>
      </c>
      <c r="B6" s="158" t="s">
        <v>128</v>
      </c>
      <c r="C6" s="158"/>
      <c r="D6" s="158"/>
      <c r="E6" s="158"/>
      <c r="F6" s="158"/>
      <c r="G6" s="157">
        <v>69720</v>
      </c>
      <c r="H6" s="156">
        <v>67437</v>
      </c>
      <c r="I6" s="155">
        <v>1.0338538191200677</v>
      </c>
      <c r="J6" s="154">
        <v>2283</v>
      </c>
      <c r="K6" s="177">
        <v>91736</v>
      </c>
      <c r="L6" s="156">
        <v>88872</v>
      </c>
      <c r="M6" s="155">
        <v>1.0322261229633631</v>
      </c>
      <c r="N6" s="154">
        <v>2864</v>
      </c>
      <c r="O6" s="153">
        <v>0.76000697654137961</v>
      </c>
      <c r="P6" s="152">
        <v>0.75881042398055631</v>
      </c>
      <c r="Q6" s="151">
        <v>1.1965525608232941E-3</v>
      </c>
      <c r="R6" s="139"/>
      <c r="S6" s="139"/>
    </row>
    <row r="7" spans="1:19" x14ac:dyDescent="0.4">
      <c r="A7" s="169"/>
      <c r="B7" s="159" t="s">
        <v>127</v>
      </c>
      <c r="C7" s="158"/>
      <c r="D7" s="158"/>
      <c r="E7" s="158"/>
      <c r="F7" s="158"/>
      <c r="G7" s="157">
        <v>46670</v>
      </c>
      <c r="H7" s="156">
        <v>44366</v>
      </c>
      <c r="I7" s="155">
        <v>1.0519316593788035</v>
      </c>
      <c r="J7" s="154">
        <v>2304</v>
      </c>
      <c r="K7" s="157">
        <v>62849</v>
      </c>
      <c r="L7" s="156">
        <v>59841</v>
      </c>
      <c r="M7" s="155">
        <v>1.0502665396634414</v>
      </c>
      <c r="N7" s="154">
        <v>3008</v>
      </c>
      <c r="O7" s="153">
        <v>0.7425734697449442</v>
      </c>
      <c r="P7" s="152">
        <v>0.74139803813438943</v>
      </c>
      <c r="Q7" s="151">
        <v>1.175431610554778E-3</v>
      </c>
      <c r="R7" s="139"/>
      <c r="S7" s="139"/>
    </row>
    <row r="8" spans="1:19" x14ac:dyDescent="0.4">
      <c r="A8" s="169"/>
      <c r="B8" s="169"/>
      <c r="C8" s="168" t="s">
        <v>98</v>
      </c>
      <c r="D8" s="5"/>
      <c r="E8" s="167"/>
      <c r="F8" s="6" t="s">
        <v>84</v>
      </c>
      <c r="G8" s="166">
        <v>38225</v>
      </c>
      <c r="H8" s="165">
        <v>39010</v>
      </c>
      <c r="I8" s="164">
        <v>0.97987695462701874</v>
      </c>
      <c r="J8" s="163">
        <v>-785</v>
      </c>
      <c r="K8" s="166">
        <v>50362</v>
      </c>
      <c r="L8" s="165">
        <v>53461</v>
      </c>
      <c r="M8" s="164">
        <v>0.94203250967995356</v>
      </c>
      <c r="N8" s="163">
        <v>-3099</v>
      </c>
      <c r="O8" s="162">
        <v>0.75900480521027758</v>
      </c>
      <c r="P8" s="161">
        <v>0.72969080264117769</v>
      </c>
      <c r="Q8" s="160">
        <v>2.9314002569099884E-2</v>
      </c>
      <c r="R8" s="139"/>
      <c r="S8" s="139"/>
    </row>
    <row r="9" spans="1:19" x14ac:dyDescent="0.4">
      <c r="A9" s="169"/>
      <c r="B9" s="169"/>
      <c r="C9" s="168" t="s">
        <v>112</v>
      </c>
      <c r="D9" s="167"/>
      <c r="E9" s="167"/>
      <c r="F9" s="6" t="s">
        <v>84</v>
      </c>
      <c r="G9" s="166">
        <v>7510</v>
      </c>
      <c r="H9" s="165">
        <v>4413</v>
      </c>
      <c r="I9" s="164">
        <v>1.7017901654203489</v>
      </c>
      <c r="J9" s="163">
        <v>3097</v>
      </c>
      <c r="K9" s="166">
        <v>10000</v>
      </c>
      <c r="L9" s="165">
        <v>5000</v>
      </c>
      <c r="M9" s="164">
        <v>2</v>
      </c>
      <c r="N9" s="163">
        <v>5000</v>
      </c>
      <c r="O9" s="162">
        <v>0.751</v>
      </c>
      <c r="P9" s="161">
        <v>0.88260000000000005</v>
      </c>
      <c r="Q9" s="160">
        <v>-0.13160000000000005</v>
      </c>
      <c r="R9" s="139"/>
      <c r="S9" s="139"/>
    </row>
    <row r="10" spans="1:19" x14ac:dyDescent="0.4">
      <c r="A10" s="169"/>
      <c r="B10" s="169"/>
      <c r="C10" s="168" t="s">
        <v>96</v>
      </c>
      <c r="D10" s="167"/>
      <c r="E10" s="167"/>
      <c r="F10" s="173"/>
      <c r="G10" s="166">
        <v>0</v>
      </c>
      <c r="H10" s="165">
        <v>0</v>
      </c>
      <c r="I10" s="164" t="e">
        <v>#DIV/0!</v>
      </c>
      <c r="J10" s="163">
        <v>0</v>
      </c>
      <c r="K10" s="166">
        <v>0</v>
      </c>
      <c r="L10" s="165">
        <v>0</v>
      </c>
      <c r="M10" s="164" t="e">
        <v>#DIV/0!</v>
      </c>
      <c r="N10" s="163">
        <v>0</v>
      </c>
      <c r="O10" s="162" t="e">
        <v>#DIV/0!</v>
      </c>
      <c r="P10" s="161" t="e">
        <v>#DIV/0!</v>
      </c>
      <c r="Q10" s="160" t="e">
        <v>#DIV/0!</v>
      </c>
      <c r="R10" s="139"/>
      <c r="S10" s="139"/>
    </row>
    <row r="11" spans="1:19" x14ac:dyDescent="0.4">
      <c r="A11" s="169"/>
      <c r="B11" s="169"/>
      <c r="C11" s="168" t="s">
        <v>97</v>
      </c>
      <c r="D11" s="167"/>
      <c r="E11" s="167"/>
      <c r="F11" s="173"/>
      <c r="G11" s="166">
        <v>0</v>
      </c>
      <c r="H11" s="165">
        <v>0</v>
      </c>
      <c r="I11" s="164" t="e">
        <v>#DIV/0!</v>
      </c>
      <c r="J11" s="163">
        <v>0</v>
      </c>
      <c r="K11" s="166">
        <v>0</v>
      </c>
      <c r="L11" s="165">
        <v>0</v>
      </c>
      <c r="M11" s="164" t="e">
        <v>#DIV/0!</v>
      </c>
      <c r="N11" s="163">
        <v>0</v>
      </c>
      <c r="O11" s="162" t="e">
        <v>#DIV/0!</v>
      </c>
      <c r="P11" s="161" t="e">
        <v>#DIV/0!</v>
      </c>
      <c r="Q11" s="160" t="e">
        <v>#DIV/0!</v>
      </c>
      <c r="R11" s="139"/>
      <c r="S11" s="139"/>
    </row>
    <row r="12" spans="1:19" x14ac:dyDescent="0.4">
      <c r="A12" s="169"/>
      <c r="B12" s="169"/>
      <c r="C12" s="168" t="s">
        <v>93</v>
      </c>
      <c r="D12" s="167"/>
      <c r="E12" s="167"/>
      <c r="F12" s="173"/>
      <c r="G12" s="166">
        <v>0</v>
      </c>
      <c r="H12" s="165">
        <v>0</v>
      </c>
      <c r="I12" s="164" t="e">
        <v>#DIV/0!</v>
      </c>
      <c r="J12" s="163">
        <v>0</v>
      </c>
      <c r="K12" s="166">
        <v>0</v>
      </c>
      <c r="L12" s="165">
        <v>0</v>
      </c>
      <c r="M12" s="164" t="e">
        <v>#DIV/0!</v>
      </c>
      <c r="N12" s="163">
        <v>0</v>
      </c>
      <c r="O12" s="162" t="e">
        <v>#DIV/0!</v>
      </c>
      <c r="P12" s="161" t="e">
        <v>#DIV/0!</v>
      </c>
      <c r="Q12" s="160" t="e">
        <v>#DIV/0!</v>
      </c>
      <c r="R12" s="139"/>
      <c r="S12" s="139"/>
    </row>
    <row r="13" spans="1:19" x14ac:dyDescent="0.4">
      <c r="A13" s="169"/>
      <c r="B13" s="169"/>
      <c r="C13" s="168" t="s">
        <v>91</v>
      </c>
      <c r="D13" s="167"/>
      <c r="E13" s="167"/>
      <c r="F13" s="6" t="s">
        <v>84</v>
      </c>
      <c r="G13" s="166">
        <v>935</v>
      </c>
      <c r="H13" s="165">
        <v>943</v>
      </c>
      <c r="I13" s="164">
        <v>0.99151643690349944</v>
      </c>
      <c r="J13" s="163">
        <v>-8</v>
      </c>
      <c r="K13" s="166">
        <v>2487</v>
      </c>
      <c r="L13" s="165">
        <v>1380</v>
      </c>
      <c r="M13" s="164">
        <v>1.8021739130434782</v>
      </c>
      <c r="N13" s="163">
        <v>1107</v>
      </c>
      <c r="O13" s="162">
        <v>0.37595496582227583</v>
      </c>
      <c r="P13" s="161">
        <v>0.68333333333333335</v>
      </c>
      <c r="Q13" s="160">
        <v>-0.30737836751105752</v>
      </c>
      <c r="R13" s="139"/>
      <c r="S13" s="139"/>
    </row>
    <row r="14" spans="1:19" x14ac:dyDescent="0.4">
      <c r="A14" s="169"/>
      <c r="B14" s="169"/>
      <c r="C14" s="168" t="s">
        <v>110</v>
      </c>
      <c r="D14" s="167"/>
      <c r="E14" s="167"/>
      <c r="F14" s="173"/>
      <c r="G14" s="166">
        <v>0</v>
      </c>
      <c r="H14" s="165">
        <v>0</v>
      </c>
      <c r="I14" s="164" t="e">
        <v>#DIV/0!</v>
      </c>
      <c r="J14" s="163">
        <v>0</v>
      </c>
      <c r="K14" s="166">
        <v>0</v>
      </c>
      <c r="L14" s="165">
        <v>0</v>
      </c>
      <c r="M14" s="164" t="e">
        <v>#DIV/0!</v>
      </c>
      <c r="N14" s="163">
        <v>0</v>
      </c>
      <c r="O14" s="162" t="e">
        <v>#DIV/0!</v>
      </c>
      <c r="P14" s="161" t="e">
        <v>#DIV/0!</v>
      </c>
      <c r="Q14" s="160" t="e">
        <v>#DIV/0!</v>
      </c>
      <c r="R14" s="139"/>
      <c r="S14" s="139"/>
    </row>
    <row r="15" spans="1:19" x14ac:dyDescent="0.4">
      <c r="A15" s="169"/>
      <c r="B15" s="169"/>
      <c r="C15" s="168" t="s">
        <v>90</v>
      </c>
      <c r="D15" s="167"/>
      <c r="E15" s="167"/>
      <c r="F15" s="173"/>
      <c r="G15" s="166">
        <v>0</v>
      </c>
      <c r="H15" s="165">
        <v>0</v>
      </c>
      <c r="I15" s="164" t="e">
        <v>#DIV/0!</v>
      </c>
      <c r="J15" s="163">
        <v>0</v>
      </c>
      <c r="K15" s="166">
        <v>0</v>
      </c>
      <c r="L15" s="165">
        <v>0</v>
      </c>
      <c r="M15" s="164" t="e">
        <v>#DIV/0!</v>
      </c>
      <c r="N15" s="163">
        <v>0</v>
      </c>
      <c r="O15" s="162" t="e">
        <v>#DIV/0!</v>
      </c>
      <c r="P15" s="161" t="e">
        <v>#DIV/0!</v>
      </c>
      <c r="Q15" s="160" t="e">
        <v>#DIV/0!</v>
      </c>
      <c r="R15" s="139"/>
      <c r="S15" s="139"/>
    </row>
    <row r="16" spans="1:19" x14ac:dyDescent="0.4">
      <c r="A16" s="169"/>
      <c r="B16" s="169"/>
      <c r="C16" s="149" t="s">
        <v>126</v>
      </c>
      <c r="D16" s="147"/>
      <c r="E16" s="147"/>
      <c r="F16" s="187"/>
      <c r="G16" s="146">
        <v>0</v>
      </c>
      <c r="H16" s="145">
        <v>0</v>
      </c>
      <c r="I16" s="144" t="e">
        <v>#DIV/0!</v>
      </c>
      <c r="J16" s="143">
        <v>0</v>
      </c>
      <c r="K16" s="146">
        <v>0</v>
      </c>
      <c r="L16" s="145">
        <v>0</v>
      </c>
      <c r="M16" s="144" t="e">
        <v>#DIV/0!</v>
      </c>
      <c r="N16" s="143">
        <v>0</v>
      </c>
      <c r="O16" s="142" t="e">
        <v>#DIV/0!</v>
      </c>
      <c r="P16" s="141" t="e">
        <v>#DIV/0!</v>
      </c>
      <c r="Q16" s="140" t="e">
        <v>#DIV/0!</v>
      </c>
      <c r="R16" s="139"/>
      <c r="S16" s="139"/>
    </row>
    <row r="17" spans="1:19" x14ac:dyDescent="0.4">
      <c r="A17" s="169"/>
      <c r="B17" s="159" t="s">
        <v>125</v>
      </c>
      <c r="C17" s="158"/>
      <c r="D17" s="158"/>
      <c r="E17" s="158"/>
      <c r="F17" s="174"/>
      <c r="G17" s="157">
        <v>22368</v>
      </c>
      <c r="H17" s="156">
        <v>22207</v>
      </c>
      <c r="I17" s="155">
        <v>1.0072499662268655</v>
      </c>
      <c r="J17" s="154">
        <v>161</v>
      </c>
      <c r="K17" s="157">
        <v>27685</v>
      </c>
      <c r="L17" s="156">
        <v>27790</v>
      </c>
      <c r="M17" s="155">
        <v>0.99622166246851385</v>
      </c>
      <c r="N17" s="154">
        <v>-105</v>
      </c>
      <c r="O17" s="153">
        <v>0.8079465414484378</v>
      </c>
      <c r="P17" s="152">
        <v>0.79910039582583658</v>
      </c>
      <c r="Q17" s="151">
        <v>8.8461456226012203E-3</v>
      </c>
      <c r="R17" s="139"/>
      <c r="S17" s="139"/>
    </row>
    <row r="18" spans="1:19" x14ac:dyDescent="0.4">
      <c r="A18" s="169"/>
      <c r="B18" s="169"/>
      <c r="C18" s="168" t="s">
        <v>98</v>
      </c>
      <c r="D18" s="167"/>
      <c r="E18" s="167"/>
      <c r="F18" s="173"/>
      <c r="G18" s="166">
        <v>0</v>
      </c>
      <c r="H18" s="165">
        <v>0</v>
      </c>
      <c r="I18" s="164" t="e">
        <v>#DIV/0!</v>
      </c>
      <c r="J18" s="163">
        <v>0</v>
      </c>
      <c r="K18" s="200">
        <v>0</v>
      </c>
      <c r="L18" s="165">
        <v>0</v>
      </c>
      <c r="M18" s="164" t="e">
        <v>#DIV/0!</v>
      </c>
      <c r="N18" s="163">
        <v>0</v>
      </c>
      <c r="O18" s="162" t="e">
        <v>#DIV/0!</v>
      </c>
      <c r="P18" s="161" t="e">
        <v>#DIV/0!</v>
      </c>
      <c r="Q18" s="160" t="e">
        <v>#DIV/0!</v>
      </c>
      <c r="R18" s="139"/>
      <c r="S18" s="139"/>
    </row>
    <row r="19" spans="1:19" x14ac:dyDescent="0.4">
      <c r="A19" s="169"/>
      <c r="B19" s="169"/>
      <c r="C19" s="168" t="s">
        <v>96</v>
      </c>
      <c r="D19" s="167"/>
      <c r="E19" s="167"/>
      <c r="F19" s="6" t="s">
        <v>84</v>
      </c>
      <c r="G19" s="166">
        <v>3802</v>
      </c>
      <c r="H19" s="165">
        <v>3894</v>
      </c>
      <c r="I19" s="164">
        <v>0.97637390857729844</v>
      </c>
      <c r="J19" s="163">
        <v>-92</v>
      </c>
      <c r="K19" s="200">
        <v>4395</v>
      </c>
      <c r="L19" s="165">
        <v>4405</v>
      </c>
      <c r="M19" s="164">
        <v>0.99772985244040857</v>
      </c>
      <c r="N19" s="163">
        <v>-10</v>
      </c>
      <c r="O19" s="162">
        <v>0.86507394766780432</v>
      </c>
      <c r="P19" s="161">
        <v>0.8839954597048808</v>
      </c>
      <c r="Q19" s="160">
        <v>-1.8921512037076482E-2</v>
      </c>
      <c r="R19" s="139"/>
      <c r="S19" s="139"/>
    </row>
    <row r="20" spans="1:19" x14ac:dyDescent="0.4">
      <c r="A20" s="169"/>
      <c r="B20" s="169"/>
      <c r="C20" s="168" t="s">
        <v>97</v>
      </c>
      <c r="D20" s="167"/>
      <c r="E20" s="167"/>
      <c r="F20" s="6" t="s">
        <v>84</v>
      </c>
      <c r="G20" s="166">
        <v>6359</v>
      </c>
      <c r="H20" s="165">
        <v>6331</v>
      </c>
      <c r="I20" s="164">
        <v>1.0044226820407518</v>
      </c>
      <c r="J20" s="163">
        <v>28</v>
      </c>
      <c r="K20" s="200">
        <v>8710</v>
      </c>
      <c r="L20" s="165">
        <v>8745</v>
      </c>
      <c r="M20" s="164">
        <v>0.9959977129788451</v>
      </c>
      <c r="N20" s="163">
        <v>-35</v>
      </c>
      <c r="O20" s="162">
        <v>0.73008036739380022</v>
      </c>
      <c r="P20" s="161">
        <v>0.72395654659805608</v>
      </c>
      <c r="Q20" s="160">
        <v>6.1238207957441393E-3</v>
      </c>
      <c r="R20" s="139"/>
      <c r="S20" s="139"/>
    </row>
    <row r="21" spans="1:19" x14ac:dyDescent="0.4">
      <c r="A21" s="169"/>
      <c r="B21" s="169"/>
      <c r="C21" s="168" t="s">
        <v>98</v>
      </c>
      <c r="D21" s="5" t="s">
        <v>0</v>
      </c>
      <c r="E21" s="167" t="s">
        <v>89</v>
      </c>
      <c r="F21" s="6" t="s">
        <v>84</v>
      </c>
      <c r="G21" s="166">
        <v>2336</v>
      </c>
      <c r="H21" s="165">
        <v>2326</v>
      </c>
      <c r="I21" s="164">
        <v>1.0042992261392949</v>
      </c>
      <c r="J21" s="163">
        <v>10</v>
      </c>
      <c r="K21" s="200">
        <v>2900</v>
      </c>
      <c r="L21" s="165">
        <v>2900</v>
      </c>
      <c r="M21" s="164">
        <v>1</v>
      </c>
      <c r="N21" s="163">
        <v>0</v>
      </c>
      <c r="O21" s="162">
        <v>0.80551724137931036</v>
      </c>
      <c r="P21" s="161">
        <v>0.80206896551724138</v>
      </c>
      <c r="Q21" s="160">
        <v>3.4482758620689724E-3</v>
      </c>
      <c r="R21" s="139"/>
      <c r="S21" s="139"/>
    </row>
    <row r="22" spans="1:19" x14ac:dyDescent="0.4">
      <c r="A22" s="169"/>
      <c r="B22" s="169"/>
      <c r="C22" s="168" t="s">
        <v>98</v>
      </c>
      <c r="D22" s="5" t="s">
        <v>0</v>
      </c>
      <c r="E22" s="167" t="s">
        <v>123</v>
      </c>
      <c r="F22" s="6" t="s">
        <v>84</v>
      </c>
      <c r="G22" s="166">
        <v>1316</v>
      </c>
      <c r="H22" s="165">
        <v>1363</v>
      </c>
      <c r="I22" s="164">
        <v>0.96551724137931039</v>
      </c>
      <c r="J22" s="163">
        <v>-47</v>
      </c>
      <c r="K22" s="200">
        <v>1450</v>
      </c>
      <c r="L22" s="165">
        <v>1495</v>
      </c>
      <c r="M22" s="164">
        <v>0.96989966555183948</v>
      </c>
      <c r="N22" s="163">
        <v>-45</v>
      </c>
      <c r="O22" s="162">
        <v>0.90758620689655167</v>
      </c>
      <c r="P22" s="161">
        <v>0.91170568561872911</v>
      </c>
      <c r="Q22" s="160">
        <v>-4.1194787221774387E-3</v>
      </c>
      <c r="R22" s="139"/>
      <c r="S22" s="139"/>
    </row>
    <row r="23" spans="1:19" x14ac:dyDescent="0.4">
      <c r="A23" s="169"/>
      <c r="B23" s="169"/>
      <c r="C23" s="168" t="s">
        <v>98</v>
      </c>
      <c r="D23" s="5" t="s">
        <v>0</v>
      </c>
      <c r="E23" s="167" t="s">
        <v>124</v>
      </c>
      <c r="F23" s="6" t="s">
        <v>88</v>
      </c>
      <c r="G23" s="166">
        <v>0</v>
      </c>
      <c r="H23" s="165">
        <v>0</v>
      </c>
      <c r="I23" s="164" t="e">
        <v>#DIV/0!</v>
      </c>
      <c r="J23" s="163">
        <v>0</v>
      </c>
      <c r="K23" s="200">
        <v>0</v>
      </c>
      <c r="L23" s="165">
        <v>0</v>
      </c>
      <c r="M23" s="164" t="e">
        <v>#DIV/0!</v>
      </c>
      <c r="N23" s="163">
        <v>0</v>
      </c>
      <c r="O23" s="162" t="e">
        <v>#DIV/0!</v>
      </c>
      <c r="P23" s="161" t="e">
        <v>#DIV/0!</v>
      </c>
      <c r="Q23" s="160" t="e">
        <v>#DIV/0!</v>
      </c>
      <c r="R23" s="139"/>
      <c r="S23" s="139"/>
    </row>
    <row r="24" spans="1:19" x14ac:dyDescent="0.4">
      <c r="A24" s="169"/>
      <c r="B24" s="169"/>
      <c r="C24" s="168" t="s">
        <v>96</v>
      </c>
      <c r="D24" s="5" t="s">
        <v>0</v>
      </c>
      <c r="E24" s="167" t="s">
        <v>89</v>
      </c>
      <c r="F24" s="6" t="s">
        <v>84</v>
      </c>
      <c r="G24" s="166">
        <v>1289</v>
      </c>
      <c r="H24" s="165">
        <v>1180</v>
      </c>
      <c r="I24" s="164">
        <v>1.0923728813559321</v>
      </c>
      <c r="J24" s="163">
        <v>109</v>
      </c>
      <c r="K24" s="200">
        <v>1485</v>
      </c>
      <c r="L24" s="165">
        <v>1500</v>
      </c>
      <c r="M24" s="164">
        <v>0.99</v>
      </c>
      <c r="N24" s="163">
        <v>-15</v>
      </c>
      <c r="O24" s="162">
        <v>0.86801346801346801</v>
      </c>
      <c r="P24" s="161">
        <v>0.78666666666666663</v>
      </c>
      <c r="Q24" s="160">
        <v>8.134680134680139E-2</v>
      </c>
      <c r="R24" s="139"/>
      <c r="S24" s="139"/>
    </row>
    <row r="25" spans="1:19" x14ac:dyDescent="0.4">
      <c r="A25" s="169"/>
      <c r="B25" s="169"/>
      <c r="C25" s="168" t="s">
        <v>96</v>
      </c>
      <c r="D25" s="5" t="s">
        <v>0</v>
      </c>
      <c r="E25" s="167" t="s">
        <v>123</v>
      </c>
      <c r="F25" s="173"/>
      <c r="G25" s="166">
        <v>0</v>
      </c>
      <c r="H25" s="165">
        <v>0</v>
      </c>
      <c r="I25" s="164" t="e">
        <v>#DIV/0!</v>
      </c>
      <c r="J25" s="163">
        <v>0</v>
      </c>
      <c r="K25" s="200">
        <v>0</v>
      </c>
      <c r="L25" s="165">
        <v>0</v>
      </c>
      <c r="M25" s="164" t="e">
        <v>#DIV/0!</v>
      </c>
      <c r="N25" s="163">
        <v>0</v>
      </c>
      <c r="O25" s="162" t="e">
        <v>#DIV/0!</v>
      </c>
      <c r="P25" s="161" t="e">
        <v>#DIV/0!</v>
      </c>
      <c r="Q25" s="160" t="e">
        <v>#DIV/0!</v>
      </c>
      <c r="R25" s="139"/>
      <c r="S25" s="139"/>
    </row>
    <row r="26" spans="1:19" x14ac:dyDescent="0.4">
      <c r="A26" s="169"/>
      <c r="B26" s="169"/>
      <c r="C26" s="168" t="s">
        <v>90</v>
      </c>
      <c r="D26" s="5" t="s">
        <v>0</v>
      </c>
      <c r="E26" s="167" t="s">
        <v>89</v>
      </c>
      <c r="F26" s="173"/>
      <c r="G26" s="166">
        <v>0</v>
      </c>
      <c r="H26" s="165">
        <v>0</v>
      </c>
      <c r="I26" s="164" t="e">
        <v>#DIV/0!</v>
      </c>
      <c r="J26" s="163">
        <v>0</v>
      </c>
      <c r="K26" s="200">
        <v>0</v>
      </c>
      <c r="L26" s="165">
        <v>0</v>
      </c>
      <c r="M26" s="164" t="e">
        <v>#DIV/0!</v>
      </c>
      <c r="N26" s="163">
        <v>0</v>
      </c>
      <c r="O26" s="162" t="e">
        <v>#DIV/0!</v>
      </c>
      <c r="P26" s="161" t="e">
        <v>#DIV/0!</v>
      </c>
      <c r="Q26" s="160" t="e">
        <v>#DIV/0!</v>
      </c>
      <c r="R26" s="139"/>
      <c r="S26" s="139"/>
    </row>
    <row r="27" spans="1:19" x14ac:dyDescent="0.4">
      <c r="A27" s="169"/>
      <c r="B27" s="169"/>
      <c r="C27" s="168" t="s">
        <v>93</v>
      </c>
      <c r="D27" s="5" t="s">
        <v>0</v>
      </c>
      <c r="E27" s="167" t="s">
        <v>89</v>
      </c>
      <c r="F27" s="173"/>
      <c r="G27" s="166">
        <v>0</v>
      </c>
      <c r="H27" s="165">
        <v>0</v>
      </c>
      <c r="I27" s="164" t="e">
        <v>#DIV/0!</v>
      </c>
      <c r="J27" s="163">
        <v>0</v>
      </c>
      <c r="K27" s="200">
        <v>0</v>
      </c>
      <c r="L27" s="165">
        <v>0</v>
      </c>
      <c r="M27" s="164" t="e">
        <v>#DIV/0!</v>
      </c>
      <c r="N27" s="163">
        <v>0</v>
      </c>
      <c r="O27" s="162" t="e">
        <v>#DIV/0!</v>
      </c>
      <c r="P27" s="161" t="e">
        <v>#DIV/0!</v>
      </c>
      <c r="Q27" s="160" t="e">
        <v>#DIV/0!</v>
      </c>
      <c r="R27" s="139"/>
      <c r="S27" s="139"/>
    </row>
    <row r="28" spans="1:19" x14ac:dyDescent="0.4">
      <c r="A28" s="169"/>
      <c r="B28" s="169"/>
      <c r="C28" s="168" t="s">
        <v>110</v>
      </c>
      <c r="D28" s="167"/>
      <c r="E28" s="167"/>
      <c r="F28" s="173"/>
      <c r="G28" s="166">
        <v>0</v>
      </c>
      <c r="H28" s="165">
        <v>0</v>
      </c>
      <c r="I28" s="164" t="e">
        <v>#DIV/0!</v>
      </c>
      <c r="J28" s="163">
        <v>0</v>
      </c>
      <c r="K28" s="200">
        <v>0</v>
      </c>
      <c r="L28" s="165">
        <v>0</v>
      </c>
      <c r="M28" s="164" t="e">
        <v>#DIV/0!</v>
      </c>
      <c r="N28" s="163">
        <v>0</v>
      </c>
      <c r="O28" s="162" t="e">
        <v>#DIV/0!</v>
      </c>
      <c r="P28" s="161" t="e">
        <v>#DIV/0!</v>
      </c>
      <c r="Q28" s="160" t="e">
        <v>#DIV/0!</v>
      </c>
      <c r="R28" s="139"/>
      <c r="S28" s="139"/>
    </row>
    <row r="29" spans="1:19" x14ac:dyDescent="0.4">
      <c r="A29" s="169"/>
      <c r="B29" s="169"/>
      <c r="C29" s="168" t="s">
        <v>105</v>
      </c>
      <c r="D29" s="167"/>
      <c r="E29" s="167"/>
      <c r="F29" s="173"/>
      <c r="G29" s="166">
        <v>0</v>
      </c>
      <c r="H29" s="165">
        <v>0</v>
      </c>
      <c r="I29" s="164" t="e">
        <v>#DIV/0!</v>
      </c>
      <c r="J29" s="163">
        <v>0</v>
      </c>
      <c r="K29" s="200">
        <v>0</v>
      </c>
      <c r="L29" s="165">
        <v>0</v>
      </c>
      <c r="M29" s="164" t="e">
        <v>#DIV/0!</v>
      </c>
      <c r="N29" s="163">
        <v>0</v>
      </c>
      <c r="O29" s="162" t="e">
        <v>#DIV/0!</v>
      </c>
      <c r="P29" s="161" t="e">
        <v>#DIV/0!</v>
      </c>
      <c r="Q29" s="160" t="e">
        <v>#DIV/0!</v>
      </c>
      <c r="R29" s="139"/>
      <c r="S29" s="139"/>
    </row>
    <row r="30" spans="1:19" x14ac:dyDescent="0.4">
      <c r="A30" s="169"/>
      <c r="B30" s="169"/>
      <c r="C30" s="168" t="s">
        <v>122</v>
      </c>
      <c r="D30" s="167"/>
      <c r="E30" s="167"/>
      <c r="F30" s="173"/>
      <c r="G30" s="166">
        <v>0</v>
      </c>
      <c r="H30" s="165">
        <v>0</v>
      </c>
      <c r="I30" s="164" t="e">
        <v>#DIV/0!</v>
      </c>
      <c r="J30" s="163">
        <v>0</v>
      </c>
      <c r="K30" s="200">
        <v>0</v>
      </c>
      <c r="L30" s="165">
        <v>0</v>
      </c>
      <c r="M30" s="164" t="e">
        <v>#DIV/0!</v>
      </c>
      <c r="N30" s="163">
        <v>0</v>
      </c>
      <c r="O30" s="162" t="e">
        <v>#DIV/0!</v>
      </c>
      <c r="P30" s="161" t="e">
        <v>#DIV/0!</v>
      </c>
      <c r="Q30" s="160" t="e">
        <v>#DIV/0!</v>
      </c>
      <c r="R30" s="139"/>
      <c r="S30" s="139"/>
    </row>
    <row r="31" spans="1:19" x14ac:dyDescent="0.4">
      <c r="A31" s="169"/>
      <c r="B31" s="169"/>
      <c r="C31" s="168" t="s">
        <v>121</v>
      </c>
      <c r="D31" s="167"/>
      <c r="E31" s="167"/>
      <c r="F31" s="6" t="s">
        <v>84</v>
      </c>
      <c r="G31" s="166">
        <v>1139</v>
      </c>
      <c r="H31" s="165">
        <v>1137</v>
      </c>
      <c r="I31" s="164">
        <v>1.0017590149516271</v>
      </c>
      <c r="J31" s="163">
        <v>2</v>
      </c>
      <c r="K31" s="200">
        <v>1450</v>
      </c>
      <c r="L31" s="165">
        <v>1450</v>
      </c>
      <c r="M31" s="164">
        <v>1</v>
      </c>
      <c r="N31" s="163">
        <v>0</v>
      </c>
      <c r="O31" s="162">
        <v>0.78551724137931034</v>
      </c>
      <c r="P31" s="161">
        <v>0.7841379310344827</v>
      </c>
      <c r="Q31" s="160">
        <v>1.3793103448276334E-3</v>
      </c>
      <c r="R31" s="139"/>
      <c r="S31" s="139"/>
    </row>
    <row r="32" spans="1:19" x14ac:dyDescent="0.4">
      <c r="A32" s="169"/>
      <c r="B32" s="169"/>
      <c r="C32" s="168" t="s">
        <v>120</v>
      </c>
      <c r="D32" s="167"/>
      <c r="E32" s="167"/>
      <c r="F32" s="173"/>
      <c r="G32" s="166">
        <v>0</v>
      </c>
      <c r="H32" s="165">
        <v>0</v>
      </c>
      <c r="I32" s="164" t="e">
        <v>#DIV/0!</v>
      </c>
      <c r="J32" s="163">
        <v>0</v>
      </c>
      <c r="K32" s="200">
        <v>0</v>
      </c>
      <c r="L32" s="165">
        <v>0</v>
      </c>
      <c r="M32" s="164" t="e">
        <v>#DIV/0!</v>
      </c>
      <c r="N32" s="163">
        <v>0</v>
      </c>
      <c r="O32" s="162" t="e">
        <v>#DIV/0!</v>
      </c>
      <c r="P32" s="161" t="e">
        <v>#DIV/0!</v>
      </c>
      <c r="Q32" s="160" t="e">
        <v>#DIV/0!</v>
      </c>
      <c r="R32" s="139"/>
      <c r="S32" s="139"/>
    </row>
    <row r="33" spans="1:19" x14ac:dyDescent="0.4">
      <c r="A33" s="169"/>
      <c r="B33" s="169"/>
      <c r="C33" s="168" t="s">
        <v>119</v>
      </c>
      <c r="D33" s="167"/>
      <c r="E33" s="167"/>
      <c r="F33" s="6" t="s">
        <v>84</v>
      </c>
      <c r="G33" s="166">
        <v>843</v>
      </c>
      <c r="H33" s="165">
        <v>879</v>
      </c>
      <c r="I33" s="164">
        <v>0.95904436860068254</v>
      </c>
      <c r="J33" s="163">
        <v>-36</v>
      </c>
      <c r="K33" s="200">
        <v>1450</v>
      </c>
      <c r="L33" s="165">
        <v>1450</v>
      </c>
      <c r="M33" s="164">
        <v>1</v>
      </c>
      <c r="N33" s="163">
        <v>0</v>
      </c>
      <c r="O33" s="162">
        <v>0.58137931034482759</v>
      </c>
      <c r="P33" s="161">
        <v>0.60620689655172411</v>
      </c>
      <c r="Q33" s="160">
        <v>-2.4827586206896513E-2</v>
      </c>
      <c r="R33" s="139"/>
      <c r="S33" s="139"/>
    </row>
    <row r="34" spans="1:19" x14ac:dyDescent="0.4">
      <c r="A34" s="169"/>
      <c r="B34" s="169"/>
      <c r="C34" s="168" t="s">
        <v>94</v>
      </c>
      <c r="D34" s="167"/>
      <c r="E34" s="167"/>
      <c r="F34" s="173"/>
      <c r="G34" s="166">
        <v>0</v>
      </c>
      <c r="H34" s="165">
        <v>0</v>
      </c>
      <c r="I34" s="164" t="e">
        <v>#DIV/0!</v>
      </c>
      <c r="J34" s="163">
        <v>0</v>
      </c>
      <c r="K34" s="200">
        <v>0</v>
      </c>
      <c r="L34" s="165">
        <v>0</v>
      </c>
      <c r="M34" s="164" t="e">
        <v>#DIV/0!</v>
      </c>
      <c r="N34" s="163">
        <v>0</v>
      </c>
      <c r="O34" s="162" t="e">
        <v>#DIV/0!</v>
      </c>
      <c r="P34" s="161" t="e">
        <v>#DIV/0!</v>
      </c>
      <c r="Q34" s="160" t="e">
        <v>#DIV/0!</v>
      </c>
      <c r="R34" s="139"/>
      <c r="S34" s="139"/>
    </row>
    <row r="35" spans="1:19" x14ac:dyDescent="0.4">
      <c r="A35" s="169"/>
      <c r="B35" s="169"/>
      <c r="C35" s="168" t="s">
        <v>90</v>
      </c>
      <c r="D35" s="167"/>
      <c r="E35" s="167"/>
      <c r="F35" s="173"/>
      <c r="G35" s="166">
        <v>0</v>
      </c>
      <c r="H35" s="165">
        <v>0</v>
      </c>
      <c r="I35" s="164" t="e">
        <v>#DIV/0!</v>
      </c>
      <c r="J35" s="163">
        <v>0</v>
      </c>
      <c r="K35" s="200">
        <v>0</v>
      </c>
      <c r="L35" s="165">
        <v>0</v>
      </c>
      <c r="M35" s="164" t="e">
        <v>#DIV/0!</v>
      </c>
      <c r="N35" s="163">
        <v>0</v>
      </c>
      <c r="O35" s="162" t="e">
        <v>#DIV/0!</v>
      </c>
      <c r="P35" s="161" t="e">
        <v>#DIV/0!</v>
      </c>
      <c r="Q35" s="160" t="e">
        <v>#DIV/0!</v>
      </c>
      <c r="R35" s="139"/>
      <c r="S35" s="139"/>
    </row>
    <row r="36" spans="1:19" x14ac:dyDescent="0.4">
      <c r="A36" s="169"/>
      <c r="B36" s="150"/>
      <c r="C36" s="149" t="s">
        <v>93</v>
      </c>
      <c r="D36" s="147"/>
      <c r="E36" s="147"/>
      <c r="F36" s="6" t="s">
        <v>84</v>
      </c>
      <c r="G36" s="146">
        <v>5284</v>
      </c>
      <c r="H36" s="145">
        <v>5097</v>
      </c>
      <c r="I36" s="144">
        <v>1.0366882479890132</v>
      </c>
      <c r="J36" s="143">
        <v>187</v>
      </c>
      <c r="K36" s="198">
        <v>5845</v>
      </c>
      <c r="L36" s="145">
        <v>5845</v>
      </c>
      <c r="M36" s="144">
        <v>1</v>
      </c>
      <c r="N36" s="143">
        <v>0</v>
      </c>
      <c r="O36" s="142">
        <v>0.90402053036783581</v>
      </c>
      <c r="P36" s="141">
        <v>0.87202737382378104</v>
      </c>
      <c r="Q36" s="140">
        <v>3.1993156544054768E-2</v>
      </c>
      <c r="R36" s="139"/>
      <c r="S36" s="139"/>
    </row>
    <row r="37" spans="1:19" x14ac:dyDescent="0.4">
      <c r="A37" s="169"/>
      <c r="B37" s="159" t="s">
        <v>118</v>
      </c>
      <c r="C37" s="158"/>
      <c r="D37" s="158"/>
      <c r="E37" s="158"/>
      <c r="F37" s="174"/>
      <c r="G37" s="157">
        <v>682</v>
      </c>
      <c r="H37" s="156">
        <v>864</v>
      </c>
      <c r="I37" s="155">
        <v>0.78935185185185186</v>
      </c>
      <c r="J37" s="154">
        <v>-182</v>
      </c>
      <c r="K37" s="157">
        <v>1202</v>
      </c>
      <c r="L37" s="156">
        <v>1241</v>
      </c>
      <c r="M37" s="155">
        <v>0.96857373086220788</v>
      </c>
      <c r="N37" s="154">
        <v>-39</v>
      </c>
      <c r="O37" s="153">
        <v>0.56738768718802002</v>
      </c>
      <c r="P37" s="152">
        <v>0.69621273166800968</v>
      </c>
      <c r="Q37" s="151">
        <v>-0.12882504447998966</v>
      </c>
      <c r="R37" s="139"/>
      <c r="S37" s="139"/>
    </row>
    <row r="38" spans="1:19" x14ac:dyDescent="0.4">
      <c r="A38" s="169"/>
      <c r="B38" s="169"/>
      <c r="C38" s="168" t="s">
        <v>117</v>
      </c>
      <c r="D38" s="167"/>
      <c r="E38" s="167"/>
      <c r="F38" s="6" t="s">
        <v>84</v>
      </c>
      <c r="G38" s="166">
        <v>509</v>
      </c>
      <c r="H38" s="165">
        <v>613</v>
      </c>
      <c r="I38" s="164">
        <v>0.83034257748776508</v>
      </c>
      <c r="J38" s="163">
        <v>-104</v>
      </c>
      <c r="K38" s="166">
        <v>812</v>
      </c>
      <c r="L38" s="165">
        <v>763</v>
      </c>
      <c r="M38" s="164">
        <v>1.0642201834862386</v>
      </c>
      <c r="N38" s="163">
        <v>49</v>
      </c>
      <c r="O38" s="162">
        <v>0.62684729064039413</v>
      </c>
      <c r="P38" s="161">
        <v>0.80340760157273916</v>
      </c>
      <c r="Q38" s="160">
        <v>-0.17656031093234503</v>
      </c>
      <c r="R38" s="139"/>
      <c r="S38" s="139"/>
    </row>
    <row r="39" spans="1:19" x14ac:dyDescent="0.4">
      <c r="A39" s="150"/>
      <c r="B39" s="150"/>
      <c r="C39" s="186" t="s">
        <v>116</v>
      </c>
      <c r="D39" s="185"/>
      <c r="E39" s="185"/>
      <c r="F39" s="6" t="s">
        <v>84</v>
      </c>
      <c r="G39" s="184">
        <v>173</v>
      </c>
      <c r="H39" s="183">
        <v>251</v>
      </c>
      <c r="I39" s="182">
        <v>0.68924302788844627</v>
      </c>
      <c r="J39" s="181">
        <v>-78</v>
      </c>
      <c r="K39" s="184">
        <v>390</v>
      </c>
      <c r="L39" s="183">
        <v>478</v>
      </c>
      <c r="M39" s="182">
        <v>0.81589958158995812</v>
      </c>
      <c r="N39" s="181">
        <v>-88</v>
      </c>
      <c r="O39" s="180">
        <v>0.44358974358974357</v>
      </c>
      <c r="P39" s="179">
        <v>0.52510460251046021</v>
      </c>
      <c r="Q39" s="178">
        <v>-8.1514858920716637E-2</v>
      </c>
      <c r="R39" s="139"/>
      <c r="S39" s="139"/>
    </row>
    <row r="40" spans="1:19" x14ac:dyDescent="0.4">
      <c r="A40" s="159" t="s">
        <v>115</v>
      </c>
      <c r="B40" s="158" t="s">
        <v>114</v>
      </c>
      <c r="C40" s="158"/>
      <c r="D40" s="158"/>
      <c r="E40" s="158"/>
      <c r="F40" s="174"/>
      <c r="G40" s="157">
        <v>85264</v>
      </c>
      <c r="H40" s="156">
        <v>92527</v>
      </c>
      <c r="I40" s="155">
        <v>0.92150399342894507</v>
      </c>
      <c r="J40" s="154">
        <v>-7263</v>
      </c>
      <c r="K40" s="177">
        <v>123494</v>
      </c>
      <c r="L40" s="156">
        <v>131280</v>
      </c>
      <c r="M40" s="155">
        <v>0.94069165143205358</v>
      </c>
      <c r="N40" s="154">
        <v>-7786</v>
      </c>
      <c r="O40" s="153">
        <v>0.69043030430628205</v>
      </c>
      <c r="P40" s="152">
        <v>0.70480652041438152</v>
      </c>
      <c r="Q40" s="151">
        <v>-1.4376216108099471E-2</v>
      </c>
      <c r="R40" s="139"/>
      <c r="S40" s="139"/>
    </row>
    <row r="41" spans="1:19" x14ac:dyDescent="0.4">
      <c r="A41" s="176"/>
      <c r="B41" s="159" t="s">
        <v>113</v>
      </c>
      <c r="C41" s="158"/>
      <c r="D41" s="158"/>
      <c r="E41" s="158"/>
      <c r="F41" s="174"/>
      <c r="G41" s="157">
        <v>83070</v>
      </c>
      <c r="H41" s="156">
        <v>91135</v>
      </c>
      <c r="I41" s="155">
        <v>0.9115049102979097</v>
      </c>
      <c r="J41" s="154">
        <v>-8065</v>
      </c>
      <c r="K41" s="157">
        <v>120250</v>
      </c>
      <c r="L41" s="156">
        <v>128055</v>
      </c>
      <c r="M41" s="155">
        <v>0.93904962711334972</v>
      </c>
      <c r="N41" s="154">
        <v>-7805</v>
      </c>
      <c r="O41" s="153">
        <v>0.69081081081081086</v>
      </c>
      <c r="P41" s="152">
        <v>0.71168638475654988</v>
      </c>
      <c r="Q41" s="151">
        <v>-2.0875573945739023E-2</v>
      </c>
      <c r="R41" s="139"/>
      <c r="S41" s="139"/>
    </row>
    <row r="42" spans="1:19" x14ac:dyDescent="0.4">
      <c r="A42" s="169"/>
      <c r="B42" s="169"/>
      <c r="C42" s="168" t="s">
        <v>98</v>
      </c>
      <c r="D42" s="167"/>
      <c r="E42" s="167"/>
      <c r="F42" s="6" t="s">
        <v>84</v>
      </c>
      <c r="G42" s="166">
        <v>33435</v>
      </c>
      <c r="H42" s="165">
        <v>36662</v>
      </c>
      <c r="I42" s="164">
        <v>0.91197970650810101</v>
      </c>
      <c r="J42" s="163">
        <v>-3227</v>
      </c>
      <c r="K42" s="166">
        <v>43510</v>
      </c>
      <c r="L42" s="165">
        <v>48050</v>
      </c>
      <c r="M42" s="164">
        <v>0.90551508844953177</v>
      </c>
      <c r="N42" s="163">
        <v>-4540</v>
      </c>
      <c r="O42" s="162">
        <v>0.7684440358538267</v>
      </c>
      <c r="P42" s="161">
        <v>0.76299687825182105</v>
      </c>
      <c r="Q42" s="160">
        <v>5.4471576020056478E-3</v>
      </c>
      <c r="R42" s="139"/>
      <c r="S42" s="139"/>
    </row>
    <row r="43" spans="1:19" x14ac:dyDescent="0.4">
      <c r="A43" s="169"/>
      <c r="B43" s="169"/>
      <c r="C43" s="168" t="s">
        <v>112</v>
      </c>
      <c r="D43" s="167"/>
      <c r="E43" s="167"/>
      <c r="F43" s="6" t="s">
        <v>84</v>
      </c>
      <c r="G43" s="166">
        <v>6334</v>
      </c>
      <c r="H43" s="165">
        <v>6549</v>
      </c>
      <c r="I43" s="164">
        <v>0.96717056039089933</v>
      </c>
      <c r="J43" s="163">
        <v>-215</v>
      </c>
      <c r="K43" s="166">
        <v>7364</v>
      </c>
      <c r="L43" s="165">
        <v>8410</v>
      </c>
      <c r="M43" s="164">
        <v>0.87562425683709866</v>
      </c>
      <c r="N43" s="163">
        <v>-1046</v>
      </c>
      <c r="O43" s="162">
        <v>0.8601303639326453</v>
      </c>
      <c r="P43" s="161">
        <v>0.77871581450653982</v>
      </c>
      <c r="Q43" s="160">
        <v>8.1414549426105487E-2</v>
      </c>
      <c r="R43" s="139"/>
      <c r="S43" s="139"/>
    </row>
    <row r="44" spans="1:19" x14ac:dyDescent="0.4">
      <c r="A44" s="169"/>
      <c r="B44" s="169"/>
      <c r="C44" s="168" t="s">
        <v>96</v>
      </c>
      <c r="D44" s="167"/>
      <c r="E44" s="167"/>
      <c r="F44" s="6" t="s">
        <v>84</v>
      </c>
      <c r="G44" s="166">
        <v>6082</v>
      </c>
      <c r="H44" s="165">
        <v>5790</v>
      </c>
      <c r="I44" s="164">
        <v>1.0504317789291882</v>
      </c>
      <c r="J44" s="163">
        <v>292</v>
      </c>
      <c r="K44" s="166">
        <v>7478</v>
      </c>
      <c r="L44" s="165">
        <v>7240</v>
      </c>
      <c r="M44" s="164">
        <v>1.0328729281767957</v>
      </c>
      <c r="N44" s="163">
        <v>238</v>
      </c>
      <c r="O44" s="162">
        <v>0.8133190692698582</v>
      </c>
      <c r="P44" s="161">
        <v>0.79972375690607733</v>
      </c>
      <c r="Q44" s="160">
        <v>1.3595312363780865E-2</v>
      </c>
      <c r="R44" s="139"/>
      <c r="S44" s="139"/>
    </row>
    <row r="45" spans="1:19" x14ac:dyDescent="0.4">
      <c r="A45" s="169"/>
      <c r="B45" s="169"/>
      <c r="C45" s="168" t="s">
        <v>90</v>
      </c>
      <c r="D45" s="167"/>
      <c r="E45" s="167"/>
      <c r="F45" s="6" t="s">
        <v>84</v>
      </c>
      <c r="G45" s="166">
        <v>2584</v>
      </c>
      <c r="H45" s="165">
        <v>2338</v>
      </c>
      <c r="I45" s="164">
        <v>1.1052181351582548</v>
      </c>
      <c r="J45" s="163">
        <v>246</v>
      </c>
      <c r="K45" s="166">
        <v>3608</v>
      </c>
      <c r="L45" s="165">
        <v>3621</v>
      </c>
      <c r="M45" s="164">
        <v>0.99640983153824914</v>
      </c>
      <c r="N45" s="163">
        <v>-13</v>
      </c>
      <c r="O45" s="162">
        <v>0.71618625277161863</v>
      </c>
      <c r="P45" s="161">
        <v>0.64567798950566146</v>
      </c>
      <c r="Q45" s="160">
        <v>7.0508263265957161E-2</v>
      </c>
      <c r="R45" s="139"/>
      <c r="S45" s="139"/>
    </row>
    <row r="46" spans="1:19" x14ac:dyDescent="0.4">
      <c r="A46" s="169"/>
      <c r="B46" s="169"/>
      <c r="C46" s="168" t="s">
        <v>93</v>
      </c>
      <c r="D46" s="167"/>
      <c r="E46" s="167"/>
      <c r="F46" s="6" t="s">
        <v>84</v>
      </c>
      <c r="G46" s="166">
        <v>5731</v>
      </c>
      <c r="H46" s="165">
        <v>6844</v>
      </c>
      <c r="I46" s="164">
        <v>0.83737580362361197</v>
      </c>
      <c r="J46" s="163">
        <v>-1113</v>
      </c>
      <c r="K46" s="166">
        <v>9770</v>
      </c>
      <c r="L46" s="165">
        <v>9647</v>
      </c>
      <c r="M46" s="164">
        <v>1.0127500777443765</v>
      </c>
      <c r="N46" s="163">
        <v>123</v>
      </c>
      <c r="O46" s="162">
        <v>0.58659160696008183</v>
      </c>
      <c r="P46" s="161">
        <v>0.70944335026433092</v>
      </c>
      <c r="Q46" s="160">
        <v>-0.12285174330424908</v>
      </c>
      <c r="R46" s="139"/>
      <c r="S46" s="139"/>
    </row>
    <row r="47" spans="1:19" x14ac:dyDescent="0.4">
      <c r="A47" s="169"/>
      <c r="B47" s="169"/>
      <c r="C47" s="168" t="s">
        <v>97</v>
      </c>
      <c r="D47" s="167"/>
      <c r="E47" s="167"/>
      <c r="F47" s="6" t="s">
        <v>84</v>
      </c>
      <c r="G47" s="166">
        <v>10216</v>
      </c>
      <c r="H47" s="165">
        <v>12886</v>
      </c>
      <c r="I47" s="164">
        <v>0.7927983858451032</v>
      </c>
      <c r="J47" s="163">
        <v>-2670</v>
      </c>
      <c r="K47" s="166">
        <v>15117</v>
      </c>
      <c r="L47" s="165">
        <v>18660</v>
      </c>
      <c r="M47" s="164">
        <v>0.81012861736334407</v>
      </c>
      <c r="N47" s="163">
        <v>-3543</v>
      </c>
      <c r="O47" s="162">
        <v>0.67579546206257857</v>
      </c>
      <c r="P47" s="161">
        <v>0.69056806002143623</v>
      </c>
      <c r="Q47" s="160">
        <v>-1.4772597958857658E-2</v>
      </c>
      <c r="R47" s="139"/>
      <c r="S47" s="139"/>
    </row>
    <row r="48" spans="1:19" x14ac:dyDescent="0.4">
      <c r="A48" s="169"/>
      <c r="B48" s="169"/>
      <c r="C48" s="168" t="s">
        <v>91</v>
      </c>
      <c r="D48" s="167"/>
      <c r="E48" s="167"/>
      <c r="F48" s="6" t="s">
        <v>84</v>
      </c>
      <c r="G48" s="166">
        <v>1492</v>
      </c>
      <c r="H48" s="165">
        <v>1543</v>
      </c>
      <c r="I48" s="164">
        <v>0.96694750486066106</v>
      </c>
      <c r="J48" s="163">
        <v>-51</v>
      </c>
      <c r="K48" s="166">
        <v>2700</v>
      </c>
      <c r="L48" s="165">
        <v>2698</v>
      </c>
      <c r="M48" s="164">
        <v>1.0007412898443291</v>
      </c>
      <c r="N48" s="163">
        <v>2</v>
      </c>
      <c r="O48" s="162">
        <v>0.55259259259259264</v>
      </c>
      <c r="P48" s="161">
        <v>0.5719051148999259</v>
      </c>
      <c r="Q48" s="160">
        <v>-1.9312522307333269E-2</v>
      </c>
      <c r="R48" s="139"/>
      <c r="S48" s="139"/>
    </row>
    <row r="49" spans="1:19" x14ac:dyDescent="0.4">
      <c r="A49" s="169"/>
      <c r="B49" s="169"/>
      <c r="C49" s="168" t="s">
        <v>111</v>
      </c>
      <c r="D49" s="167"/>
      <c r="E49" s="167"/>
      <c r="F49" s="6" t="s">
        <v>84</v>
      </c>
      <c r="G49" s="166">
        <v>1296</v>
      </c>
      <c r="H49" s="165">
        <v>1458</v>
      </c>
      <c r="I49" s="164">
        <v>0.88888888888888884</v>
      </c>
      <c r="J49" s="163">
        <v>-162</v>
      </c>
      <c r="K49" s="166">
        <v>1760</v>
      </c>
      <c r="L49" s="165">
        <v>1854</v>
      </c>
      <c r="M49" s="164">
        <v>0.94929881337648325</v>
      </c>
      <c r="N49" s="163">
        <v>-94</v>
      </c>
      <c r="O49" s="162">
        <v>0.73636363636363633</v>
      </c>
      <c r="P49" s="161">
        <v>0.78640776699029125</v>
      </c>
      <c r="Q49" s="160">
        <v>-5.0044130626654915E-2</v>
      </c>
      <c r="R49" s="139"/>
      <c r="S49" s="139"/>
    </row>
    <row r="50" spans="1:19" x14ac:dyDescent="0.4">
      <c r="A50" s="169"/>
      <c r="B50" s="169"/>
      <c r="C50" s="168" t="s">
        <v>110</v>
      </c>
      <c r="D50" s="167"/>
      <c r="E50" s="167"/>
      <c r="F50" s="6" t="s">
        <v>84</v>
      </c>
      <c r="G50" s="166">
        <v>1550</v>
      </c>
      <c r="H50" s="165">
        <v>2059</v>
      </c>
      <c r="I50" s="164">
        <v>0.75279261777561923</v>
      </c>
      <c r="J50" s="163">
        <v>-509</v>
      </c>
      <c r="K50" s="166">
        <v>2700</v>
      </c>
      <c r="L50" s="165">
        <v>2700</v>
      </c>
      <c r="M50" s="164">
        <v>1</v>
      </c>
      <c r="N50" s="163">
        <v>0</v>
      </c>
      <c r="O50" s="162">
        <v>0.57407407407407407</v>
      </c>
      <c r="P50" s="161">
        <v>0.7625925925925926</v>
      </c>
      <c r="Q50" s="160">
        <v>-0.18851851851851853</v>
      </c>
      <c r="R50" s="139"/>
      <c r="S50" s="139"/>
    </row>
    <row r="51" spans="1:19" x14ac:dyDescent="0.4">
      <c r="A51" s="169"/>
      <c r="B51" s="169"/>
      <c r="C51" s="168" t="s">
        <v>109</v>
      </c>
      <c r="D51" s="167"/>
      <c r="E51" s="167"/>
      <c r="F51" s="6" t="s">
        <v>88</v>
      </c>
      <c r="G51" s="166">
        <v>0</v>
      </c>
      <c r="H51" s="165">
        <v>0</v>
      </c>
      <c r="I51" s="164" t="e">
        <v>#DIV/0!</v>
      </c>
      <c r="J51" s="163">
        <v>0</v>
      </c>
      <c r="K51" s="166">
        <v>0</v>
      </c>
      <c r="L51" s="165">
        <v>0</v>
      </c>
      <c r="M51" s="164" t="e">
        <v>#DIV/0!</v>
      </c>
      <c r="N51" s="163">
        <v>0</v>
      </c>
      <c r="O51" s="162" t="e">
        <v>#DIV/0!</v>
      </c>
      <c r="P51" s="161" t="e">
        <v>#DIV/0!</v>
      </c>
      <c r="Q51" s="160" t="e">
        <v>#DIV/0!</v>
      </c>
      <c r="R51" s="139"/>
      <c r="S51" s="139"/>
    </row>
    <row r="52" spans="1:19" x14ac:dyDescent="0.4">
      <c r="A52" s="169"/>
      <c r="B52" s="169"/>
      <c r="C52" s="168" t="s">
        <v>108</v>
      </c>
      <c r="D52" s="167"/>
      <c r="E52" s="167"/>
      <c r="F52" s="6" t="s">
        <v>84</v>
      </c>
      <c r="G52" s="166">
        <v>967</v>
      </c>
      <c r="H52" s="165">
        <v>1062</v>
      </c>
      <c r="I52" s="164">
        <v>0.91054613935969864</v>
      </c>
      <c r="J52" s="163">
        <v>-95</v>
      </c>
      <c r="K52" s="166">
        <v>1760</v>
      </c>
      <c r="L52" s="165">
        <v>1760</v>
      </c>
      <c r="M52" s="164">
        <v>1</v>
      </c>
      <c r="N52" s="163">
        <v>0</v>
      </c>
      <c r="O52" s="162">
        <v>0.54943181818181819</v>
      </c>
      <c r="P52" s="161">
        <v>0.60340909090909089</v>
      </c>
      <c r="Q52" s="160">
        <v>-5.3977272727272707E-2</v>
      </c>
      <c r="R52" s="139"/>
      <c r="S52" s="139"/>
    </row>
    <row r="53" spans="1:19" x14ac:dyDescent="0.4">
      <c r="A53" s="169"/>
      <c r="B53" s="169"/>
      <c r="C53" s="168" t="s">
        <v>107</v>
      </c>
      <c r="D53" s="167"/>
      <c r="E53" s="167"/>
      <c r="F53" s="6" t="s">
        <v>84</v>
      </c>
      <c r="G53" s="166">
        <v>1369</v>
      </c>
      <c r="H53" s="165">
        <v>1834</v>
      </c>
      <c r="I53" s="164">
        <v>0.74645583424209383</v>
      </c>
      <c r="J53" s="163">
        <v>-465</v>
      </c>
      <c r="K53" s="166">
        <v>2835</v>
      </c>
      <c r="L53" s="165">
        <v>2700</v>
      </c>
      <c r="M53" s="164">
        <v>1.05</v>
      </c>
      <c r="N53" s="163">
        <v>135</v>
      </c>
      <c r="O53" s="162">
        <v>0.48289241622574958</v>
      </c>
      <c r="P53" s="161">
        <v>0.67925925925925923</v>
      </c>
      <c r="Q53" s="160">
        <v>-0.19636684303350965</v>
      </c>
      <c r="R53" s="139"/>
      <c r="S53" s="139"/>
    </row>
    <row r="54" spans="1:19" x14ac:dyDescent="0.4">
      <c r="A54" s="169"/>
      <c r="B54" s="169"/>
      <c r="C54" s="168" t="s">
        <v>106</v>
      </c>
      <c r="D54" s="167"/>
      <c r="E54" s="167"/>
      <c r="F54" s="6" t="s">
        <v>84</v>
      </c>
      <c r="G54" s="166">
        <v>946</v>
      </c>
      <c r="H54" s="165">
        <v>1548</v>
      </c>
      <c r="I54" s="164">
        <v>0.61111111111111116</v>
      </c>
      <c r="J54" s="163">
        <v>-602</v>
      </c>
      <c r="K54" s="166">
        <v>2596</v>
      </c>
      <c r="L54" s="165">
        <v>2700</v>
      </c>
      <c r="M54" s="164">
        <v>0.96148148148148149</v>
      </c>
      <c r="N54" s="163">
        <v>-104</v>
      </c>
      <c r="O54" s="162">
        <v>0.36440677966101692</v>
      </c>
      <c r="P54" s="161">
        <v>0.57333333333333336</v>
      </c>
      <c r="Q54" s="160">
        <v>-0.20892655367231644</v>
      </c>
      <c r="R54" s="139"/>
      <c r="S54" s="139"/>
    </row>
    <row r="55" spans="1:19" x14ac:dyDescent="0.4">
      <c r="A55" s="169"/>
      <c r="B55" s="169"/>
      <c r="C55" s="168" t="s">
        <v>105</v>
      </c>
      <c r="D55" s="167"/>
      <c r="E55" s="167"/>
      <c r="F55" s="6" t="s">
        <v>84</v>
      </c>
      <c r="G55" s="166">
        <v>952</v>
      </c>
      <c r="H55" s="165">
        <v>1087</v>
      </c>
      <c r="I55" s="164">
        <v>0.87580496780128791</v>
      </c>
      <c r="J55" s="163">
        <v>-135</v>
      </c>
      <c r="K55" s="166">
        <v>1760</v>
      </c>
      <c r="L55" s="165">
        <v>1751</v>
      </c>
      <c r="M55" s="164">
        <v>1.0051399200456881</v>
      </c>
      <c r="N55" s="163">
        <v>9</v>
      </c>
      <c r="O55" s="162">
        <v>0.54090909090909089</v>
      </c>
      <c r="P55" s="161">
        <v>0.62078812107367221</v>
      </c>
      <c r="Q55" s="160">
        <v>-7.9879030164581311E-2</v>
      </c>
      <c r="R55" s="139"/>
      <c r="S55" s="139"/>
    </row>
    <row r="56" spans="1:19" x14ac:dyDescent="0.4">
      <c r="A56" s="169"/>
      <c r="B56" s="169"/>
      <c r="C56" s="168" t="s">
        <v>103</v>
      </c>
      <c r="D56" s="167"/>
      <c r="E56" s="167"/>
      <c r="F56" s="6" t="s">
        <v>84</v>
      </c>
      <c r="G56" s="166">
        <v>1108</v>
      </c>
      <c r="H56" s="165">
        <v>1143</v>
      </c>
      <c r="I56" s="164">
        <v>0.96937882764654415</v>
      </c>
      <c r="J56" s="163">
        <v>-35</v>
      </c>
      <c r="K56" s="166">
        <v>1760</v>
      </c>
      <c r="L56" s="165">
        <v>1760</v>
      </c>
      <c r="M56" s="164">
        <v>1</v>
      </c>
      <c r="N56" s="163">
        <v>0</v>
      </c>
      <c r="O56" s="162">
        <v>0.62954545454545452</v>
      </c>
      <c r="P56" s="161">
        <v>0.64943181818181817</v>
      </c>
      <c r="Q56" s="160">
        <v>-1.9886363636363646E-2</v>
      </c>
      <c r="R56" s="139"/>
      <c r="S56" s="139"/>
    </row>
    <row r="57" spans="1:19" x14ac:dyDescent="0.4">
      <c r="A57" s="169"/>
      <c r="B57" s="169"/>
      <c r="C57" s="168" t="s">
        <v>102</v>
      </c>
      <c r="D57" s="167"/>
      <c r="E57" s="167"/>
      <c r="F57" s="6" t="s">
        <v>84</v>
      </c>
      <c r="G57" s="166">
        <v>765</v>
      </c>
      <c r="H57" s="165">
        <v>883</v>
      </c>
      <c r="I57" s="164">
        <v>0.86636466591166483</v>
      </c>
      <c r="J57" s="163">
        <v>-118</v>
      </c>
      <c r="K57" s="166">
        <v>1660</v>
      </c>
      <c r="L57" s="165">
        <v>1760</v>
      </c>
      <c r="M57" s="164">
        <v>0.94318181818181823</v>
      </c>
      <c r="N57" s="163">
        <v>-100</v>
      </c>
      <c r="O57" s="162">
        <v>0.46084337349397592</v>
      </c>
      <c r="P57" s="161">
        <v>0.50170454545454546</v>
      </c>
      <c r="Q57" s="160">
        <v>-4.0861171960569542E-2</v>
      </c>
      <c r="R57" s="139"/>
      <c r="S57" s="139"/>
    </row>
    <row r="58" spans="1:19" x14ac:dyDescent="0.4">
      <c r="A58" s="169"/>
      <c r="B58" s="169"/>
      <c r="C58" s="168" t="s">
        <v>104</v>
      </c>
      <c r="D58" s="167"/>
      <c r="E58" s="167"/>
      <c r="F58" s="6" t="s">
        <v>84</v>
      </c>
      <c r="G58" s="166">
        <v>643</v>
      </c>
      <c r="H58" s="165">
        <v>621</v>
      </c>
      <c r="I58" s="164">
        <v>1.0354267310789049</v>
      </c>
      <c r="J58" s="163">
        <v>22</v>
      </c>
      <c r="K58" s="166">
        <v>1197</v>
      </c>
      <c r="L58" s="165">
        <v>1194</v>
      </c>
      <c r="M58" s="164">
        <v>1.0025125628140703</v>
      </c>
      <c r="N58" s="163">
        <v>3</v>
      </c>
      <c r="O58" s="162">
        <v>0.53717627401837931</v>
      </c>
      <c r="P58" s="161">
        <v>0.52010050251256279</v>
      </c>
      <c r="Q58" s="160">
        <v>1.7075771505816517E-2</v>
      </c>
      <c r="R58" s="139"/>
      <c r="S58" s="139"/>
    </row>
    <row r="59" spans="1:19" x14ac:dyDescent="0.4">
      <c r="A59" s="169"/>
      <c r="B59" s="169"/>
      <c r="C59" s="168" t="s">
        <v>101</v>
      </c>
      <c r="D59" s="167"/>
      <c r="E59" s="167"/>
      <c r="F59" s="6" t="s">
        <v>84</v>
      </c>
      <c r="G59" s="166">
        <v>1669</v>
      </c>
      <c r="H59" s="165">
        <v>1954</v>
      </c>
      <c r="I59" s="164">
        <v>0.85414534288638688</v>
      </c>
      <c r="J59" s="163">
        <v>-285</v>
      </c>
      <c r="K59" s="166">
        <v>3701</v>
      </c>
      <c r="L59" s="165">
        <v>4160</v>
      </c>
      <c r="M59" s="164">
        <v>0.88966346153846154</v>
      </c>
      <c r="N59" s="163">
        <v>-459</v>
      </c>
      <c r="O59" s="162">
        <v>0.45095920021615782</v>
      </c>
      <c r="P59" s="161">
        <v>0.46971153846153846</v>
      </c>
      <c r="Q59" s="160">
        <v>-1.875233824538064E-2</v>
      </c>
      <c r="R59" s="139"/>
      <c r="S59" s="139"/>
    </row>
    <row r="60" spans="1:19" x14ac:dyDescent="0.4">
      <c r="A60" s="169"/>
      <c r="B60" s="169"/>
      <c r="C60" s="168" t="s">
        <v>98</v>
      </c>
      <c r="D60" s="5" t="s">
        <v>0</v>
      </c>
      <c r="E60" s="167" t="s">
        <v>89</v>
      </c>
      <c r="F60" s="6" t="s">
        <v>84</v>
      </c>
      <c r="G60" s="166">
        <v>2907</v>
      </c>
      <c r="H60" s="165">
        <v>2149</v>
      </c>
      <c r="I60" s="164">
        <v>1.3527221963704048</v>
      </c>
      <c r="J60" s="163">
        <v>758</v>
      </c>
      <c r="K60" s="166">
        <v>4194</v>
      </c>
      <c r="L60" s="165">
        <v>2700</v>
      </c>
      <c r="M60" s="164">
        <v>1.5533333333333332</v>
      </c>
      <c r="N60" s="163">
        <v>1494</v>
      </c>
      <c r="O60" s="162">
        <v>0.69313304721030045</v>
      </c>
      <c r="P60" s="161">
        <v>0.79592592592592593</v>
      </c>
      <c r="Q60" s="160">
        <v>-0.10279287871562548</v>
      </c>
      <c r="R60" s="139"/>
      <c r="S60" s="139"/>
    </row>
    <row r="61" spans="1:19" x14ac:dyDescent="0.4">
      <c r="A61" s="169"/>
      <c r="B61" s="169"/>
      <c r="C61" s="168" t="s">
        <v>96</v>
      </c>
      <c r="D61" s="5" t="s">
        <v>0</v>
      </c>
      <c r="E61" s="167" t="s">
        <v>89</v>
      </c>
      <c r="F61" s="6" t="s">
        <v>84</v>
      </c>
      <c r="G61" s="166">
        <v>1346</v>
      </c>
      <c r="H61" s="165">
        <v>1012</v>
      </c>
      <c r="I61" s="164">
        <v>1.3300395256916997</v>
      </c>
      <c r="J61" s="163">
        <v>334</v>
      </c>
      <c r="K61" s="166">
        <v>1760</v>
      </c>
      <c r="L61" s="165">
        <v>1670</v>
      </c>
      <c r="M61" s="164">
        <v>1.0538922155688624</v>
      </c>
      <c r="N61" s="163">
        <v>90</v>
      </c>
      <c r="O61" s="162">
        <v>0.76477272727272727</v>
      </c>
      <c r="P61" s="161">
        <v>0.60598802395209583</v>
      </c>
      <c r="Q61" s="160">
        <v>0.15878470332063144</v>
      </c>
      <c r="R61" s="139"/>
      <c r="S61" s="139"/>
    </row>
    <row r="62" spans="1:19" x14ac:dyDescent="0.4">
      <c r="A62" s="169"/>
      <c r="B62" s="169"/>
      <c r="C62" s="168" t="s">
        <v>93</v>
      </c>
      <c r="D62" s="5" t="s">
        <v>0</v>
      </c>
      <c r="E62" s="167" t="s">
        <v>89</v>
      </c>
      <c r="F62" s="6" t="s">
        <v>84</v>
      </c>
      <c r="G62" s="166">
        <v>858</v>
      </c>
      <c r="H62" s="165">
        <v>878</v>
      </c>
      <c r="I62" s="164">
        <v>0.97722095671981779</v>
      </c>
      <c r="J62" s="163">
        <v>-20</v>
      </c>
      <c r="K62" s="166">
        <v>1760</v>
      </c>
      <c r="L62" s="165">
        <v>1760</v>
      </c>
      <c r="M62" s="164">
        <v>1</v>
      </c>
      <c r="N62" s="163">
        <v>0</v>
      </c>
      <c r="O62" s="162">
        <v>0.48749999999999999</v>
      </c>
      <c r="P62" s="161">
        <v>0.49886363636363634</v>
      </c>
      <c r="Q62" s="160">
        <v>-1.1363636363636354E-2</v>
      </c>
      <c r="R62" s="139"/>
      <c r="S62" s="139"/>
    </row>
    <row r="63" spans="1:19" x14ac:dyDescent="0.4">
      <c r="A63" s="169"/>
      <c r="B63" s="150"/>
      <c r="C63" s="149" t="s">
        <v>97</v>
      </c>
      <c r="D63" s="11" t="s">
        <v>0</v>
      </c>
      <c r="E63" s="147" t="s">
        <v>89</v>
      </c>
      <c r="F63" s="6" t="s">
        <v>88</v>
      </c>
      <c r="G63" s="146">
        <v>820</v>
      </c>
      <c r="H63" s="145">
        <v>835</v>
      </c>
      <c r="I63" s="144">
        <v>0.98203592814371254</v>
      </c>
      <c r="J63" s="143">
        <v>-15</v>
      </c>
      <c r="K63" s="146">
        <v>1260</v>
      </c>
      <c r="L63" s="145">
        <v>1260</v>
      </c>
      <c r="M63" s="144">
        <v>1</v>
      </c>
      <c r="N63" s="143">
        <v>0</v>
      </c>
      <c r="O63" s="142">
        <v>0.65079365079365081</v>
      </c>
      <c r="P63" s="141">
        <v>0.66269841269841268</v>
      </c>
      <c r="Q63" s="140">
        <v>-1.1904761904761862E-2</v>
      </c>
      <c r="R63" s="139"/>
      <c r="S63" s="139"/>
    </row>
    <row r="64" spans="1:19" x14ac:dyDescent="0.4">
      <c r="A64" s="169"/>
      <c r="B64" s="159" t="s">
        <v>1</v>
      </c>
      <c r="C64" s="158"/>
      <c r="D64" s="175"/>
      <c r="E64" s="158"/>
      <c r="F64" s="174"/>
      <c r="G64" s="157">
        <v>2194</v>
      </c>
      <c r="H64" s="156">
        <v>1392</v>
      </c>
      <c r="I64" s="155">
        <v>1.5761494252873562</v>
      </c>
      <c r="J64" s="154">
        <v>802</v>
      </c>
      <c r="K64" s="157">
        <v>3244</v>
      </c>
      <c r="L64" s="156">
        <v>3225</v>
      </c>
      <c r="M64" s="155">
        <v>1.0058914728682171</v>
      </c>
      <c r="N64" s="154">
        <v>19</v>
      </c>
      <c r="O64" s="153">
        <v>0.67632552404438961</v>
      </c>
      <c r="P64" s="152">
        <v>0.43162790697674419</v>
      </c>
      <c r="Q64" s="151">
        <v>0.24469761706764542</v>
      </c>
      <c r="R64" s="139"/>
      <c r="S64" s="139"/>
    </row>
    <row r="65" spans="1:19" x14ac:dyDescent="0.4">
      <c r="A65" s="169"/>
      <c r="B65" s="169"/>
      <c r="C65" s="168" t="s">
        <v>104</v>
      </c>
      <c r="D65" s="167"/>
      <c r="E65" s="167"/>
      <c r="F65" s="6" t="s">
        <v>84</v>
      </c>
      <c r="G65" s="166">
        <v>412</v>
      </c>
      <c r="H65" s="165">
        <v>356</v>
      </c>
      <c r="I65" s="164">
        <v>1.1573033707865168</v>
      </c>
      <c r="J65" s="163">
        <v>56</v>
      </c>
      <c r="K65" s="166">
        <v>543</v>
      </c>
      <c r="L65" s="165">
        <v>546</v>
      </c>
      <c r="M65" s="164">
        <v>0.99450549450549453</v>
      </c>
      <c r="N65" s="163">
        <v>-3</v>
      </c>
      <c r="O65" s="162">
        <v>0.75874769797421726</v>
      </c>
      <c r="P65" s="161">
        <v>0.65201465201465203</v>
      </c>
      <c r="Q65" s="160">
        <v>0.10673304595956523</v>
      </c>
      <c r="R65" s="139"/>
      <c r="S65" s="139"/>
    </row>
    <row r="66" spans="1:19" x14ac:dyDescent="0.4">
      <c r="A66" s="169"/>
      <c r="B66" s="169"/>
      <c r="C66" s="168" t="s">
        <v>103</v>
      </c>
      <c r="D66" s="167"/>
      <c r="E66" s="167"/>
      <c r="F66" s="173"/>
      <c r="G66" s="166"/>
      <c r="H66" s="165"/>
      <c r="I66" s="164" t="e">
        <v>#DIV/0!</v>
      </c>
      <c r="J66" s="163">
        <v>0</v>
      </c>
      <c r="K66" s="166"/>
      <c r="L66" s="165"/>
      <c r="M66" s="164" t="e">
        <v>#DIV/0!</v>
      </c>
      <c r="N66" s="163">
        <v>0</v>
      </c>
      <c r="O66" s="162" t="e">
        <v>#DIV/0!</v>
      </c>
      <c r="P66" s="161" t="e">
        <v>#DIV/0!</v>
      </c>
      <c r="Q66" s="160" t="e">
        <v>#DIV/0!</v>
      </c>
      <c r="R66" s="139"/>
      <c r="S66" s="139"/>
    </row>
    <row r="67" spans="1:19" x14ac:dyDescent="0.4">
      <c r="A67" s="169"/>
      <c r="B67" s="169"/>
      <c r="C67" s="168" t="s">
        <v>102</v>
      </c>
      <c r="D67" s="167"/>
      <c r="E67" s="167"/>
      <c r="F67" s="173"/>
      <c r="G67" s="166"/>
      <c r="H67" s="165"/>
      <c r="I67" s="164" t="e">
        <v>#DIV/0!</v>
      </c>
      <c r="J67" s="163">
        <v>0</v>
      </c>
      <c r="K67" s="166"/>
      <c r="L67" s="165"/>
      <c r="M67" s="164" t="e">
        <v>#DIV/0!</v>
      </c>
      <c r="N67" s="163">
        <v>0</v>
      </c>
      <c r="O67" s="162" t="e">
        <v>#DIV/0!</v>
      </c>
      <c r="P67" s="161" t="e">
        <v>#DIV/0!</v>
      </c>
      <c r="Q67" s="160" t="e">
        <v>#DIV/0!</v>
      </c>
      <c r="R67" s="139"/>
      <c r="S67" s="139"/>
    </row>
    <row r="68" spans="1:19" x14ac:dyDescent="0.4">
      <c r="A68" s="169"/>
      <c r="B68" s="169"/>
      <c r="C68" s="168" t="s">
        <v>101</v>
      </c>
      <c r="D68" s="167"/>
      <c r="E68" s="167"/>
      <c r="F68" s="6" t="s">
        <v>84</v>
      </c>
      <c r="G68" s="166">
        <v>882</v>
      </c>
      <c r="H68" s="165">
        <v>588</v>
      </c>
      <c r="I68" s="164">
        <v>1.5</v>
      </c>
      <c r="J68" s="163">
        <v>294</v>
      </c>
      <c r="K68" s="166">
        <v>1089</v>
      </c>
      <c r="L68" s="165">
        <v>1080</v>
      </c>
      <c r="M68" s="164">
        <v>1.0083333333333333</v>
      </c>
      <c r="N68" s="163">
        <v>9</v>
      </c>
      <c r="O68" s="162">
        <v>0.80991735537190079</v>
      </c>
      <c r="P68" s="161">
        <v>0.5444444444444444</v>
      </c>
      <c r="Q68" s="160">
        <v>0.2654729109274564</v>
      </c>
      <c r="R68" s="139"/>
      <c r="S68" s="139"/>
    </row>
    <row r="69" spans="1:19" x14ac:dyDescent="0.4">
      <c r="A69" s="150"/>
      <c r="B69" s="150"/>
      <c r="C69" s="149" t="s">
        <v>90</v>
      </c>
      <c r="D69" s="147"/>
      <c r="E69" s="147"/>
      <c r="F69" s="12" t="s">
        <v>84</v>
      </c>
      <c r="G69" s="146">
        <v>900</v>
      </c>
      <c r="H69" s="145">
        <v>448</v>
      </c>
      <c r="I69" s="144">
        <v>2.0089285714285716</v>
      </c>
      <c r="J69" s="143">
        <v>452</v>
      </c>
      <c r="K69" s="146">
        <v>1612</v>
      </c>
      <c r="L69" s="145">
        <v>1599</v>
      </c>
      <c r="M69" s="144">
        <v>1.0081300813008129</v>
      </c>
      <c r="N69" s="143">
        <v>13</v>
      </c>
      <c r="O69" s="142">
        <v>0.55831265508684869</v>
      </c>
      <c r="P69" s="141">
        <v>0.28017510944340213</v>
      </c>
      <c r="Q69" s="140">
        <v>0.27813754564344656</v>
      </c>
      <c r="R69" s="139"/>
      <c r="S69" s="139"/>
    </row>
    <row r="70" spans="1:19" x14ac:dyDescent="0.4">
      <c r="G70" s="138"/>
      <c r="H70" s="138"/>
      <c r="I70" s="138"/>
      <c r="J70" s="138"/>
      <c r="K70" s="138"/>
      <c r="L70" s="138"/>
      <c r="M70" s="138"/>
      <c r="N70" s="138"/>
      <c r="O70" s="137"/>
      <c r="P70" s="137"/>
      <c r="Q70" s="137"/>
    </row>
    <row r="71" spans="1:19" x14ac:dyDescent="0.4">
      <c r="C71" s="8" t="s">
        <v>83</v>
      </c>
    </row>
    <row r="72" spans="1:19" x14ac:dyDescent="0.4">
      <c r="C72" s="9" t="s">
        <v>82</v>
      </c>
    </row>
    <row r="73" spans="1:19" x14ac:dyDescent="0.4">
      <c r="C73" s="8" t="s">
        <v>81</v>
      </c>
    </row>
    <row r="74" spans="1:19" x14ac:dyDescent="0.4">
      <c r="C74" s="8" t="s">
        <v>80</v>
      </c>
    </row>
    <row r="75" spans="1:19" x14ac:dyDescent="0.4">
      <c r="C75" s="8" t="s">
        <v>79</v>
      </c>
    </row>
  </sheetData>
  <mergeCells count="15">
    <mergeCell ref="A1:D1"/>
    <mergeCell ref="A3:F4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</mergeCells>
  <phoneticPr fontId="3"/>
  <hyperlinks>
    <hyperlink ref="A1" location="'R3'!A1" display="令和３年度"/>
    <hyperlink ref="A1:D1" location="'h26'!A1" display="'h26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2"/>
  <sheetViews>
    <sheetView showGridLines="0" zoomScale="90" zoomScaleNormal="90" zoomScaleSheetLayoutView="90" workbookViewId="0">
      <pane xSplit="2" ySplit="5" topLeftCell="C27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02" customWidth="1"/>
    <col min="2" max="2" width="20.75" style="202" customWidth="1"/>
    <col min="3" max="4" width="11.625" style="201" customWidth="1"/>
    <col min="5" max="5" width="8.625" style="201" customWidth="1"/>
    <col min="6" max="6" width="10.625" style="201" customWidth="1"/>
    <col min="7" max="8" width="11.625" style="201" customWidth="1"/>
    <col min="9" max="9" width="8.625" style="201" customWidth="1"/>
    <col min="10" max="10" width="10.625" style="201" customWidth="1"/>
    <col min="11" max="11" width="9.625" style="70" customWidth="1"/>
    <col min="12" max="12" width="9.625" style="201" customWidth="1"/>
    <col min="13" max="13" width="8.625" style="201" customWidth="1"/>
    <col min="14" max="16384" width="9" style="201"/>
  </cols>
  <sheetData>
    <row r="1" spans="1:13" s="217" customFormat="1" x14ac:dyDescent="0.4">
      <c r="A1" s="327" t="str">
        <f>'h26'!A1</f>
        <v>平成26年度</v>
      </c>
      <c r="B1" s="327"/>
      <c r="C1" s="90"/>
      <c r="D1" s="90"/>
      <c r="E1" s="90"/>
      <c r="F1" s="95" t="str">
        <f ca="1">RIGHT(CELL("filename",$A$1),LEN(CELL("filename",$A$1))-FIND("]",CELL("filename",$A$1)))</f>
        <v>９月月間</v>
      </c>
      <c r="G1" s="94" t="s">
        <v>71</v>
      </c>
      <c r="H1" s="90"/>
      <c r="I1" s="90"/>
      <c r="J1" s="90"/>
      <c r="K1" s="90"/>
      <c r="L1" s="90"/>
      <c r="M1" s="90"/>
    </row>
    <row r="2" spans="1:13" s="217" customFormat="1" ht="19.5" thickBot="1" x14ac:dyDescent="0.45">
      <c r="A2" s="13"/>
      <c r="B2" s="13" t="s">
        <v>177</v>
      </c>
      <c r="C2" s="218">
        <v>9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7.100000000000001" customHeight="1" x14ac:dyDescent="0.4">
      <c r="A3" s="216"/>
      <c r="B3" s="215"/>
      <c r="C3" s="323" t="s">
        <v>173</v>
      </c>
      <c r="D3" s="324"/>
      <c r="E3" s="325"/>
      <c r="F3" s="326"/>
      <c r="G3" s="323" t="s">
        <v>172</v>
      </c>
      <c r="H3" s="324"/>
      <c r="I3" s="325"/>
      <c r="J3" s="326"/>
      <c r="K3" s="315" t="s">
        <v>171</v>
      </c>
      <c r="L3" s="316"/>
      <c r="M3" s="317"/>
    </row>
    <row r="4" spans="1:13" ht="17.100000000000001" customHeight="1" x14ac:dyDescent="0.4">
      <c r="A4" s="206"/>
      <c r="B4" s="214"/>
      <c r="C4" s="305" t="s">
        <v>268</v>
      </c>
      <c r="D4" s="340" t="s">
        <v>267</v>
      </c>
      <c r="E4" s="341" t="s">
        <v>168</v>
      </c>
      <c r="F4" s="342"/>
      <c r="G4" s="318" t="s">
        <v>266</v>
      </c>
      <c r="H4" s="338" t="s">
        <v>265</v>
      </c>
      <c r="I4" s="341" t="s">
        <v>168</v>
      </c>
      <c r="J4" s="342"/>
      <c r="K4" s="318" t="s">
        <v>266</v>
      </c>
      <c r="L4" s="319" t="s">
        <v>265</v>
      </c>
      <c r="M4" s="321" t="s">
        <v>167</v>
      </c>
    </row>
    <row r="5" spans="1:13" ht="17.100000000000001" customHeight="1" x14ac:dyDescent="0.4">
      <c r="A5" s="205"/>
      <c r="B5" s="213"/>
      <c r="C5" s="306"/>
      <c r="D5" s="320"/>
      <c r="E5" s="212" t="s">
        <v>166</v>
      </c>
      <c r="F5" s="211" t="s">
        <v>165</v>
      </c>
      <c r="G5" s="306"/>
      <c r="H5" s="339"/>
      <c r="I5" s="212" t="s">
        <v>166</v>
      </c>
      <c r="J5" s="211" t="s">
        <v>165</v>
      </c>
      <c r="K5" s="306"/>
      <c r="L5" s="320"/>
      <c r="M5" s="322"/>
    </row>
    <row r="6" spans="1:13" x14ac:dyDescent="0.4">
      <c r="A6" s="332" t="s">
        <v>164</v>
      </c>
      <c r="B6" s="333"/>
      <c r="C6" s="334">
        <v>572216</v>
      </c>
      <c r="D6" s="348">
        <v>565066</v>
      </c>
      <c r="E6" s="307">
        <v>1.0126533891616201</v>
      </c>
      <c r="F6" s="328">
        <v>7150</v>
      </c>
      <c r="G6" s="334">
        <v>736562</v>
      </c>
      <c r="H6" s="336">
        <v>753710</v>
      </c>
      <c r="I6" s="307">
        <v>0.97724854386965809</v>
      </c>
      <c r="J6" s="328">
        <v>-17148</v>
      </c>
      <c r="K6" s="309">
        <v>0.77687418031340194</v>
      </c>
      <c r="L6" s="345">
        <v>0.74971275424234785</v>
      </c>
      <c r="M6" s="313">
        <v>2.7161426071054096E-2</v>
      </c>
    </row>
    <row r="7" spans="1:13" x14ac:dyDescent="0.4">
      <c r="A7" s="330" t="s">
        <v>163</v>
      </c>
      <c r="B7" s="331"/>
      <c r="C7" s="335"/>
      <c r="D7" s="349"/>
      <c r="E7" s="344"/>
      <c r="F7" s="343"/>
      <c r="G7" s="335"/>
      <c r="H7" s="337"/>
      <c r="I7" s="344"/>
      <c r="J7" s="343"/>
      <c r="K7" s="310"/>
      <c r="L7" s="346"/>
      <c r="M7" s="347"/>
    </row>
    <row r="8" spans="1:13" ht="18" customHeight="1" x14ac:dyDescent="0.4">
      <c r="A8" s="208" t="s">
        <v>162</v>
      </c>
      <c r="B8" s="14"/>
      <c r="C8" s="15">
        <v>295130</v>
      </c>
      <c r="D8" s="16">
        <v>295486</v>
      </c>
      <c r="E8" s="17">
        <v>0.99879520518738618</v>
      </c>
      <c r="F8" s="18">
        <v>-356</v>
      </c>
      <c r="G8" s="15">
        <v>366664</v>
      </c>
      <c r="H8" s="19">
        <v>379431</v>
      </c>
      <c r="I8" s="17">
        <v>0.96635224849840951</v>
      </c>
      <c r="J8" s="18">
        <v>-12767</v>
      </c>
      <c r="K8" s="20">
        <v>0.8049058538607553</v>
      </c>
      <c r="L8" s="21">
        <v>0.77876082871457519</v>
      </c>
      <c r="M8" s="210">
        <v>2.6145025146180112E-2</v>
      </c>
    </row>
    <row r="9" spans="1:13" ht="18" customHeight="1" x14ac:dyDescent="0.4">
      <c r="A9" s="206"/>
      <c r="B9" s="81" t="s">
        <v>157</v>
      </c>
      <c r="C9" s="23">
        <v>126735</v>
      </c>
      <c r="D9" s="24">
        <v>126302</v>
      </c>
      <c r="E9" s="25">
        <v>1.0034282909217589</v>
      </c>
      <c r="F9" s="26">
        <v>433</v>
      </c>
      <c r="G9" s="23">
        <v>157232</v>
      </c>
      <c r="H9" s="24">
        <v>166630</v>
      </c>
      <c r="I9" s="25">
        <v>0.94359959191022025</v>
      </c>
      <c r="J9" s="26">
        <v>-9398</v>
      </c>
      <c r="K9" s="27">
        <v>0.80603821105118556</v>
      </c>
      <c r="L9" s="28">
        <v>0.75797875532617176</v>
      </c>
      <c r="M9" s="209">
        <v>4.80594557250138E-2</v>
      </c>
    </row>
    <row r="10" spans="1:13" ht="18" customHeight="1" x14ac:dyDescent="0.4">
      <c r="A10" s="206"/>
      <c r="B10" s="66" t="s">
        <v>156</v>
      </c>
      <c r="C10" s="30">
        <v>11690</v>
      </c>
      <c r="D10" s="31">
        <v>11549</v>
      </c>
      <c r="E10" s="32">
        <v>1.0122088492510175</v>
      </c>
      <c r="F10" s="33">
        <v>141</v>
      </c>
      <c r="G10" s="30">
        <v>13050</v>
      </c>
      <c r="H10" s="31">
        <v>13030</v>
      </c>
      <c r="I10" s="32">
        <v>1.0015349194167307</v>
      </c>
      <c r="J10" s="33">
        <v>20</v>
      </c>
      <c r="K10" s="34">
        <v>0.89578544061302678</v>
      </c>
      <c r="L10" s="35">
        <v>0.88633921719109743</v>
      </c>
      <c r="M10" s="36">
        <v>9.4462234219293562E-3</v>
      </c>
    </row>
    <row r="11" spans="1:13" ht="18" customHeight="1" x14ac:dyDescent="0.4">
      <c r="A11" s="206"/>
      <c r="B11" s="66" t="s">
        <v>154</v>
      </c>
      <c r="C11" s="30">
        <v>123558</v>
      </c>
      <c r="D11" s="31">
        <v>123693</v>
      </c>
      <c r="E11" s="32">
        <v>0.99890858819820039</v>
      </c>
      <c r="F11" s="33">
        <v>-135</v>
      </c>
      <c r="G11" s="30">
        <v>153902</v>
      </c>
      <c r="H11" s="31">
        <v>157822</v>
      </c>
      <c r="I11" s="32">
        <v>0.97516189124456665</v>
      </c>
      <c r="J11" s="33">
        <v>-3920</v>
      </c>
      <c r="K11" s="34">
        <v>0.80283557068784028</v>
      </c>
      <c r="L11" s="35">
        <v>0.7837500475218917</v>
      </c>
      <c r="M11" s="36">
        <v>1.9085523165948581E-2</v>
      </c>
    </row>
    <row r="12" spans="1:13" ht="18" customHeight="1" x14ac:dyDescent="0.4">
      <c r="A12" s="206"/>
      <c r="B12" s="204" t="s">
        <v>99</v>
      </c>
      <c r="C12" s="73">
        <v>33147</v>
      </c>
      <c r="D12" s="74">
        <v>33942</v>
      </c>
      <c r="E12" s="75">
        <v>0.97657769135584227</v>
      </c>
      <c r="F12" s="76">
        <v>-795</v>
      </c>
      <c r="G12" s="73">
        <v>42480</v>
      </c>
      <c r="H12" s="74">
        <v>41949</v>
      </c>
      <c r="I12" s="75">
        <v>1.0126582278481013</v>
      </c>
      <c r="J12" s="76">
        <v>531</v>
      </c>
      <c r="K12" s="77">
        <v>0.78029661016949148</v>
      </c>
      <c r="L12" s="78">
        <v>0.80912536651648426</v>
      </c>
      <c r="M12" s="79">
        <v>-2.8828756346992779E-2</v>
      </c>
    </row>
    <row r="13" spans="1:13" ht="18" customHeight="1" x14ac:dyDescent="0.4">
      <c r="A13" s="208" t="s">
        <v>161</v>
      </c>
      <c r="B13" s="14"/>
      <c r="C13" s="15">
        <v>107299</v>
      </c>
      <c r="D13" s="16">
        <v>97162</v>
      </c>
      <c r="E13" s="17">
        <v>1.1043309112616044</v>
      </c>
      <c r="F13" s="18">
        <v>10137</v>
      </c>
      <c r="G13" s="15">
        <v>123664</v>
      </c>
      <c r="H13" s="16">
        <v>121524</v>
      </c>
      <c r="I13" s="17">
        <v>1.0176096902669431</v>
      </c>
      <c r="J13" s="18">
        <v>2140</v>
      </c>
      <c r="K13" s="46">
        <v>0.86766561004010867</v>
      </c>
      <c r="L13" s="47">
        <v>0.79952931108258452</v>
      </c>
      <c r="M13" s="48">
        <v>6.8136298957524155E-2</v>
      </c>
    </row>
    <row r="14" spans="1:13" ht="18" customHeight="1" x14ac:dyDescent="0.4">
      <c r="A14" s="206"/>
      <c r="B14" s="81" t="s">
        <v>157</v>
      </c>
      <c r="C14" s="23">
        <v>26033</v>
      </c>
      <c r="D14" s="24">
        <v>13802</v>
      </c>
      <c r="E14" s="25">
        <v>1.8861759165338357</v>
      </c>
      <c r="F14" s="26">
        <v>12231</v>
      </c>
      <c r="G14" s="23">
        <v>30000</v>
      </c>
      <c r="H14" s="24">
        <v>15000</v>
      </c>
      <c r="I14" s="25">
        <v>2</v>
      </c>
      <c r="J14" s="26">
        <v>15000</v>
      </c>
      <c r="K14" s="49">
        <v>0.86776666666666669</v>
      </c>
      <c r="L14" s="50">
        <v>0.92013333333333336</v>
      </c>
      <c r="M14" s="29">
        <v>-5.2366666666666672E-2</v>
      </c>
    </row>
    <row r="15" spans="1:13" ht="18" customHeight="1" x14ac:dyDescent="0.4">
      <c r="A15" s="206"/>
      <c r="B15" s="66" t="s">
        <v>156</v>
      </c>
      <c r="C15" s="30">
        <v>16066</v>
      </c>
      <c r="D15" s="31">
        <v>15833</v>
      </c>
      <c r="E15" s="32">
        <v>1.0147160992863007</v>
      </c>
      <c r="F15" s="33">
        <v>233</v>
      </c>
      <c r="G15" s="30">
        <v>17680</v>
      </c>
      <c r="H15" s="31">
        <v>17530</v>
      </c>
      <c r="I15" s="32">
        <v>1.0085567598402738</v>
      </c>
      <c r="J15" s="33">
        <v>150</v>
      </c>
      <c r="K15" s="34">
        <v>0.908710407239819</v>
      </c>
      <c r="L15" s="35">
        <v>0.90319452367370223</v>
      </c>
      <c r="M15" s="36">
        <v>5.5158835661167638E-3</v>
      </c>
    </row>
    <row r="16" spans="1:13" ht="18" customHeight="1" x14ac:dyDescent="0.4">
      <c r="A16" s="206"/>
      <c r="B16" s="66" t="s">
        <v>154</v>
      </c>
      <c r="C16" s="30">
        <v>53915</v>
      </c>
      <c r="D16" s="31">
        <v>52715</v>
      </c>
      <c r="E16" s="32">
        <v>1.0227639191880868</v>
      </c>
      <c r="F16" s="33">
        <v>1200</v>
      </c>
      <c r="G16" s="30">
        <v>60600</v>
      </c>
      <c r="H16" s="31">
        <v>63081</v>
      </c>
      <c r="I16" s="32">
        <v>0.9606696152565749</v>
      </c>
      <c r="J16" s="33">
        <v>-2481</v>
      </c>
      <c r="K16" s="34">
        <v>0.88968646864686474</v>
      </c>
      <c r="L16" s="35">
        <v>0.83567159683581427</v>
      </c>
      <c r="M16" s="36">
        <v>5.4014871811050469E-2</v>
      </c>
    </row>
    <row r="17" spans="1:13" ht="18" customHeight="1" x14ac:dyDescent="0.4">
      <c r="A17" s="206"/>
      <c r="B17" s="66" t="s">
        <v>153</v>
      </c>
      <c r="C17" s="30">
        <v>3243</v>
      </c>
      <c r="D17" s="31">
        <v>1724</v>
      </c>
      <c r="E17" s="32">
        <v>1.8810904872389791</v>
      </c>
      <c r="F17" s="33">
        <v>1519</v>
      </c>
      <c r="G17" s="30">
        <v>4764</v>
      </c>
      <c r="H17" s="31">
        <v>4673</v>
      </c>
      <c r="I17" s="32">
        <v>1.0194735715814252</v>
      </c>
      <c r="J17" s="33">
        <v>91</v>
      </c>
      <c r="K17" s="34">
        <v>0.68073047858942071</v>
      </c>
      <c r="L17" s="35">
        <v>0.36892788358656109</v>
      </c>
      <c r="M17" s="36">
        <v>0.31180259500285962</v>
      </c>
    </row>
    <row r="18" spans="1:13" ht="18" customHeight="1" x14ac:dyDescent="0.4">
      <c r="A18" s="205"/>
      <c r="B18" s="204" t="s">
        <v>99</v>
      </c>
      <c r="C18" s="73">
        <v>8042</v>
      </c>
      <c r="D18" s="74">
        <v>13088</v>
      </c>
      <c r="E18" s="75">
        <v>0.61445599022004893</v>
      </c>
      <c r="F18" s="76">
        <v>-5046</v>
      </c>
      <c r="G18" s="73">
        <v>10620</v>
      </c>
      <c r="H18" s="74">
        <v>21240</v>
      </c>
      <c r="I18" s="75">
        <v>0.5</v>
      </c>
      <c r="J18" s="76">
        <v>-10620</v>
      </c>
      <c r="K18" s="77">
        <v>0.7572504708097928</v>
      </c>
      <c r="L18" s="78">
        <v>0.61619585687382294</v>
      </c>
      <c r="M18" s="79">
        <v>0.14105461393596985</v>
      </c>
    </row>
    <row r="19" spans="1:13" ht="18" customHeight="1" x14ac:dyDescent="0.4">
      <c r="A19" s="208" t="s">
        <v>160</v>
      </c>
      <c r="B19" s="14"/>
      <c r="C19" s="15">
        <v>69727</v>
      </c>
      <c r="D19" s="16">
        <v>73249</v>
      </c>
      <c r="E19" s="17">
        <v>0.95191743231989512</v>
      </c>
      <c r="F19" s="18">
        <v>-3522</v>
      </c>
      <c r="G19" s="15">
        <v>90985</v>
      </c>
      <c r="H19" s="19">
        <v>101927</v>
      </c>
      <c r="I19" s="17">
        <v>0.8926486603157161</v>
      </c>
      <c r="J19" s="18">
        <v>-10942</v>
      </c>
      <c r="K19" s="46">
        <v>0.76635709182832334</v>
      </c>
      <c r="L19" s="47">
        <v>0.71864177303364174</v>
      </c>
      <c r="M19" s="22">
        <v>4.7715318794681605E-2</v>
      </c>
    </row>
    <row r="20" spans="1:13" ht="18" customHeight="1" x14ac:dyDescent="0.4">
      <c r="A20" s="206"/>
      <c r="B20" s="81" t="s">
        <v>157</v>
      </c>
      <c r="C20" s="23">
        <v>0</v>
      </c>
      <c r="D20" s="24">
        <v>0</v>
      </c>
      <c r="E20" s="25" t="e">
        <v>#DIV/0!</v>
      </c>
      <c r="F20" s="26">
        <v>0</v>
      </c>
      <c r="G20" s="23">
        <v>0</v>
      </c>
      <c r="H20" s="24">
        <v>0</v>
      </c>
      <c r="I20" s="25" t="e">
        <v>#DIV/0!</v>
      </c>
      <c r="J20" s="26">
        <v>0</v>
      </c>
      <c r="K20" s="49" t="s">
        <v>0</v>
      </c>
      <c r="L20" s="50" t="s">
        <v>0</v>
      </c>
      <c r="M20" s="29" t="e">
        <v>#VALUE!</v>
      </c>
    </row>
    <row r="21" spans="1:13" ht="18" customHeight="1" x14ac:dyDescent="0.4">
      <c r="A21" s="206"/>
      <c r="B21" s="66" t="s">
        <v>156</v>
      </c>
      <c r="C21" s="30">
        <v>20873</v>
      </c>
      <c r="D21" s="31">
        <v>19271</v>
      </c>
      <c r="E21" s="32">
        <v>1.0831300918478544</v>
      </c>
      <c r="F21" s="33">
        <v>1602</v>
      </c>
      <c r="G21" s="30">
        <v>26110</v>
      </c>
      <c r="H21" s="31">
        <v>26230</v>
      </c>
      <c r="I21" s="32">
        <v>0.99542508577964162</v>
      </c>
      <c r="J21" s="33">
        <v>-120</v>
      </c>
      <c r="K21" s="34">
        <v>0.79942550746840291</v>
      </c>
      <c r="L21" s="35">
        <v>0.73469309950438433</v>
      </c>
      <c r="M21" s="36">
        <v>6.4732407964018579E-2</v>
      </c>
    </row>
    <row r="22" spans="1:13" ht="18" customHeight="1" x14ac:dyDescent="0.4">
      <c r="A22" s="206"/>
      <c r="B22" s="66" t="s">
        <v>154</v>
      </c>
      <c r="C22" s="30">
        <v>36418</v>
      </c>
      <c r="D22" s="31">
        <v>41178</v>
      </c>
      <c r="E22" s="32">
        <v>0.88440429355481087</v>
      </c>
      <c r="F22" s="33">
        <v>-4760</v>
      </c>
      <c r="G22" s="30">
        <v>48945</v>
      </c>
      <c r="H22" s="31">
        <v>59767</v>
      </c>
      <c r="I22" s="32">
        <v>0.81893017886124453</v>
      </c>
      <c r="J22" s="33">
        <v>-10822</v>
      </c>
      <c r="K22" s="34">
        <v>0.74405965880069469</v>
      </c>
      <c r="L22" s="35">
        <v>0.68897552160891462</v>
      </c>
      <c r="M22" s="36">
        <v>5.5084137191780069E-2</v>
      </c>
    </row>
    <row r="23" spans="1:13" ht="18" customHeight="1" x14ac:dyDescent="0.4">
      <c r="A23" s="205"/>
      <c r="B23" s="204" t="s">
        <v>99</v>
      </c>
      <c r="C23" s="73">
        <v>12436</v>
      </c>
      <c r="D23" s="74">
        <v>12800</v>
      </c>
      <c r="E23" s="75">
        <v>0.9715625</v>
      </c>
      <c r="F23" s="76">
        <v>-364</v>
      </c>
      <c r="G23" s="73">
        <v>15930</v>
      </c>
      <c r="H23" s="74">
        <v>15930</v>
      </c>
      <c r="I23" s="75">
        <v>1</v>
      </c>
      <c r="J23" s="76">
        <v>0</v>
      </c>
      <c r="K23" s="77">
        <v>0.78066541117388577</v>
      </c>
      <c r="L23" s="78">
        <v>0.80351537978656618</v>
      </c>
      <c r="M23" s="79">
        <v>-2.2849968612680405E-2</v>
      </c>
    </row>
    <row r="24" spans="1:13" ht="18" customHeight="1" x14ac:dyDescent="0.4">
      <c r="A24" s="208" t="s">
        <v>159</v>
      </c>
      <c r="B24" s="14"/>
      <c r="C24" s="15">
        <v>46013</v>
      </c>
      <c r="D24" s="16">
        <v>45474</v>
      </c>
      <c r="E24" s="17">
        <v>1.0118529269472665</v>
      </c>
      <c r="F24" s="18">
        <v>539</v>
      </c>
      <c r="G24" s="15">
        <v>65051</v>
      </c>
      <c r="H24" s="19">
        <v>61831</v>
      </c>
      <c r="I24" s="17">
        <v>1.0520774368844108</v>
      </c>
      <c r="J24" s="18">
        <v>3220</v>
      </c>
      <c r="K24" s="46">
        <v>0.70733731994896309</v>
      </c>
      <c r="L24" s="47">
        <v>0.73545632449742038</v>
      </c>
      <c r="M24" s="48">
        <v>-2.8119004548457283E-2</v>
      </c>
    </row>
    <row r="25" spans="1:13" ht="18" customHeight="1" x14ac:dyDescent="0.4">
      <c r="A25" s="206"/>
      <c r="B25" s="81" t="s">
        <v>157</v>
      </c>
      <c r="C25" s="23">
        <v>0</v>
      </c>
      <c r="D25" s="24">
        <v>0</v>
      </c>
      <c r="E25" s="25" t="e">
        <v>#DIV/0!</v>
      </c>
      <c r="F25" s="26">
        <v>0</v>
      </c>
      <c r="G25" s="23">
        <v>0</v>
      </c>
      <c r="H25" s="24">
        <v>0</v>
      </c>
      <c r="I25" s="25" t="e">
        <v>#DIV/0!</v>
      </c>
      <c r="J25" s="26">
        <v>0</v>
      </c>
      <c r="K25" s="49" t="s">
        <v>0</v>
      </c>
      <c r="L25" s="50" t="s">
        <v>0</v>
      </c>
      <c r="M25" s="29" t="e">
        <v>#VALUE!</v>
      </c>
    </row>
    <row r="26" spans="1:13" ht="18" customHeight="1" x14ac:dyDescent="0.4">
      <c r="A26" s="206"/>
      <c r="B26" s="66" t="s">
        <v>156</v>
      </c>
      <c r="C26" s="30">
        <v>15934</v>
      </c>
      <c r="D26" s="31">
        <v>15164</v>
      </c>
      <c r="E26" s="32">
        <v>1.0507781587971512</v>
      </c>
      <c r="F26" s="33">
        <v>770</v>
      </c>
      <c r="G26" s="30">
        <v>17545</v>
      </c>
      <c r="H26" s="31">
        <v>17530</v>
      </c>
      <c r="I26" s="32">
        <v>1.0008556759840275</v>
      </c>
      <c r="J26" s="33">
        <v>15</v>
      </c>
      <c r="K26" s="34">
        <v>0.90817896836705614</v>
      </c>
      <c r="L26" s="35">
        <v>0.86503137478608105</v>
      </c>
      <c r="M26" s="36">
        <v>4.3147593580975085E-2</v>
      </c>
    </row>
    <row r="27" spans="1:13" ht="18" customHeight="1" x14ac:dyDescent="0.4">
      <c r="A27" s="206"/>
      <c r="B27" s="66" t="s">
        <v>154</v>
      </c>
      <c r="C27" s="30">
        <v>20730</v>
      </c>
      <c r="D27" s="31">
        <v>22497</v>
      </c>
      <c r="E27" s="32">
        <v>0.9214561941592212</v>
      </c>
      <c r="F27" s="33">
        <v>-1767</v>
      </c>
      <c r="G27" s="30">
        <v>34231</v>
      </c>
      <c r="H27" s="31">
        <v>33858</v>
      </c>
      <c r="I27" s="32">
        <v>1.011016598735897</v>
      </c>
      <c r="J27" s="33">
        <v>373</v>
      </c>
      <c r="K27" s="34">
        <v>0.6055914229791709</v>
      </c>
      <c r="L27" s="35">
        <v>0.66445153287258552</v>
      </c>
      <c r="M27" s="36">
        <v>-5.8860109893414614E-2</v>
      </c>
    </row>
    <row r="28" spans="1:13" ht="18" customHeight="1" x14ac:dyDescent="0.4">
      <c r="A28" s="205"/>
      <c r="B28" s="204" t="s">
        <v>99</v>
      </c>
      <c r="C28" s="84">
        <v>9349</v>
      </c>
      <c r="D28" s="74">
        <v>7813</v>
      </c>
      <c r="E28" s="75">
        <v>1.1965954178932547</v>
      </c>
      <c r="F28" s="76">
        <v>1536</v>
      </c>
      <c r="G28" s="84">
        <v>13275</v>
      </c>
      <c r="H28" s="74">
        <v>10443</v>
      </c>
      <c r="I28" s="75">
        <v>1.271186440677966</v>
      </c>
      <c r="J28" s="76">
        <v>2832</v>
      </c>
      <c r="K28" s="77">
        <v>0.70425612052730702</v>
      </c>
      <c r="L28" s="78">
        <v>0.74815665996361203</v>
      </c>
      <c r="M28" s="79">
        <v>-4.3900539436305008E-2</v>
      </c>
    </row>
    <row r="29" spans="1:13" ht="18" customHeight="1" x14ac:dyDescent="0.4">
      <c r="A29" s="208" t="s">
        <v>158</v>
      </c>
      <c r="B29" s="14"/>
      <c r="C29" s="15">
        <v>54047</v>
      </c>
      <c r="D29" s="16">
        <v>53695</v>
      </c>
      <c r="E29" s="17">
        <v>1.0065555452090511</v>
      </c>
      <c r="F29" s="18">
        <v>352</v>
      </c>
      <c r="G29" s="15">
        <v>90198</v>
      </c>
      <c r="H29" s="16">
        <v>88997</v>
      </c>
      <c r="I29" s="17">
        <v>1.0134948369046148</v>
      </c>
      <c r="J29" s="18">
        <v>1201</v>
      </c>
      <c r="K29" s="46">
        <v>0.59920397348056498</v>
      </c>
      <c r="L29" s="47">
        <v>0.60333494387451259</v>
      </c>
      <c r="M29" s="22">
        <v>-4.1309703939476083E-3</v>
      </c>
    </row>
    <row r="30" spans="1:13" ht="18" customHeight="1" x14ac:dyDescent="0.4">
      <c r="A30" s="206"/>
      <c r="B30" s="81" t="s">
        <v>157</v>
      </c>
      <c r="C30" s="23">
        <v>0</v>
      </c>
      <c r="D30" s="24">
        <v>0</v>
      </c>
      <c r="E30" s="25" t="e">
        <v>#DIV/0!</v>
      </c>
      <c r="F30" s="26">
        <v>0</v>
      </c>
      <c r="G30" s="23">
        <v>0</v>
      </c>
      <c r="H30" s="24">
        <v>0</v>
      </c>
      <c r="I30" s="25" t="e">
        <v>#DIV/0!</v>
      </c>
      <c r="J30" s="26">
        <v>0</v>
      </c>
      <c r="K30" s="49" t="s">
        <v>0</v>
      </c>
      <c r="L30" s="50" t="s">
        <v>0</v>
      </c>
      <c r="M30" s="29" t="e">
        <v>#VALUE!</v>
      </c>
    </row>
    <row r="31" spans="1:13" ht="18" customHeight="1" x14ac:dyDescent="0.4">
      <c r="A31" s="206"/>
      <c r="B31" s="66" t="s">
        <v>156</v>
      </c>
      <c r="C31" s="30">
        <v>6279</v>
      </c>
      <c r="D31" s="207">
        <v>5838</v>
      </c>
      <c r="E31" s="32">
        <v>1.0755395683453237</v>
      </c>
      <c r="F31" s="33">
        <v>441</v>
      </c>
      <c r="G31" s="30">
        <v>8700</v>
      </c>
      <c r="H31" s="207">
        <v>8700</v>
      </c>
      <c r="I31" s="32">
        <v>1</v>
      </c>
      <c r="J31" s="33">
        <v>0</v>
      </c>
      <c r="K31" s="34">
        <v>0.72172413793103452</v>
      </c>
      <c r="L31" s="35">
        <v>0.67103448275862065</v>
      </c>
      <c r="M31" s="36">
        <v>5.0689655172413861E-2</v>
      </c>
    </row>
    <row r="32" spans="1:13" ht="18" customHeight="1" x14ac:dyDescent="0.4">
      <c r="A32" s="206"/>
      <c r="B32" s="66" t="s">
        <v>155</v>
      </c>
      <c r="C32" s="30">
        <v>2294</v>
      </c>
      <c r="D32" s="31">
        <v>2652</v>
      </c>
      <c r="E32" s="32">
        <v>0.86500754147812975</v>
      </c>
      <c r="F32" s="33">
        <v>-358</v>
      </c>
      <c r="G32" s="30">
        <v>3567</v>
      </c>
      <c r="H32" s="31">
        <v>3684</v>
      </c>
      <c r="I32" s="32">
        <v>0.96824104234527686</v>
      </c>
      <c r="J32" s="33">
        <v>-117</v>
      </c>
      <c r="K32" s="34">
        <v>0.64311746565741523</v>
      </c>
      <c r="L32" s="35">
        <v>0.71986970684039087</v>
      </c>
      <c r="M32" s="36">
        <v>-7.6752241182975633E-2</v>
      </c>
    </row>
    <row r="33" spans="1:13" ht="18" customHeight="1" x14ac:dyDescent="0.4">
      <c r="A33" s="206"/>
      <c r="B33" s="66" t="s">
        <v>154</v>
      </c>
      <c r="C33" s="30">
        <v>37663</v>
      </c>
      <c r="D33" s="31">
        <v>39096</v>
      </c>
      <c r="E33" s="32">
        <v>0.96334663392674447</v>
      </c>
      <c r="F33" s="33">
        <v>-1433</v>
      </c>
      <c r="G33" s="30">
        <v>65083</v>
      </c>
      <c r="H33" s="31">
        <v>66439</v>
      </c>
      <c r="I33" s="32">
        <v>0.97959030087749666</v>
      </c>
      <c r="J33" s="33">
        <v>-1356</v>
      </c>
      <c r="K33" s="34">
        <v>0.57869182428591182</v>
      </c>
      <c r="L33" s="35">
        <v>0.58844955523111431</v>
      </c>
      <c r="M33" s="36">
        <v>-9.7577309452024918E-3</v>
      </c>
    </row>
    <row r="34" spans="1:13" ht="18" customHeight="1" x14ac:dyDescent="0.4">
      <c r="A34" s="206"/>
      <c r="B34" s="66" t="s">
        <v>153</v>
      </c>
      <c r="C34" s="30">
        <v>3787</v>
      </c>
      <c r="D34" s="31">
        <v>2869</v>
      </c>
      <c r="E34" s="32">
        <v>1.319972115719763</v>
      </c>
      <c r="F34" s="33">
        <v>918</v>
      </c>
      <c r="G34" s="30">
        <v>4883</v>
      </c>
      <c r="H34" s="31">
        <v>4852</v>
      </c>
      <c r="I34" s="32">
        <v>1.0063891178895301</v>
      </c>
      <c r="J34" s="33">
        <v>31</v>
      </c>
      <c r="K34" s="34">
        <v>0.7755478189637518</v>
      </c>
      <c r="L34" s="35">
        <v>0.59130255564715584</v>
      </c>
      <c r="M34" s="36">
        <v>0.18424526331659596</v>
      </c>
    </row>
    <row r="35" spans="1:13" ht="18" customHeight="1" x14ac:dyDescent="0.4">
      <c r="A35" s="206"/>
      <c r="B35" s="66" t="s">
        <v>99</v>
      </c>
      <c r="C35" s="82">
        <v>4024</v>
      </c>
      <c r="D35" s="80">
        <v>3141</v>
      </c>
      <c r="E35" s="55">
        <v>1.2811206622094875</v>
      </c>
      <c r="F35" s="72">
        <v>883</v>
      </c>
      <c r="G35" s="82">
        <v>7965</v>
      </c>
      <c r="H35" s="80">
        <v>5133</v>
      </c>
      <c r="I35" s="55">
        <v>1.5517241379310345</v>
      </c>
      <c r="J35" s="72">
        <v>2832</v>
      </c>
      <c r="K35" s="34">
        <v>0.5052102950408035</v>
      </c>
      <c r="L35" s="35">
        <v>0.61192285213325537</v>
      </c>
      <c r="M35" s="36">
        <v>-0.10671255709245187</v>
      </c>
    </row>
    <row r="36" spans="1:13" ht="18" customHeight="1" thickBot="1" x14ac:dyDescent="0.45">
      <c r="A36" s="205"/>
      <c r="B36" s="204" t="s">
        <v>152</v>
      </c>
      <c r="C36" s="84">
        <v>0</v>
      </c>
      <c r="D36" s="74">
        <v>99</v>
      </c>
      <c r="E36" s="75">
        <v>0</v>
      </c>
      <c r="F36" s="76">
        <v>-99</v>
      </c>
      <c r="G36" s="84">
        <v>0</v>
      </c>
      <c r="H36" s="74">
        <v>189</v>
      </c>
      <c r="I36" s="75">
        <v>0</v>
      </c>
      <c r="J36" s="76">
        <v>-189</v>
      </c>
      <c r="K36" s="86" t="s">
        <v>0</v>
      </c>
      <c r="L36" s="87">
        <v>0.52380952380952384</v>
      </c>
      <c r="M36" s="88" t="e">
        <v>#VALUE!</v>
      </c>
    </row>
    <row r="37" spans="1:13" x14ac:dyDescent="0.4">
      <c r="C37" s="203"/>
      <c r="G37" s="203"/>
    </row>
    <row r="38" spans="1:13" x14ac:dyDescent="0.4">
      <c r="C38" s="203"/>
      <c r="G38" s="203"/>
    </row>
    <row r="39" spans="1:13" x14ac:dyDescent="0.4">
      <c r="C39" s="203"/>
      <c r="G39" s="71"/>
    </row>
    <row r="40" spans="1:13" x14ac:dyDescent="0.4">
      <c r="C40" s="203"/>
      <c r="G40" s="203"/>
    </row>
    <row r="41" spans="1:13" x14ac:dyDescent="0.4">
      <c r="C41" s="203"/>
      <c r="G41" s="203"/>
    </row>
    <row r="42" spans="1:13" x14ac:dyDescent="0.4">
      <c r="C42" s="203"/>
      <c r="G42" s="203"/>
    </row>
    <row r="43" spans="1:13" x14ac:dyDescent="0.4">
      <c r="C43" s="203"/>
      <c r="G43" s="203"/>
    </row>
    <row r="44" spans="1:13" x14ac:dyDescent="0.4">
      <c r="C44" s="203"/>
      <c r="G44" s="203"/>
    </row>
    <row r="45" spans="1:13" x14ac:dyDescent="0.4">
      <c r="C45" s="203"/>
      <c r="G45" s="203"/>
    </row>
    <row r="46" spans="1:13" x14ac:dyDescent="0.4">
      <c r="C46" s="203"/>
      <c r="G46" s="203"/>
    </row>
    <row r="47" spans="1:13" x14ac:dyDescent="0.4">
      <c r="C47" s="203"/>
      <c r="G47" s="203"/>
    </row>
    <row r="48" spans="1:13" x14ac:dyDescent="0.4">
      <c r="C48" s="203"/>
      <c r="G48" s="203"/>
    </row>
    <row r="49" spans="3:7" x14ac:dyDescent="0.4">
      <c r="C49" s="203"/>
      <c r="G49" s="203"/>
    </row>
    <row r="50" spans="3:7" x14ac:dyDescent="0.4">
      <c r="C50" s="203"/>
      <c r="G50" s="203"/>
    </row>
    <row r="51" spans="3:7" x14ac:dyDescent="0.4">
      <c r="C51" s="203"/>
      <c r="G51" s="203"/>
    </row>
    <row r="52" spans="3:7" x14ac:dyDescent="0.4">
      <c r="C52" s="203"/>
      <c r="G52" s="203"/>
    </row>
    <row r="53" spans="3:7" x14ac:dyDescent="0.4">
      <c r="C53" s="203"/>
      <c r="G53" s="203"/>
    </row>
    <row r="54" spans="3:7" x14ac:dyDescent="0.4">
      <c r="C54" s="203"/>
      <c r="G54" s="203"/>
    </row>
    <row r="55" spans="3:7" x14ac:dyDescent="0.4">
      <c r="C55" s="203"/>
      <c r="G55" s="203"/>
    </row>
    <row r="56" spans="3:7" x14ac:dyDescent="0.4">
      <c r="C56" s="203"/>
      <c r="G56" s="203"/>
    </row>
    <row r="57" spans="3:7" x14ac:dyDescent="0.4">
      <c r="C57" s="203"/>
      <c r="G57" s="203"/>
    </row>
    <row r="58" spans="3:7" x14ac:dyDescent="0.4">
      <c r="C58" s="203"/>
      <c r="G58" s="203"/>
    </row>
    <row r="59" spans="3:7" x14ac:dyDescent="0.4">
      <c r="C59" s="203"/>
      <c r="G59" s="203"/>
    </row>
    <row r="60" spans="3:7" x14ac:dyDescent="0.4">
      <c r="C60" s="203"/>
      <c r="G60" s="203"/>
    </row>
    <row r="61" spans="3:7" x14ac:dyDescent="0.4">
      <c r="C61" s="203"/>
      <c r="G61" s="203"/>
    </row>
    <row r="62" spans="3:7" x14ac:dyDescent="0.4">
      <c r="C62" s="203"/>
      <c r="G62" s="203"/>
    </row>
    <row r="63" spans="3:7" x14ac:dyDescent="0.4">
      <c r="C63" s="203"/>
      <c r="G63" s="203"/>
    </row>
    <row r="64" spans="3:7" x14ac:dyDescent="0.4">
      <c r="C64" s="203"/>
      <c r="G64" s="203"/>
    </row>
    <row r="65" spans="2:7" x14ac:dyDescent="0.4">
      <c r="C65" s="203"/>
      <c r="G65" s="203"/>
    </row>
    <row r="66" spans="2:7" x14ac:dyDescent="0.4">
      <c r="C66" s="203"/>
      <c r="G66" s="203"/>
    </row>
    <row r="67" spans="2:7" x14ac:dyDescent="0.4">
      <c r="B67" s="202">
        <v>6025</v>
      </c>
      <c r="C67" s="203"/>
      <c r="F67" s="201">
        <v>10620</v>
      </c>
      <c r="G67" s="203"/>
    </row>
    <row r="68" spans="2:7" x14ac:dyDescent="0.4">
      <c r="C68" s="203"/>
      <c r="G68" s="203"/>
    </row>
    <row r="69" spans="2:7" x14ac:dyDescent="0.4">
      <c r="C69" s="203"/>
      <c r="G69" s="203"/>
    </row>
    <row r="70" spans="2:7" x14ac:dyDescent="0.4">
      <c r="C70" s="203"/>
      <c r="G70" s="203"/>
    </row>
    <row r="71" spans="2:7" x14ac:dyDescent="0.4">
      <c r="C71" s="203"/>
      <c r="G71" s="203"/>
    </row>
    <row r="72" spans="2:7" x14ac:dyDescent="0.4">
      <c r="C72" s="203"/>
      <c r="G72" s="203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26'!A1" display="'h26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2"/>
  <sheetViews>
    <sheetView showGridLines="0" zoomScale="90" zoomScaleNormal="90" zoomScaleSheetLayoutView="90" workbookViewId="0">
      <pane xSplit="2" ySplit="5" topLeftCell="C24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02" customWidth="1"/>
    <col min="2" max="2" width="20.75" style="202" customWidth="1"/>
    <col min="3" max="4" width="11.625" style="201" customWidth="1"/>
    <col min="5" max="5" width="8.625" style="201" customWidth="1"/>
    <col min="6" max="6" width="10.625" style="201" customWidth="1"/>
    <col min="7" max="8" width="11.625" style="201" customWidth="1"/>
    <col min="9" max="9" width="8.625" style="201" customWidth="1"/>
    <col min="10" max="10" width="10.625" style="201" customWidth="1"/>
    <col min="11" max="11" width="9.625" style="70" customWidth="1"/>
    <col min="12" max="12" width="9.625" style="201" customWidth="1"/>
    <col min="13" max="13" width="8.625" style="201" customWidth="1"/>
    <col min="14" max="16384" width="9" style="201"/>
  </cols>
  <sheetData>
    <row r="1" spans="1:13" s="217" customFormat="1" x14ac:dyDescent="0.4">
      <c r="A1" s="327" t="str">
        <f>'h26'!A1</f>
        <v>平成26年度</v>
      </c>
      <c r="B1" s="327"/>
      <c r="C1" s="90"/>
      <c r="D1" s="90"/>
      <c r="E1" s="90"/>
      <c r="F1" s="95" t="str">
        <f ca="1">RIGHT(CELL("filename",$A$1),LEN(CELL("filename",$A$1))-FIND("]",CELL("filename",$A$1)))</f>
        <v>９月上旬</v>
      </c>
      <c r="G1" s="94" t="s">
        <v>71</v>
      </c>
      <c r="H1" s="90"/>
      <c r="I1" s="90"/>
      <c r="J1" s="90"/>
      <c r="K1" s="90"/>
      <c r="L1" s="90"/>
      <c r="M1" s="90"/>
    </row>
    <row r="2" spans="1:13" s="217" customFormat="1" ht="19.5" thickBot="1" x14ac:dyDescent="0.45">
      <c r="A2" s="13"/>
      <c r="B2" s="13" t="s">
        <v>177</v>
      </c>
      <c r="C2" s="218">
        <v>9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7.100000000000001" customHeight="1" x14ac:dyDescent="0.4">
      <c r="A3" s="216"/>
      <c r="B3" s="215"/>
      <c r="C3" s="323" t="s">
        <v>173</v>
      </c>
      <c r="D3" s="324"/>
      <c r="E3" s="325"/>
      <c r="F3" s="326"/>
      <c r="G3" s="323" t="s">
        <v>172</v>
      </c>
      <c r="H3" s="324"/>
      <c r="I3" s="325"/>
      <c r="J3" s="326"/>
      <c r="K3" s="315" t="s">
        <v>171</v>
      </c>
      <c r="L3" s="316"/>
      <c r="M3" s="317"/>
    </row>
    <row r="4" spans="1:13" ht="17.100000000000001" customHeight="1" x14ac:dyDescent="0.4">
      <c r="A4" s="206"/>
      <c r="B4" s="214"/>
      <c r="C4" s="305" t="s">
        <v>272</v>
      </c>
      <c r="D4" s="340" t="s">
        <v>271</v>
      </c>
      <c r="E4" s="341" t="s">
        <v>168</v>
      </c>
      <c r="F4" s="342"/>
      <c r="G4" s="318" t="s">
        <v>270</v>
      </c>
      <c r="H4" s="338" t="s">
        <v>269</v>
      </c>
      <c r="I4" s="341" t="s">
        <v>168</v>
      </c>
      <c r="J4" s="342"/>
      <c r="K4" s="318" t="s">
        <v>270</v>
      </c>
      <c r="L4" s="319" t="s">
        <v>269</v>
      </c>
      <c r="M4" s="321" t="s">
        <v>167</v>
      </c>
    </row>
    <row r="5" spans="1:13" ht="17.100000000000001" customHeight="1" x14ac:dyDescent="0.4">
      <c r="A5" s="205"/>
      <c r="B5" s="213"/>
      <c r="C5" s="306"/>
      <c r="D5" s="320"/>
      <c r="E5" s="212" t="s">
        <v>166</v>
      </c>
      <c r="F5" s="211" t="s">
        <v>165</v>
      </c>
      <c r="G5" s="306"/>
      <c r="H5" s="339"/>
      <c r="I5" s="212" t="s">
        <v>166</v>
      </c>
      <c r="J5" s="211" t="s">
        <v>165</v>
      </c>
      <c r="K5" s="306"/>
      <c r="L5" s="320"/>
      <c r="M5" s="322"/>
    </row>
    <row r="6" spans="1:13" x14ac:dyDescent="0.4">
      <c r="A6" s="332" t="s">
        <v>164</v>
      </c>
      <c r="B6" s="333"/>
      <c r="C6" s="334">
        <v>171115</v>
      </c>
      <c r="D6" s="348">
        <v>167186</v>
      </c>
      <c r="E6" s="307">
        <v>1.0235007715957078</v>
      </c>
      <c r="F6" s="328">
        <v>3929</v>
      </c>
      <c r="G6" s="334">
        <v>215603</v>
      </c>
      <c r="H6" s="336">
        <v>221594</v>
      </c>
      <c r="I6" s="307">
        <v>0.97296406942426239</v>
      </c>
      <c r="J6" s="328">
        <v>-5991</v>
      </c>
      <c r="K6" s="309">
        <v>0.79365778769312112</v>
      </c>
      <c r="L6" s="345">
        <v>0.75446988636876444</v>
      </c>
      <c r="M6" s="313">
        <v>3.9187901324356678E-2</v>
      </c>
    </row>
    <row r="7" spans="1:13" x14ac:dyDescent="0.4">
      <c r="A7" s="330" t="s">
        <v>163</v>
      </c>
      <c r="B7" s="331"/>
      <c r="C7" s="335"/>
      <c r="D7" s="349"/>
      <c r="E7" s="344"/>
      <c r="F7" s="343"/>
      <c r="G7" s="335"/>
      <c r="H7" s="337"/>
      <c r="I7" s="344"/>
      <c r="J7" s="343"/>
      <c r="K7" s="310"/>
      <c r="L7" s="346"/>
      <c r="M7" s="347"/>
    </row>
    <row r="8" spans="1:13" ht="18" customHeight="1" x14ac:dyDescent="0.4">
      <c r="A8" s="208" t="s">
        <v>162</v>
      </c>
      <c r="B8" s="14"/>
      <c r="C8" s="15">
        <v>89652</v>
      </c>
      <c r="D8" s="16">
        <v>89917</v>
      </c>
      <c r="E8" s="17">
        <v>0.99705283761691332</v>
      </c>
      <c r="F8" s="18">
        <v>-265</v>
      </c>
      <c r="G8" s="15">
        <v>108202</v>
      </c>
      <c r="H8" s="19">
        <v>114039</v>
      </c>
      <c r="I8" s="17">
        <v>0.94881575601329371</v>
      </c>
      <c r="J8" s="18">
        <v>-5837</v>
      </c>
      <c r="K8" s="20">
        <v>0.8285613944289385</v>
      </c>
      <c r="L8" s="21">
        <v>0.78847587228930449</v>
      </c>
      <c r="M8" s="210">
        <v>4.0085522139634011E-2</v>
      </c>
    </row>
    <row r="9" spans="1:13" ht="18" customHeight="1" x14ac:dyDescent="0.4">
      <c r="A9" s="206"/>
      <c r="B9" s="81" t="s">
        <v>157</v>
      </c>
      <c r="C9" s="23">
        <v>43582</v>
      </c>
      <c r="D9" s="24">
        <v>44108</v>
      </c>
      <c r="E9" s="25">
        <v>0.9880747256733472</v>
      </c>
      <c r="F9" s="26">
        <v>-526</v>
      </c>
      <c r="G9" s="23">
        <v>52563</v>
      </c>
      <c r="H9" s="24">
        <v>56907</v>
      </c>
      <c r="I9" s="25">
        <v>0.92366492698613523</v>
      </c>
      <c r="J9" s="26">
        <v>-4344</v>
      </c>
      <c r="K9" s="27">
        <v>0.82913836729258228</v>
      </c>
      <c r="L9" s="28">
        <v>0.77508918059289722</v>
      </c>
      <c r="M9" s="209">
        <v>5.4049186699685059E-2</v>
      </c>
    </row>
    <row r="10" spans="1:13" ht="18" customHeight="1" x14ac:dyDescent="0.4">
      <c r="A10" s="206"/>
      <c r="B10" s="66" t="s">
        <v>156</v>
      </c>
      <c r="C10" s="30">
        <v>3988</v>
      </c>
      <c r="D10" s="31">
        <v>3991</v>
      </c>
      <c r="E10" s="32">
        <v>0.99924830869456271</v>
      </c>
      <c r="F10" s="33">
        <v>-3</v>
      </c>
      <c r="G10" s="30">
        <v>4350</v>
      </c>
      <c r="H10" s="31">
        <v>4390</v>
      </c>
      <c r="I10" s="32">
        <v>0.99088838268792712</v>
      </c>
      <c r="J10" s="33">
        <v>-40</v>
      </c>
      <c r="K10" s="34">
        <v>0.9167816091954023</v>
      </c>
      <c r="L10" s="35">
        <v>0.90911161731207291</v>
      </c>
      <c r="M10" s="36">
        <v>7.6699918833293967E-3</v>
      </c>
    </row>
    <row r="11" spans="1:13" ht="18" customHeight="1" x14ac:dyDescent="0.4">
      <c r="A11" s="206"/>
      <c r="B11" s="66" t="s">
        <v>154</v>
      </c>
      <c r="C11" s="30">
        <v>42082</v>
      </c>
      <c r="D11" s="31">
        <v>41818</v>
      </c>
      <c r="E11" s="32">
        <v>1.0063130709263954</v>
      </c>
      <c r="F11" s="33">
        <v>264</v>
      </c>
      <c r="G11" s="30">
        <v>51289</v>
      </c>
      <c r="H11" s="31">
        <v>52742</v>
      </c>
      <c r="I11" s="32">
        <v>0.97245079822532332</v>
      </c>
      <c r="J11" s="33">
        <v>-1453</v>
      </c>
      <c r="K11" s="34">
        <v>0.82048782389986152</v>
      </c>
      <c r="L11" s="35">
        <v>0.79287854082135678</v>
      </c>
      <c r="M11" s="36">
        <v>2.7609283078504743E-2</v>
      </c>
    </row>
    <row r="12" spans="1:13" s="45" customFormat="1" ht="18" customHeight="1" x14ac:dyDescent="0.15">
      <c r="A12" s="37"/>
      <c r="B12" s="52" t="s">
        <v>99</v>
      </c>
      <c r="C12" s="38" t="s">
        <v>0</v>
      </c>
      <c r="D12" s="39" t="s">
        <v>0</v>
      </c>
      <c r="E12" s="40" t="s">
        <v>0</v>
      </c>
      <c r="F12" s="41" t="s">
        <v>0</v>
      </c>
      <c r="G12" s="38" t="s">
        <v>0</v>
      </c>
      <c r="H12" s="39" t="s">
        <v>0</v>
      </c>
      <c r="I12" s="40" t="s">
        <v>0</v>
      </c>
      <c r="J12" s="41" t="s">
        <v>0</v>
      </c>
      <c r="K12" s="42" t="s">
        <v>0</v>
      </c>
      <c r="L12" s="43" t="s">
        <v>0</v>
      </c>
      <c r="M12" s="44" t="s">
        <v>0</v>
      </c>
    </row>
    <row r="13" spans="1:13" ht="18" customHeight="1" x14ac:dyDescent="0.4">
      <c r="A13" s="208" t="s">
        <v>161</v>
      </c>
      <c r="B13" s="14"/>
      <c r="C13" s="15">
        <v>34592</v>
      </c>
      <c r="D13" s="16">
        <v>29636</v>
      </c>
      <c r="E13" s="17">
        <v>1.1672290457551626</v>
      </c>
      <c r="F13" s="18">
        <v>4956</v>
      </c>
      <c r="G13" s="15">
        <v>37768</v>
      </c>
      <c r="H13" s="16">
        <v>33265</v>
      </c>
      <c r="I13" s="17">
        <v>1.135367503381933</v>
      </c>
      <c r="J13" s="18">
        <v>4503</v>
      </c>
      <c r="K13" s="46">
        <v>0.91590764668502433</v>
      </c>
      <c r="L13" s="47">
        <v>0.89090635803396967</v>
      </c>
      <c r="M13" s="48">
        <v>2.5001288651054665E-2</v>
      </c>
    </row>
    <row r="14" spans="1:13" ht="18" customHeight="1" x14ac:dyDescent="0.4">
      <c r="A14" s="206"/>
      <c r="B14" s="81" t="s">
        <v>157</v>
      </c>
      <c r="C14" s="23">
        <v>9330</v>
      </c>
      <c r="D14" s="24">
        <v>4852</v>
      </c>
      <c r="E14" s="25">
        <v>1.9229183841714756</v>
      </c>
      <c r="F14" s="26">
        <v>4478</v>
      </c>
      <c r="G14" s="23">
        <v>10000</v>
      </c>
      <c r="H14" s="24">
        <v>5000</v>
      </c>
      <c r="I14" s="25">
        <v>2</v>
      </c>
      <c r="J14" s="26">
        <v>5000</v>
      </c>
      <c r="K14" s="49">
        <v>0.93300000000000005</v>
      </c>
      <c r="L14" s="50">
        <v>0.97040000000000004</v>
      </c>
      <c r="M14" s="29">
        <v>-3.7399999999999989E-2</v>
      </c>
    </row>
    <row r="15" spans="1:13" ht="18" customHeight="1" x14ac:dyDescent="0.4">
      <c r="A15" s="206"/>
      <c r="B15" s="66" t="s">
        <v>156</v>
      </c>
      <c r="C15" s="30">
        <v>5353</v>
      </c>
      <c r="D15" s="31">
        <v>5294</v>
      </c>
      <c r="E15" s="32">
        <v>1.011144692104269</v>
      </c>
      <c r="F15" s="33">
        <v>59</v>
      </c>
      <c r="G15" s="30">
        <v>5900</v>
      </c>
      <c r="H15" s="31">
        <v>5725</v>
      </c>
      <c r="I15" s="32">
        <v>1.0305676855895196</v>
      </c>
      <c r="J15" s="33">
        <v>175</v>
      </c>
      <c r="K15" s="34">
        <v>0.9072881355932203</v>
      </c>
      <c r="L15" s="35">
        <v>0.92471615720524014</v>
      </c>
      <c r="M15" s="36">
        <v>-1.7428021612019839E-2</v>
      </c>
    </row>
    <row r="16" spans="1:13" ht="18" customHeight="1" x14ac:dyDescent="0.4">
      <c r="A16" s="206"/>
      <c r="B16" s="66" t="s">
        <v>154</v>
      </c>
      <c r="C16" s="30">
        <v>18780</v>
      </c>
      <c r="D16" s="31">
        <v>18826</v>
      </c>
      <c r="E16" s="32">
        <v>0.99755657070009562</v>
      </c>
      <c r="F16" s="33">
        <v>-46</v>
      </c>
      <c r="G16" s="30">
        <v>20246</v>
      </c>
      <c r="H16" s="31">
        <v>21033</v>
      </c>
      <c r="I16" s="32">
        <v>0.9625826082822232</v>
      </c>
      <c r="J16" s="33">
        <v>-787</v>
      </c>
      <c r="K16" s="34">
        <v>0.92759063518719742</v>
      </c>
      <c r="L16" s="35">
        <v>0.89506965245091052</v>
      </c>
      <c r="M16" s="36">
        <v>3.2520982736286896E-2</v>
      </c>
    </row>
    <row r="17" spans="1:13" ht="18" customHeight="1" x14ac:dyDescent="0.4">
      <c r="A17" s="206"/>
      <c r="B17" s="66" t="s">
        <v>153</v>
      </c>
      <c r="C17" s="30">
        <v>1129</v>
      </c>
      <c r="D17" s="31">
        <v>664</v>
      </c>
      <c r="E17" s="32">
        <v>1.7003012048192772</v>
      </c>
      <c r="F17" s="33">
        <v>465</v>
      </c>
      <c r="G17" s="30">
        <v>1622</v>
      </c>
      <c r="H17" s="31">
        <v>1507</v>
      </c>
      <c r="I17" s="32">
        <v>1.0763105507631054</v>
      </c>
      <c r="J17" s="33">
        <v>115</v>
      </c>
      <c r="K17" s="34">
        <v>0.69605425400739829</v>
      </c>
      <c r="L17" s="35">
        <v>0.44061048440610484</v>
      </c>
      <c r="M17" s="36">
        <v>0.25544376960129345</v>
      </c>
    </row>
    <row r="18" spans="1:13" s="45" customFormat="1" ht="18" customHeight="1" x14ac:dyDescent="0.15">
      <c r="A18" s="51"/>
      <c r="B18" s="52" t="s">
        <v>99</v>
      </c>
      <c r="C18" s="53" t="s">
        <v>0</v>
      </c>
      <c r="D18" s="39" t="s">
        <v>0</v>
      </c>
      <c r="E18" s="40" t="s">
        <v>0</v>
      </c>
      <c r="F18" s="41" t="s">
        <v>0</v>
      </c>
      <c r="G18" s="53" t="s">
        <v>0</v>
      </c>
      <c r="H18" s="39" t="s">
        <v>0</v>
      </c>
      <c r="I18" s="40" t="s">
        <v>0</v>
      </c>
      <c r="J18" s="41" t="s">
        <v>0</v>
      </c>
      <c r="K18" s="42" t="s">
        <v>0</v>
      </c>
      <c r="L18" s="43" t="s">
        <v>0</v>
      </c>
      <c r="M18" s="44" t="s">
        <v>0</v>
      </c>
    </row>
    <row r="19" spans="1:13" ht="18" customHeight="1" x14ac:dyDescent="0.4">
      <c r="A19" s="208" t="s">
        <v>160</v>
      </c>
      <c r="B19" s="14"/>
      <c r="C19" s="15">
        <v>19316</v>
      </c>
      <c r="D19" s="16">
        <v>19812</v>
      </c>
      <c r="E19" s="17">
        <v>0.97496466787805369</v>
      </c>
      <c r="F19" s="18">
        <v>-496</v>
      </c>
      <c r="G19" s="15">
        <v>25034</v>
      </c>
      <c r="H19" s="19">
        <v>28660</v>
      </c>
      <c r="I19" s="17">
        <v>0.87348220516399167</v>
      </c>
      <c r="J19" s="18">
        <v>-3626</v>
      </c>
      <c r="K19" s="46">
        <v>0.77159063673404171</v>
      </c>
      <c r="L19" s="47">
        <v>0.69127704117236566</v>
      </c>
      <c r="M19" s="22">
        <v>8.0313595561676054E-2</v>
      </c>
    </row>
    <row r="20" spans="1:13" ht="18" customHeight="1" x14ac:dyDescent="0.4">
      <c r="A20" s="206"/>
      <c r="B20" s="81" t="s">
        <v>157</v>
      </c>
      <c r="C20" s="23">
        <v>0</v>
      </c>
      <c r="D20" s="24">
        <v>0</v>
      </c>
      <c r="E20" s="25" t="e">
        <v>#DIV/0!</v>
      </c>
      <c r="F20" s="26">
        <v>0</v>
      </c>
      <c r="G20" s="23">
        <v>0</v>
      </c>
      <c r="H20" s="24">
        <v>0</v>
      </c>
      <c r="I20" s="25" t="e">
        <v>#DIV/0!</v>
      </c>
      <c r="J20" s="26">
        <v>0</v>
      </c>
      <c r="K20" s="49" t="s">
        <v>0</v>
      </c>
      <c r="L20" s="50" t="s">
        <v>0</v>
      </c>
      <c r="M20" s="29" t="e">
        <v>#VALUE!</v>
      </c>
    </row>
    <row r="21" spans="1:13" ht="18" customHeight="1" x14ac:dyDescent="0.4">
      <c r="A21" s="206"/>
      <c r="B21" s="66" t="s">
        <v>156</v>
      </c>
      <c r="C21" s="30">
        <v>6956</v>
      </c>
      <c r="D21" s="31">
        <v>6213</v>
      </c>
      <c r="E21" s="32">
        <v>1.1195879607275068</v>
      </c>
      <c r="F21" s="33">
        <v>743</v>
      </c>
      <c r="G21" s="30">
        <v>8700</v>
      </c>
      <c r="H21" s="54">
        <v>8740</v>
      </c>
      <c r="I21" s="32">
        <v>0.99542334096109841</v>
      </c>
      <c r="J21" s="33">
        <v>-40</v>
      </c>
      <c r="K21" s="34">
        <v>0.79954022988505746</v>
      </c>
      <c r="L21" s="35">
        <v>0.71086956521739131</v>
      </c>
      <c r="M21" s="36">
        <v>8.8670664667666155E-2</v>
      </c>
    </row>
    <row r="22" spans="1:13" ht="18" customHeight="1" x14ac:dyDescent="0.4">
      <c r="A22" s="206"/>
      <c r="B22" s="66" t="s">
        <v>154</v>
      </c>
      <c r="C22" s="30">
        <v>12360</v>
      </c>
      <c r="D22" s="31">
        <v>13599</v>
      </c>
      <c r="E22" s="32">
        <v>0.90889035958526365</v>
      </c>
      <c r="F22" s="33">
        <v>-1239</v>
      </c>
      <c r="G22" s="30">
        <v>16334</v>
      </c>
      <c r="H22" s="31">
        <v>19920</v>
      </c>
      <c r="I22" s="32">
        <v>0.81997991967871486</v>
      </c>
      <c r="J22" s="33">
        <v>-3586</v>
      </c>
      <c r="K22" s="34">
        <v>0.75670380800783643</v>
      </c>
      <c r="L22" s="35">
        <v>0.68268072289156623</v>
      </c>
      <c r="M22" s="36">
        <v>7.4023085116270204E-2</v>
      </c>
    </row>
    <row r="23" spans="1:13" s="45" customFormat="1" ht="18" customHeight="1" x14ac:dyDescent="0.15">
      <c r="A23" s="51"/>
      <c r="B23" s="52" t="s">
        <v>99</v>
      </c>
      <c r="C23" s="53" t="s">
        <v>0</v>
      </c>
      <c r="D23" s="39" t="s">
        <v>0</v>
      </c>
      <c r="E23" s="40" t="s">
        <v>0</v>
      </c>
      <c r="F23" s="41" t="s">
        <v>0</v>
      </c>
      <c r="G23" s="53" t="s">
        <v>0</v>
      </c>
      <c r="H23" s="39" t="s">
        <v>0</v>
      </c>
      <c r="I23" s="40" t="s">
        <v>0</v>
      </c>
      <c r="J23" s="41" t="s">
        <v>0</v>
      </c>
      <c r="K23" s="42" t="s">
        <v>0</v>
      </c>
      <c r="L23" s="43" t="s">
        <v>0</v>
      </c>
      <c r="M23" s="44" t="s">
        <v>0</v>
      </c>
    </row>
    <row r="24" spans="1:13" ht="18" customHeight="1" x14ac:dyDescent="0.4">
      <c r="A24" s="208" t="s">
        <v>159</v>
      </c>
      <c r="B24" s="14"/>
      <c r="C24" s="15">
        <v>12025</v>
      </c>
      <c r="D24" s="16">
        <v>12363</v>
      </c>
      <c r="E24" s="17">
        <v>0.97266035751840163</v>
      </c>
      <c r="F24" s="18">
        <v>-338</v>
      </c>
      <c r="G24" s="15">
        <v>17276</v>
      </c>
      <c r="H24" s="19">
        <v>17460</v>
      </c>
      <c r="I24" s="17">
        <v>0.98946162657502867</v>
      </c>
      <c r="J24" s="18">
        <v>-184</v>
      </c>
      <c r="K24" s="46">
        <v>0.6960523269275295</v>
      </c>
      <c r="L24" s="47">
        <v>0.70807560137457048</v>
      </c>
      <c r="M24" s="48">
        <v>-1.2023274447040988E-2</v>
      </c>
    </row>
    <row r="25" spans="1:13" ht="18" customHeight="1" x14ac:dyDescent="0.4">
      <c r="A25" s="206"/>
      <c r="B25" s="81" t="s">
        <v>157</v>
      </c>
      <c r="C25" s="23">
        <v>0</v>
      </c>
      <c r="D25" s="24">
        <v>0</v>
      </c>
      <c r="E25" s="25" t="e">
        <v>#DIV/0!</v>
      </c>
      <c r="F25" s="26">
        <v>0</v>
      </c>
      <c r="G25" s="23">
        <v>0</v>
      </c>
      <c r="H25" s="24">
        <v>0</v>
      </c>
      <c r="I25" s="25" t="e">
        <v>#DIV/0!</v>
      </c>
      <c r="J25" s="26">
        <v>0</v>
      </c>
      <c r="K25" s="49" t="s">
        <v>0</v>
      </c>
      <c r="L25" s="50" t="s">
        <v>0</v>
      </c>
      <c r="M25" s="29" t="e">
        <v>#VALUE!</v>
      </c>
    </row>
    <row r="26" spans="1:13" ht="18" customHeight="1" x14ac:dyDescent="0.4">
      <c r="A26" s="206"/>
      <c r="B26" s="66" t="s">
        <v>156</v>
      </c>
      <c r="C26" s="30">
        <v>5077</v>
      </c>
      <c r="D26" s="31">
        <v>4916</v>
      </c>
      <c r="E26" s="32">
        <v>1.0327502034174125</v>
      </c>
      <c r="F26" s="33">
        <v>161</v>
      </c>
      <c r="G26" s="30">
        <v>5850</v>
      </c>
      <c r="H26" s="54">
        <v>5840</v>
      </c>
      <c r="I26" s="32">
        <v>1.0017123287671232</v>
      </c>
      <c r="J26" s="33">
        <v>10</v>
      </c>
      <c r="K26" s="34">
        <v>0.86786324786324787</v>
      </c>
      <c r="L26" s="35">
        <v>0.84178082191780823</v>
      </c>
      <c r="M26" s="36">
        <v>2.6082425945439636E-2</v>
      </c>
    </row>
    <row r="27" spans="1:13" ht="18" customHeight="1" x14ac:dyDescent="0.4">
      <c r="A27" s="206"/>
      <c r="B27" s="66" t="s">
        <v>154</v>
      </c>
      <c r="C27" s="30">
        <v>6948</v>
      </c>
      <c r="D27" s="31">
        <v>7447</v>
      </c>
      <c r="E27" s="32">
        <v>0.932993151604673</v>
      </c>
      <c r="F27" s="33">
        <v>-499</v>
      </c>
      <c r="G27" s="30">
        <v>11426</v>
      </c>
      <c r="H27" s="31">
        <v>11620</v>
      </c>
      <c r="I27" s="32">
        <v>0.98330464716006882</v>
      </c>
      <c r="J27" s="33">
        <v>-194</v>
      </c>
      <c r="K27" s="34">
        <v>0.60808681953439525</v>
      </c>
      <c r="L27" s="35">
        <v>0.64087779690189328</v>
      </c>
      <c r="M27" s="36">
        <v>-3.2790977367498031E-2</v>
      </c>
    </row>
    <row r="28" spans="1:13" s="45" customFormat="1" ht="18" customHeight="1" x14ac:dyDescent="0.15">
      <c r="A28" s="51"/>
      <c r="B28" s="52" t="s">
        <v>99</v>
      </c>
      <c r="C28" s="53" t="s">
        <v>0</v>
      </c>
      <c r="D28" s="39" t="s">
        <v>0</v>
      </c>
      <c r="E28" s="40" t="s">
        <v>0</v>
      </c>
      <c r="F28" s="41" t="s">
        <v>0</v>
      </c>
      <c r="G28" s="53" t="s">
        <v>0</v>
      </c>
      <c r="H28" s="39" t="s">
        <v>0</v>
      </c>
      <c r="I28" s="40" t="s">
        <v>0</v>
      </c>
      <c r="J28" s="41" t="s">
        <v>0</v>
      </c>
      <c r="K28" s="42" t="s">
        <v>0</v>
      </c>
      <c r="L28" s="43" t="s">
        <v>0</v>
      </c>
      <c r="M28" s="44" t="s">
        <v>0</v>
      </c>
    </row>
    <row r="29" spans="1:13" ht="18" customHeight="1" x14ac:dyDescent="0.4">
      <c r="A29" s="208" t="s">
        <v>158</v>
      </c>
      <c r="B29" s="14"/>
      <c r="C29" s="15">
        <v>15530</v>
      </c>
      <c r="D29" s="16">
        <v>15458</v>
      </c>
      <c r="E29" s="17">
        <v>1.0046577823780567</v>
      </c>
      <c r="F29" s="18">
        <v>72</v>
      </c>
      <c r="G29" s="15">
        <v>27323</v>
      </c>
      <c r="H29" s="16">
        <v>28170</v>
      </c>
      <c r="I29" s="17">
        <v>0.96993255236066733</v>
      </c>
      <c r="J29" s="18">
        <v>-847</v>
      </c>
      <c r="K29" s="46">
        <v>0.56838560919371961</v>
      </c>
      <c r="L29" s="47">
        <v>0.5487397941072063</v>
      </c>
      <c r="M29" s="22">
        <v>1.9645815086513307E-2</v>
      </c>
    </row>
    <row r="30" spans="1:13" ht="18" customHeight="1" x14ac:dyDescent="0.4">
      <c r="A30" s="206"/>
      <c r="B30" s="81" t="s">
        <v>157</v>
      </c>
      <c r="C30" s="23">
        <v>0</v>
      </c>
      <c r="D30" s="24">
        <v>0</v>
      </c>
      <c r="E30" s="25" t="e">
        <v>#DIV/0!</v>
      </c>
      <c r="F30" s="26">
        <v>0</v>
      </c>
      <c r="G30" s="23">
        <v>0</v>
      </c>
      <c r="H30" s="24">
        <v>0</v>
      </c>
      <c r="I30" s="25" t="e">
        <v>#DIV/0!</v>
      </c>
      <c r="J30" s="26">
        <v>0</v>
      </c>
      <c r="K30" s="49" t="s">
        <v>0</v>
      </c>
      <c r="L30" s="50" t="s">
        <v>0</v>
      </c>
      <c r="M30" s="29" t="e">
        <v>#VALUE!</v>
      </c>
    </row>
    <row r="31" spans="1:13" ht="18" customHeight="1" x14ac:dyDescent="0.4">
      <c r="A31" s="206"/>
      <c r="B31" s="66" t="s">
        <v>156</v>
      </c>
      <c r="C31" s="30">
        <v>1977</v>
      </c>
      <c r="D31" s="207">
        <v>1849</v>
      </c>
      <c r="E31" s="32">
        <v>1.069226608977826</v>
      </c>
      <c r="F31" s="33">
        <v>128</v>
      </c>
      <c r="G31" s="30">
        <v>2900</v>
      </c>
      <c r="H31" s="207">
        <v>2900</v>
      </c>
      <c r="I31" s="32">
        <v>1</v>
      </c>
      <c r="J31" s="33">
        <v>0</v>
      </c>
      <c r="K31" s="34">
        <v>0.68172413793103448</v>
      </c>
      <c r="L31" s="35">
        <v>0.63758620689655177</v>
      </c>
      <c r="M31" s="36">
        <v>4.4137931034482714E-2</v>
      </c>
    </row>
    <row r="32" spans="1:13" ht="18" customHeight="1" x14ac:dyDescent="0.4">
      <c r="A32" s="206"/>
      <c r="B32" s="66" t="s">
        <v>155</v>
      </c>
      <c r="C32" s="30">
        <v>833</v>
      </c>
      <c r="D32" s="31">
        <v>852</v>
      </c>
      <c r="E32" s="32">
        <v>0.97769953051643188</v>
      </c>
      <c r="F32" s="33">
        <v>-19</v>
      </c>
      <c r="G32" s="30">
        <v>1163</v>
      </c>
      <c r="H32" s="31">
        <v>1202</v>
      </c>
      <c r="I32" s="32">
        <v>0.96755407653910153</v>
      </c>
      <c r="J32" s="33">
        <v>-39</v>
      </c>
      <c r="K32" s="34">
        <v>0.71625107480653483</v>
      </c>
      <c r="L32" s="35">
        <v>0.70881863560732117</v>
      </c>
      <c r="M32" s="36">
        <v>7.4324391992136585E-3</v>
      </c>
    </row>
    <row r="33" spans="1:13" ht="18" customHeight="1" x14ac:dyDescent="0.4">
      <c r="A33" s="206"/>
      <c r="B33" s="66" t="s">
        <v>154</v>
      </c>
      <c r="C33" s="30">
        <v>11609</v>
      </c>
      <c r="D33" s="31">
        <v>11854</v>
      </c>
      <c r="E33" s="32">
        <v>0.97933187109836339</v>
      </c>
      <c r="F33" s="33">
        <v>-245</v>
      </c>
      <c r="G33" s="30">
        <v>21638</v>
      </c>
      <c r="H33" s="31">
        <v>22448</v>
      </c>
      <c r="I33" s="32">
        <v>0.96391660727013539</v>
      </c>
      <c r="J33" s="33">
        <v>-810</v>
      </c>
      <c r="K33" s="34">
        <v>0.53650984379332656</v>
      </c>
      <c r="L33" s="35">
        <v>0.52806486101211692</v>
      </c>
      <c r="M33" s="36">
        <v>8.4449827812096423E-3</v>
      </c>
    </row>
    <row r="34" spans="1:13" ht="18" customHeight="1" x14ac:dyDescent="0.4">
      <c r="A34" s="206"/>
      <c r="B34" s="66" t="s">
        <v>153</v>
      </c>
      <c r="C34" s="30">
        <v>1111</v>
      </c>
      <c r="D34" s="31">
        <v>903</v>
      </c>
      <c r="E34" s="32">
        <v>1.230343300110742</v>
      </c>
      <c r="F34" s="33">
        <v>208</v>
      </c>
      <c r="G34" s="30">
        <v>1622</v>
      </c>
      <c r="H34" s="31">
        <v>1620</v>
      </c>
      <c r="I34" s="32">
        <v>1.0012345679012347</v>
      </c>
      <c r="J34" s="33">
        <v>2</v>
      </c>
      <c r="K34" s="34">
        <v>0.68495684340320595</v>
      </c>
      <c r="L34" s="35">
        <v>0.55740740740740746</v>
      </c>
      <c r="M34" s="36">
        <v>0.12754943599579849</v>
      </c>
    </row>
    <row r="35" spans="1:13" s="45" customFormat="1" ht="18" customHeight="1" x14ac:dyDescent="0.15">
      <c r="A35" s="37"/>
      <c r="B35" s="57" t="s">
        <v>99</v>
      </c>
      <c r="C35" s="58" t="s">
        <v>0</v>
      </c>
      <c r="D35" s="59" t="s">
        <v>0</v>
      </c>
      <c r="E35" s="60" t="s">
        <v>0</v>
      </c>
      <c r="F35" s="61" t="s">
        <v>0</v>
      </c>
      <c r="G35" s="58" t="s">
        <v>0</v>
      </c>
      <c r="H35" s="59" t="s">
        <v>0</v>
      </c>
      <c r="I35" s="60" t="s">
        <v>0</v>
      </c>
      <c r="J35" s="61" t="s">
        <v>0</v>
      </c>
      <c r="K35" s="62" t="s">
        <v>0</v>
      </c>
      <c r="L35" s="63" t="s">
        <v>0</v>
      </c>
      <c r="M35" s="64" t="s">
        <v>0</v>
      </c>
    </row>
    <row r="36" spans="1:13" s="45" customFormat="1" ht="18" customHeight="1" thickBot="1" x14ac:dyDescent="0.2">
      <c r="A36" s="51"/>
      <c r="B36" s="52" t="s">
        <v>152</v>
      </c>
      <c r="C36" s="53" t="s">
        <v>0</v>
      </c>
      <c r="D36" s="39" t="s">
        <v>0</v>
      </c>
      <c r="E36" s="40" t="s">
        <v>0</v>
      </c>
      <c r="F36" s="41" t="s">
        <v>0</v>
      </c>
      <c r="G36" s="53" t="s">
        <v>0</v>
      </c>
      <c r="H36" s="39" t="s">
        <v>0</v>
      </c>
      <c r="I36" s="40" t="s">
        <v>0</v>
      </c>
      <c r="J36" s="41" t="s">
        <v>0</v>
      </c>
      <c r="K36" s="67" t="s">
        <v>0</v>
      </c>
      <c r="L36" s="68" t="s">
        <v>0</v>
      </c>
      <c r="M36" s="69" t="s">
        <v>0</v>
      </c>
    </row>
    <row r="37" spans="1:13" x14ac:dyDescent="0.4">
      <c r="C37" s="203"/>
      <c r="G37" s="203"/>
    </row>
    <row r="38" spans="1:13" x14ac:dyDescent="0.4">
      <c r="C38" s="203"/>
      <c r="G38" s="203"/>
    </row>
    <row r="39" spans="1:13" x14ac:dyDescent="0.4">
      <c r="C39" s="203"/>
      <c r="G39" s="71"/>
    </row>
    <row r="40" spans="1:13" x14ac:dyDescent="0.4">
      <c r="C40" s="203"/>
      <c r="G40" s="203"/>
    </row>
    <row r="41" spans="1:13" x14ac:dyDescent="0.4">
      <c r="C41" s="203"/>
      <c r="G41" s="203"/>
    </row>
    <row r="42" spans="1:13" x14ac:dyDescent="0.4">
      <c r="C42" s="203"/>
      <c r="G42" s="203"/>
    </row>
    <row r="43" spans="1:13" x14ac:dyDescent="0.4">
      <c r="C43" s="203"/>
      <c r="G43" s="203"/>
    </row>
    <row r="44" spans="1:13" x14ac:dyDescent="0.4">
      <c r="C44" s="203"/>
      <c r="G44" s="203"/>
    </row>
    <row r="45" spans="1:13" x14ac:dyDescent="0.4">
      <c r="C45" s="203"/>
      <c r="G45" s="203"/>
    </row>
    <row r="46" spans="1:13" x14ac:dyDescent="0.4">
      <c r="C46" s="203"/>
      <c r="G46" s="203"/>
    </row>
    <row r="47" spans="1:13" x14ac:dyDescent="0.4">
      <c r="C47" s="203"/>
      <c r="G47" s="203"/>
    </row>
    <row r="48" spans="1:13" x14ac:dyDescent="0.4">
      <c r="C48" s="203"/>
      <c r="G48" s="203"/>
    </row>
    <row r="49" spans="3:7" x14ac:dyDescent="0.4">
      <c r="C49" s="203"/>
      <c r="G49" s="203"/>
    </row>
    <row r="50" spans="3:7" x14ac:dyDescent="0.4">
      <c r="C50" s="203"/>
      <c r="G50" s="203"/>
    </row>
    <row r="51" spans="3:7" x14ac:dyDescent="0.4">
      <c r="C51" s="203"/>
      <c r="G51" s="203"/>
    </row>
    <row r="52" spans="3:7" x14ac:dyDescent="0.4">
      <c r="C52" s="203"/>
      <c r="G52" s="203"/>
    </row>
    <row r="53" spans="3:7" x14ac:dyDescent="0.4">
      <c r="C53" s="203"/>
      <c r="G53" s="203"/>
    </row>
    <row r="54" spans="3:7" x14ac:dyDescent="0.4">
      <c r="C54" s="203"/>
      <c r="G54" s="203"/>
    </row>
    <row r="55" spans="3:7" x14ac:dyDescent="0.4">
      <c r="C55" s="203"/>
      <c r="G55" s="203"/>
    </row>
    <row r="56" spans="3:7" x14ac:dyDescent="0.4">
      <c r="C56" s="203"/>
      <c r="G56" s="203"/>
    </row>
    <row r="57" spans="3:7" x14ac:dyDescent="0.4">
      <c r="C57" s="203"/>
      <c r="G57" s="203"/>
    </row>
    <row r="58" spans="3:7" x14ac:dyDescent="0.4">
      <c r="C58" s="203"/>
      <c r="G58" s="203"/>
    </row>
    <row r="59" spans="3:7" x14ac:dyDescent="0.4">
      <c r="C59" s="203"/>
      <c r="G59" s="203"/>
    </row>
    <row r="60" spans="3:7" x14ac:dyDescent="0.4">
      <c r="C60" s="203"/>
      <c r="G60" s="203"/>
    </row>
    <row r="61" spans="3:7" x14ac:dyDescent="0.4">
      <c r="C61" s="203"/>
      <c r="G61" s="203"/>
    </row>
    <row r="62" spans="3:7" x14ac:dyDescent="0.4">
      <c r="C62" s="203"/>
      <c r="G62" s="203"/>
    </row>
    <row r="63" spans="3:7" x14ac:dyDescent="0.4">
      <c r="C63" s="203"/>
      <c r="G63" s="203"/>
    </row>
    <row r="64" spans="3:7" x14ac:dyDescent="0.4">
      <c r="C64" s="203"/>
      <c r="G64" s="203"/>
    </row>
    <row r="65" spans="2:7" x14ac:dyDescent="0.4">
      <c r="C65" s="203"/>
      <c r="G65" s="203"/>
    </row>
    <row r="66" spans="2:7" x14ac:dyDescent="0.4">
      <c r="C66" s="203"/>
      <c r="G66" s="203"/>
    </row>
    <row r="67" spans="2:7" x14ac:dyDescent="0.4">
      <c r="B67" s="202">
        <v>6025</v>
      </c>
      <c r="C67" s="203"/>
      <c r="F67" s="201">
        <v>10620</v>
      </c>
      <c r="G67" s="203"/>
    </row>
    <row r="68" spans="2:7" x14ac:dyDescent="0.4">
      <c r="C68" s="203"/>
      <c r="G68" s="203"/>
    </row>
    <row r="69" spans="2:7" x14ac:dyDescent="0.4">
      <c r="C69" s="203"/>
      <c r="G69" s="203"/>
    </row>
    <row r="70" spans="2:7" x14ac:dyDescent="0.4">
      <c r="C70" s="203"/>
      <c r="G70" s="203"/>
    </row>
    <row r="71" spans="2:7" x14ac:dyDescent="0.4">
      <c r="C71" s="203"/>
      <c r="G71" s="203"/>
    </row>
    <row r="72" spans="2:7" x14ac:dyDescent="0.4">
      <c r="C72" s="203"/>
      <c r="G72" s="203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26'!A1" display="'h26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2"/>
  <sheetViews>
    <sheetView showGridLines="0" zoomScale="90" zoomScaleNormal="90" zoomScaleSheetLayoutView="90" workbookViewId="0">
      <pane xSplit="2" ySplit="5" topLeftCell="C24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02" customWidth="1"/>
    <col min="2" max="2" width="20.75" style="202" customWidth="1"/>
    <col min="3" max="4" width="11.625" style="201" customWidth="1"/>
    <col min="5" max="5" width="8.625" style="201" customWidth="1"/>
    <col min="6" max="6" width="10.625" style="201" customWidth="1"/>
    <col min="7" max="8" width="11.625" style="201" customWidth="1"/>
    <col min="9" max="9" width="8.625" style="201" customWidth="1"/>
    <col min="10" max="10" width="10.625" style="201" customWidth="1"/>
    <col min="11" max="11" width="9.625" style="70" customWidth="1"/>
    <col min="12" max="12" width="9.625" style="201" customWidth="1"/>
    <col min="13" max="13" width="8.625" style="201" customWidth="1"/>
    <col min="14" max="16384" width="9" style="201"/>
  </cols>
  <sheetData>
    <row r="1" spans="1:13" s="217" customFormat="1" x14ac:dyDescent="0.4">
      <c r="A1" s="327" t="str">
        <f>'h26'!A1</f>
        <v>平成26年度</v>
      </c>
      <c r="B1" s="327"/>
      <c r="C1" s="90"/>
      <c r="D1" s="90"/>
      <c r="E1" s="90"/>
      <c r="F1" s="95" t="str">
        <f ca="1">RIGHT(CELL("filename",$A$1),LEN(CELL("filename",$A$1))-FIND("]",CELL("filename",$A$1)))</f>
        <v>９月中旬</v>
      </c>
      <c r="G1" s="94" t="s">
        <v>71</v>
      </c>
      <c r="H1" s="90"/>
      <c r="I1" s="90"/>
      <c r="J1" s="90"/>
      <c r="K1" s="90"/>
      <c r="L1" s="90"/>
      <c r="M1" s="90"/>
    </row>
    <row r="2" spans="1:13" s="217" customFormat="1" ht="19.5" thickBot="1" x14ac:dyDescent="0.45">
      <c r="A2" s="13"/>
      <c r="B2" s="13" t="s">
        <v>251</v>
      </c>
      <c r="C2" s="218">
        <v>9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7.100000000000001" customHeight="1" x14ac:dyDescent="0.4">
      <c r="A3" s="216"/>
      <c r="B3" s="215"/>
      <c r="C3" s="323" t="s">
        <v>173</v>
      </c>
      <c r="D3" s="324"/>
      <c r="E3" s="325"/>
      <c r="F3" s="326"/>
      <c r="G3" s="323" t="s">
        <v>172</v>
      </c>
      <c r="H3" s="324"/>
      <c r="I3" s="325"/>
      <c r="J3" s="326"/>
      <c r="K3" s="315" t="s">
        <v>171</v>
      </c>
      <c r="L3" s="316"/>
      <c r="M3" s="317"/>
    </row>
    <row r="4" spans="1:13" ht="17.100000000000001" customHeight="1" x14ac:dyDescent="0.4">
      <c r="A4" s="206"/>
      <c r="B4" s="214"/>
      <c r="C4" s="305" t="s">
        <v>276</v>
      </c>
      <c r="D4" s="340" t="s">
        <v>275</v>
      </c>
      <c r="E4" s="341" t="s">
        <v>168</v>
      </c>
      <c r="F4" s="342"/>
      <c r="G4" s="318" t="s">
        <v>274</v>
      </c>
      <c r="H4" s="338" t="s">
        <v>273</v>
      </c>
      <c r="I4" s="341" t="s">
        <v>168</v>
      </c>
      <c r="J4" s="342"/>
      <c r="K4" s="318" t="s">
        <v>274</v>
      </c>
      <c r="L4" s="319" t="s">
        <v>273</v>
      </c>
      <c r="M4" s="321" t="s">
        <v>167</v>
      </c>
    </row>
    <row r="5" spans="1:13" ht="17.100000000000001" customHeight="1" x14ac:dyDescent="0.4">
      <c r="A5" s="205"/>
      <c r="B5" s="213"/>
      <c r="C5" s="306"/>
      <c r="D5" s="320"/>
      <c r="E5" s="212" t="s">
        <v>166</v>
      </c>
      <c r="F5" s="211" t="s">
        <v>165</v>
      </c>
      <c r="G5" s="306"/>
      <c r="H5" s="339"/>
      <c r="I5" s="212" t="s">
        <v>166</v>
      </c>
      <c r="J5" s="211" t="s">
        <v>165</v>
      </c>
      <c r="K5" s="306"/>
      <c r="L5" s="320"/>
      <c r="M5" s="322"/>
    </row>
    <row r="6" spans="1:13" x14ac:dyDescent="0.4">
      <c r="A6" s="332" t="s">
        <v>164</v>
      </c>
      <c r="B6" s="333"/>
      <c r="C6" s="334">
        <v>179119</v>
      </c>
      <c r="D6" s="348">
        <v>167033</v>
      </c>
      <c r="E6" s="307">
        <v>1.0723569594032316</v>
      </c>
      <c r="F6" s="328">
        <v>12086</v>
      </c>
      <c r="G6" s="334">
        <v>215459</v>
      </c>
      <c r="H6" s="336">
        <v>217080</v>
      </c>
      <c r="I6" s="307">
        <v>0.99253270683618944</v>
      </c>
      <c r="J6" s="328">
        <v>-1621</v>
      </c>
      <c r="K6" s="309">
        <v>0.83133682046236179</v>
      </c>
      <c r="L6" s="345">
        <v>0.76945365763773721</v>
      </c>
      <c r="M6" s="313">
        <v>6.1883162824624582E-2</v>
      </c>
    </row>
    <row r="7" spans="1:13" x14ac:dyDescent="0.4">
      <c r="A7" s="330" t="s">
        <v>163</v>
      </c>
      <c r="B7" s="331"/>
      <c r="C7" s="335"/>
      <c r="D7" s="349"/>
      <c r="E7" s="344"/>
      <c r="F7" s="343"/>
      <c r="G7" s="335"/>
      <c r="H7" s="337"/>
      <c r="I7" s="344"/>
      <c r="J7" s="343"/>
      <c r="K7" s="310"/>
      <c r="L7" s="346"/>
      <c r="M7" s="347"/>
    </row>
    <row r="8" spans="1:13" ht="18" customHeight="1" x14ac:dyDescent="0.4">
      <c r="A8" s="208" t="s">
        <v>162</v>
      </c>
      <c r="B8" s="14"/>
      <c r="C8" s="15">
        <v>91685</v>
      </c>
      <c r="D8" s="16">
        <v>87631</v>
      </c>
      <c r="E8" s="17">
        <v>1.0462621674978032</v>
      </c>
      <c r="F8" s="18">
        <v>4054</v>
      </c>
      <c r="G8" s="15">
        <v>108379</v>
      </c>
      <c r="H8" s="19">
        <v>110759</v>
      </c>
      <c r="I8" s="17">
        <v>0.97851190422448742</v>
      </c>
      <c r="J8" s="18">
        <v>-2380</v>
      </c>
      <c r="K8" s="20">
        <v>0.84596646951900278</v>
      </c>
      <c r="L8" s="21">
        <v>0.79118626928737168</v>
      </c>
      <c r="M8" s="210">
        <v>5.4780200231631104E-2</v>
      </c>
    </row>
    <row r="9" spans="1:13" ht="18" customHeight="1" x14ac:dyDescent="0.4">
      <c r="A9" s="206"/>
      <c r="B9" s="81" t="s">
        <v>157</v>
      </c>
      <c r="C9" s="23">
        <v>43993</v>
      </c>
      <c r="D9" s="24">
        <v>42241</v>
      </c>
      <c r="E9" s="25">
        <v>1.0414762908075093</v>
      </c>
      <c r="F9" s="26">
        <v>1752</v>
      </c>
      <c r="G9" s="23">
        <v>51820</v>
      </c>
      <c r="H9" s="24">
        <v>54882</v>
      </c>
      <c r="I9" s="25">
        <v>0.94420757261032762</v>
      </c>
      <c r="J9" s="26">
        <v>-3062</v>
      </c>
      <c r="K9" s="27">
        <v>0.84895793130065611</v>
      </c>
      <c r="L9" s="28">
        <v>0.76966947268685548</v>
      </c>
      <c r="M9" s="209">
        <v>7.9288458613800628E-2</v>
      </c>
    </row>
    <row r="10" spans="1:13" ht="18" customHeight="1" x14ac:dyDescent="0.4">
      <c r="A10" s="206"/>
      <c r="B10" s="66" t="s">
        <v>156</v>
      </c>
      <c r="C10" s="30">
        <v>4050</v>
      </c>
      <c r="D10" s="31">
        <v>3869</v>
      </c>
      <c r="E10" s="32">
        <v>1.046782114241406</v>
      </c>
      <c r="F10" s="33">
        <v>181</v>
      </c>
      <c r="G10" s="30">
        <v>4350</v>
      </c>
      <c r="H10" s="31">
        <v>4245</v>
      </c>
      <c r="I10" s="32">
        <v>1.0247349823321554</v>
      </c>
      <c r="J10" s="33">
        <v>105</v>
      </c>
      <c r="K10" s="34">
        <v>0.93103448275862066</v>
      </c>
      <c r="L10" s="35">
        <v>0.91142520612485278</v>
      </c>
      <c r="M10" s="36">
        <v>1.960927663376788E-2</v>
      </c>
    </row>
    <row r="11" spans="1:13" ht="18" customHeight="1" x14ac:dyDescent="0.4">
      <c r="A11" s="206"/>
      <c r="B11" s="66" t="s">
        <v>154</v>
      </c>
      <c r="C11" s="30">
        <v>43642</v>
      </c>
      <c r="D11" s="31">
        <v>41521</v>
      </c>
      <c r="E11" s="32">
        <v>1.0510825847161678</v>
      </c>
      <c r="F11" s="33">
        <v>2121</v>
      </c>
      <c r="G11" s="30">
        <v>52209</v>
      </c>
      <c r="H11" s="31">
        <v>51632</v>
      </c>
      <c r="I11" s="32">
        <v>1.0111752401611405</v>
      </c>
      <c r="J11" s="33">
        <v>577</v>
      </c>
      <c r="K11" s="34">
        <v>0.83590951751613707</v>
      </c>
      <c r="L11" s="35">
        <v>0.8041718314223737</v>
      </c>
      <c r="M11" s="36">
        <v>3.1737686093763373E-2</v>
      </c>
    </row>
    <row r="12" spans="1:13" s="45" customFormat="1" ht="18" customHeight="1" x14ac:dyDescent="0.15">
      <c r="A12" s="37"/>
      <c r="B12" s="52" t="s">
        <v>99</v>
      </c>
      <c r="C12" s="38" t="s">
        <v>0</v>
      </c>
      <c r="D12" s="39" t="s">
        <v>0</v>
      </c>
      <c r="E12" s="40" t="s">
        <v>0</v>
      </c>
      <c r="F12" s="41" t="s">
        <v>0</v>
      </c>
      <c r="G12" s="38" t="s">
        <v>0</v>
      </c>
      <c r="H12" s="39" t="s">
        <v>0</v>
      </c>
      <c r="I12" s="40" t="s">
        <v>0</v>
      </c>
      <c r="J12" s="41" t="s">
        <v>0</v>
      </c>
      <c r="K12" s="42" t="s">
        <v>0</v>
      </c>
      <c r="L12" s="43" t="s">
        <v>0</v>
      </c>
      <c r="M12" s="44" t="s">
        <v>0</v>
      </c>
    </row>
    <row r="13" spans="1:13" ht="18" customHeight="1" x14ac:dyDescent="0.4">
      <c r="A13" s="208" t="s">
        <v>161</v>
      </c>
      <c r="B13" s="14"/>
      <c r="C13" s="15">
        <v>34818</v>
      </c>
      <c r="D13" s="16">
        <v>28814</v>
      </c>
      <c r="E13" s="17">
        <v>1.208370930797529</v>
      </c>
      <c r="F13" s="18">
        <v>6004</v>
      </c>
      <c r="G13" s="15">
        <v>37574</v>
      </c>
      <c r="H13" s="16">
        <v>33574</v>
      </c>
      <c r="I13" s="17">
        <v>1.1191398105677013</v>
      </c>
      <c r="J13" s="18">
        <v>4000</v>
      </c>
      <c r="K13" s="46">
        <v>0.92665140788843348</v>
      </c>
      <c r="L13" s="47">
        <v>0.85822362542443553</v>
      </c>
      <c r="M13" s="48">
        <v>6.8427782463997944E-2</v>
      </c>
    </row>
    <row r="14" spans="1:13" ht="18" customHeight="1" x14ac:dyDescent="0.4">
      <c r="A14" s="206"/>
      <c r="B14" s="81" t="s">
        <v>157</v>
      </c>
      <c r="C14" s="23">
        <v>9193</v>
      </c>
      <c r="D14" s="24">
        <v>4537</v>
      </c>
      <c r="E14" s="25">
        <v>2.0262287855411065</v>
      </c>
      <c r="F14" s="26">
        <v>4656</v>
      </c>
      <c r="G14" s="23">
        <v>10000</v>
      </c>
      <c r="H14" s="24">
        <v>5000</v>
      </c>
      <c r="I14" s="25">
        <v>2</v>
      </c>
      <c r="J14" s="26">
        <v>5000</v>
      </c>
      <c r="K14" s="49">
        <v>0.91930000000000001</v>
      </c>
      <c r="L14" s="50">
        <v>0.90739999999999998</v>
      </c>
      <c r="M14" s="29">
        <v>1.1900000000000022E-2</v>
      </c>
    </row>
    <row r="15" spans="1:13" ht="18" customHeight="1" x14ac:dyDescent="0.4">
      <c r="A15" s="206"/>
      <c r="B15" s="66" t="s">
        <v>156</v>
      </c>
      <c r="C15" s="30">
        <v>5622</v>
      </c>
      <c r="D15" s="31">
        <v>5465</v>
      </c>
      <c r="E15" s="32">
        <v>1.0287282708142726</v>
      </c>
      <c r="F15" s="33">
        <v>157</v>
      </c>
      <c r="G15" s="30">
        <v>5900</v>
      </c>
      <c r="H15" s="31">
        <v>5900</v>
      </c>
      <c r="I15" s="32">
        <v>1</v>
      </c>
      <c r="J15" s="33">
        <v>0</v>
      </c>
      <c r="K15" s="34">
        <v>0.95288135593220336</v>
      </c>
      <c r="L15" s="35">
        <v>0.92627118644067796</v>
      </c>
      <c r="M15" s="36">
        <v>2.6610169491525393E-2</v>
      </c>
    </row>
    <row r="16" spans="1:13" ht="18" customHeight="1" x14ac:dyDescent="0.4">
      <c r="A16" s="206"/>
      <c r="B16" s="66" t="s">
        <v>154</v>
      </c>
      <c r="C16" s="30">
        <v>18789</v>
      </c>
      <c r="D16" s="31">
        <v>18200</v>
      </c>
      <c r="E16" s="32">
        <v>1.0323626373626373</v>
      </c>
      <c r="F16" s="33">
        <v>589</v>
      </c>
      <c r="G16" s="30">
        <v>20144</v>
      </c>
      <c r="H16" s="31">
        <v>21107</v>
      </c>
      <c r="I16" s="32">
        <v>0.95437532572132466</v>
      </c>
      <c r="J16" s="33">
        <v>-963</v>
      </c>
      <c r="K16" s="34">
        <v>0.93273431294678311</v>
      </c>
      <c r="L16" s="35">
        <v>0.86227317951390536</v>
      </c>
      <c r="M16" s="36">
        <v>7.0461133432877743E-2</v>
      </c>
    </row>
    <row r="17" spans="1:13" ht="18" customHeight="1" x14ac:dyDescent="0.4">
      <c r="A17" s="206"/>
      <c r="B17" s="66" t="s">
        <v>153</v>
      </c>
      <c r="C17" s="30">
        <v>1214</v>
      </c>
      <c r="D17" s="31">
        <v>612</v>
      </c>
      <c r="E17" s="32">
        <v>1.9836601307189543</v>
      </c>
      <c r="F17" s="33">
        <v>602</v>
      </c>
      <c r="G17" s="30">
        <v>1530</v>
      </c>
      <c r="H17" s="31">
        <v>1567</v>
      </c>
      <c r="I17" s="32">
        <v>0.97638800255264835</v>
      </c>
      <c r="J17" s="33">
        <v>-37</v>
      </c>
      <c r="K17" s="34">
        <v>0.79346405228758166</v>
      </c>
      <c r="L17" s="35">
        <v>0.39055520102105934</v>
      </c>
      <c r="M17" s="36">
        <v>0.40290885126652232</v>
      </c>
    </row>
    <row r="18" spans="1:13" s="45" customFormat="1" ht="18" customHeight="1" x14ac:dyDescent="0.15">
      <c r="A18" s="51"/>
      <c r="B18" s="52" t="s">
        <v>99</v>
      </c>
      <c r="C18" s="53" t="s">
        <v>0</v>
      </c>
      <c r="D18" s="39" t="s">
        <v>0</v>
      </c>
      <c r="E18" s="40" t="s">
        <v>0</v>
      </c>
      <c r="F18" s="41" t="s">
        <v>0</v>
      </c>
      <c r="G18" s="53" t="s">
        <v>0</v>
      </c>
      <c r="H18" s="39" t="s">
        <v>0</v>
      </c>
      <c r="I18" s="40" t="s">
        <v>0</v>
      </c>
      <c r="J18" s="41" t="s">
        <v>0</v>
      </c>
      <c r="K18" s="42" t="s">
        <v>0</v>
      </c>
      <c r="L18" s="43" t="s">
        <v>0</v>
      </c>
      <c r="M18" s="44" t="s">
        <v>0</v>
      </c>
    </row>
    <row r="19" spans="1:13" ht="18" customHeight="1" x14ac:dyDescent="0.4">
      <c r="A19" s="208" t="s">
        <v>160</v>
      </c>
      <c r="B19" s="14"/>
      <c r="C19" s="15">
        <v>20580</v>
      </c>
      <c r="D19" s="16">
        <v>20585</v>
      </c>
      <c r="E19" s="17">
        <v>0.99975710468787948</v>
      </c>
      <c r="F19" s="18">
        <v>-5</v>
      </c>
      <c r="G19" s="15">
        <v>24934</v>
      </c>
      <c r="H19" s="19">
        <v>28672</v>
      </c>
      <c r="I19" s="17">
        <v>0.86962890625</v>
      </c>
      <c r="J19" s="18">
        <v>-3738</v>
      </c>
      <c r="K19" s="46">
        <v>0.82537900056148228</v>
      </c>
      <c r="L19" s="47">
        <v>0.7179478236607143</v>
      </c>
      <c r="M19" s="22">
        <v>0.10743117690076798</v>
      </c>
    </row>
    <row r="20" spans="1:13" ht="18" customHeight="1" x14ac:dyDescent="0.4">
      <c r="A20" s="206"/>
      <c r="B20" s="81" t="s">
        <v>157</v>
      </c>
      <c r="C20" s="23">
        <v>0</v>
      </c>
      <c r="D20" s="24">
        <v>0</v>
      </c>
      <c r="E20" s="25" t="e">
        <v>#DIV/0!</v>
      </c>
      <c r="F20" s="26">
        <v>0</v>
      </c>
      <c r="G20" s="23">
        <v>0</v>
      </c>
      <c r="H20" s="24">
        <v>0</v>
      </c>
      <c r="I20" s="25" t="e">
        <v>#DIV/0!</v>
      </c>
      <c r="J20" s="26">
        <v>0</v>
      </c>
      <c r="K20" s="49" t="s">
        <v>0</v>
      </c>
      <c r="L20" s="50" t="s">
        <v>0</v>
      </c>
      <c r="M20" s="29" t="e">
        <v>#VALUE!</v>
      </c>
    </row>
    <row r="21" spans="1:13" ht="18" customHeight="1" x14ac:dyDescent="0.4">
      <c r="A21" s="206"/>
      <c r="B21" s="66" t="s">
        <v>156</v>
      </c>
      <c r="C21" s="30">
        <v>7558</v>
      </c>
      <c r="D21" s="31">
        <v>6727</v>
      </c>
      <c r="E21" s="32">
        <v>1.1235320350825033</v>
      </c>
      <c r="F21" s="33">
        <v>831</v>
      </c>
      <c r="G21" s="30">
        <v>8700</v>
      </c>
      <c r="H21" s="31">
        <v>8745</v>
      </c>
      <c r="I21" s="32">
        <v>0.99485420240137223</v>
      </c>
      <c r="J21" s="33">
        <v>-45</v>
      </c>
      <c r="K21" s="34">
        <v>0.86873563218390804</v>
      </c>
      <c r="L21" s="35">
        <v>0.7692395654659806</v>
      </c>
      <c r="M21" s="36">
        <v>9.9496066717927434E-2</v>
      </c>
    </row>
    <row r="22" spans="1:13" ht="18" customHeight="1" x14ac:dyDescent="0.4">
      <c r="A22" s="206"/>
      <c r="B22" s="66" t="s">
        <v>154</v>
      </c>
      <c r="C22" s="30">
        <v>13022</v>
      </c>
      <c r="D22" s="31">
        <v>13858</v>
      </c>
      <c r="E22" s="32">
        <v>0.93967383460816856</v>
      </c>
      <c r="F22" s="33">
        <v>-836</v>
      </c>
      <c r="G22" s="30">
        <v>16234</v>
      </c>
      <c r="H22" s="31">
        <v>19927</v>
      </c>
      <c r="I22" s="32">
        <v>0.814673558488483</v>
      </c>
      <c r="J22" s="33">
        <v>-3693</v>
      </c>
      <c r="K22" s="34">
        <v>0.80214364913145253</v>
      </c>
      <c r="L22" s="35">
        <v>0.6954383499774176</v>
      </c>
      <c r="M22" s="36">
        <v>0.10670529915403493</v>
      </c>
    </row>
    <row r="23" spans="1:13" s="45" customFormat="1" ht="18" customHeight="1" x14ac:dyDescent="0.15">
      <c r="A23" s="51"/>
      <c r="B23" s="52" t="s">
        <v>99</v>
      </c>
      <c r="C23" s="53" t="s">
        <v>0</v>
      </c>
      <c r="D23" s="39" t="s">
        <v>0</v>
      </c>
      <c r="E23" s="40" t="s">
        <v>0</v>
      </c>
      <c r="F23" s="41" t="s">
        <v>0</v>
      </c>
      <c r="G23" s="53" t="s">
        <v>0</v>
      </c>
      <c r="H23" s="39" t="s">
        <v>0</v>
      </c>
      <c r="I23" s="40" t="s">
        <v>0</v>
      </c>
      <c r="J23" s="41" t="s">
        <v>0</v>
      </c>
      <c r="K23" s="42" t="s">
        <v>0</v>
      </c>
      <c r="L23" s="43" t="s">
        <v>0</v>
      </c>
      <c r="M23" s="44" t="s">
        <v>0</v>
      </c>
    </row>
    <row r="24" spans="1:13" ht="18" customHeight="1" x14ac:dyDescent="0.4">
      <c r="A24" s="208" t="s">
        <v>159</v>
      </c>
      <c r="B24" s="14"/>
      <c r="C24" s="15">
        <v>12766</v>
      </c>
      <c r="D24" s="16">
        <v>12479</v>
      </c>
      <c r="E24" s="17">
        <v>1.0229986377113551</v>
      </c>
      <c r="F24" s="18">
        <v>287</v>
      </c>
      <c r="G24" s="15">
        <v>17125</v>
      </c>
      <c r="H24" s="19">
        <v>16676</v>
      </c>
      <c r="I24" s="17">
        <v>1.0269249220436556</v>
      </c>
      <c r="J24" s="18">
        <v>449</v>
      </c>
      <c r="K24" s="46">
        <v>0.74545985401459858</v>
      </c>
      <c r="L24" s="47">
        <v>0.74832094027344687</v>
      </c>
      <c r="M24" s="48">
        <v>-2.8610862588482888E-3</v>
      </c>
    </row>
    <row r="25" spans="1:13" ht="18" customHeight="1" x14ac:dyDescent="0.4">
      <c r="A25" s="206"/>
      <c r="B25" s="81" t="s">
        <v>157</v>
      </c>
      <c r="C25" s="23">
        <v>0</v>
      </c>
      <c r="D25" s="24">
        <v>0</v>
      </c>
      <c r="E25" s="25" t="e">
        <v>#DIV/0!</v>
      </c>
      <c r="F25" s="26">
        <v>0</v>
      </c>
      <c r="G25" s="23">
        <v>0</v>
      </c>
      <c r="H25" s="24">
        <v>0</v>
      </c>
      <c r="I25" s="25" t="e">
        <v>#DIV/0!</v>
      </c>
      <c r="J25" s="26">
        <v>0</v>
      </c>
      <c r="K25" s="49" t="s">
        <v>0</v>
      </c>
      <c r="L25" s="50" t="s">
        <v>0</v>
      </c>
      <c r="M25" s="29" t="e">
        <v>#VALUE!</v>
      </c>
    </row>
    <row r="26" spans="1:13" ht="18" customHeight="1" x14ac:dyDescent="0.4">
      <c r="A26" s="206"/>
      <c r="B26" s="66" t="s">
        <v>156</v>
      </c>
      <c r="C26" s="30">
        <v>5573</v>
      </c>
      <c r="D26" s="31">
        <v>5151</v>
      </c>
      <c r="E26" s="32">
        <v>1.0819258396427878</v>
      </c>
      <c r="F26" s="33">
        <v>422</v>
      </c>
      <c r="G26" s="30">
        <v>5850</v>
      </c>
      <c r="H26" s="31">
        <v>5845</v>
      </c>
      <c r="I26" s="32">
        <v>1.0008554319931566</v>
      </c>
      <c r="J26" s="33">
        <v>5</v>
      </c>
      <c r="K26" s="34">
        <v>0.95264957264957262</v>
      </c>
      <c r="L26" s="35">
        <v>0.88126603934987169</v>
      </c>
      <c r="M26" s="36">
        <v>7.138353329970093E-2</v>
      </c>
    </row>
    <row r="27" spans="1:13" ht="18" customHeight="1" x14ac:dyDescent="0.4">
      <c r="A27" s="206"/>
      <c r="B27" s="66" t="s">
        <v>154</v>
      </c>
      <c r="C27" s="30">
        <v>7193</v>
      </c>
      <c r="D27" s="31">
        <v>7328</v>
      </c>
      <c r="E27" s="32">
        <v>0.9815775109170306</v>
      </c>
      <c r="F27" s="33">
        <v>-135</v>
      </c>
      <c r="G27" s="30">
        <v>11275</v>
      </c>
      <c r="H27" s="31">
        <v>10831</v>
      </c>
      <c r="I27" s="32">
        <v>1.0409934447419444</v>
      </c>
      <c r="J27" s="33">
        <v>444</v>
      </c>
      <c r="K27" s="34">
        <v>0.63796008869179599</v>
      </c>
      <c r="L27" s="35">
        <v>0.67657649339857817</v>
      </c>
      <c r="M27" s="36">
        <v>-3.8616404706782181E-2</v>
      </c>
    </row>
    <row r="28" spans="1:13" s="45" customFormat="1" ht="18" customHeight="1" x14ac:dyDescent="0.15">
      <c r="A28" s="51"/>
      <c r="B28" s="52" t="s">
        <v>99</v>
      </c>
      <c r="C28" s="53" t="s">
        <v>0</v>
      </c>
      <c r="D28" s="39" t="s">
        <v>0</v>
      </c>
      <c r="E28" s="40" t="s">
        <v>0</v>
      </c>
      <c r="F28" s="41" t="s">
        <v>0</v>
      </c>
      <c r="G28" s="53" t="s">
        <v>0</v>
      </c>
      <c r="H28" s="39" t="s">
        <v>0</v>
      </c>
      <c r="I28" s="40" t="s">
        <v>0</v>
      </c>
      <c r="J28" s="41" t="s">
        <v>0</v>
      </c>
      <c r="K28" s="42" t="s">
        <v>0</v>
      </c>
      <c r="L28" s="43" t="s">
        <v>0</v>
      </c>
      <c r="M28" s="44" t="s">
        <v>0</v>
      </c>
    </row>
    <row r="29" spans="1:13" ht="18" customHeight="1" x14ac:dyDescent="0.4">
      <c r="A29" s="208" t="s">
        <v>158</v>
      </c>
      <c r="B29" s="14"/>
      <c r="C29" s="15">
        <v>19270</v>
      </c>
      <c r="D29" s="16">
        <v>17524</v>
      </c>
      <c r="E29" s="17">
        <v>1.0996347865784069</v>
      </c>
      <c r="F29" s="18">
        <v>1746</v>
      </c>
      <c r="G29" s="15">
        <v>27447</v>
      </c>
      <c r="H29" s="16">
        <v>27399</v>
      </c>
      <c r="I29" s="17">
        <v>1.001751888755064</v>
      </c>
      <c r="J29" s="18">
        <v>48</v>
      </c>
      <c r="K29" s="46">
        <v>0.70208037308266846</v>
      </c>
      <c r="L29" s="47">
        <v>0.63958538632796813</v>
      </c>
      <c r="M29" s="22">
        <v>6.2494986754700332E-2</v>
      </c>
    </row>
    <row r="30" spans="1:13" ht="18" customHeight="1" x14ac:dyDescent="0.4">
      <c r="A30" s="206"/>
      <c r="B30" s="81" t="s">
        <v>157</v>
      </c>
      <c r="C30" s="23">
        <v>0</v>
      </c>
      <c r="D30" s="24">
        <v>0</v>
      </c>
      <c r="E30" s="25" t="e">
        <v>#DIV/0!</v>
      </c>
      <c r="F30" s="26">
        <v>0</v>
      </c>
      <c r="G30" s="23">
        <v>0</v>
      </c>
      <c r="H30" s="24">
        <v>0</v>
      </c>
      <c r="I30" s="25" t="e">
        <v>#DIV/0!</v>
      </c>
      <c r="J30" s="26">
        <v>0</v>
      </c>
      <c r="K30" s="49" t="s">
        <v>0</v>
      </c>
      <c r="L30" s="50" t="s">
        <v>0</v>
      </c>
      <c r="M30" s="29" t="e">
        <v>#VALUE!</v>
      </c>
    </row>
    <row r="31" spans="1:13" ht="18" customHeight="1" x14ac:dyDescent="0.4">
      <c r="A31" s="206"/>
      <c r="B31" s="66" t="s">
        <v>156</v>
      </c>
      <c r="C31" s="30">
        <v>2320</v>
      </c>
      <c r="D31" s="207">
        <v>1973</v>
      </c>
      <c r="E31" s="32">
        <v>1.1758743030917385</v>
      </c>
      <c r="F31" s="33">
        <v>347</v>
      </c>
      <c r="G31" s="30">
        <v>2900</v>
      </c>
      <c r="H31" s="207">
        <v>2900</v>
      </c>
      <c r="I31" s="32">
        <v>1</v>
      </c>
      <c r="J31" s="33">
        <v>0</v>
      </c>
      <c r="K31" s="34">
        <v>0.8</v>
      </c>
      <c r="L31" s="35">
        <v>0.68034482758620685</v>
      </c>
      <c r="M31" s="36">
        <v>0.1196551724137932</v>
      </c>
    </row>
    <row r="32" spans="1:13" ht="18" customHeight="1" x14ac:dyDescent="0.4">
      <c r="A32" s="206"/>
      <c r="B32" s="66" t="s">
        <v>155</v>
      </c>
      <c r="C32" s="30">
        <v>779</v>
      </c>
      <c r="D32" s="31">
        <v>936</v>
      </c>
      <c r="E32" s="32">
        <v>0.83226495726495731</v>
      </c>
      <c r="F32" s="33">
        <v>-157</v>
      </c>
      <c r="G32" s="30">
        <v>1202</v>
      </c>
      <c r="H32" s="31">
        <v>1241</v>
      </c>
      <c r="I32" s="32">
        <v>0.96857373086220788</v>
      </c>
      <c r="J32" s="33">
        <v>-39</v>
      </c>
      <c r="K32" s="34">
        <v>0.64808652246256238</v>
      </c>
      <c r="L32" s="35">
        <v>0.75423045930701049</v>
      </c>
      <c r="M32" s="36">
        <v>-0.10614393684444812</v>
      </c>
    </row>
    <row r="33" spans="1:13" ht="18" customHeight="1" x14ac:dyDescent="0.4">
      <c r="A33" s="206"/>
      <c r="B33" s="66" t="s">
        <v>154</v>
      </c>
      <c r="C33" s="30">
        <v>14789</v>
      </c>
      <c r="D33" s="31">
        <v>13593</v>
      </c>
      <c r="E33" s="32">
        <v>1.0879864636209813</v>
      </c>
      <c r="F33" s="33">
        <v>1196</v>
      </c>
      <c r="G33" s="30">
        <v>21716</v>
      </c>
      <c r="H33" s="31">
        <v>21652</v>
      </c>
      <c r="I33" s="32">
        <v>1.002955847034916</v>
      </c>
      <c r="J33" s="33">
        <v>64</v>
      </c>
      <c r="K33" s="34">
        <v>0.68101860379443724</v>
      </c>
      <c r="L33" s="35">
        <v>0.62779419915019397</v>
      </c>
      <c r="M33" s="36">
        <v>5.3224404644243273E-2</v>
      </c>
    </row>
    <row r="34" spans="1:13" ht="18" customHeight="1" x14ac:dyDescent="0.4">
      <c r="A34" s="206"/>
      <c r="B34" s="66" t="s">
        <v>153</v>
      </c>
      <c r="C34" s="30">
        <v>1382</v>
      </c>
      <c r="D34" s="31">
        <v>1022</v>
      </c>
      <c r="E34" s="32">
        <v>1.3522504892367906</v>
      </c>
      <c r="F34" s="33">
        <v>360</v>
      </c>
      <c r="G34" s="30">
        <v>1629</v>
      </c>
      <c r="H34" s="31">
        <v>1606</v>
      </c>
      <c r="I34" s="32">
        <v>1.014321295143213</v>
      </c>
      <c r="J34" s="33">
        <v>23</v>
      </c>
      <c r="K34" s="34">
        <v>0.84837323511356666</v>
      </c>
      <c r="L34" s="35">
        <v>0.63636363636363635</v>
      </c>
      <c r="M34" s="36">
        <v>0.21200959874993031</v>
      </c>
    </row>
    <row r="35" spans="1:13" s="45" customFormat="1" ht="18" customHeight="1" x14ac:dyDescent="0.15">
      <c r="A35" s="37"/>
      <c r="B35" s="57" t="s">
        <v>99</v>
      </c>
      <c r="C35" s="58" t="s">
        <v>0</v>
      </c>
      <c r="D35" s="59" t="s">
        <v>0</v>
      </c>
      <c r="E35" s="60" t="s">
        <v>0</v>
      </c>
      <c r="F35" s="61" t="s">
        <v>0</v>
      </c>
      <c r="G35" s="58" t="s">
        <v>0</v>
      </c>
      <c r="H35" s="59" t="s">
        <v>0</v>
      </c>
      <c r="I35" s="60" t="s">
        <v>0</v>
      </c>
      <c r="J35" s="61" t="s">
        <v>0</v>
      </c>
      <c r="K35" s="62" t="s">
        <v>0</v>
      </c>
      <c r="L35" s="63" t="s">
        <v>0</v>
      </c>
      <c r="M35" s="64" t="s">
        <v>0</v>
      </c>
    </row>
    <row r="36" spans="1:13" s="45" customFormat="1" ht="18" customHeight="1" thickBot="1" x14ac:dyDescent="0.2">
      <c r="A36" s="51"/>
      <c r="B36" s="52" t="s">
        <v>152</v>
      </c>
      <c r="C36" s="53" t="s">
        <v>0</v>
      </c>
      <c r="D36" s="39" t="s">
        <v>0</v>
      </c>
      <c r="E36" s="40" t="s">
        <v>0</v>
      </c>
      <c r="F36" s="41" t="s">
        <v>0</v>
      </c>
      <c r="G36" s="53" t="s">
        <v>0</v>
      </c>
      <c r="H36" s="39" t="s">
        <v>0</v>
      </c>
      <c r="I36" s="40" t="s">
        <v>0</v>
      </c>
      <c r="J36" s="41" t="s">
        <v>0</v>
      </c>
      <c r="K36" s="67" t="s">
        <v>0</v>
      </c>
      <c r="L36" s="68" t="s">
        <v>0</v>
      </c>
      <c r="M36" s="69" t="s">
        <v>0</v>
      </c>
    </row>
    <row r="37" spans="1:13" x14ac:dyDescent="0.4">
      <c r="C37" s="203"/>
      <c r="G37" s="203"/>
    </row>
    <row r="38" spans="1:13" x14ac:dyDescent="0.4">
      <c r="C38" s="203"/>
      <c r="G38" s="203"/>
    </row>
    <row r="39" spans="1:13" x14ac:dyDescent="0.4">
      <c r="C39" s="203"/>
      <c r="G39" s="71"/>
    </row>
    <row r="40" spans="1:13" x14ac:dyDescent="0.4">
      <c r="C40" s="203"/>
      <c r="G40" s="203"/>
    </row>
    <row r="41" spans="1:13" x14ac:dyDescent="0.4">
      <c r="C41" s="203"/>
      <c r="G41" s="203"/>
    </row>
    <row r="42" spans="1:13" x14ac:dyDescent="0.4">
      <c r="C42" s="203"/>
      <c r="G42" s="203"/>
    </row>
    <row r="43" spans="1:13" x14ac:dyDescent="0.4">
      <c r="C43" s="203"/>
      <c r="G43" s="203"/>
    </row>
    <row r="44" spans="1:13" x14ac:dyDescent="0.4">
      <c r="C44" s="203"/>
      <c r="G44" s="203"/>
    </row>
    <row r="45" spans="1:13" x14ac:dyDescent="0.4">
      <c r="C45" s="203"/>
      <c r="G45" s="203"/>
    </row>
    <row r="46" spans="1:13" x14ac:dyDescent="0.4">
      <c r="C46" s="203"/>
      <c r="G46" s="203"/>
    </row>
    <row r="47" spans="1:13" x14ac:dyDescent="0.4">
      <c r="C47" s="203"/>
      <c r="G47" s="203"/>
    </row>
    <row r="48" spans="1:13" x14ac:dyDescent="0.4">
      <c r="C48" s="203"/>
      <c r="G48" s="203"/>
    </row>
    <row r="49" spans="3:7" x14ac:dyDescent="0.4">
      <c r="C49" s="203"/>
      <c r="G49" s="203"/>
    </row>
    <row r="50" spans="3:7" x14ac:dyDescent="0.4">
      <c r="C50" s="203"/>
      <c r="G50" s="203"/>
    </row>
    <row r="51" spans="3:7" x14ac:dyDescent="0.4">
      <c r="C51" s="203"/>
      <c r="G51" s="203"/>
    </row>
    <row r="52" spans="3:7" x14ac:dyDescent="0.4">
      <c r="C52" s="203"/>
      <c r="G52" s="203"/>
    </row>
    <row r="53" spans="3:7" x14ac:dyDescent="0.4">
      <c r="C53" s="203"/>
      <c r="G53" s="203"/>
    </row>
    <row r="54" spans="3:7" x14ac:dyDescent="0.4">
      <c r="C54" s="203"/>
      <c r="G54" s="203"/>
    </row>
    <row r="55" spans="3:7" x14ac:dyDescent="0.4">
      <c r="C55" s="203"/>
      <c r="G55" s="203"/>
    </row>
    <row r="56" spans="3:7" x14ac:dyDescent="0.4">
      <c r="C56" s="203"/>
      <c r="G56" s="203"/>
    </row>
    <row r="57" spans="3:7" x14ac:dyDescent="0.4">
      <c r="C57" s="203"/>
      <c r="G57" s="203"/>
    </row>
    <row r="58" spans="3:7" x14ac:dyDescent="0.4">
      <c r="C58" s="203"/>
      <c r="G58" s="203"/>
    </row>
    <row r="59" spans="3:7" x14ac:dyDescent="0.4">
      <c r="C59" s="203"/>
      <c r="G59" s="203"/>
    </row>
    <row r="60" spans="3:7" x14ac:dyDescent="0.4">
      <c r="C60" s="203"/>
      <c r="G60" s="203"/>
    </row>
    <row r="61" spans="3:7" x14ac:dyDescent="0.4">
      <c r="C61" s="203"/>
      <c r="G61" s="203"/>
    </row>
    <row r="62" spans="3:7" x14ac:dyDescent="0.4">
      <c r="C62" s="203"/>
      <c r="G62" s="203"/>
    </row>
    <row r="63" spans="3:7" x14ac:dyDescent="0.4">
      <c r="C63" s="203"/>
      <c r="G63" s="203"/>
    </row>
    <row r="64" spans="3:7" x14ac:dyDescent="0.4">
      <c r="C64" s="203"/>
      <c r="G64" s="203"/>
    </row>
    <row r="65" spans="2:7" x14ac:dyDescent="0.4">
      <c r="C65" s="203"/>
      <c r="G65" s="203"/>
    </row>
    <row r="66" spans="2:7" x14ac:dyDescent="0.4">
      <c r="C66" s="203"/>
      <c r="G66" s="203"/>
    </row>
    <row r="67" spans="2:7" x14ac:dyDescent="0.4">
      <c r="B67" s="202">
        <v>6025</v>
      </c>
      <c r="C67" s="203"/>
      <c r="F67" s="201">
        <v>10620</v>
      </c>
      <c r="G67" s="203"/>
    </row>
    <row r="68" spans="2:7" x14ac:dyDescent="0.4">
      <c r="C68" s="203"/>
      <c r="G68" s="203"/>
    </row>
    <row r="69" spans="2:7" x14ac:dyDescent="0.4">
      <c r="C69" s="203"/>
      <c r="G69" s="203"/>
    </row>
    <row r="70" spans="2:7" x14ac:dyDescent="0.4">
      <c r="C70" s="203"/>
      <c r="G70" s="203"/>
    </row>
    <row r="71" spans="2:7" x14ac:dyDescent="0.4">
      <c r="C71" s="203"/>
      <c r="G71" s="203"/>
    </row>
    <row r="72" spans="2:7" x14ac:dyDescent="0.4">
      <c r="C72" s="203"/>
      <c r="G72" s="203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26'!A1" display="'h26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2"/>
  <sheetViews>
    <sheetView showGridLines="0" zoomScale="90" zoomScaleNormal="90" zoomScaleSheetLayoutView="90" workbookViewId="0">
      <pane xSplit="2" ySplit="5" topLeftCell="C1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02" customWidth="1"/>
    <col min="2" max="2" width="20.75" style="202" customWidth="1"/>
    <col min="3" max="4" width="11.625" style="201" customWidth="1"/>
    <col min="5" max="5" width="8.625" style="201" customWidth="1"/>
    <col min="6" max="6" width="10.625" style="201" customWidth="1"/>
    <col min="7" max="8" width="11.625" style="201" customWidth="1"/>
    <col min="9" max="9" width="8.625" style="201" customWidth="1"/>
    <col min="10" max="10" width="10.625" style="201" customWidth="1"/>
    <col min="11" max="11" width="9.625" style="70" customWidth="1"/>
    <col min="12" max="12" width="9.625" style="201" customWidth="1"/>
    <col min="13" max="13" width="8.625" style="201" customWidth="1"/>
    <col min="14" max="16384" width="9" style="201"/>
  </cols>
  <sheetData>
    <row r="1" spans="1:13" s="217" customFormat="1" x14ac:dyDescent="0.4">
      <c r="A1" s="327" t="str">
        <f>'h26'!A1</f>
        <v>平成26年度</v>
      </c>
      <c r="B1" s="327"/>
      <c r="C1" s="90"/>
      <c r="D1" s="90"/>
      <c r="E1" s="90"/>
      <c r="F1" s="95" t="str">
        <f ca="1">RIGHT(CELL("filename",$A$1),LEN(CELL("filename",$A$1))-FIND("]",CELL("filename",$A$1)))</f>
        <v>９月下旬</v>
      </c>
      <c r="G1" s="94" t="s">
        <v>71</v>
      </c>
      <c r="H1" s="90"/>
      <c r="I1" s="90"/>
      <c r="J1" s="90"/>
      <c r="K1" s="90"/>
      <c r="L1" s="90"/>
      <c r="M1" s="90"/>
    </row>
    <row r="2" spans="1:13" s="217" customFormat="1" ht="19.5" thickBot="1" x14ac:dyDescent="0.45">
      <c r="A2" s="13"/>
      <c r="B2" s="13" t="s">
        <v>251</v>
      </c>
      <c r="C2" s="218">
        <v>9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7.100000000000001" customHeight="1" x14ac:dyDescent="0.4">
      <c r="A3" s="216"/>
      <c r="B3" s="215"/>
      <c r="C3" s="323" t="s">
        <v>173</v>
      </c>
      <c r="D3" s="324"/>
      <c r="E3" s="325"/>
      <c r="F3" s="326"/>
      <c r="G3" s="323" t="s">
        <v>172</v>
      </c>
      <c r="H3" s="324"/>
      <c r="I3" s="325"/>
      <c r="J3" s="326"/>
      <c r="K3" s="315" t="s">
        <v>171</v>
      </c>
      <c r="L3" s="316"/>
      <c r="M3" s="317"/>
    </row>
    <row r="4" spans="1:13" ht="17.100000000000001" customHeight="1" x14ac:dyDescent="0.4">
      <c r="A4" s="206"/>
      <c r="B4" s="214"/>
      <c r="C4" s="305" t="s">
        <v>280</v>
      </c>
      <c r="D4" s="340" t="s">
        <v>279</v>
      </c>
      <c r="E4" s="341" t="s">
        <v>168</v>
      </c>
      <c r="F4" s="342"/>
      <c r="G4" s="318" t="s">
        <v>278</v>
      </c>
      <c r="H4" s="338" t="s">
        <v>277</v>
      </c>
      <c r="I4" s="341" t="s">
        <v>168</v>
      </c>
      <c r="J4" s="342"/>
      <c r="K4" s="318" t="s">
        <v>278</v>
      </c>
      <c r="L4" s="319" t="s">
        <v>277</v>
      </c>
      <c r="M4" s="321" t="s">
        <v>167</v>
      </c>
    </row>
    <row r="5" spans="1:13" ht="17.100000000000001" customHeight="1" x14ac:dyDescent="0.4">
      <c r="A5" s="205"/>
      <c r="B5" s="213"/>
      <c r="C5" s="306"/>
      <c r="D5" s="320"/>
      <c r="E5" s="212" t="s">
        <v>166</v>
      </c>
      <c r="F5" s="211" t="s">
        <v>165</v>
      </c>
      <c r="G5" s="306"/>
      <c r="H5" s="339"/>
      <c r="I5" s="212" t="s">
        <v>166</v>
      </c>
      <c r="J5" s="211" t="s">
        <v>165</v>
      </c>
      <c r="K5" s="306"/>
      <c r="L5" s="320"/>
      <c r="M5" s="322"/>
    </row>
    <row r="6" spans="1:13" x14ac:dyDescent="0.4">
      <c r="A6" s="332" t="s">
        <v>164</v>
      </c>
      <c r="B6" s="333"/>
      <c r="C6" s="334">
        <v>154984</v>
      </c>
      <c r="D6" s="348">
        <v>159964</v>
      </c>
      <c r="E6" s="307">
        <v>0.9688679952989423</v>
      </c>
      <c r="F6" s="328">
        <v>-4980</v>
      </c>
      <c r="G6" s="334">
        <v>215230</v>
      </c>
      <c r="H6" s="336">
        <v>220152</v>
      </c>
      <c r="I6" s="307">
        <v>0.97764271957556592</v>
      </c>
      <c r="J6" s="328">
        <v>-4922</v>
      </c>
      <c r="K6" s="309">
        <v>0.72008548994099331</v>
      </c>
      <c r="L6" s="345">
        <v>0.72660707147788806</v>
      </c>
      <c r="M6" s="313">
        <v>-6.5215815368947494E-3</v>
      </c>
    </row>
    <row r="7" spans="1:13" x14ac:dyDescent="0.4">
      <c r="A7" s="330" t="s">
        <v>163</v>
      </c>
      <c r="B7" s="331"/>
      <c r="C7" s="335"/>
      <c r="D7" s="349"/>
      <c r="E7" s="344"/>
      <c r="F7" s="343"/>
      <c r="G7" s="335"/>
      <c r="H7" s="337"/>
      <c r="I7" s="344"/>
      <c r="J7" s="343"/>
      <c r="K7" s="310"/>
      <c r="L7" s="346"/>
      <c r="M7" s="347"/>
    </row>
    <row r="8" spans="1:13" ht="18" customHeight="1" x14ac:dyDescent="0.4">
      <c r="A8" s="208" t="s">
        <v>162</v>
      </c>
      <c r="B8" s="14"/>
      <c r="C8" s="15">
        <v>80646</v>
      </c>
      <c r="D8" s="16">
        <v>83996</v>
      </c>
      <c r="E8" s="17">
        <v>0.96011714843563978</v>
      </c>
      <c r="F8" s="18">
        <v>-3350</v>
      </c>
      <c r="G8" s="15">
        <v>107603</v>
      </c>
      <c r="H8" s="19">
        <v>112684</v>
      </c>
      <c r="I8" s="17">
        <v>0.95490930389407547</v>
      </c>
      <c r="J8" s="18">
        <v>-5081</v>
      </c>
      <c r="K8" s="20">
        <v>0.74947724505822333</v>
      </c>
      <c r="L8" s="21">
        <v>0.7454119484576337</v>
      </c>
      <c r="M8" s="210">
        <v>4.0652966005896296E-3</v>
      </c>
    </row>
    <row r="9" spans="1:13" ht="18" customHeight="1" x14ac:dyDescent="0.4">
      <c r="A9" s="206"/>
      <c r="B9" s="81" t="s">
        <v>157</v>
      </c>
      <c r="C9" s="23">
        <v>39160</v>
      </c>
      <c r="D9" s="24">
        <v>39953</v>
      </c>
      <c r="E9" s="25">
        <v>0.98015167822191074</v>
      </c>
      <c r="F9" s="26">
        <v>-793</v>
      </c>
      <c r="G9" s="23">
        <v>52849</v>
      </c>
      <c r="H9" s="24">
        <v>54841</v>
      </c>
      <c r="I9" s="25">
        <v>0.9636768111449463</v>
      </c>
      <c r="J9" s="26">
        <v>-1992</v>
      </c>
      <c r="K9" s="27">
        <v>0.74097901568620028</v>
      </c>
      <c r="L9" s="28">
        <v>0.72852427928010066</v>
      </c>
      <c r="M9" s="209">
        <v>1.245473640609962E-2</v>
      </c>
    </row>
    <row r="10" spans="1:13" ht="18" customHeight="1" x14ac:dyDescent="0.4">
      <c r="A10" s="206"/>
      <c r="B10" s="66" t="s">
        <v>156</v>
      </c>
      <c r="C10" s="30">
        <v>3652</v>
      </c>
      <c r="D10" s="31">
        <v>3689</v>
      </c>
      <c r="E10" s="32">
        <v>0.98997018162103556</v>
      </c>
      <c r="F10" s="33">
        <v>-37</v>
      </c>
      <c r="G10" s="30">
        <v>4350</v>
      </c>
      <c r="H10" s="31">
        <v>4395</v>
      </c>
      <c r="I10" s="32">
        <v>0.98976109215017061</v>
      </c>
      <c r="J10" s="33">
        <v>-45</v>
      </c>
      <c r="K10" s="34">
        <v>0.8395402298850575</v>
      </c>
      <c r="L10" s="35">
        <v>0.83936291240045502</v>
      </c>
      <c r="M10" s="36">
        <v>1.7731748460247942E-4</v>
      </c>
    </row>
    <row r="11" spans="1:13" ht="18" customHeight="1" x14ac:dyDescent="0.4">
      <c r="A11" s="206"/>
      <c r="B11" s="66" t="s">
        <v>154</v>
      </c>
      <c r="C11" s="30">
        <v>37834</v>
      </c>
      <c r="D11" s="31">
        <v>40354</v>
      </c>
      <c r="E11" s="32">
        <v>0.937552658968132</v>
      </c>
      <c r="F11" s="33">
        <v>-2520</v>
      </c>
      <c r="G11" s="30">
        <v>50404</v>
      </c>
      <c r="H11" s="31">
        <v>53448</v>
      </c>
      <c r="I11" s="32">
        <v>0.94304744798682827</v>
      </c>
      <c r="J11" s="33">
        <v>-3044</v>
      </c>
      <c r="K11" s="34">
        <v>0.75061503055313072</v>
      </c>
      <c r="L11" s="35">
        <v>0.75501421942822933</v>
      </c>
      <c r="M11" s="36">
        <v>-4.399188875098603E-3</v>
      </c>
    </row>
    <row r="12" spans="1:13" s="45" customFormat="1" ht="18" customHeight="1" x14ac:dyDescent="0.15">
      <c r="A12" s="37"/>
      <c r="B12" s="52" t="s">
        <v>99</v>
      </c>
      <c r="C12" s="38" t="s">
        <v>0</v>
      </c>
      <c r="D12" s="39" t="s">
        <v>0</v>
      </c>
      <c r="E12" s="40" t="s">
        <v>0</v>
      </c>
      <c r="F12" s="41" t="s">
        <v>0</v>
      </c>
      <c r="G12" s="38" t="s">
        <v>0</v>
      </c>
      <c r="H12" s="39" t="s">
        <v>0</v>
      </c>
      <c r="I12" s="40" t="s">
        <v>0</v>
      </c>
      <c r="J12" s="41" t="s">
        <v>0</v>
      </c>
      <c r="K12" s="42" t="s">
        <v>0</v>
      </c>
      <c r="L12" s="43" t="s">
        <v>0</v>
      </c>
      <c r="M12" s="44" t="s">
        <v>0</v>
      </c>
    </row>
    <row r="13" spans="1:13" ht="18" customHeight="1" x14ac:dyDescent="0.4">
      <c r="A13" s="208" t="s">
        <v>161</v>
      </c>
      <c r="B13" s="14"/>
      <c r="C13" s="15">
        <v>29847</v>
      </c>
      <c r="D13" s="16">
        <v>25624</v>
      </c>
      <c r="E13" s="17">
        <v>1.1648064314704965</v>
      </c>
      <c r="F13" s="18">
        <v>4223</v>
      </c>
      <c r="G13" s="15">
        <v>37702</v>
      </c>
      <c r="H13" s="16">
        <v>33445</v>
      </c>
      <c r="I13" s="17">
        <v>1.1272835999402002</v>
      </c>
      <c r="J13" s="18">
        <v>4257</v>
      </c>
      <c r="K13" s="46">
        <v>0.79165561508673277</v>
      </c>
      <c r="L13" s="47">
        <v>0.76615338615637618</v>
      </c>
      <c r="M13" s="48">
        <v>2.5502228930356585E-2</v>
      </c>
    </row>
    <row r="14" spans="1:13" ht="18" customHeight="1" x14ac:dyDescent="0.4">
      <c r="A14" s="206"/>
      <c r="B14" s="81" t="s">
        <v>157</v>
      </c>
      <c r="C14" s="23">
        <v>7510</v>
      </c>
      <c r="D14" s="24">
        <v>4413</v>
      </c>
      <c r="E14" s="25">
        <v>1.7017901654203489</v>
      </c>
      <c r="F14" s="26">
        <v>3097</v>
      </c>
      <c r="G14" s="23">
        <v>10000</v>
      </c>
      <c r="H14" s="24">
        <v>5000</v>
      </c>
      <c r="I14" s="25">
        <v>2</v>
      </c>
      <c r="J14" s="26">
        <v>5000</v>
      </c>
      <c r="K14" s="49">
        <v>0.751</v>
      </c>
      <c r="L14" s="50">
        <v>0.88260000000000005</v>
      </c>
      <c r="M14" s="29">
        <v>-0.13160000000000005</v>
      </c>
    </row>
    <row r="15" spans="1:13" ht="18" customHeight="1" x14ac:dyDescent="0.4">
      <c r="A15" s="206"/>
      <c r="B15" s="66" t="s">
        <v>156</v>
      </c>
      <c r="C15" s="30">
        <v>5091</v>
      </c>
      <c r="D15" s="31">
        <v>5074</v>
      </c>
      <c r="E15" s="32">
        <v>1.0033504138746552</v>
      </c>
      <c r="F15" s="33">
        <v>17</v>
      </c>
      <c r="G15" s="30">
        <v>5880</v>
      </c>
      <c r="H15" s="31">
        <v>5905</v>
      </c>
      <c r="I15" s="32">
        <v>0.99576629974597797</v>
      </c>
      <c r="J15" s="33">
        <v>-25</v>
      </c>
      <c r="K15" s="34">
        <v>0.86581632653061225</v>
      </c>
      <c r="L15" s="35">
        <v>0.85927180355630817</v>
      </c>
      <c r="M15" s="36">
        <v>6.5445229743040789E-3</v>
      </c>
    </row>
    <row r="16" spans="1:13" ht="18" customHeight="1" x14ac:dyDescent="0.4">
      <c r="A16" s="206"/>
      <c r="B16" s="66" t="s">
        <v>154</v>
      </c>
      <c r="C16" s="30">
        <v>16346</v>
      </c>
      <c r="D16" s="31">
        <v>15689</v>
      </c>
      <c r="E16" s="32">
        <v>1.0418764739626489</v>
      </c>
      <c r="F16" s="33">
        <v>657</v>
      </c>
      <c r="G16" s="30">
        <v>20210</v>
      </c>
      <c r="H16" s="31">
        <v>20941</v>
      </c>
      <c r="I16" s="32">
        <v>0.96509240246406569</v>
      </c>
      <c r="J16" s="33">
        <v>-731</v>
      </c>
      <c r="K16" s="34">
        <v>0.80880752102919351</v>
      </c>
      <c r="L16" s="35">
        <v>0.74920013370899197</v>
      </c>
      <c r="M16" s="36">
        <v>5.9607387320201544E-2</v>
      </c>
    </row>
    <row r="17" spans="1:13" ht="18" customHeight="1" x14ac:dyDescent="0.4">
      <c r="A17" s="206"/>
      <c r="B17" s="66" t="s">
        <v>153</v>
      </c>
      <c r="C17" s="30">
        <v>900</v>
      </c>
      <c r="D17" s="31">
        <v>448</v>
      </c>
      <c r="E17" s="32">
        <v>2.0089285714285716</v>
      </c>
      <c r="F17" s="33">
        <v>452</v>
      </c>
      <c r="G17" s="30">
        <v>1612</v>
      </c>
      <c r="H17" s="31">
        <v>1599</v>
      </c>
      <c r="I17" s="32">
        <v>1.0081300813008129</v>
      </c>
      <c r="J17" s="33">
        <v>13</v>
      </c>
      <c r="K17" s="34">
        <v>0.55831265508684869</v>
      </c>
      <c r="L17" s="35">
        <v>0.28017510944340213</v>
      </c>
      <c r="M17" s="36">
        <v>0.27813754564344656</v>
      </c>
    </row>
    <row r="18" spans="1:13" s="45" customFormat="1" ht="18" customHeight="1" x14ac:dyDescent="0.15">
      <c r="A18" s="51"/>
      <c r="B18" s="52" t="s">
        <v>99</v>
      </c>
      <c r="C18" s="53" t="s">
        <v>0</v>
      </c>
      <c r="D18" s="39" t="s">
        <v>0</v>
      </c>
      <c r="E18" s="40" t="s">
        <v>0</v>
      </c>
      <c r="F18" s="41" t="s">
        <v>0</v>
      </c>
      <c r="G18" s="53" t="s">
        <v>0</v>
      </c>
      <c r="H18" s="39" t="s">
        <v>0</v>
      </c>
      <c r="I18" s="40" t="s">
        <v>0</v>
      </c>
      <c r="J18" s="41" t="s">
        <v>0</v>
      </c>
      <c r="K18" s="42" t="s">
        <v>0</v>
      </c>
      <c r="L18" s="43" t="s">
        <v>0</v>
      </c>
      <c r="M18" s="44" t="s">
        <v>0</v>
      </c>
    </row>
    <row r="19" spans="1:13" ht="18" customHeight="1" x14ac:dyDescent="0.4">
      <c r="A19" s="208" t="s">
        <v>160</v>
      </c>
      <c r="B19" s="14"/>
      <c r="C19" s="15">
        <v>17395</v>
      </c>
      <c r="D19" s="16">
        <v>20052</v>
      </c>
      <c r="E19" s="17">
        <v>0.86749451426291646</v>
      </c>
      <c r="F19" s="18">
        <v>-2657</v>
      </c>
      <c r="G19" s="15">
        <v>25087</v>
      </c>
      <c r="H19" s="19">
        <v>28665</v>
      </c>
      <c r="I19" s="17">
        <v>0.87517878946450378</v>
      </c>
      <c r="J19" s="18">
        <v>-3578</v>
      </c>
      <c r="K19" s="46">
        <v>0.69338701319408458</v>
      </c>
      <c r="L19" s="47">
        <v>0.6995290423861853</v>
      </c>
      <c r="M19" s="22">
        <v>-6.1420291921007175E-3</v>
      </c>
    </row>
    <row r="20" spans="1:13" ht="18" customHeight="1" x14ac:dyDescent="0.4">
      <c r="A20" s="206"/>
      <c r="B20" s="81" t="s">
        <v>157</v>
      </c>
      <c r="C20" s="23">
        <v>0</v>
      </c>
      <c r="D20" s="24">
        <v>0</v>
      </c>
      <c r="E20" s="25" t="e">
        <v>#DIV/0!</v>
      </c>
      <c r="F20" s="26">
        <v>0</v>
      </c>
      <c r="G20" s="23">
        <v>0</v>
      </c>
      <c r="H20" s="24">
        <v>0</v>
      </c>
      <c r="I20" s="25" t="e">
        <v>#DIV/0!</v>
      </c>
      <c r="J20" s="26">
        <v>0</v>
      </c>
      <c r="K20" s="49" t="s">
        <v>0</v>
      </c>
      <c r="L20" s="50" t="s">
        <v>0</v>
      </c>
      <c r="M20" s="29" t="e">
        <v>#VALUE!</v>
      </c>
    </row>
    <row r="21" spans="1:13" ht="18" customHeight="1" x14ac:dyDescent="0.4">
      <c r="A21" s="206"/>
      <c r="B21" s="66" t="s">
        <v>156</v>
      </c>
      <c r="C21" s="30">
        <v>6359</v>
      </c>
      <c r="D21" s="31">
        <v>6331</v>
      </c>
      <c r="E21" s="32">
        <v>1.0044226820407518</v>
      </c>
      <c r="F21" s="33">
        <v>28</v>
      </c>
      <c r="G21" s="30">
        <v>8710</v>
      </c>
      <c r="H21" s="31">
        <v>8745</v>
      </c>
      <c r="I21" s="32">
        <v>0.9959977129788451</v>
      </c>
      <c r="J21" s="33">
        <v>-35</v>
      </c>
      <c r="K21" s="34">
        <v>0.73008036739380022</v>
      </c>
      <c r="L21" s="35">
        <v>0.72395654659805608</v>
      </c>
      <c r="M21" s="36">
        <v>6.1238207957441393E-3</v>
      </c>
    </row>
    <row r="22" spans="1:13" ht="18" customHeight="1" x14ac:dyDescent="0.4">
      <c r="A22" s="206"/>
      <c r="B22" s="66" t="s">
        <v>154</v>
      </c>
      <c r="C22" s="30">
        <v>11036</v>
      </c>
      <c r="D22" s="31">
        <v>13721</v>
      </c>
      <c r="E22" s="32">
        <v>0.80431455433277455</v>
      </c>
      <c r="F22" s="33">
        <v>-2685</v>
      </c>
      <c r="G22" s="30">
        <v>16377</v>
      </c>
      <c r="H22" s="31">
        <v>19920</v>
      </c>
      <c r="I22" s="32">
        <v>0.82213855421686743</v>
      </c>
      <c r="J22" s="33">
        <v>-3543</v>
      </c>
      <c r="K22" s="34">
        <v>0.67387189350918975</v>
      </c>
      <c r="L22" s="35">
        <v>0.68880522088353413</v>
      </c>
      <c r="M22" s="36">
        <v>-1.4933327374344385E-2</v>
      </c>
    </row>
    <row r="23" spans="1:13" s="45" customFormat="1" ht="18" customHeight="1" x14ac:dyDescent="0.15">
      <c r="A23" s="51"/>
      <c r="B23" s="52" t="s">
        <v>99</v>
      </c>
      <c r="C23" s="53" t="s">
        <v>0</v>
      </c>
      <c r="D23" s="39" t="s">
        <v>0</v>
      </c>
      <c r="E23" s="40" t="s">
        <v>0</v>
      </c>
      <c r="F23" s="41" t="s">
        <v>0</v>
      </c>
      <c r="G23" s="53" t="s">
        <v>0</v>
      </c>
      <c r="H23" s="39" t="s">
        <v>0</v>
      </c>
      <c r="I23" s="40" t="s">
        <v>0</v>
      </c>
      <c r="J23" s="41" t="s">
        <v>0</v>
      </c>
      <c r="K23" s="42" t="s">
        <v>0</v>
      </c>
      <c r="L23" s="43" t="s">
        <v>0</v>
      </c>
      <c r="M23" s="44" t="s">
        <v>0</v>
      </c>
    </row>
    <row r="24" spans="1:13" ht="18" customHeight="1" x14ac:dyDescent="0.4">
      <c r="A24" s="208" t="s">
        <v>159</v>
      </c>
      <c r="B24" s="14"/>
      <c r="C24" s="15">
        <v>11873</v>
      </c>
      <c r="D24" s="16">
        <v>12819</v>
      </c>
      <c r="E24" s="17">
        <v>0.92620329198845464</v>
      </c>
      <c r="F24" s="18">
        <v>-946</v>
      </c>
      <c r="G24" s="15">
        <v>17375</v>
      </c>
      <c r="H24" s="19">
        <v>17252</v>
      </c>
      <c r="I24" s="17">
        <v>1.0071296081613725</v>
      </c>
      <c r="J24" s="18">
        <v>123</v>
      </c>
      <c r="K24" s="46">
        <v>0.68333812949640282</v>
      </c>
      <c r="L24" s="47">
        <v>0.74304428472061212</v>
      </c>
      <c r="M24" s="48">
        <v>-5.9706155224209301E-2</v>
      </c>
    </row>
    <row r="25" spans="1:13" ht="18" customHeight="1" x14ac:dyDescent="0.4">
      <c r="A25" s="206"/>
      <c r="B25" s="81" t="s">
        <v>157</v>
      </c>
      <c r="C25" s="23">
        <v>0</v>
      </c>
      <c r="D25" s="24">
        <v>0</v>
      </c>
      <c r="E25" s="25" t="e">
        <v>#DIV/0!</v>
      </c>
      <c r="F25" s="26">
        <v>0</v>
      </c>
      <c r="G25" s="23">
        <v>0</v>
      </c>
      <c r="H25" s="24">
        <v>0</v>
      </c>
      <c r="I25" s="25" t="e">
        <v>#DIV/0!</v>
      </c>
      <c r="J25" s="26">
        <v>0</v>
      </c>
      <c r="K25" s="49" t="s">
        <v>0</v>
      </c>
      <c r="L25" s="50" t="s">
        <v>0</v>
      </c>
      <c r="M25" s="29" t="e">
        <v>#VALUE!</v>
      </c>
    </row>
    <row r="26" spans="1:13" ht="18" customHeight="1" x14ac:dyDescent="0.4">
      <c r="A26" s="206"/>
      <c r="B26" s="66" t="s">
        <v>156</v>
      </c>
      <c r="C26" s="30">
        <v>5284</v>
      </c>
      <c r="D26" s="31">
        <v>5097</v>
      </c>
      <c r="E26" s="32">
        <v>1.0366882479890132</v>
      </c>
      <c r="F26" s="33">
        <v>187</v>
      </c>
      <c r="G26" s="30">
        <v>5845</v>
      </c>
      <c r="H26" s="31">
        <v>5845</v>
      </c>
      <c r="I26" s="32">
        <v>1</v>
      </c>
      <c r="J26" s="33">
        <v>0</v>
      </c>
      <c r="K26" s="34">
        <v>0.90402053036783581</v>
      </c>
      <c r="L26" s="35">
        <v>0.87202737382378104</v>
      </c>
      <c r="M26" s="36">
        <v>3.1993156544054768E-2</v>
      </c>
    </row>
    <row r="27" spans="1:13" ht="18" customHeight="1" x14ac:dyDescent="0.4">
      <c r="A27" s="206"/>
      <c r="B27" s="66" t="s">
        <v>154</v>
      </c>
      <c r="C27" s="30">
        <v>6589</v>
      </c>
      <c r="D27" s="31">
        <v>7722</v>
      </c>
      <c r="E27" s="32">
        <v>0.85327635327635332</v>
      </c>
      <c r="F27" s="33">
        <v>-1133</v>
      </c>
      <c r="G27" s="30">
        <v>11530</v>
      </c>
      <c r="H27" s="31">
        <v>11407</v>
      </c>
      <c r="I27" s="32">
        <v>1.0107828526343474</v>
      </c>
      <c r="J27" s="33">
        <v>123</v>
      </c>
      <c r="K27" s="34">
        <v>0.57146574154379881</v>
      </c>
      <c r="L27" s="35">
        <v>0.67695274831243968</v>
      </c>
      <c r="M27" s="36">
        <v>-0.10548700676864087</v>
      </c>
    </row>
    <row r="28" spans="1:13" s="45" customFormat="1" ht="18" customHeight="1" x14ac:dyDescent="0.15">
      <c r="A28" s="51"/>
      <c r="B28" s="52" t="s">
        <v>99</v>
      </c>
      <c r="C28" s="53" t="s">
        <v>0</v>
      </c>
      <c r="D28" s="39" t="s">
        <v>0</v>
      </c>
      <c r="E28" s="40" t="s">
        <v>0</v>
      </c>
      <c r="F28" s="41" t="s">
        <v>0</v>
      </c>
      <c r="G28" s="53" t="s">
        <v>0</v>
      </c>
      <c r="H28" s="39" t="s">
        <v>0</v>
      </c>
      <c r="I28" s="40" t="s">
        <v>0</v>
      </c>
      <c r="J28" s="41" t="s">
        <v>0</v>
      </c>
      <c r="K28" s="42" t="s">
        <v>0</v>
      </c>
      <c r="L28" s="43" t="s">
        <v>0</v>
      </c>
      <c r="M28" s="44" t="s">
        <v>0</v>
      </c>
    </row>
    <row r="29" spans="1:13" ht="18" customHeight="1" x14ac:dyDescent="0.4">
      <c r="A29" s="208" t="s">
        <v>158</v>
      </c>
      <c r="B29" s="14"/>
      <c r="C29" s="15">
        <v>15223</v>
      </c>
      <c r="D29" s="16">
        <v>17473</v>
      </c>
      <c r="E29" s="17">
        <v>0.87122989755622959</v>
      </c>
      <c r="F29" s="18">
        <v>-2250</v>
      </c>
      <c r="G29" s="15">
        <v>27463</v>
      </c>
      <c r="H29" s="16">
        <v>28106</v>
      </c>
      <c r="I29" s="17">
        <v>0.97712232263573617</v>
      </c>
      <c r="J29" s="18">
        <v>-643</v>
      </c>
      <c r="K29" s="46">
        <v>0.55430943451188874</v>
      </c>
      <c r="L29" s="47">
        <v>0.62168220308830857</v>
      </c>
      <c r="M29" s="22">
        <v>-6.7372768576419828E-2</v>
      </c>
    </row>
    <row r="30" spans="1:13" ht="18" customHeight="1" x14ac:dyDescent="0.4">
      <c r="A30" s="206"/>
      <c r="B30" s="81" t="s">
        <v>157</v>
      </c>
      <c r="C30" s="23">
        <v>0</v>
      </c>
      <c r="D30" s="24">
        <v>0</v>
      </c>
      <c r="E30" s="25" t="e">
        <v>#DIV/0!</v>
      </c>
      <c r="F30" s="26">
        <v>0</v>
      </c>
      <c r="G30" s="23">
        <v>0</v>
      </c>
      <c r="H30" s="24">
        <v>0</v>
      </c>
      <c r="I30" s="25" t="e">
        <v>#DIV/0!</v>
      </c>
      <c r="J30" s="26">
        <v>0</v>
      </c>
      <c r="K30" s="49" t="s">
        <v>0</v>
      </c>
      <c r="L30" s="50" t="s">
        <v>0</v>
      </c>
      <c r="M30" s="29" t="e">
        <v>#VALUE!</v>
      </c>
    </row>
    <row r="31" spans="1:13" ht="18" customHeight="1" x14ac:dyDescent="0.4">
      <c r="A31" s="206"/>
      <c r="B31" s="66" t="s">
        <v>156</v>
      </c>
      <c r="C31" s="30">
        <v>1982</v>
      </c>
      <c r="D31" s="207">
        <v>2016</v>
      </c>
      <c r="E31" s="32">
        <v>0.98313492063492058</v>
      </c>
      <c r="F31" s="33">
        <v>-34</v>
      </c>
      <c r="G31" s="30">
        <v>2900</v>
      </c>
      <c r="H31" s="207">
        <v>2900</v>
      </c>
      <c r="I31" s="32">
        <v>1</v>
      </c>
      <c r="J31" s="33">
        <v>0</v>
      </c>
      <c r="K31" s="34">
        <v>0.68344827586206891</v>
      </c>
      <c r="L31" s="35">
        <v>0.69517241379310346</v>
      </c>
      <c r="M31" s="36">
        <v>-1.1724137931034551E-2</v>
      </c>
    </row>
    <row r="32" spans="1:13" ht="18" customHeight="1" x14ac:dyDescent="0.4">
      <c r="A32" s="206"/>
      <c r="B32" s="66" t="s">
        <v>155</v>
      </c>
      <c r="C32" s="30">
        <v>682</v>
      </c>
      <c r="D32" s="31">
        <v>864</v>
      </c>
      <c r="E32" s="32">
        <v>0.78935185185185186</v>
      </c>
      <c r="F32" s="33">
        <v>-182</v>
      </c>
      <c r="G32" s="30">
        <v>1202</v>
      </c>
      <c r="H32" s="31">
        <v>1241</v>
      </c>
      <c r="I32" s="32">
        <v>0.96857373086220788</v>
      </c>
      <c r="J32" s="33">
        <v>-39</v>
      </c>
      <c r="K32" s="34">
        <v>0.56738768718802002</v>
      </c>
      <c r="L32" s="35">
        <v>0.69621273166800968</v>
      </c>
      <c r="M32" s="36">
        <v>-0.12882504447998966</v>
      </c>
    </row>
    <row r="33" spans="1:13" ht="18" customHeight="1" x14ac:dyDescent="0.4">
      <c r="A33" s="206"/>
      <c r="B33" s="66" t="s">
        <v>154</v>
      </c>
      <c r="C33" s="30">
        <v>11265</v>
      </c>
      <c r="D33" s="31">
        <v>13649</v>
      </c>
      <c r="E33" s="32">
        <v>0.82533518939116424</v>
      </c>
      <c r="F33" s="33">
        <v>-2384</v>
      </c>
      <c r="G33" s="30">
        <v>21729</v>
      </c>
      <c r="H33" s="31">
        <v>22339</v>
      </c>
      <c r="I33" s="32">
        <v>0.97269349568020058</v>
      </c>
      <c r="J33" s="33">
        <v>-610</v>
      </c>
      <c r="K33" s="34">
        <v>0.51843158912053011</v>
      </c>
      <c r="L33" s="35">
        <v>0.61099422534580783</v>
      </c>
      <c r="M33" s="36">
        <v>-9.2562636225277717E-2</v>
      </c>
    </row>
    <row r="34" spans="1:13" ht="18" customHeight="1" x14ac:dyDescent="0.4">
      <c r="A34" s="206"/>
      <c r="B34" s="66" t="s">
        <v>153</v>
      </c>
      <c r="C34" s="30">
        <v>1294</v>
      </c>
      <c r="D34" s="31">
        <v>944</v>
      </c>
      <c r="E34" s="32">
        <v>1.3707627118644068</v>
      </c>
      <c r="F34" s="33">
        <v>350</v>
      </c>
      <c r="G34" s="30">
        <v>1632</v>
      </c>
      <c r="H34" s="31">
        <v>1626</v>
      </c>
      <c r="I34" s="32">
        <v>1.003690036900369</v>
      </c>
      <c r="J34" s="33">
        <v>6</v>
      </c>
      <c r="K34" s="34">
        <v>0.79289215686274506</v>
      </c>
      <c r="L34" s="35">
        <v>0.5805658056580566</v>
      </c>
      <c r="M34" s="36">
        <v>0.21232635120468846</v>
      </c>
    </row>
    <row r="35" spans="1:13" s="45" customFormat="1" ht="18" customHeight="1" x14ac:dyDescent="0.15">
      <c r="A35" s="37"/>
      <c r="B35" s="57" t="s">
        <v>99</v>
      </c>
      <c r="C35" s="58" t="s">
        <v>0</v>
      </c>
      <c r="D35" s="59" t="s">
        <v>0</v>
      </c>
      <c r="E35" s="60" t="s">
        <v>0</v>
      </c>
      <c r="F35" s="61" t="s">
        <v>0</v>
      </c>
      <c r="G35" s="58" t="s">
        <v>0</v>
      </c>
      <c r="H35" s="59" t="s">
        <v>0</v>
      </c>
      <c r="I35" s="60" t="s">
        <v>0</v>
      </c>
      <c r="J35" s="61" t="s">
        <v>0</v>
      </c>
      <c r="K35" s="62" t="s">
        <v>0</v>
      </c>
      <c r="L35" s="63" t="s">
        <v>0</v>
      </c>
      <c r="M35" s="64" t="s">
        <v>0</v>
      </c>
    </row>
    <row r="36" spans="1:13" s="45" customFormat="1" ht="18" customHeight="1" thickBot="1" x14ac:dyDescent="0.2">
      <c r="A36" s="51"/>
      <c r="B36" s="52" t="s">
        <v>152</v>
      </c>
      <c r="C36" s="53" t="s">
        <v>0</v>
      </c>
      <c r="D36" s="39" t="s">
        <v>0</v>
      </c>
      <c r="E36" s="40" t="s">
        <v>0</v>
      </c>
      <c r="F36" s="41" t="s">
        <v>0</v>
      </c>
      <c r="G36" s="53" t="s">
        <v>0</v>
      </c>
      <c r="H36" s="39" t="s">
        <v>0</v>
      </c>
      <c r="I36" s="40" t="s">
        <v>0</v>
      </c>
      <c r="J36" s="41" t="s">
        <v>0</v>
      </c>
      <c r="K36" s="67" t="s">
        <v>0</v>
      </c>
      <c r="L36" s="68" t="s">
        <v>0</v>
      </c>
      <c r="M36" s="69" t="s">
        <v>0</v>
      </c>
    </row>
    <row r="37" spans="1:13" x14ac:dyDescent="0.4">
      <c r="C37" s="203"/>
      <c r="G37" s="203"/>
    </row>
    <row r="38" spans="1:13" x14ac:dyDescent="0.4">
      <c r="C38" s="203"/>
      <c r="G38" s="203"/>
    </row>
    <row r="39" spans="1:13" x14ac:dyDescent="0.4">
      <c r="C39" s="203"/>
      <c r="G39" s="71"/>
    </row>
    <row r="40" spans="1:13" x14ac:dyDescent="0.4">
      <c r="C40" s="203"/>
      <c r="G40" s="203"/>
    </row>
    <row r="41" spans="1:13" x14ac:dyDescent="0.4">
      <c r="C41" s="203"/>
      <c r="G41" s="203"/>
    </row>
    <row r="42" spans="1:13" x14ac:dyDescent="0.4">
      <c r="C42" s="203"/>
      <c r="G42" s="203"/>
    </row>
    <row r="43" spans="1:13" x14ac:dyDescent="0.4">
      <c r="C43" s="203"/>
      <c r="G43" s="203"/>
    </row>
    <row r="44" spans="1:13" x14ac:dyDescent="0.4">
      <c r="C44" s="203"/>
      <c r="G44" s="203"/>
    </row>
    <row r="45" spans="1:13" x14ac:dyDescent="0.4">
      <c r="C45" s="203"/>
      <c r="G45" s="203"/>
    </row>
    <row r="46" spans="1:13" x14ac:dyDescent="0.4">
      <c r="C46" s="203"/>
      <c r="G46" s="203"/>
    </row>
    <row r="47" spans="1:13" x14ac:dyDescent="0.4">
      <c r="C47" s="203"/>
      <c r="G47" s="203"/>
    </row>
    <row r="48" spans="1:13" x14ac:dyDescent="0.4">
      <c r="C48" s="203"/>
      <c r="G48" s="203"/>
    </row>
    <row r="49" spans="3:7" x14ac:dyDescent="0.4">
      <c r="C49" s="203"/>
      <c r="G49" s="203"/>
    </row>
    <row r="50" spans="3:7" x14ac:dyDescent="0.4">
      <c r="C50" s="203"/>
      <c r="G50" s="203"/>
    </row>
    <row r="51" spans="3:7" x14ac:dyDescent="0.4">
      <c r="C51" s="203"/>
      <c r="G51" s="203"/>
    </row>
    <row r="52" spans="3:7" x14ac:dyDescent="0.4">
      <c r="C52" s="203"/>
      <c r="G52" s="203"/>
    </row>
    <row r="53" spans="3:7" x14ac:dyDescent="0.4">
      <c r="C53" s="203"/>
      <c r="G53" s="203"/>
    </row>
    <row r="54" spans="3:7" x14ac:dyDescent="0.4">
      <c r="C54" s="203"/>
      <c r="G54" s="203"/>
    </row>
    <row r="55" spans="3:7" x14ac:dyDescent="0.4">
      <c r="C55" s="203"/>
      <c r="G55" s="203"/>
    </row>
    <row r="56" spans="3:7" x14ac:dyDescent="0.4">
      <c r="C56" s="203"/>
      <c r="G56" s="203"/>
    </row>
    <row r="57" spans="3:7" x14ac:dyDescent="0.4">
      <c r="C57" s="203"/>
      <c r="G57" s="203"/>
    </row>
    <row r="58" spans="3:7" x14ac:dyDescent="0.4">
      <c r="C58" s="203"/>
      <c r="G58" s="203"/>
    </row>
    <row r="59" spans="3:7" x14ac:dyDescent="0.4">
      <c r="C59" s="203"/>
      <c r="G59" s="203"/>
    </row>
    <row r="60" spans="3:7" x14ac:dyDescent="0.4">
      <c r="C60" s="203"/>
      <c r="G60" s="203"/>
    </row>
    <row r="61" spans="3:7" x14ac:dyDescent="0.4">
      <c r="C61" s="203"/>
      <c r="G61" s="203"/>
    </row>
    <row r="62" spans="3:7" x14ac:dyDescent="0.4">
      <c r="C62" s="203"/>
      <c r="G62" s="203"/>
    </row>
    <row r="63" spans="3:7" x14ac:dyDescent="0.4">
      <c r="C63" s="203"/>
      <c r="G63" s="203"/>
    </row>
    <row r="64" spans="3:7" x14ac:dyDescent="0.4">
      <c r="C64" s="203"/>
      <c r="G64" s="203"/>
    </row>
    <row r="65" spans="2:7" x14ac:dyDescent="0.4">
      <c r="C65" s="203"/>
      <c r="G65" s="203"/>
    </row>
    <row r="66" spans="2:7" x14ac:dyDescent="0.4">
      <c r="C66" s="203"/>
      <c r="G66" s="203"/>
    </row>
    <row r="67" spans="2:7" x14ac:dyDescent="0.4">
      <c r="B67" s="202">
        <v>6025</v>
      </c>
      <c r="C67" s="203"/>
      <c r="F67" s="201">
        <v>10620</v>
      </c>
      <c r="G67" s="203"/>
    </row>
    <row r="68" spans="2:7" x14ac:dyDescent="0.4">
      <c r="C68" s="203"/>
      <c r="G68" s="203"/>
    </row>
    <row r="69" spans="2:7" x14ac:dyDescent="0.4">
      <c r="C69" s="203"/>
      <c r="G69" s="203"/>
    </row>
    <row r="70" spans="2:7" x14ac:dyDescent="0.4">
      <c r="C70" s="203"/>
      <c r="G70" s="203"/>
    </row>
    <row r="71" spans="2:7" x14ac:dyDescent="0.4">
      <c r="C71" s="203"/>
      <c r="G71" s="203"/>
    </row>
    <row r="72" spans="2:7" x14ac:dyDescent="0.4">
      <c r="C72" s="203"/>
      <c r="G72" s="203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26'!A1" display="'h26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showGridLines="0" zoomScale="90" zoomScaleNormal="90" workbookViewId="0">
      <pane xSplit="6" ySplit="5" topLeftCell="G48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36" customWidth="1"/>
    <col min="2" max="2" width="1.125" style="136" customWidth="1"/>
    <col min="3" max="3" width="6.75" style="136" customWidth="1"/>
    <col min="4" max="4" width="2.625" style="136" bestFit="1" customWidth="1"/>
    <col min="5" max="5" width="7.125" style="136" bestFit="1" customWidth="1"/>
    <col min="6" max="6" width="6.375" style="136" customWidth="1"/>
    <col min="7" max="8" width="12.75" style="136" bestFit="1" customWidth="1"/>
    <col min="9" max="9" width="7.625" style="136" customWidth="1"/>
    <col min="10" max="10" width="9.625" style="136" customWidth="1"/>
    <col min="11" max="12" width="12.75" style="136" bestFit="1" customWidth="1"/>
    <col min="13" max="13" width="7.625" style="136" customWidth="1"/>
    <col min="14" max="16" width="9.625" style="136" customWidth="1"/>
    <col min="17" max="17" width="8.625" style="136" customWidth="1"/>
    <col min="18" max="16384" width="9" style="136"/>
  </cols>
  <sheetData>
    <row r="1" spans="1:19" ht="17.25" customHeight="1" thickBot="1" x14ac:dyDescent="0.45">
      <c r="A1" s="281" t="str">
        <f>'h26'!A1</f>
        <v>平成26年度</v>
      </c>
      <c r="B1" s="281"/>
      <c r="C1" s="281"/>
      <c r="D1" s="281"/>
      <c r="E1" s="89"/>
      <c r="F1" s="89"/>
      <c r="G1" s="89"/>
      <c r="H1" s="89"/>
      <c r="I1" s="89"/>
      <c r="J1" s="92" t="str">
        <f ca="1">RIGHT(CELL("filename",$A$1),LEN(CELL("filename",$A$1))-FIND("]",CELL("filename",$A$1)))</f>
        <v>４月（下旬）</v>
      </c>
      <c r="K1" s="93" t="s">
        <v>72</v>
      </c>
      <c r="L1" s="89"/>
      <c r="M1" s="89"/>
      <c r="N1" s="89"/>
      <c r="O1" s="89"/>
      <c r="P1" s="89"/>
      <c r="Q1" s="89"/>
    </row>
    <row r="2" spans="1:19" x14ac:dyDescent="0.4">
      <c r="A2" s="299">
        <f>'４月（上旬）'!A2:B2</f>
        <v>26</v>
      </c>
      <c r="B2" s="284"/>
      <c r="C2" s="1">
        <f>'４月（上旬）'!C2</f>
        <v>2014</v>
      </c>
      <c r="D2" s="2" t="s">
        <v>141</v>
      </c>
      <c r="E2" s="2">
        <f>'４月（上旬）'!E2</f>
        <v>4</v>
      </c>
      <c r="F2" s="2" t="s">
        <v>140</v>
      </c>
      <c r="G2" s="291" t="s">
        <v>139</v>
      </c>
      <c r="H2" s="284"/>
      <c r="I2" s="284"/>
      <c r="J2" s="292"/>
      <c r="K2" s="284" t="s">
        <v>138</v>
      </c>
      <c r="L2" s="284"/>
      <c r="M2" s="284"/>
      <c r="N2" s="284"/>
      <c r="O2" s="291" t="s">
        <v>137</v>
      </c>
      <c r="P2" s="284"/>
      <c r="Q2" s="302"/>
    </row>
    <row r="3" spans="1:19" x14ac:dyDescent="0.4">
      <c r="A3" s="295" t="s">
        <v>136</v>
      </c>
      <c r="B3" s="296"/>
      <c r="C3" s="296"/>
      <c r="D3" s="296"/>
      <c r="E3" s="296"/>
      <c r="F3" s="296"/>
      <c r="G3" s="293" t="s">
        <v>151</v>
      </c>
      <c r="H3" s="287" t="s">
        <v>150</v>
      </c>
      <c r="I3" s="289" t="s">
        <v>133</v>
      </c>
      <c r="J3" s="290"/>
      <c r="K3" s="285" t="str">
        <f>G3</f>
        <v>14'4/21-4/30</v>
      </c>
      <c r="L3" s="287" t="str">
        <f>H3</f>
        <v>13'4/21-4/30</v>
      </c>
      <c r="M3" s="289" t="s">
        <v>133</v>
      </c>
      <c r="N3" s="290"/>
      <c r="O3" s="303" t="str">
        <f>G3</f>
        <v>14'4/21-4/30</v>
      </c>
      <c r="P3" s="282" t="str">
        <f>H3</f>
        <v>13'4/21-4/30</v>
      </c>
      <c r="Q3" s="300" t="s">
        <v>131</v>
      </c>
    </row>
    <row r="4" spans="1:19" ht="14.25" thickBot="1" x14ac:dyDescent="0.45">
      <c r="A4" s="297"/>
      <c r="B4" s="298"/>
      <c r="C4" s="298"/>
      <c r="D4" s="298"/>
      <c r="E4" s="298"/>
      <c r="F4" s="298"/>
      <c r="G4" s="294"/>
      <c r="H4" s="288"/>
      <c r="I4" s="3" t="s">
        <v>132</v>
      </c>
      <c r="J4" s="4" t="s">
        <v>131</v>
      </c>
      <c r="K4" s="286"/>
      <c r="L4" s="288"/>
      <c r="M4" s="3" t="s">
        <v>132</v>
      </c>
      <c r="N4" s="4" t="s">
        <v>131</v>
      </c>
      <c r="O4" s="304"/>
      <c r="P4" s="283"/>
      <c r="Q4" s="301"/>
    </row>
    <row r="5" spans="1:19" x14ac:dyDescent="0.4">
      <c r="A5" s="176" t="s">
        <v>149</v>
      </c>
      <c r="B5" s="195"/>
      <c r="C5" s="195"/>
      <c r="D5" s="195"/>
      <c r="E5" s="195"/>
      <c r="F5" s="195"/>
      <c r="G5" s="194">
        <v>147540</v>
      </c>
      <c r="H5" s="193">
        <v>146613</v>
      </c>
      <c r="I5" s="192">
        <v>1.0063227681037834</v>
      </c>
      <c r="J5" s="191">
        <v>927</v>
      </c>
      <c r="K5" s="194">
        <v>215621</v>
      </c>
      <c r="L5" s="193">
        <v>202291</v>
      </c>
      <c r="M5" s="192">
        <v>1.0658951708182767</v>
      </c>
      <c r="N5" s="191">
        <v>13330</v>
      </c>
      <c r="O5" s="190">
        <v>0.68425617170869257</v>
      </c>
      <c r="P5" s="189">
        <v>0.72476284164891169</v>
      </c>
      <c r="Q5" s="188">
        <v>-4.050666994021912E-2</v>
      </c>
      <c r="R5" s="139"/>
      <c r="S5" s="139"/>
    </row>
    <row r="6" spans="1:19" x14ac:dyDescent="0.4">
      <c r="A6" s="159" t="s">
        <v>129</v>
      </c>
      <c r="B6" s="158" t="s">
        <v>128</v>
      </c>
      <c r="C6" s="158"/>
      <c r="D6" s="158"/>
      <c r="E6" s="158"/>
      <c r="F6" s="158"/>
      <c r="G6" s="157">
        <v>61221</v>
      </c>
      <c r="H6" s="156">
        <v>65096</v>
      </c>
      <c r="I6" s="155">
        <v>0.94047253287452381</v>
      </c>
      <c r="J6" s="154">
        <v>-3875</v>
      </c>
      <c r="K6" s="177">
        <v>90647</v>
      </c>
      <c r="L6" s="156">
        <v>87374</v>
      </c>
      <c r="M6" s="155">
        <v>1.0374596561906289</v>
      </c>
      <c r="N6" s="154">
        <v>3273</v>
      </c>
      <c r="O6" s="153">
        <v>0.67537811510585022</v>
      </c>
      <c r="P6" s="152">
        <v>0.74502712477396027</v>
      </c>
      <c r="Q6" s="151">
        <v>-6.9649009668110051E-2</v>
      </c>
      <c r="R6" s="139"/>
      <c r="S6" s="139"/>
    </row>
    <row r="7" spans="1:19" x14ac:dyDescent="0.4">
      <c r="A7" s="169"/>
      <c r="B7" s="159" t="s">
        <v>127</v>
      </c>
      <c r="C7" s="158"/>
      <c r="D7" s="158"/>
      <c r="E7" s="158"/>
      <c r="F7" s="158"/>
      <c r="G7" s="157">
        <v>39807</v>
      </c>
      <c r="H7" s="156">
        <v>40752</v>
      </c>
      <c r="I7" s="155">
        <v>0.97681095406360419</v>
      </c>
      <c r="J7" s="154">
        <v>-945</v>
      </c>
      <c r="K7" s="157">
        <v>62054</v>
      </c>
      <c r="L7" s="156">
        <v>57295</v>
      </c>
      <c r="M7" s="155">
        <v>1.0830613491578671</v>
      </c>
      <c r="N7" s="154">
        <v>4759</v>
      </c>
      <c r="O7" s="153">
        <v>0.64148967028716919</v>
      </c>
      <c r="P7" s="152">
        <v>0.71126625359979057</v>
      </c>
      <c r="Q7" s="151">
        <v>-6.9776583312621376E-2</v>
      </c>
      <c r="R7" s="139"/>
      <c r="S7" s="139"/>
    </row>
    <row r="8" spans="1:19" x14ac:dyDescent="0.4">
      <c r="A8" s="169"/>
      <c r="B8" s="169"/>
      <c r="C8" s="168" t="s">
        <v>98</v>
      </c>
      <c r="D8" s="5"/>
      <c r="E8" s="167"/>
      <c r="F8" s="6" t="s">
        <v>84</v>
      </c>
      <c r="G8" s="166">
        <v>31625</v>
      </c>
      <c r="H8" s="165">
        <v>35549</v>
      </c>
      <c r="I8" s="164">
        <v>0.88961714816169235</v>
      </c>
      <c r="J8" s="163">
        <v>-3924</v>
      </c>
      <c r="K8" s="166">
        <v>48718</v>
      </c>
      <c r="L8" s="165">
        <v>50935</v>
      </c>
      <c r="M8" s="164">
        <v>0.95647393737115927</v>
      </c>
      <c r="N8" s="163">
        <v>-2217</v>
      </c>
      <c r="O8" s="162">
        <v>0.6491440535325752</v>
      </c>
      <c r="P8" s="161">
        <v>0.69792873269853739</v>
      </c>
      <c r="Q8" s="160">
        <v>-4.8784679165962186E-2</v>
      </c>
      <c r="R8" s="139"/>
      <c r="S8" s="139"/>
    </row>
    <row r="9" spans="1:19" x14ac:dyDescent="0.4">
      <c r="A9" s="169"/>
      <c r="B9" s="169"/>
      <c r="C9" s="168" t="s">
        <v>112</v>
      </c>
      <c r="D9" s="167"/>
      <c r="E9" s="167"/>
      <c r="F9" s="6" t="s">
        <v>84</v>
      </c>
      <c r="G9" s="166">
        <v>7639</v>
      </c>
      <c r="H9" s="165">
        <v>4518</v>
      </c>
      <c r="I9" s="164">
        <v>1.6907923860115095</v>
      </c>
      <c r="J9" s="163">
        <v>3121</v>
      </c>
      <c r="K9" s="166">
        <v>10750</v>
      </c>
      <c r="L9" s="165">
        <v>5000</v>
      </c>
      <c r="M9" s="164">
        <v>2.15</v>
      </c>
      <c r="N9" s="163">
        <v>5750</v>
      </c>
      <c r="O9" s="162">
        <v>0.7106046511627907</v>
      </c>
      <c r="P9" s="161">
        <v>0.90359999999999996</v>
      </c>
      <c r="Q9" s="160">
        <v>-0.19299534883720926</v>
      </c>
      <c r="R9" s="139"/>
      <c r="S9" s="139"/>
    </row>
    <row r="10" spans="1:19" x14ac:dyDescent="0.4">
      <c r="A10" s="169"/>
      <c r="B10" s="169"/>
      <c r="C10" s="168" t="s">
        <v>96</v>
      </c>
      <c r="D10" s="167"/>
      <c r="E10" s="167"/>
      <c r="F10" s="173"/>
      <c r="G10" s="166">
        <v>0</v>
      </c>
      <c r="H10" s="165">
        <v>0</v>
      </c>
      <c r="I10" s="164" t="e">
        <v>#DIV/0!</v>
      </c>
      <c r="J10" s="163">
        <v>0</v>
      </c>
      <c r="K10" s="166">
        <v>0</v>
      </c>
      <c r="L10" s="165">
        <v>0</v>
      </c>
      <c r="M10" s="164" t="e">
        <v>#DIV/0!</v>
      </c>
      <c r="N10" s="163">
        <v>0</v>
      </c>
      <c r="O10" s="162" t="e">
        <v>#DIV/0!</v>
      </c>
      <c r="P10" s="161" t="e">
        <v>#DIV/0!</v>
      </c>
      <c r="Q10" s="160" t="e">
        <v>#DIV/0!</v>
      </c>
      <c r="R10" s="139"/>
      <c r="S10" s="139"/>
    </row>
    <row r="11" spans="1:19" x14ac:dyDescent="0.4">
      <c r="A11" s="169"/>
      <c r="B11" s="169"/>
      <c r="C11" s="168" t="s">
        <v>97</v>
      </c>
      <c r="D11" s="167"/>
      <c r="E11" s="167"/>
      <c r="F11" s="173"/>
      <c r="G11" s="166">
        <v>0</v>
      </c>
      <c r="H11" s="165">
        <v>0</v>
      </c>
      <c r="I11" s="164" t="e">
        <v>#DIV/0!</v>
      </c>
      <c r="J11" s="163">
        <v>0</v>
      </c>
      <c r="K11" s="166">
        <v>0</v>
      </c>
      <c r="L11" s="165">
        <v>0</v>
      </c>
      <c r="M11" s="164" t="e">
        <v>#DIV/0!</v>
      </c>
      <c r="N11" s="163">
        <v>0</v>
      </c>
      <c r="O11" s="162" t="e">
        <v>#DIV/0!</v>
      </c>
      <c r="P11" s="161" t="e">
        <v>#DIV/0!</v>
      </c>
      <c r="Q11" s="160" t="e">
        <v>#DIV/0!</v>
      </c>
      <c r="R11" s="139"/>
      <c r="S11" s="139"/>
    </row>
    <row r="12" spans="1:19" x14ac:dyDescent="0.4">
      <c r="A12" s="169"/>
      <c r="B12" s="169"/>
      <c r="C12" s="168" t="s">
        <v>93</v>
      </c>
      <c r="D12" s="167"/>
      <c r="E12" s="167"/>
      <c r="F12" s="173"/>
      <c r="G12" s="166">
        <v>0</v>
      </c>
      <c r="H12" s="165">
        <v>0</v>
      </c>
      <c r="I12" s="164" t="e">
        <v>#DIV/0!</v>
      </c>
      <c r="J12" s="163">
        <v>0</v>
      </c>
      <c r="K12" s="166">
        <v>0</v>
      </c>
      <c r="L12" s="165">
        <v>0</v>
      </c>
      <c r="M12" s="164" t="e">
        <v>#DIV/0!</v>
      </c>
      <c r="N12" s="163">
        <v>0</v>
      </c>
      <c r="O12" s="162" t="e">
        <v>#DIV/0!</v>
      </c>
      <c r="P12" s="161" t="e">
        <v>#DIV/0!</v>
      </c>
      <c r="Q12" s="160" t="e">
        <v>#DIV/0!</v>
      </c>
      <c r="R12" s="139"/>
      <c r="S12" s="139"/>
    </row>
    <row r="13" spans="1:19" x14ac:dyDescent="0.4">
      <c r="A13" s="169"/>
      <c r="B13" s="169"/>
      <c r="C13" s="168" t="s">
        <v>91</v>
      </c>
      <c r="D13" s="167"/>
      <c r="E13" s="167"/>
      <c r="F13" s="6" t="s">
        <v>84</v>
      </c>
      <c r="G13" s="166">
        <v>543</v>
      </c>
      <c r="H13" s="165">
        <v>685</v>
      </c>
      <c r="I13" s="164">
        <v>0.79270072992700735</v>
      </c>
      <c r="J13" s="163">
        <v>-142</v>
      </c>
      <c r="K13" s="166">
        <v>2586</v>
      </c>
      <c r="L13" s="165">
        <v>1360</v>
      </c>
      <c r="M13" s="164">
        <v>1.901470588235294</v>
      </c>
      <c r="N13" s="163">
        <v>1226</v>
      </c>
      <c r="O13" s="162">
        <v>0.20997679814385151</v>
      </c>
      <c r="P13" s="161">
        <v>0.50367647058823528</v>
      </c>
      <c r="Q13" s="160">
        <v>-0.29369967244438377</v>
      </c>
      <c r="R13" s="139"/>
      <c r="S13" s="139"/>
    </row>
    <row r="14" spans="1:19" x14ac:dyDescent="0.4">
      <c r="A14" s="169"/>
      <c r="B14" s="169"/>
      <c r="C14" s="168" t="s">
        <v>110</v>
      </c>
      <c r="D14" s="167"/>
      <c r="E14" s="167"/>
      <c r="F14" s="173"/>
      <c r="G14" s="166">
        <v>0</v>
      </c>
      <c r="H14" s="165">
        <v>0</v>
      </c>
      <c r="I14" s="164" t="e">
        <v>#DIV/0!</v>
      </c>
      <c r="J14" s="163">
        <v>0</v>
      </c>
      <c r="K14" s="166">
        <v>0</v>
      </c>
      <c r="L14" s="165">
        <v>0</v>
      </c>
      <c r="M14" s="164" t="e">
        <v>#DIV/0!</v>
      </c>
      <c r="N14" s="163">
        <v>0</v>
      </c>
      <c r="O14" s="162" t="e">
        <v>#DIV/0!</v>
      </c>
      <c r="P14" s="161" t="e">
        <v>#DIV/0!</v>
      </c>
      <c r="Q14" s="160" t="e">
        <v>#DIV/0!</v>
      </c>
      <c r="R14" s="139"/>
      <c r="S14" s="139"/>
    </row>
    <row r="15" spans="1:19" x14ac:dyDescent="0.4">
      <c r="A15" s="169"/>
      <c r="B15" s="169"/>
      <c r="C15" s="168" t="s">
        <v>90</v>
      </c>
      <c r="D15" s="167"/>
      <c r="E15" s="167"/>
      <c r="F15" s="173"/>
      <c r="G15" s="166">
        <v>0</v>
      </c>
      <c r="H15" s="165">
        <v>0</v>
      </c>
      <c r="I15" s="164" t="e">
        <v>#DIV/0!</v>
      </c>
      <c r="J15" s="163">
        <v>0</v>
      </c>
      <c r="K15" s="166">
        <v>0</v>
      </c>
      <c r="L15" s="165">
        <v>0</v>
      </c>
      <c r="M15" s="164" t="e">
        <v>#DIV/0!</v>
      </c>
      <c r="N15" s="163">
        <v>0</v>
      </c>
      <c r="O15" s="162" t="e">
        <v>#DIV/0!</v>
      </c>
      <c r="P15" s="161" t="e">
        <v>#DIV/0!</v>
      </c>
      <c r="Q15" s="160" t="e">
        <v>#DIV/0!</v>
      </c>
      <c r="R15" s="139"/>
      <c r="S15" s="139"/>
    </row>
    <row r="16" spans="1:19" x14ac:dyDescent="0.4">
      <c r="A16" s="169"/>
      <c r="B16" s="169"/>
      <c r="C16" s="149" t="s">
        <v>126</v>
      </c>
      <c r="D16" s="147"/>
      <c r="E16" s="147"/>
      <c r="F16" s="187"/>
      <c r="G16" s="146">
        <v>0</v>
      </c>
      <c r="H16" s="145">
        <v>0</v>
      </c>
      <c r="I16" s="144" t="e">
        <v>#DIV/0!</v>
      </c>
      <c r="J16" s="143">
        <v>0</v>
      </c>
      <c r="K16" s="146">
        <v>0</v>
      </c>
      <c r="L16" s="145">
        <v>0</v>
      </c>
      <c r="M16" s="144" t="e">
        <v>#DIV/0!</v>
      </c>
      <c r="N16" s="143">
        <v>0</v>
      </c>
      <c r="O16" s="142" t="e">
        <v>#DIV/0!</v>
      </c>
      <c r="P16" s="141" t="e">
        <v>#DIV/0!</v>
      </c>
      <c r="Q16" s="140" t="e">
        <v>#DIV/0!</v>
      </c>
      <c r="R16" s="139"/>
      <c r="S16" s="139"/>
    </row>
    <row r="17" spans="1:19" x14ac:dyDescent="0.4">
      <c r="A17" s="169"/>
      <c r="B17" s="159" t="s">
        <v>125</v>
      </c>
      <c r="C17" s="158"/>
      <c r="D17" s="158"/>
      <c r="E17" s="158"/>
      <c r="F17" s="174"/>
      <c r="G17" s="157">
        <v>20850</v>
      </c>
      <c r="H17" s="156">
        <v>23803</v>
      </c>
      <c r="I17" s="155">
        <v>0.87594000756207202</v>
      </c>
      <c r="J17" s="154">
        <v>-2953</v>
      </c>
      <c r="K17" s="157">
        <v>27725</v>
      </c>
      <c r="L17" s="156">
        <v>29200</v>
      </c>
      <c r="M17" s="155">
        <v>0.94948630136986301</v>
      </c>
      <c r="N17" s="154">
        <v>-1475</v>
      </c>
      <c r="O17" s="153">
        <v>0.75202885482416593</v>
      </c>
      <c r="P17" s="152">
        <v>0.81517123287671234</v>
      </c>
      <c r="Q17" s="151">
        <v>-6.3142378052546411E-2</v>
      </c>
      <c r="R17" s="139"/>
      <c r="S17" s="139"/>
    </row>
    <row r="18" spans="1:19" x14ac:dyDescent="0.4">
      <c r="A18" s="169"/>
      <c r="B18" s="169"/>
      <c r="C18" s="168" t="s">
        <v>98</v>
      </c>
      <c r="D18" s="167"/>
      <c r="E18" s="167"/>
      <c r="F18" s="173"/>
      <c r="G18" s="166">
        <v>0</v>
      </c>
      <c r="H18" s="165">
        <v>0</v>
      </c>
      <c r="I18" s="164" t="e">
        <v>#DIV/0!</v>
      </c>
      <c r="J18" s="163">
        <v>0</v>
      </c>
      <c r="K18" s="200">
        <v>0</v>
      </c>
      <c r="L18" s="165">
        <v>0</v>
      </c>
      <c r="M18" s="164" t="e">
        <v>#DIV/0!</v>
      </c>
      <c r="N18" s="163">
        <v>0</v>
      </c>
      <c r="O18" s="162" t="e">
        <v>#DIV/0!</v>
      </c>
      <c r="P18" s="161" t="e">
        <v>#DIV/0!</v>
      </c>
      <c r="Q18" s="160" t="e">
        <v>#DIV/0!</v>
      </c>
      <c r="R18" s="139"/>
      <c r="S18" s="139"/>
    </row>
    <row r="19" spans="1:19" x14ac:dyDescent="0.4">
      <c r="A19" s="169"/>
      <c r="B19" s="169"/>
      <c r="C19" s="168" t="s">
        <v>96</v>
      </c>
      <c r="D19" s="167"/>
      <c r="E19" s="167"/>
      <c r="F19" s="6" t="s">
        <v>84</v>
      </c>
      <c r="G19" s="166">
        <v>3225</v>
      </c>
      <c r="H19" s="165">
        <v>4925</v>
      </c>
      <c r="I19" s="164">
        <v>0.65482233502538068</v>
      </c>
      <c r="J19" s="163">
        <v>-1700</v>
      </c>
      <c r="K19" s="200">
        <v>4405</v>
      </c>
      <c r="L19" s="165">
        <v>5845</v>
      </c>
      <c r="M19" s="164">
        <v>0.75363558597091529</v>
      </c>
      <c r="N19" s="163">
        <v>-1440</v>
      </c>
      <c r="O19" s="162">
        <v>0.73212258796821794</v>
      </c>
      <c r="P19" s="161">
        <v>0.84260051325919594</v>
      </c>
      <c r="Q19" s="160">
        <v>-0.110477925290978</v>
      </c>
      <c r="R19" s="139"/>
      <c r="S19" s="139"/>
    </row>
    <row r="20" spans="1:19" x14ac:dyDescent="0.4">
      <c r="A20" s="169"/>
      <c r="B20" s="169"/>
      <c r="C20" s="168" t="s">
        <v>97</v>
      </c>
      <c r="D20" s="167"/>
      <c r="E20" s="167"/>
      <c r="F20" s="6" t="s">
        <v>84</v>
      </c>
      <c r="G20" s="166">
        <v>5600</v>
      </c>
      <c r="H20" s="165">
        <v>6678</v>
      </c>
      <c r="I20" s="164">
        <v>0.83857442348008382</v>
      </c>
      <c r="J20" s="163">
        <v>-1078</v>
      </c>
      <c r="K20" s="200">
        <v>8705</v>
      </c>
      <c r="L20" s="165">
        <v>8750</v>
      </c>
      <c r="M20" s="164">
        <v>0.99485714285714288</v>
      </c>
      <c r="N20" s="163">
        <v>-45</v>
      </c>
      <c r="O20" s="162">
        <v>0.64330844342331994</v>
      </c>
      <c r="P20" s="161">
        <v>0.76319999999999999</v>
      </c>
      <c r="Q20" s="160">
        <v>-0.11989155657668005</v>
      </c>
      <c r="R20" s="139"/>
      <c r="S20" s="139"/>
    </row>
    <row r="21" spans="1:19" x14ac:dyDescent="0.4">
      <c r="A21" s="169"/>
      <c r="B21" s="169"/>
      <c r="C21" s="168" t="s">
        <v>98</v>
      </c>
      <c r="D21" s="5" t="s">
        <v>0</v>
      </c>
      <c r="E21" s="167" t="s">
        <v>89</v>
      </c>
      <c r="F21" s="6" t="s">
        <v>84</v>
      </c>
      <c r="G21" s="166">
        <v>2330</v>
      </c>
      <c r="H21" s="165">
        <v>2576</v>
      </c>
      <c r="I21" s="164">
        <v>0.90450310559006208</v>
      </c>
      <c r="J21" s="163">
        <v>-246</v>
      </c>
      <c r="K21" s="200">
        <v>2900</v>
      </c>
      <c r="L21" s="165">
        <v>2900</v>
      </c>
      <c r="M21" s="164">
        <v>1</v>
      </c>
      <c r="N21" s="163">
        <v>0</v>
      </c>
      <c r="O21" s="162">
        <v>0.80344827586206902</v>
      </c>
      <c r="P21" s="161">
        <v>0.88827586206896547</v>
      </c>
      <c r="Q21" s="160">
        <v>-8.4827586206896455E-2</v>
      </c>
      <c r="R21" s="139"/>
      <c r="S21" s="139"/>
    </row>
    <row r="22" spans="1:19" x14ac:dyDescent="0.4">
      <c r="A22" s="169"/>
      <c r="B22" s="169"/>
      <c r="C22" s="168" t="s">
        <v>98</v>
      </c>
      <c r="D22" s="5" t="s">
        <v>0</v>
      </c>
      <c r="E22" s="167" t="s">
        <v>123</v>
      </c>
      <c r="F22" s="6" t="s">
        <v>84</v>
      </c>
      <c r="G22" s="166">
        <v>1338</v>
      </c>
      <c r="H22" s="165">
        <v>1282</v>
      </c>
      <c r="I22" s="164">
        <v>1.0436817472698907</v>
      </c>
      <c r="J22" s="163">
        <v>56</v>
      </c>
      <c r="K22" s="200">
        <v>1455</v>
      </c>
      <c r="L22" s="165">
        <v>1500</v>
      </c>
      <c r="M22" s="164">
        <v>0.97</v>
      </c>
      <c r="N22" s="163">
        <v>-45</v>
      </c>
      <c r="O22" s="162">
        <v>0.91958762886597933</v>
      </c>
      <c r="P22" s="161">
        <v>0.85466666666666669</v>
      </c>
      <c r="Q22" s="160">
        <v>6.4920962199312648E-2</v>
      </c>
      <c r="R22" s="139"/>
      <c r="S22" s="139"/>
    </row>
    <row r="23" spans="1:19" x14ac:dyDescent="0.4">
      <c r="A23" s="169"/>
      <c r="B23" s="169"/>
      <c r="C23" s="168" t="s">
        <v>98</v>
      </c>
      <c r="D23" s="5" t="s">
        <v>0</v>
      </c>
      <c r="E23" s="167" t="s">
        <v>124</v>
      </c>
      <c r="F23" s="6" t="s">
        <v>88</v>
      </c>
      <c r="G23" s="166">
        <v>0</v>
      </c>
      <c r="H23" s="165">
        <v>0</v>
      </c>
      <c r="I23" s="164" t="e">
        <v>#DIV/0!</v>
      </c>
      <c r="J23" s="163">
        <v>0</v>
      </c>
      <c r="K23" s="200">
        <v>0</v>
      </c>
      <c r="L23" s="165">
        <v>0</v>
      </c>
      <c r="M23" s="164" t="e">
        <v>#DIV/0!</v>
      </c>
      <c r="N23" s="163">
        <v>0</v>
      </c>
      <c r="O23" s="162" t="e">
        <v>#DIV/0!</v>
      </c>
      <c r="P23" s="161" t="e">
        <v>#DIV/0!</v>
      </c>
      <c r="Q23" s="160" t="e">
        <v>#DIV/0!</v>
      </c>
      <c r="R23" s="139"/>
      <c r="S23" s="139"/>
    </row>
    <row r="24" spans="1:19" x14ac:dyDescent="0.4">
      <c r="A24" s="169"/>
      <c r="B24" s="169"/>
      <c r="C24" s="168" t="s">
        <v>96</v>
      </c>
      <c r="D24" s="5" t="s">
        <v>0</v>
      </c>
      <c r="E24" s="167" t="s">
        <v>89</v>
      </c>
      <c r="F24" s="6" t="s">
        <v>84</v>
      </c>
      <c r="G24" s="166">
        <v>1108</v>
      </c>
      <c r="H24" s="165">
        <v>1295</v>
      </c>
      <c r="I24" s="164">
        <v>0.8555984555984556</v>
      </c>
      <c r="J24" s="163">
        <v>-187</v>
      </c>
      <c r="K24" s="200">
        <v>1500</v>
      </c>
      <c r="L24" s="165">
        <v>1450</v>
      </c>
      <c r="M24" s="164">
        <v>1.0344827586206897</v>
      </c>
      <c r="N24" s="163">
        <v>50</v>
      </c>
      <c r="O24" s="162">
        <v>0.73866666666666669</v>
      </c>
      <c r="P24" s="161">
        <v>0.89310344827586208</v>
      </c>
      <c r="Q24" s="160">
        <v>-0.15443678160919538</v>
      </c>
      <c r="R24" s="139"/>
      <c r="S24" s="139"/>
    </row>
    <row r="25" spans="1:19" x14ac:dyDescent="0.4">
      <c r="A25" s="169"/>
      <c r="B25" s="169"/>
      <c r="C25" s="168" t="s">
        <v>96</v>
      </c>
      <c r="D25" s="5" t="s">
        <v>0</v>
      </c>
      <c r="E25" s="167" t="s">
        <v>123</v>
      </c>
      <c r="F25" s="173"/>
      <c r="G25" s="166">
        <v>0</v>
      </c>
      <c r="H25" s="165">
        <v>0</v>
      </c>
      <c r="I25" s="164" t="e">
        <v>#DIV/0!</v>
      </c>
      <c r="J25" s="163">
        <v>0</v>
      </c>
      <c r="K25" s="200">
        <v>0</v>
      </c>
      <c r="L25" s="165">
        <v>0</v>
      </c>
      <c r="M25" s="164" t="e">
        <v>#DIV/0!</v>
      </c>
      <c r="N25" s="163">
        <v>0</v>
      </c>
      <c r="O25" s="162" t="e">
        <v>#DIV/0!</v>
      </c>
      <c r="P25" s="161" t="e">
        <v>#DIV/0!</v>
      </c>
      <c r="Q25" s="160" t="e">
        <v>#DIV/0!</v>
      </c>
      <c r="R25" s="139"/>
      <c r="S25" s="139"/>
    </row>
    <row r="26" spans="1:19" x14ac:dyDescent="0.4">
      <c r="A26" s="169"/>
      <c r="B26" s="169"/>
      <c r="C26" s="168" t="s">
        <v>90</v>
      </c>
      <c r="D26" s="5" t="s">
        <v>0</v>
      </c>
      <c r="E26" s="167" t="s">
        <v>89</v>
      </c>
      <c r="F26" s="173"/>
      <c r="G26" s="166">
        <v>0</v>
      </c>
      <c r="H26" s="165">
        <v>0</v>
      </c>
      <c r="I26" s="164" t="e">
        <v>#DIV/0!</v>
      </c>
      <c r="J26" s="163">
        <v>0</v>
      </c>
      <c r="K26" s="200">
        <v>0</v>
      </c>
      <c r="L26" s="165">
        <v>0</v>
      </c>
      <c r="M26" s="164" t="e">
        <v>#DIV/0!</v>
      </c>
      <c r="N26" s="163">
        <v>0</v>
      </c>
      <c r="O26" s="162" t="e">
        <v>#DIV/0!</v>
      </c>
      <c r="P26" s="161" t="e">
        <v>#DIV/0!</v>
      </c>
      <c r="Q26" s="160" t="e">
        <v>#DIV/0!</v>
      </c>
      <c r="R26" s="139"/>
      <c r="S26" s="139"/>
    </row>
    <row r="27" spans="1:19" x14ac:dyDescent="0.4">
      <c r="A27" s="169"/>
      <c r="B27" s="169"/>
      <c r="C27" s="168" t="s">
        <v>93</v>
      </c>
      <c r="D27" s="5" t="s">
        <v>0</v>
      </c>
      <c r="E27" s="167" t="s">
        <v>89</v>
      </c>
      <c r="F27" s="173"/>
      <c r="G27" s="166">
        <v>0</v>
      </c>
      <c r="H27" s="165">
        <v>0</v>
      </c>
      <c r="I27" s="164" t="e">
        <v>#DIV/0!</v>
      </c>
      <c r="J27" s="163">
        <v>0</v>
      </c>
      <c r="K27" s="200">
        <v>0</v>
      </c>
      <c r="L27" s="165">
        <v>0</v>
      </c>
      <c r="M27" s="164" t="e">
        <v>#DIV/0!</v>
      </c>
      <c r="N27" s="163">
        <v>0</v>
      </c>
      <c r="O27" s="162" t="e">
        <v>#DIV/0!</v>
      </c>
      <c r="P27" s="161" t="e">
        <v>#DIV/0!</v>
      </c>
      <c r="Q27" s="160" t="e">
        <v>#DIV/0!</v>
      </c>
      <c r="R27" s="139"/>
      <c r="S27" s="139"/>
    </row>
    <row r="28" spans="1:19" x14ac:dyDescent="0.4">
      <c r="A28" s="169"/>
      <c r="B28" s="169"/>
      <c r="C28" s="168" t="s">
        <v>110</v>
      </c>
      <c r="D28" s="167"/>
      <c r="E28" s="167"/>
      <c r="F28" s="173"/>
      <c r="G28" s="166">
        <v>0</v>
      </c>
      <c r="H28" s="165">
        <v>0</v>
      </c>
      <c r="I28" s="164" t="e">
        <v>#DIV/0!</v>
      </c>
      <c r="J28" s="163">
        <v>0</v>
      </c>
      <c r="K28" s="200">
        <v>0</v>
      </c>
      <c r="L28" s="165">
        <v>0</v>
      </c>
      <c r="M28" s="164" t="e">
        <v>#DIV/0!</v>
      </c>
      <c r="N28" s="163">
        <v>0</v>
      </c>
      <c r="O28" s="162" t="e">
        <v>#DIV/0!</v>
      </c>
      <c r="P28" s="161" t="e">
        <v>#DIV/0!</v>
      </c>
      <c r="Q28" s="160" t="e">
        <v>#DIV/0!</v>
      </c>
      <c r="R28" s="139"/>
      <c r="S28" s="139"/>
    </row>
    <row r="29" spans="1:19" x14ac:dyDescent="0.4">
      <c r="A29" s="169"/>
      <c r="B29" s="169"/>
      <c r="C29" s="168" t="s">
        <v>105</v>
      </c>
      <c r="D29" s="167"/>
      <c r="E29" s="167"/>
      <c r="F29" s="173"/>
      <c r="G29" s="166">
        <v>0</v>
      </c>
      <c r="H29" s="165">
        <v>0</v>
      </c>
      <c r="I29" s="164" t="e">
        <v>#DIV/0!</v>
      </c>
      <c r="J29" s="163">
        <v>0</v>
      </c>
      <c r="K29" s="200">
        <v>0</v>
      </c>
      <c r="L29" s="165">
        <v>0</v>
      </c>
      <c r="M29" s="164" t="e">
        <v>#DIV/0!</v>
      </c>
      <c r="N29" s="163">
        <v>0</v>
      </c>
      <c r="O29" s="162" t="e">
        <v>#DIV/0!</v>
      </c>
      <c r="P29" s="161" t="e">
        <v>#DIV/0!</v>
      </c>
      <c r="Q29" s="160" t="e">
        <v>#DIV/0!</v>
      </c>
      <c r="R29" s="139"/>
      <c r="S29" s="139"/>
    </row>
    <row r="30" spans="1:19" x14ac:dyDescent="0.4">
      <c r="A30" s="169"/>
      <c r="B30" s="169"/>
      <c r="C30" s="168" t="s">
        <v>122</v>
      </c>
      <c r="D30" s="167"/>
      <c r="E30" s="167"/>
      <c r="F30" s="173"/>
      <c r="G30" s="166">
        <v>0</v>
      </c>
      <c r="H30" s="165">
        <v>0</v>
      </c>
      <c r="I30" s="164" t="e">
        <v>#DIV/0!</v>
      </c>
      <c r="J30" s="163">
        <v>0</v>
      </c>
      <c r="K30" s="200">
        <v>0</v>
      </c>
      <c r="L30" s="165">
        <v>0</v>
      </c>
      <c r="M30" s="164" t="e">
        <v>#DIV/0!</v>
      </c>
      <c r="N30" s="163">
        <v>0</v>
      </c>
      <c r="O30" s="162" t="e">
        <v>#DIV/0!</v>
      </c>
      <c r="P30" s="161" t="e">
        <v>#DIV/0!</v>
      </c>
      <c r="Q30" s="160" t="e">
        <v>#DIV/0!</v>
      </c>
      <c r="R30" s="139"/>
      <c r="S30" s="139"/>
    </row>
    <row r="31" spans="1:19" x14ac:dyDescent="0.4">
      <c r="A31" s="169"/>
      <c r="B31" s="169"/>
      <c r="C31" s="168" t="s">
        <v>121</v>
      </c>
      <c r="D31" s="167"/>
      <c r="E31" s="167"/>
      <c r="F31" s="6" t="s">
        <v>84</v>
      </c>
      <c r="G31" s="166">
        <v>1416</v>
      </c>
      <c r="H31" s="165">
        <v>1273</v>
      </c>
      <c r="I31" s="164">
        <v>1.1123330714846817</v>
      </c>
      <c r="J31" s="163">
        <v>143</v>
      </c>
      <c r="K31" s="200">
        <v>1455</v>
      </c>
      <c r="L31" s="165">
        <v>1450</v>
      </c>
      <c r="M31" s="164">
        <v>1.0034482758620689</v>
      </c>
      <c r="N31" s="163">
        <v>5</v>
      </c>
      <c r="O31" s="162">
        <v>0.97319587628865978</v>
      </c>
      <c r="P31" s="161">
        <v>0.87793103448275867</v>
      </c>
      <c r="Q31" s="160">
        <v>9.5264841805901113E-2</v>
      </c>
      <c r="R31" s="139"/>
      <c r="S31" s="139"/>
    </row>
    <row r="32" spans="1:19" x14ac:dyDescent="0.4">
      <c r="A32" s="169"/>
      <c r="B32" s="169"/>
      <c r="C32" s="168" t="s">
        <v>120</v>
      </c>
      <c r="D32" s="167"/>
      <c r="E32" s="167"/>
      <c r="F32" s="173"/>
      <c r="G32" s="166">
        <v>0</v>
      </c>
      <c r="H32" s="165">
        <v>0</v>
      </c>
      <c r="I32" s="164" t="e">
        <v>#DIV/0!</v>
      </c>
      <c r="J32" s="163">
        <v>0</v>
      </c>
      <c r="K32" s="200">
        <v>0</v>
      </c>
      <c r="L32" s="165">
        <v>0</v>
      </c>
      <c r="M32" s="164" t="e">
        <v>#DIV/0!</v>
      </c>
      <c r="N32" s="163">
        <v>0</v>
      </c>
      <c r="O32" s="162" t="e">
        <v>#DIV/0!</v>
      </c>
      <c r="P32" s="161" t="e">
        <v>#DIV/0!</v>
      </c>
      <c r="Q32" s="160" t="e">
        <v>#DIV/0!</v>
      </c>
      <c r="R32" s="139"/>
      <c r="S32" s="139"/>
    </row>
    <row r="33" spans="1:19" x14ac:dyDescent="0.4">
      <c r="A33" s="169"/>
      <c r="B33" s="169"/>
      <c r="C33" s="168" t="s">
        <v>119</v>
      </c>
      <c r="D33" s="167"/>
      <c r="E33" s="167"/>
      <c r="F33" s="6" t="s">
        <v>84</v>
      </c>
      <c r="G33" s="166">
        <v>871</v>
      </c>
      <c r="H33" s="165">
        <v>1021</v>
      </c>
      <c r="I33" s="164">
        <v>0.85308521057786479</v>
      </c>
      <c r="J33" s="163">
        <v>-150</v>
      </c>
      <c r="K33" s="200">
        <v>1455</v>
      </c>
      <c r="L33" s="165">
        <v>1450</v>
      </c>
      <c r="M33" s="164">
        <v>1.0034482758620689</v>
      </c>
      <c r="N33" s="163">
        <v>5</v>
      </c>
      <c r="O33" s="162">
        <v>0.59862542955326459</v>
      </c>
      <c r="P33" s="161">
        <v>0.70413793103448274</v>
      </c>
      <c r="Q33" s="160">
        <v>-0.10551250148121816</v>
      </c>
      <c r="R33" s="139"/>
      <c r="S33" s="139"/>
    </row>
    <row r="34" spans="1:19" x14ac:dyDescent="0.4">
      <c r="A34" s="169"/>
      <c r="B34" s="169"/>
      <c r="C34" s="168" t="s">
        <v>94</v>
      </c>
      <c r="D34" s="167"/>
      <c r="E34" s="167"/>
      <c r="F34" s="173"/>
      <c r="G34" s="166">
        <v>0</v>
      </c>
      <c r="H34" s="165">
        <v>0</v>
      </c>
      <c r="I34" s="164" t="e">
        <v>#DIV/0!</v>
      </c>
      <c r="J34" s="163">
        <v>0</v>
      </c>
      <c r="K34" s="200">
        <v>0</v>
      </c>
      <c r="L34" s="165">
        <v>0</v>
      </c>
      <c r="M34" s="164" t="e">
        <v>#DIV/0!</v>
      </c>
      <c r="N34" s="163">
        <v>0</v>
      </c>
      <c r="O34" s="162" t="e">
        <v>#DIV/0!</v>
      </c>
      <c r="P34" s="161" t="e">
        <v>#DIV/0!</v>
      </c>
      <c r="Q34" s="160" t="e">
        <v>#DIV/0!</v>
      </c>
      <c r="R34" s="139"/>
      <c r="S34" s="139"/>
    </row>
    <row r="35" spans="1:19" x14ac:dyDescent="0.4">
      <c r="A35" s="169"/>
      <c r="B35" s="169"/>
      <c r="C35" s="168" t="s">
        <v>90</v>
      </c>
      <c r="D35" s="167"/>
      <c r="E35" s="167"/>
      <c r="F35" s="173"/>
      <c r="G35" s="166">
        <v>0</v>
      </c>
      <c r="H35" s="165">
        <v>0</v>
      </c>
      <c r="I35" s="164" t="e">
        <v>#DIV/0!</v>
      </c>
      <c r="J35" s="163">
        <v>0</v>
      </c>
      <c r="K35" s="200">
        <v>0</v>
      </c>
      <c r="L35" s="165">
        <v>0</v>
      </c>
      <c r="M35" s="164" t="e">
        <v>#DIV/0!</v>
      </c>
      <c r="N35" s="163">
        <v>0</v>
      </c>
      <c r="O35" s="162" t="e">
        <v>#DIV/0!</v>
      </c>
      <c r="P35" s="161" t="e">
        <v>#DIV/0!</v>
      </c>
      <c r="Q35" s="160" t="e">
        <v>#DIV/0!</v>
      </c>
      <c r="R35" s="139"/>
      <c r="S35" s="139"/>
    </row>
    <row r="36" spans="1:19" x14ac:dyDescent="0.4">
      <c r="A36" s="169"/>
      <c r="B36" s="150"/>
      <c r="C36" s="149" t="s">
        <v>93</v>
      </c>
      <c r="D36" s="147"/>
      <c r="E36" s="147"/>
      <c r="F36" s="6" t="s">
        <v>84</v>
      </c>
      <c r="G36" s="146">
        <v>4962</v>
      </c>
      <c r="H36" s="145">
        <v>4753</v>
      </c>
      <c r="I36" s="144">
        <v>1.0439722280664843</v>
      </c>
      <c r="J36" s="143">
        <v>209</v>
      </c>
      <c r="K36" s="198">
        <v>5850</v>
      </c>
      <c r="L36" s="145">
        <v>5855</v>
      </c>
      <c r="M36" s="144">
        <v>0.99914602903501282</v>
      </c>
      <c r="N36" s="143">
        <v>-5</v>
      </c>
      <c r="O36" s="142">
        <v>0.84820512820512817</v>
      </c>
      <c r="P36" s="141">
        <v>0.81178479931682324</v>
      </c>
      <c r="Q36" s="140">
        <v>3.6420328888304931E-2</v>
      </c>
      <c r="R36" s="139"/>
      <c r="S36" s="139"/>
    </row>
    <row r="37" spans="1:19" x14ac:dyDescent="0.4">
      <c r="A37" s="169"/>
      <c r="B37" s="159" t="s">
        <v>118</v>
      </c>
      <c r="C37" s="158"/>
      <c r="D37" s="158"/>
      <c r="E37" s="158"/>
      <c r="F37" s="174"/>
      <c r="G37" s="157">
        <v>564</v>
      </c>
      <c r="H37" s="156">
        <v>541</v>
      </c>
      <c r="I37" s="155">
        <v>1.0425138632162663</v>
      </c>
      <c r="J37" s="154">
        <v>23</v>
      </c>
      <c r="K37" s="157">
        <v>868</v>
      </c>
      <c r="L37" s="156">
        <v>879</v>
      </c>
      <c r="M37" s="155">
        <v>0.98748577929465298</v>
      </c>
      <c r="N37" s="154">
        <v>-11</v>
      </c>
      <c r="O37" s="153">
        <v>0.64976958525345618</v>
      </c>
      <c r="P37" s="152">
        <v>0.61547212741751989</v>
      </c>
      <c r="Q37" s="151">
        <v>3.4297457835936296E-2</v>
      </c>
      <c r="R37" s="139"/>
      <c r="S37" s="139"/>
    </row>
    <row r="38" spans="1:19" x14ac:dyDescent="0.4">
      <c r="A38" s="169"/>
      <c r="B38" s="169"/>
      <c r="C38" s="168" t="s">
        <v>117</v>
      </c>
      <c r="D38" s="167"/>
      <c r="E38" s="167"/>
      <c r="F38" s="6" t="s">
        <v>84</v>
      </c>
      <c r="G38" s="166">
        <v>338</v>
      </c>
      <c r="H38" s="165">
        <v>281</v>
      </c>
      <c r="I38" s="164">
        <v>1.2028469750889679</v>
      </c>
      <c r="J38" s="163">
        <v>57</v>
      </c>
      <c r="K38" s="166">
        <v>478</v>
      </c>
      <c r="L38" s="165">
        <v>489</v>
      </c>
      <c r="M38" s="164">
        <v>0.97750511247443761</v>
      </c>
      <c r="N38" s="163">
        <v>-11</v>
      </c>
      <c r="O38" s="162">
        <v>0.70711297071129708</v>
      </c>
      <c r="P38" s="161">
        <v>0.5746421267893661</v>
      </c>
      <c r="Q38" s="160">
        <v>0.13247084392193098</v>
      </c>
      <c r="R38" s="139"/>
      <c r="S38" s="139"/>
    </row>
    <row r="39" spans="1:19" x14ac:dyDescent="0.4">
      <c r="A39" s="150"/>
      <c r="B39" s="150"/>
      <c r="C39" s="186" t="s">
        <v>116</v>
      </c>
      <c r="D39" s="185"/>
      <c r="E39" s="185"/>
      <c r="F39" s="6" t="s">
        <v>84</v>
      </c>
      <c r="G39" s="184">
        <v>226</v>
      </c>
      <c r="H39" s="183">
        <v>260</v>
      </c>
      <c r="I39" s="182">
        <v>0.86923076923076925</v>
      </c>
      <c r="J39" s="181">
        <v>-34</v>
      </c>
      <c r="K39" s="184">
        <v>390</v>
      </c>
      <c r="L39" s="183">
        <v>390</v>
      </c>
      <c r="M39" s="182">
        <v>1</v>
      </c>
      <c r="N39" s="181">
        <v>0</v>
      </c>
      <c r="O39" s="180">
        <v>0.57948717948717954</v>
      </c>
      <c r="P39" s="179">
        <v>0.66666666666666663</v>
      </c>
      <c r="Q39" s="178">
        <v>-8.7179487179487092E-2</v>
      </c>
      <c r="R39" s="139"/>
      <c r="S39" s="139"/>
    </row>
    <row r="40" spans="1:19" x14ac:dyDescent="0.4">
      <c r="A40" s="159" t="s">
        <v>115</v>
      </c>
      <c r="B40" s="158" t="s">
        <v>114</v>
      </c>
      <c r="C40" s="158"/>
      <c r="D40" s="158"/>
      <c r="E40" s="158"/>
      <c r="F40" s="174"/>
      <c r="G40" s="157">
        <v>86319</v>
      </c>
      <c r="H40" s="156">
        <v>81517</v>
      </c>
      <c r="I40" s="155">
        <v>1.058907957849283</v>
      </c>
      <c r="J40" s="154">
        <v>4802</v>
      </c>
      <c r="K40" s="177">
        <v>124974</v>
      </c>
      <c r="L40" s="156">
        <v>114917</v>
      </c>
      <c r="M40" s="155">
        <v>1.0875153371563824</v>
      </c>
      <c r="N40" s="154">
        <v>10057</v>
      </c>
      <c r="O40" s="153">
        <v>0.69069566469825727</v>
      </c>
      <c r="P40" s="152">
        <v>0.7093554478449664</v>
      </c>
      <c r="Q40" s="151">
        <v>-1.865978314670913E-2</v>
      </c>
      <c r="R40" s="139"/>
      <c r="S40" s="139"/>
    </row>
    <row r="41" spans="1:19" x14ac:dyDescent="0.4">
      <c r="A41" s="176"/>
      <c r="B41" s="159" t="s">
        <v>113</v>
      </c>
      <c r="C41" s="158"/>
      <c r="D41" s="158"/>
      <c r="E41" s="158"/>
      <c r="F41" s="174"/>
      <c r="G41" s="157">
        <v>84953</v>
      </c>
      <c r="H41" s="156">
        <v>80801</v>
      </c>
      <c r="I41" s="155">
        <v>1.0513855026546701</v>
      </c>
      <c r="J41" s="154">
        <v>4152</v>
      </c>
      <c r="K41" s="157">
        <v>121734</v>
      </c>
      <c r="L41" s="156">
        <v>113765</v>
      </c>
      <c r="M41" s="155">
        <v>1.0700479057706676</v>
      </c>
      <c r="N41" s="154">
        <v>7969</v>
      </c>
      <c r="O41" s="153">
        <v>0.69785762399986861</v>
      </c>
      <c r="P41" s="152">
        <v>0.71024480288313629</v>
      </c>
      <c r="Q41" s="151">
        <v>-1.238717888326768E-2</v>
      </c>
      <c r="R41" s="139"/>
      <c r="S41" s="139"/>
    </row>
    <row r="42" spans="1:19" x14ac:dyDescent="0.4">
      <c r="A42" s="169"/>
      <c r="B42" s="169"/>
      <c r="C42" s="168" t="s">
        <v>98</v>
      </c>
      <c r="D42" s="167"/>
      <c r="E42" s="167"/>
      <c r="F42" s="6" t="s">
        <v>84</v>
      </c>
      <c r="G42" s="166">
        <v>30618</v>
      </c>
      <c r="H42" s="165">
        <v>29367</v>
      </c>
      <c r="I42" s="164">
        <v>1.0425988354275206</v>
      </c>
      <c r="J42" s="163">
        <v>1251</v>
      </c>
      <c r="K42" s="166">
        <v>44450</v>
      </c>
      <c r="L42" s="165">
        <v>39980</v>
      </c>
      <c r="M42" s="164">
        <v>1.1118059029514757</v>
      </c>
      <c r="N42" s="163">
        <v>4470</v>
      </c>
      <c r="O42" s="162">
        <v>0.68881889763779525</v>
      </c>
      <c r="P42" s="161">
        <v>0.7345422711355678</v>
      </c>
      <c r="Q42" s="160">
        <v>-4.5723373497772557E-2</v>
      </c>
      <c r="R42" s="139"/>
      <c r="S42" s="139"/>
    </row>
    <row r="43" spans="1:19" x14ac:dyDescent="0.4">
      <c r="A43" s="169"/>
      <c r="B43" s="169"/>
      <c r="C43" s="168" t="s">
        <v>112</v>
      </c>
      <c r="D43" s="167"/>
      <c r="E43" s="167"/>
      <c r="F43" s="6" t="s">
        <v>84</v>
      </c>
      <c r="G43" s="166">
        <v>7004</v>
      </c>
      <c r="H43" s="165">
        <v>4595</v>
      </c>
      <c r="I43" s="164">
        <v>1.5242655059847661</v>
      </c>
      <c r="J43" s="163">
        <v>2409</v>
      </c>
      <c r="K43" s="166">
        <v>8456</v>
      </c>
      <c r="L43" s="165">
        <v>5140</v>
      </c>
      <c r="M43" s="164">
        <v>1.6451361867704279</v>
      </c>
      <c r="N43" s="163">
        <v>3316</v>
      </c>
      <c r="O43" s="162">
        <v>0.82828760643330179</v>
      </c>
      <c r="P43" s="161">
        <v>0.89396887159533078</v>
      </c>
      <c r="Q43" s="160">
        <v>-6.568126516202899E-2</v>
      </c>
      <c r="R43" s="139"/>
      <c r="S43" s="139"/>
    </row>
    <row r="44" spans="1:19" x14ac:dyDescent="0.4">
      <c r="A44" s="169"/>
      <c r="B44" s="169"/>
      <c r="C44" s="168" t="s">
        <v>96</v>
      </c>
      <c r="D44" s="167"/>
      <c r="E44" s="167"/>
      <c r="F44" s="6" t="s">
        <v>84</v>
      </c>
      <c r="G44" s="166">
        <v>6097</v>
      </c>
      <c r="H44" s="165">
        <v>5899</v>
      </c>
      <c r="I44" s="164">
        <v>1.0335650110188168</v>
      </c>
      <c r="J44" s="163">
        <v>198</v>
      </c>
      <c r="K44" s="166">
        <v>8205</v>
      </c>
      <c r="L44" s="165">
        <v>7082</v>
      </c>
      <c r="M44" s="164">
        <v>1.158571025134143</v>
      </c>
      <c r="N44" s="163">
        <v>1123</v>
      </c>
      <c r="O44" s="162">
        <v>0.7430834856794637</v>
      </c>
      <c r="P44" s="161">
        <v>0.83295679186670435</v>
      </c>
      <c r="Q44" s="160">
        <v>-8.9873306187240654E-2</v>
      </c>
      <c r="R44" s="139"/>
      <c r="S44" s="139"/>
    </row>
    <row r="45" spans="1:19" x14ac:dyDescent="0.4">
      <c r="A45" s="169"/>
      <c r="B45" s="169"/>
      <c r="C45" s="168" t="s">
        <v>90</v>
      </c>
      <c r="D45" s="167"/>
      <c r="E45" s="167"/>
      <c r="F45" s="6" t="s">
        <v>84</v>
      </c>
      <c r="G45" s="166">
        <v>2459</v>
      </c>
      <c r="H45" s="165">
        <v>4562</v>
      </c>
      <c r="I45" s="164">
        <v>0.53901797457255585</v>
      </c>
      <c r="J45" s="163">
        <v>-2103</v>
      </c>
      <c r="K45" s="166">
        <v>3600</v>
      </c>
      <c r="L45" s="165">
        <v>8100</v>
      </c>
      <c r="M45" s="164">
        <v>0.44444444444444442</v>
      </c>
      <c r="N45" s="163">
        <v>-4500</v>
      </c>
      <c r="O45" s="162">
        <v>0.68305555555555553</v>
      </c>
      <c r="P45" s="161">
        <v>0.56320987654320986</v>
      </c>
      <c r="Q45" s="160">
        <v>0.11984567901234566</v>
      </c>
      <c r="R45" s="139"/>
      <c r="S45" s="139"/>
    </row>
    <row r="46" spans="1:19" x14ac:dyDescent="0.4">
      <c r="A46" s="169"/>
      <c r="B46" s="169"/>
      <c r="C46" s="168" t="s">
        <v>93</v>
      </c>
      <c r="D46" s="167"/>
      <c r="E46" s="167"/>
      <c r="F46" s="6" t="s">
        <v>84</v>
      </c>
      <c r="G46" s="166">
        <v>6910</v>
      </c>
      <c r="H46" s="165">
        <v>5712</v>
      </c>
      <c r="I46" s="164">
        <v>1.2097338935574229</v>
      </c>
      <c r="J46" s="163">
        <v>1198</v>
      </c>
      <c r="K46" s="166">
        <v>8099</v>
      </c>
      <c r="L46" s="165">
        <v>6714</v>
      </c>
      <c r="M46" s="164">
        <v>1.2062853738456956</v>
      </c>
      <c r="N46" s="163">
        <v>1385</v>
      </c>
      <c r="O46" s="162">
        <v>0.85319175206815656</v>
      </c>
      <c r="P46" s="161">
        <v>0.85075960679177842</v>
      </c>
      <c r="Q46" s="160">
        <v>2.4321452763781393E-3</v>
      </c>
      <c r="R46" s="139"/>
      <c r="S46" s="139"/>
    </row>
    <row r="47" spans="1:19" x14ac:dyDescent="0.4">
      <c r="A47" s="169"/>
      <c r="B47" s="169"/>
      <c r="C47" s="168" t="s">
        <v>97</v>
      </c>
      <c r="D47" s="167"/>
      <c r="E47" s="167"/>
      <c r="F47" s="6" t="s">
        <v>84</v>
      </c>
      <c r="G47" s="166">
        <v>9763</v>
      </c>
      <c r="H47" s="165">
        <v>10145</v>
      </c>
      <c r="I47" s="164">
        <v>0.96234598324297682</v>
      </c>
      <c r="J47" s="163">
        <v>-382</v>
      </c>
      <c r="K47" s="166">
        <v>15270</v>
      </c>
      <c r="L47" s="165">
        <v>14520</v>
      </c>
      <c r="M47" s="164">
        <v>1.0516528925619835</v>
      </c>
      <c r="N47" s="163">
        <v>750</v>
      </c>
      <c r="O47" s="162">
        <v>0.63935821872953502</v>
      </c>
      <c r="P47" s="161">
        <v>0.69869146005509641</v>
      </c>
      <c r="Q47" s="160">
        <v>-5.9333241325561392E-2</v>
      </c>
      <c r="R47" s="139"/>
      <c r="S47" s="139"/>
    </row>
    <row r="48" spans="1:19" x14ac:dyDescent="0.4">
      <c r="A48" s="169"/>
      <c r="B48" s="169"/>
      <c r="C48" s="168" t="s">
        <v>91</v>
      </c>
      <c r="D48" s="167"/>
      <c r="E48" s="167"/>
      <c r="F48" s="6" t="s">
        <v>84</v>
      </c>
      <c r="G48" s="166">
        <v>1395</v>
      </c>
      <c r="H48" s="165">
        <v>1324</v>
      </c>
      <c r="I48" s="164">
        <v>1.0536253776435045</v>
      </c>
      <c r="J48" s="163">
        <v>71</v>
      </c>
      <c r="K48" s="166">
        <v>2700</v>
      </c>
      <c r="L48" s="165">
        <v>2700</v>
      </c>
      <c r="M48" s="164">
        <v>1</v>
      </c>
      <c r="N48" s="163">
        <v>0</v>
      </c>
      <c r="O48" s="162">
        <v>0.51666666666666672</v>
      </c>
      <c r="P48" s="161">
        <v>0.49037037037037035</v>
      </c>
      <c r="Q48" s="160">
        <v>2.6296296296296373E-2</v>
      </c>
      <c r="R48" s="139"/>
      <c r="S48" s="139"/>
    </row>
    <row r="49" spans="1:19" x14ac:dyDescent="0.4">
      <c r="A49" s="169"/>
      <c r="B49" s="169"/>
      <c r="C49" s="168" t="s">
        <v>111</v>
      </c>
      <c r="D49" s="167"/>
      <c r="E49" s="167"/>
      <c r="F49" s="6" t="s">
        <v>84</v>
      </c>
      <c r="G49" s="166">
        <v>1085</v>
      </c>
      <c r="H49" s="165">
        <v>1280</v>
      </c>
      <c r="I49" s="164">
        <v>0.84765625</v>
      </c>
      <c r="J49" s="163">
        <v>-195</v>
      </c>
      <c r="K49" s="166">
        <v>1760</v>
      </c>
      <c r="L49" s="165">
        <v>1760</v>
      </c>
      <c r="M49" s="164">
        <v>1</v>
      </c>
      <c r="N49" s="163">
        <v>0</v>
      </c>
      <c r="O49" s="162">
        <v>0.61647727272727271</v>
      </c>
      <c r="P49" s="161">
        <v>0.72727272727272729</v>
      </c>
      <c r="Q49" s="160">
        <v>-0.11079545454545459</v>
      </c>
      <c r="R49" s="139"/>
      <c r="S49" s="139"/>
    </row>
    <row r="50" spans="1:19" x14ac:dyDescent="0.4">
      <c r="A50" s="169"/>
      <c r="B50" s="169"/>
      <c r="C50" s="168" t="s">
        <v>110</v>
      </c>
      <c r="D50" s="167"/>
      <c r="E50" s="167"/>
      <c r="F50" s="6" t="s">
        <v>84</v>
      </c>
      <c r="G50" s="166">
        <v>1914</v>
      </c>
      <c r="H50" s="165">
        <v>2000</v>
      </c>
      <c r="I50" s="164">
        <v>0.95699999999999996</v>
      </c>
      <c r="J50" s="163">
        <v>-86</v>
      </c>
      <c r="K50" s="166">
        <v>2700</v>
      </c>
      <c r="L50" s="165">
        <v>2700</v>
      </c>
      <c r="M50" s="164">
        <v>1</v>
      </c>
      <c r="N50" s="163">
        <v>0</v>
      </c>
      <c r="O50" s="162">
        <v>0.7088888888888889</v>
      </c>
      <c r="P50" s="161">
        <v>0.7407407407407407</v>
      </c>
      <c r="Q50" s="160">
        <v>-3.1851851851851798E-2</v>
      </c>
      <c r="R50" s="139"/>
      <c r="S50" s="139"/>
    </row>
    <row r="51" spans="1:19" x14ac:dyDescent="0.4">
      <c r="A51" s="169"/>
      <c r="B51" s="169"/>
      <c r="C51" s="168" t="s">
        <v>109</v>
      </c>
      <c r="D51" s="167"/>
      <c r="E51" s="167"/>
      <c r="F51" s="6" t="s">
        <v>88</v>
      </c>
      <c r="G51" s="166">
        <v>659</v>
      </c>
      <c r="H51" s="165">
        <v>748</v>
      </c>
      <c r="I51" s="164">
        <v>0.88101604278074863</v>
      </c>
      <c r="J51" s="163">
        <v>-89</v>
      </c>
      <c r="K51" s="166">
        <v>1260</v>
      </c>
      <c r="L51" s="165">
        <v>1260</v>
      </c>
      <c r="M51" s="164">
        <v>1</v>
      </c>
      <c r="N51" s="163">
        <v>0</v>
      </c>
      <c r="O51" s="162">
        <v>0.52301587301587305</v>
      </c>
      <c r="P51" s="161">
        <v>0.59365079365079365</v>
      </c>
      <c r="Q51" s="160">
        <v>-7.0634920634920606E-2</v>
      </c>
      <c r="R51" s="139"/>
      <c r="S51" s="139"/>
    </row>
    <row r="52" spans="1:19" x14ac:dyDescent="0.4">
      <c r="A52" s="169"/>
      <c r="B52" s="169"/>
      <c r="C52" s="168" t="s">
        <v>108</v>
      </c>
      <c r="D52" s="167"/>
      <c r="E52" s="167"/>
      <c r="F52" s="6" t="s">
        <v>84</v>
      </c>
      <c r="G52" s="166">
        <v>973</v>
      </c>
      <c r="H52" s="165">
        <v>1038</v>
      </c>
      <c r="I52" s="164">
        <v>0.93737957610789979</v>
      </c>
      <c r="J52" s="163">
        <v>-65</v>
      </c>
      <c r="K52" s="166">
        <v>1534</v>
      </c>
      <c r="L52" s="165">
        <v>1751</v>
      </c>
      <c r="M52" s="164">
        <v>0.87607081667618503</v>
      </c>
      <c r="N52" s="163">
        <v>-217</v>
      </c>
      <c r="O52" s="162">
        <v>0.63428943937418514</v>
      </c>
      <c r="P52" s="161">
        <v>0.59280411193603655</v>
      </c>
      <c r="Q52" s="160">
        <v>4.1485327438148589E-2</v>
      </c>
      <c r="R52" s="139"/>
      <c r="S52" s="139"/>
    </row>
    <row r="53" spans="1:19" x14ac:dyDescent="0.4">
      <c r="A53" s="169"/>
      <c r="B53" s="169"/>
      <c r="C53" s="168" t="s">
        <v>107</v>
      </c>
      <c r="D53" s="167"/>
      <c r="E53" s="167"/>
      <c r="F53" s="6" t="s">
        <v>84</v>
      </c>
      <c r="G53" s="166">
        <v>2350</v>
      </c>
      <c r="H53" s="165">
        <v>1721</v>
      </c>
      <c r="I53" s="164">
        <v>1.3654851830331203</v>
      </c>
      <c r="J53" s="163">
        <v>629</v>
      </c>
      <c r="K53" s="166">
        <v>2700</v>
      </c>
      <c r="L53" s="165">
        <v>2700</v>
      </c>
      <c r="M53" s="164">
        <v>1</v>
      </c>
      <c r="N53" s="163">
        <v>0</v>
      </c>
      <c r="O53" s="162">
        <v>0.87037037037037035</v>
      </c>
      <c r="P53" s="161">
        <v>0.63740740740740742</v>
      </c>
      <c r="Q53" s="160">
        <v>0.23296296296296293</v>
      </c>
      <c r="R53" s="139"/>
      <c r="S53" s="139"/>
    </row>
    <row r="54" spans="1:19" x14ac:dyDescent="0.4">
      <c r="A54" s="169"/>
      <c r="B54" s="169"/>
      <c r="C54" s="168" t="s">
        <v>106</v>
      </c>
      <c r="D54" s="167"/>
      <c r="E54" s="167"/>
      <c r="F54" s="6" t="s">
        <v>84</v>
      </c>
      <c r="G54" s="166">
        <v>2095</v>
      </c>
      <c r="H54" s="165">
        <v>1762</v>
      </c>
      <c r="I54" s="164">
        <v>1.1889897843359818</v>
      </c>
      <c r="J54" s="163">
        <v>333</v>
      </c>
      <c r="K54" s="166">
        <v>2700</v>
      </c>
      <c r="L54" s="165">
        <v>2700</v>
      </c>
      <c r="M54" s="164">
        <v>1</v>
      </c>
      <c r="N54" s="163">
        <v>0</v>
      </c>
      <c r="O54" s="162">
        <v>0.77592592592592591</v>
      </c>
      <c r="P54" s="161">
        <v>0.65259259259259261</v>
      </c>
      <c r="Q54" s="160">
        <v>0.12333333333333329</v>
      </c>
      <c r="R54" s="139"/>
      <c r="S54" s="139"/>
    </row>
    <row r="55" spans="1:19" x14ac:dyDescent="0.4">
      <c r="A55" s="169"/>
      <c r="B55" s="169"/>
      <c r="C55" s="168" t="s">
        <v>105</v>
      </c>
      <c r="D55" s="167"/>
      <c r="E55" s="167"/>
      <c r="F55" s="6" t="s">
        <v>84</v>
      </c>
      <c r="G55" s="166">
        <v>838</v>
      </c>
      <c r="H55" s="165">
        <v>984</v>
      </c>
      <c r="I55" s="164">
        <v>0.85162601626016265</v>
      </c>
      <c r="J55" s="163">
        <v>-146</v>
      </c>
      <c r="K55" s="166">
        <v>1760</v>
      </c>
      <c r="L55" s="165">
        <v>1760</v>
      </c>
      <c r="M55" s="164">
        <v>1</v>
      </c>
      <c r="N55" s="163">
        <v>0</v>
      </c>
      <c r="O55" s="162">
        <v>0.47613636363636364</v>
      </c>
      <c r="P55" s="161">
        <v>0.55909090909090908</v>
      </c>
      <c r="Q55" s="160">
        <v>-8.2954545454545447E-2</v>
      </c>
      <c r="R55" s="139"/>
      <c r="S55" s="139"/>
    </row>
    <row r="56" spans="1:19" x14ac:dyDescent="0.4">
      <c r="A56" s="169"/>
      <c r="B56" s="169"/>
      <c r="C56" s="168" t="s">
        <v>103</v>
      </c>
      <c r="D56" s="167"/>
      <c r="E56" s="167"/>
      <c r="F56" s="6" t="s">
        <v>84</v>
      </c>
      <c r="G56" s="166">
        <v>924</v>
      </c>
      <c r="H56" s="165">
        <v>930</v>
      </c>
      <c r="I56" s="164">
        <v>0.99354838709677418</v>
      </c>
      <c r="J56" s="163">
        <v>-6</v>
      </c>
      <c r="K56" s="166">
        <v>1710</v>
      </c>
      <c r="L56" s="165">
        <v>1660</v>
      </c>
      <c r="M56" s="164">
        <v>1.0301204819277108</v>
      </c>
      <c r="N56" s="163">
        <v>50</v>
      </c>
      <c r="O56" s="162">
        <v>0.54035087719298247</v>
      </c>
      <c r="P56" s="161">
        <v>0.56024096385542166</v>
      </c>
      <c r="Q56" s="160">
        <v>-1.9890086662439188E-2</v>
      </c>
      <c r="R56" s="139"/>
      <c r="S56" s="139"/>
    </row>
    <row r="57" spans="1:19" x14ac:dyDescent="0.4">
      <c r="A57" s="169"/>
      <c r="B57" s="169"/>
      <c r="C57" s="168" t="s">
        <v>102</v>
      </c>
      <c r="D57" s="167"/>
      <c r="E57" s="167"/>
      <c r="F57" s="6" t="s">
        <v>84</v>
      </c>
      <c r="G57" s="166">
        <v>852</v>
      </c>
      <c r="H57" s="165">
        <v>843</v>
      </c>
      <c r="I57" s="164">
        <v>1.01067615658363</v>
      </c>
      <c r="J57" s="163">
        <v>9</v>
      </c>
      <c r="K57" s="166">
        <v>1660</v>
      </c>
      <c r="L57" s="165">
        <v>1760</v>
      </c>
      <c r="M57" s="164">
        <v>0.94318181818181823</v>
      </c>
      <c r="N57" s="163">
        <v>-100</v>
      </c>
      <c r="O57" s="162">
        <v>0.51325301204819274</v>
      </c>
      <c r="P57" s="161">
        <v>0.47897727272727275</v>
      </c>
      <c r="Q57" s="160">
        <v>3.4275739320919985E-2</v>
      </c>
      <c r="R57" s="139"/>
      <c r="S57" s="139"/>
    </row>
    <row r="58" spans="1:19" x14ac:dyDescent="0.4">
      <c r="A58" s="169"/>
      <c r="B58" s="169"/>
      <c r="C58" s="168" t="s">
        <v>104</v>
      </c>
      <c r="D58" s="167"/>
      <c r="E58" s="167"/>
      <c r="F58" s="6" t="s">
        <v>84</v>
      </c>
      <c r="G58" s="166">
        <v>643</v>
      </c>
      <c r="H58" s="165">
        <v>662</v>
      </c>
      <c r="I58" s="164">
        <v>0.97129909365558909</v>
      </c>
      <c r="J58" s="163">
        <v>-19</v>
      </c>
      <c r="K58" s="166">
        <v>1200</v>
      </c>
      <c r="L58" s="165">
        <v>1200</v>
      </c>
      <c r="M58" s="164">
        <v>1</v>
      </c>
      <c r="N58" s="163">
        <v>0</v>
      </c>
      <c r="O58" s="162">
        <v>0.53583333333333338</v>
      </c>
      <c r="P58" s="161">
        <v>0.55166666666666664</v>
      </c>
      <c r="Q58" s="160">
        <v>-1.5833333333333255E-2</v>
      </c>
      <c r="R58" s="139"/>
      <c r="S58" s="139"/>
    </row>
    <row r="59" spans="1:19" x14ac:dyDescent="0.4">
      <c r="A59" s="169"/>
      <c r="B59" s="169"/>
      <c r="C59" s="168" t="s">
        <v>101</v>
      </c>
      <c r="D59" s="167"/>
      <c r="E59" s="167"/>
      <c r="F59" s="6" t="s">
        <v>84</v>
      </c>
      <c r="G59" s="166">
        <v>1675</v>
      </c>
      <c r="H59" s="165">
        <v>1786</v>
      </c>
      <c r="I59" s="164">
        <v>0.9378499440089586</v>
      </c>
      <c r="J59" s="163">
        <v>-111</v>
      </c>
      <c r="K59" s="166">
        <v>3660</v>
      </c>
      <c r="L59" s="165">
        <v>4148</v>
      </c>
      <c r="M59" s="164">
        <v>0.88235294117647056</v>
      </c>
      <c r="N59" s="163">
        <v>-488</v>
      </c>
      <c r="O59" s="162">
        <v>0.45765027322404372</v>
      </c>
      <c r="P59" s="161">
        <v>0.43056894889103181</v>
      </c>
      <c r="Q59" s="160">
        <v>2.7081324333011914E-2</v>
      </c>
      <c r="R59" s="139"/>
      <c r="S59" s="139"/>
    </row>
    <row r="60" spans="1:19" x14ac:dyDescent="0.4">
      <c r="A60" s="169"/>
      <c r="B60" s="169"/>
      <c r="C60" s="168" t="s">
        <v>98</v>
      </c>
      <c r="D60" s="5" t="s">
        <v>0</v>
      </c>
      <c r="E60" s="167" t="s">
        <v>89</v>
      </c>
      <c r="F60" s="6" t="s">
        <v>84</v>
      </c>
      <c r="G60" s="166">
        <v>3393</v>
      </c>
      <c r="H60" s="165">
        <v>2488</v>
      </c>
      <c r="I60" s="164">
        <v>1.3637459807073955</v>
      </c>
      <c r="J60" s="163">
        <v>905</v>
      </c>
      <c r="K60" s="166">
        <v>3530</v>
      </c>
      <c r="L60" s="165">
        <v>2700</v>
      </c>
      <c r="M60" s="164">
        <v>1.3074074074074074</v>
      </c>
      <c r="N60" s="163">
        <v>830</v>
      </c>
      <c r="O60" s="162">
        <v>0.96118980169971668</v>
      </c>
      <c r="P60" s="161">
        <v>0.92148148148148146</v>
      </c>
      <c r="Q60" s="160">
        <v>3.9708320218235227E-2</v>
      </c>
      <c r="R60" s="139"/>
      <c r="S60" s="139"/>
    </row>
    <row r="61" spans="1:19" x14ac:dyDescent="0.4">
      <c r="A61" s="169"/>
      <c r="B61" s="169"/>
      <c r="C61" s="168" t="s">
        <v>96</v>
      </c>
      <c r="D61" s="5" t="s">
        <v>0</v>
      </c>
      <c r="E61" s="167" t="s">
        <v>89</v>
      </c>
      <c r="F61" s="6" t="s">
        <v>84</v>
      </c>
      <c r="G61" s="166">
        <v>983</v>
      </c>
      <c r="H61" s="165">
        <v>1339</v>
      </c>
      <c r="I61" s="164">
        <v>0.73412994772218076</v>
      </c>
      <c r="J61" s="163">
        <v>-356</v>
      </c>
      <c r="K61" s="166">
        <v>1760</v>
      </c>
      <c r="L61" s="165">
        <v>1670</v>
      </c>
      <c r="M61" s="164">
        <v>1.0538922155688624</v>
      </c>
      <c r="N61" s="163">
        <v>90</v>
      </c>
      <c r="O61" s="162">
        <v>0.55852272727272723</v>
      </c>
      <c r="P61" s="161">
        <v>0.80179640718562872</v>
      </c>
      <c r="Q61" s="160">
        <v>-0.2432736799129015</v>
      </c>
      <c r="R61" s="139"/>
      <c r="S61" s="139"/>
    </row>
    <row r="62" spans="1:19" x14ac:dyDescent="0.4">
      <c r="A62" s="169"/>
      <c r="B62" s="169"/>
      <c r="C62" s="168" t="s">
        <v>93</v>
      </c>
      <c r="D62" s="5" t="s">
        <v>0</v>
      </c>
      <c r="E62" s="167" t="s">
        <v>89</v>
      </c>
      <c r="F62" s="6" t="s">
        <v>84</v>
      </c>
      <c r="G62" s="166">
        <v>1566</v>
      </c>
      <c r="H62" s="165">
        <v>1616</v>
      </c>
      <c r="I62" s="164">
        <v>0.96905940594059403</v>
      </c>
      <c r="J62" s="163">
        <v>-50</v>
      </c>
      <c r="K62" s="166">
        <v>1760</v>
      </c>
      <c r="L62" s="165">
        <v>1760</v>
      </c>
      <c r="M62" s="164">
        <v>1</v>
      </c>
      <c r="N62" s="163">
        <v>0</v>
      </c>
      <c r="O62" s="162">
        <v>0.88977272727272727</v>
      </c>
      <c r="P62" s="161">
        <v>0.91818181818181821</v>
      </c>
      <c r="Q62" s="160">
        <v>-2.8409090909090939E-2</v>
      </c>
      <c r="R62" s="139"/>
      <c r="S62" s="139"/>
    </row>
    <row r="63" spans="1:19" x14ac:dyDescent="0.4">
      <c r="A63" s="169"/>
      <c r="B63" s="150"/>
      <c r="C63" s="149" t="s">
        <v>97</v>
      </c>
      <c r="D63" s="11" t="s">
        <v>0</v>
      </c>
      <c r="E63" s="147" t="s">
        <v>89</v>
      </c>
      <c r="F63" s="6" t="s">
        <v>88</v>
      </c>
      <c r="G63" s="146">
        <v>757</v>
      </c>
      <c r="H63" s="145">
        <v>0</v>
      </c>
      <c r="I63" s="144" t="e">
        <v>#DIV/0!</v>
      </c>
      <c r="J63" s="143">
        <v>757</v>
      </c>
      <c r="K63" s="146">
        <v>1260</v>
      </c>
      <c r="L63" s="145">
        <v>0</v>
      </c>
      <c r="M63" s="144" t="e">
        <v>#DIV/0!</v>
      </c>
      <c r="N63" s="143">
        <v>1260</v>
      </c>
      <c r="O63" s="142">
        <v>0.60079365079365077</v>
      </c>
      <c r="P63" s="141" t="e">
        <v>#DIV/0!</v>
      </c>
      <c r="Q63" s="140" t="e">
        <v>#DIV/0!</v>
      </c>
      <c r="R63" s="139"/>
      <c r="S63" s="139"/>
    </row>
    <row r="64" spans="1:19" x14ac:dyDescent="0.4">
      <c r="A64" s="169"/>
      <c r="B64" s="159" t="s">
        <v>1</v>
      </c>
      <c r="C64" s="158"/>
      <c r="D64" s="175"/>
      <c r="E64" s="158"/>
      <c r="F64" s="174"/>
      <c r="G64" s="157">
        <v>1366</v>
      </c>
      <c r="H64" s="156">
        <v>716</v>
      </c>
      <c r="I64" s="155">
        <v>1.9078212290502794</v>
      </c>
      <c r="J64" s="154">
        <v>650</v>
      </c>
      <c r="K64" s="157">
        <v>3240</v>
      </c>
      <c r="L64" s="156">
        <v>1152</v>
      </c>
      <c r="M64" s="155">
        <v>2.8125</v>
      </c>
      <c r="N64" s="154">
        <v>2088</v>
      </c>
      <c r="O64" s="153">
        <v>0.42160493827160495</v>
      </c>
      <c r="P64" s="152">
        <v>0.62152777777777779</v>
      </c>
      <c r="Q64" s="151">
        <v>-0.19992283950617284</v>
      </c>
      <c r="R64" s="139"/>
      <c r="S64" s="139"/>
    </row>
    <row r="65" spans="1:19" x14ac:dyDescent="0.4">
      <c r="A65" s="169"/>
      <c r="B65" s="169"/>
      <c r="C65" s="168" t="s">
        <v>104</v>
      </c>
      <c r="D65" s="167"/>
      <c r="E65" s="167"/>
      <c r="F65" s="6" t="s">
        <v>84</v>
      </c>
      <c r="G65" s="166">
        <v>261</v>
      </c>
      <c r="H65" s="165">
        <v>257</v>
      </c>
      <c r="I65" s="164">
        <v>1.0155642023346303</v>
      </c>
      <c r="J65" s="163">
        <v>4</v>
      </c>
      <c r="K65" s="166">
        <v>540</v>
      </c>
      <c r="L65" s="165">
        <v>540</v>
      </c>
      <c r="M65" s="164">
        <v>1</v>
      </c>
      <c r="N65" s="163">
        <v>0</v>
      </c>
      <c r="O65" s="162">
        <v>0.48333333333333334</v>
      </c>
      <c r="P65" s="161">
        <v>0.47592592592592592</v>
      </c>
      <c r="Q65" s="160">
        <v>7.4074074074074181E-3</v>
      </c>
      <c r="R65" s="139"/>
      <c r="S65" s="139"/>
    </row>
    <row r="66" spans="1:19" x14ac:dyDescent="0.4">
      <c r="A66" s="169"/>
      <c r="B66" s="169"/>
      <c r="C66" s="168" t="s">
        <v>103</v>
      </c>
      <c r="D66" s="167"/>
      <c r="E66" s="167"/>
      <c r="F66" s="173"/>
      <c r="G66" s="166"/>
      <c r="H66" s="165"/>
      <c r="I66" s="164" t="e">
        <v>#DIV/0!</v>
      </c>
      <c r="J66" s="163">
        <v>0</v>
      </c>
      <c r="K66" s="166"/>
      <c r="L66" s="165"/>
      <c r="M66" s="164" t="e">
        <v>#DIV/0!</v>
      </c>
      <c r="N66" s="163">
        <v>0</v>
      </c>
      <c r="O66" s="162" t="e">
        <v>#DIV/0!</v>
      </c>
      <c r="P66" s="161" t="e">
        <v>#DIV/0!</v>
      </c>
      <c r="Q66" s="160" t="e">
        <v>#DIV/0!</v>
      </c>
      <c r="R66" s="139"/>
      <c r="S66" s="139"/>
    </row>
    <row r="67" spans="1:19" x14ac:dyDescent="0.4">
      <c r="A67" s="169"/>
      <c r="B67" s="169"/>
      <c r="C67" s="168" t="s">
        <v>102</v>
      </c>
      <c r="D67" s="167"/>
      <c r="E67" s="167"/>
      <c r="F67" s="173"/>
      <c r="G67" s="166"/>
      <c r="H67" s="165"/>
      <c r="I67" s="164" t="e">
        <v>#DIV/0!</v>
      </c>
      <c r="J67" s="163">
        <v>0</v>
      </c>
      <c r="K67" s="166"/>
      <c r="L67" s="165"/>
      <c r="M67" s="164" t="e">
        <v>#DIV/0!</v>
      </c>
      <c r="N67" s="163">
        <v>0</v>
      </c>
      <c r="O67" s="162" t="e">
        <v>#DIV/0!</v>
      </c>
      <c r="P67" s="161" t="e">
        <v>#DIV/0!</v>
      </c>
      <c r="Q67" s="160" t="e">
        <v>#DIV/0!</v>
      </c>
      <c r="R67" s="139"/>
      <c r="S67" s="139"/>
    </row>
    <row r="68" spans="1:19" x14ac:dyDescent="0.4">
      <c r="A68" s="169"/>
      <c r="B68" s="169"/>
      <c r="C68" s="168" t="s">
        <v>101</v>
      </c>
      <c r="D68" s="167"/>
      <c r="E68" s="167"/>
      <c r="F68" s="6" t="s">
        <v>84</v>
      </c>
      <c r="G68" s="166">
        <v>508</v>
      </c>
      <c r="H68" s="165">
        <v>459</v>
      </c>
      <c r="I68" s="164">
        <v>1.1067538126361656</v>
      </c>
      <c r="J68" s="163">
        <v>49</v>
      </c>
      <c r="K68" s="166">
        <v>1080</v>
      </c>
      <c r="L68" s="165">
        <v>612</v>
      </c>
      <c r="M68" s="164">
        <v>1.7647058823529411</v>
      </c>
      <c r="N68" s="163">
        <v>468</v>
      </c>
      <c r="O68" s="162">
        <v>0.47037037037037038</v>
      </c>
      <c r="P68" s="161">
        <v>0.75</v>
      </c>
      <c r="Q68" s="160">
        <v>-0.27962962962962962</v>
      </c>
      <c r="R68" s="139"/>
      <c r="S68" s="139"/>
    </row>
    <row r="69" spans="1:19" x14ac:dyDescent="0.4">
      <c r="A69" s="150"/>
      <c r="B69" s="150"/>
      <c r="C69" s="149" t="s">
        <v>90</v>
      </c>
      <c r="D69" s="147"/>
      <c r="E69" s="147"/>
      <c r="F69" s="12" t="s">
        <v>84</v>
      </c>
      <c r="G69" s="146">
        <v>597</v>
      </c>
      <c r="H69" s="145"/>
      <c r="I69" s="144" t="e">
        <v>#DIV/0!</v>
      </c>
      <c r="J69" s="143">
        <v>597</v>
      </c>
      <c r="K69" s="146">
        <v>1620</v>
      </c>
      <c r="L69" s="145"/>
      <c r="M69" s="144" t="e">
        <v>#DIV/0!</v>
      </c>
      <c r="N69" s="143">
        <v>1620</v>
      </c>
      <c r="O69" s="142">
        <v>0.36851851851851852</v>
      </c>
      <c r="P69" s="141" t="e">
        <v>#DIV/0!</v>
      </c>
      <c r="Q69" s="140" t="e">
        <v>#DIV/0!</v>
      </c>
      <c r="R69" s="139"/>
      <c r="S69" s="139"/>
    </row>
    <row r="70" spans="1:19" x14ac:dyDescent="0.4">
      <c r="G70" s="138"/>
      <c r="H70" s="138"/>
      <c r="I70" s="138"/>
      <c r="J70" s="138"/>
      <c r="K70" s="138"/>
      <c r="L70" s="138"/>
      <c r="M70" s="138"/>
      <c r="N70" s="138"/>
      <c r="O70" s="137"/>
      <c r="P70" s="137"/>
      <c r="Q70" s="137"/>
    </row>
    <row r="71" spans="1:19" x14ac:dyDescent="0.4">
      <c r="C71" s="8" t="s">
        <v>83</v>
      </c>
    </row>
    <row r="72" spans="1:19" x14ac:dyDescent="0.4">
      <c r="C72" s="9" t="s">
        <v>82</v>
      </c>
    </row>
    <row r="73" spans="1:19" x14ac:dyDescent="0.4">
      <c r="C73" s="8" t="s">
        <v>81</v>
      </c>
    </row>
    <row r="74" spans="1:19" x14ac:dyDescent="0.4">
      <c r="C74" s="8" t="s">
        <v>80</v>
      </c>
    </row>
    <row r="75" spans="1:19" x14ac:dyDescent="0.4">
      <c r="C75" s="8" t="s">
        <v>79</v>
      </c>
    </row>
  </sheetData>
  <mergeCells count="15">
    <mergeCell ref="A1:D1"/>
    <mergeCell ref="A3:F4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</mergeCells>
  <phoneticPr fontId="3"/>
  <hyperlinks>
    <hyperlink ref="A1" location="'R3'!A1" display="令和３年度"/>
    <hyperlink ref="A1:D1" location="'h26'!A1" display="'h26'!A1"/>
  </hyperlinks>
  <pageMargins left="0.39370078740157483" right="0.39370078740157483" top="0.39370078740157483" bottom="0.39370078740157483" header="0.39370078740157483" footer="0.39370078740157483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0"/>
  <sheetViews>
    <sheetView showGridLines="0" zoomScale="90" zoomScaleNormal="90" zoomScaleSheetLayoutView="90" workbookViewId="0">
      <pane xSplit="6" ySplit="5" topLeftCell="G6" activePane="bottomRight" state="frozen"/>
      <selection activeCell="H23" sqref="H23"/>
      <selection pane="topRight" activeCell="H23" sqref="H23"/>
      <selection pane="bottomLeft" activeCell="H23" sqref="H23"/>
      <selection pane="bottomRight" sqref="A1:D1"/>
    </sheetView>
  </sheetViews>
  <sheetFormatPr defaultRowHeight="13.5" x14ac:dyDescent="0.4"/>
  <cols>
    <col min="1" max="1" width="2.125" style="136" customWidth="1"/>
    <col min="2" max="2" width="1.125" style="136" customWidth="1"/>
    <col min="3" max="3" width="6.75" style="136" customWidth="1"/>
    <col min="4" max="4" width="2.625" style="136" bestFit="1" customWidth="1"/>
    <col min="5" max="5" width="7.125" style="136" bestFit="1" customWidth="1"/>
    <col min="6" max="6" width="6.375" style="136" customWidth="1"/>
    <col min="7" max="8" width="12.75" style="136" bestFit="1" customWidth="1"/>
    <col min="9" max="9" width="7.625" style="136" customWidth="1"/>
    <col min="10" max="10" width="9.625" style="136" customWidth="1"/>
    <col min="11" max="12" width="12.75" style="136" bestFit="1" customWidth="1"/>
    <col min="13" max="13" width="7.625" style="136" customWidth="1"/>
    <col min="14" max="16" width="9.625" style="136" customWidth="1"/>
    <col min="17" max="17" width="8.625" style="136" customWidth="1"/>
    <col min="18" max="16384" width="9" style="136"/>
  </cols>
  <sheetData>
    <row r="1" spans="1:19" ht="17.25" customHeight="1" thickBot="1" x14ac:dyDescent="0.45">
      <c r="A1" s="281" t="str">
        <f>'h26'!A1</f>
        <v>平成26年度</v>
      </c>
      <c r="B1" s="281"/>
      <c r="C1" s="281"/>
      <c r="D1" s="281"/>
      <c r="E1" s="89"/>
      <c r="F1" s="89"/>
      <c r="G1" s="89"/>
      <c r="H1" s="89"/>
      <c r="I1" s="89"/>
      <c r="J1" s="92" t="str">
        <f ca="1">RIGHT(CELL("filename",$A$1),LEN(CELL("filename",$A$1))-FIND("]",CELL("filename",$A$1)))</f>
        <v>10月（月間）</v>
      </c>
      <c r="K1" s="93" t="s">
        <v>72</v>
      </c>
      <c r="L1" s="89"/>
      <c r="M1" s="89"/>
      <c r="N1" s="89"/>
      <c r="O1" s="89"/>
      <c r="P1" s="89"/>
      <c r="Q1" s="89"/>
    </row>
    <row r="2" spans="1:19" x14ac:dyDescent="0.4">
      <c r="A2" s="299">
        <f>'10月（上旬）'!A2:B2</f>
        <v>26</v>
      </c>
      <c r="B2" s="284"/>
      <c r="C2" s="1">
        <f>'10月（上旬）'!C2</f>
        <v>2014</v>
      </c>
      <c r="D2" s="2" t="s">
        <v>141</v>
      </c>
      <c r="E2" s="2">
        <f>'10月（上旬）'!E2</f>
        <v>10</v>
      </c>
      <c r="F2" s="2" t="s">
        <v>140</v>
      </c>
      <c r="G2" s="291" t="s">
        <v>139</v>
      </c>
      <c r="H2" s="284"/>
      <c r="I2" s="284"/>
      <c r="J2" s="292"/>
      <c r="K2" s="284" t="s">
        <v>138</v>
      </c>
      <c r="L2" s="284"/>
      <c r="M2" s="284"/>
      <c r="N2" s="284"/>
      <c r="O2" s="291" t="s">
        <v>137</v>
      </c>
      <c r="P2" s="284"/>
      <c r="Q2" s="302"/>
    </row>
    <row r="3" spans="1:19" x14ac:dyDescent="0.4">
      <c r="A3" s="295" t="s">
        <v>136</v>
      </c>
      <c r="B3" s="296"/>
      <c r="C3" s="296"/>
      <c r="D3" s="296"/>
      <c r="E3" s="296"/>
      <c r="F3" s="296"/>
      <c r="G3" s="293" t="s">
        <v>282</v>
      </c>
      <c r="H3" s="287" t="s">
        <v>281</v>
      </c>
      <c r="I3" s="289" t="s">
        <v>133</v>
      </c>
      <c r="J3" s="290"/>
      <c r="K3" s="285" t="s">
        <v>282</v>
      </c>
      <c r="L3" s="287" t="s">
        <v>281</v>
      </c>
      <c r="M3" s="289" t="s">
        <v>133</v>
      </c>
      <c r="N3" s="290"/>
      <c r="O3" s="303" t="s">
        <v>282</v>
      </c>
      <c r="P3" s="282" t="s">
        <v>281</v>
      </c>
      <c r="Q3" s="300" t="s">
        <v>131</v>
      </c>
    </row>
    <row r="4" spans="1:19" ht="14.25" thickBot="1" x14ac:dyDescent="0.45">
      <c r="A4" s="297"/>
      <c r="B4" s="298"/>
      <c r="C4" s="298"/>
      <c r="D4" s="298"/>
      <c r="E4" s="298"/>
      <c r="F4" s="298"/>
      <c r="G4" s="294"/>
      <c r="H4" s="288"/>
      <c r="I4" s="3" t="s">
        <v>132</v>
      </c>
      <c r="J4" s="4" t="s">
        <v>131</v>
      </c>
      <c r="K4" s="286"/>
      <c r="L4" s="288"/>
      <c r="M4" s="3" t="s">
        <v>132</v>
      </c>
      <c r="N4" s="4" t="s">
        <v>131</v>
      </c>
      <c r="O4" s="304"/>
      <c r="P4" s="283"/>
      <c r="Q4" s="301"/>
    </row>
    <row r="5" spans="1:19" x14ac:dyDescent="0.4">
      <c r="A5" s="176" t="s">
        <v>130</v>
      </c>
      <c r="B5" s="195"/>
      <c r="C5" s="195"/>
      <c r="D5" s="195"/>
      <c r="E5" s="195"/>
      <c r="F5" s="195"/>
      <c r="G5" s="194">
        <v>513672</v>
      </c>
      <c r="H5" s="193">
        <v>512819</v>
      </c>
      <c r="I5" s="192">
        <v>1.001663354906897</v>
      </c>
      <c r="J5" s="191">
        <v>853</v>
      </c>
      <c r="K5" s="194">
        <v>695817</v>
      </c>
      <c r="L5" s="193">
        <v>750364</v>
      </c>
      <c r="M5" s="192">
        <v>0.92730594751347351</v>
      </c>
      <c r="N5" s="191">
        <v>-54547</v>
      </c>
      <c r="O5" s="190">
        <v>0.7382285859644131</v>
      </c>
      <c r="P5" s="189">
        <v>0.68342697677393904</v>
      </c>
      <c r="Q5" s="188">
        <v>5.4801609190474054E-2</v>
      </c>
      <c r="R5" s="139"/>
      <c r="S5" s="139"/>
    </row>
    <row r="6" spans="1:19" x14ac:dyDescent="0.4">
      <c r="A6" s="159" t="s">
        <v>129</v>
      </c>
      <c r="B6" s="158" t="s">
        <v>128</v>
      </c>
      <c r="C6" s="158"/>
      <c r="D6" s="158"/>
      <c r="E6" s="158"/>
      <c r="F6" s="158"/>
      <c r="G6" s="157">
        <v>197209</v>
      </c>
      <c r="H6" s="156">
        <v>192667</v>
      </c>
      <c r="I6" s="155">
        <v>1.0235743536775888</v>
      </c>
      <c r="J6" s="154">
        <v>4542</v>
      </c>
      <c r="K6" s="177">
        <v>253146</v>
      </c>
      <c r="L6" s="156">
        <v>266999</v>
      </c>
      <c r="M6" s="155">
        <v>0.94811591054648148</v>
      </c>
      <c r="N6" s="154">
        <v>-13853</v>
      </c>
      <c r="O6" s="153">
        <v>0.77903265309347181</v>
      </c>
      <c r="P6" s="152">
        <v>0.72160195356536916</v>
      </c>
      <c r="Q6" s="151">
        <v>5.7430699528102647E-2</v>
      </c>
      <c r="R6" s="139"/>
      <c r="S6" s="139"/>
    </row>
    <row r="7" spans="1:19" x14ac:dyDescent="0.4">
      <c r="A7" s="169"/>
      <c r="B7" s="159" t="s">
        <v>127</v>
      </c>
      <c r="C7" s="158"/>
      <c r="D7" s="158"/>
      <c r="E7" s="158"/>
      <c r="F7" s="158"/>
      <c r="G7" s="157">
        <v>134022</v>
      </c>
      <c r="H7" s="156">
        <v>129630</v>
      </c>
      <c r="I7" s="155">
        <v>1.0338810460541541</v>
      </c>
      <c r="J7" s="154">
        <v>4392</v>
      </c>
      <c r="K7" s="157">
        <v>171888</v>
      </c>
      <c r="L7" s="156">
        <v>177994</v>
      </c>
      <c r="M7" s="155">
        <v>0.96569547288110835</v>
      </c>
      <c r="N7" s="154">
        <v>-6106</v>
      </c>
      <c r="O7" s="153">
        <v>0.77970538955598989</v>
      </c>
      <c r="P7" s="152">
        <v>0.72828297583064594</v>
      </c>
      <c r="Q7" s="151">
        <v>5.1422413725343952E-2</v>
      </c>
      <c r="R7" s="139"/>
      <c r="S7" s="139"/>
    </row>
    <row r="8" spans="1:19" x14ac:dyDescent="0.4">
      <c r="A8" s="169"/>
      <c r="B8" s="169"/>
      <c r="C8" s="168" t="s">
        <v>98</v>
      </c>
      <c r="D8" s="5"/>
      <c r="E8" s="167"/>
      <c r="F8" s="6" t="s">
        <v>84</v>
      </c>
      <c r="G8" s="166">
        <v>113312</v>
      </c>
      <c r="H8" s="165">
        <v>115800</v>
      </c>
      <c r="I8" s="164">
        <v>0.97851468048359236</v>
      </c>
      <c r="J8" s="163">
        <v>-2488</v>
      </c>
      <c r="K8" s="166">
        <v>139147</v>
      </c>
      <c r="L8" s="165">
        <v>158479</v>
      </c>
      <c r="M8" s="164">
        <v>0.87801538374169452</v>
      </c>
      <c r="N8" s="163">
        <v>-19332</v>
      </c>
      <c r="O8" s="162">
        <v>0.81433304347201163</v>
      </c>
      <c r="P8" s="161">
        <v>0.73069618056651042</v>
      </c>
      <c r="Q8" s="160">
        <v>8.3636862905501208E-2</v>
      </c>
      <c r="R8" s="139"/>
      <c r="S8" s="139"/>
    </row>
    <row r="9" spans="1:19" x14ac:dyDescent="0.4">
      <c r="A9" s="169"/>
      <c r="B9" s="169"/>
      <c r="C9" s="168" t="s">
        <v>112</v>
      </c>
      <c r="D9" s="167"/>
      <c r="E9" s="167"/>
      <c r="F9" s="6" t="s">
        <v>84</v>
      </c>
      <c r="G9" s="166">
        <v>18717</v>
      </c>
      <c r="H9" s="165">
        <v>11422</v>
      </c>
      <c r="I9" s="164">
        <v>1.6386797408509892</v>
      </c>
      <c r="J9" s="163">
        <v>7295</v>
      </c>
      <c r="K9" s="166">
        <v>28625</v>
      </c>
      <c r="L9" s="165">
        <v>15000</v>
      </c>
      <c r="M9" s="164">
        <v>1.9083333333333334</v>
      </c>
      <c r="N9" s="163">
        <v>13625</v>
      </c>
      <c r="O9" s="162">
        <v>0.65386899563318779</v>
      </c>
      <c r="P9" s="161">
        <v>0.76146666666666663</v>
      </c>
      <c r="Q9" s="160">
        <v>-0.10759767103347884</v>
      </c>
      <c r="R9" s="139"/>
      <c r="S9" s="139"/>
    </row>
    <row r="10" spans="1:19" x14ac:dyDescent="0.4">
      <c r="A10" s="169"/>
      <c r="B10" s="169"/>
      <c r="C10" s="168" t="s">
        <v>96</v>
      </c>
      <c r="D10" s="167"/>
      <c r="E10" s="167"/>
      <c r="F10" s="173"/>
      <c r="G10" s="166"/>
      <c r="H10" s="165"/>
      <c r="I10" s="164" t="e">
        <v>#DIV/0!</v>
      </c>
      <c r="J10" s="163">
        <v>0</v>
      </c>
      <c r="K10" s="166"/>
      <c r="L10" s="165"/>
      <c r="M10" s="164" t="e">
        <v>#DIV/0!</v>
      </c>
      <c r="N10" s="163">
        <v>0</v>
      </c>
      <c r="O10" s="162" t="e">
        <v>#DIV/0!</v>
      </c>
      <c r="P10" s="161" t="e">
        <v>#DIV/0!</v>
      </c>
      <c r="Q10" s="160" t="e">
        <v>#DIV/0!</v>
      </c>
      <c r="R10" s="139"/>
      <c r="S10" s="139"/>
    </row>
    <row r="11" spans="1:19" x14ac:dyDescent="0.4">
      <c r="A11" s="169"/>
      <c r="B11" s="169"/>
      <c r="C11" s="168" t="s">
        <v>97</v>
      </c>
      <c r="D11" s="167"/>
      <c r="E11" s="167"/>
      <c r="F11" s="173"/>
      <c r="G11" s="166"/>
      <c r="H11" s="165"/>
      <c r="I11" s="164" t="e">
        <v>#DIV/0!</v>
      </c>
      <c r="J11" s="163">
        <v>0</v>
      </c>
      <c r="K11" s="166"/>
      <c r="L11" s="165"/>
      <c r="M11" s="164" t="e">
        <v>#DIV/0!</v>
      </c>
      <c r="N11" s="163">
        <v>0</v>
      </c>
      <c r="O11" s="162" t="e">
        <v>#DIV/0!</v>
      </c>
      <c r="P11" s="161" t="e">
        <v>#DIV/0!</v>
      </c>
      <c r="Q11" s="160" t="e">
        <v>#DIV/0!</v>
      </c>
      <c r="R11" s="139"/>
      <c r="S11" s="139"/>
    </row>
    <row r="12" spans="1:19" x14ac:dyDescent="0.4">
      <c r="A12" s="169"/>
      <c r="B12" s="169"/>
      <c r="C12" s="168" t="s">
        <v>93</v>
      </c>
      <c r="D12" s="167"/>
      <c r="E12" s="167"/>
      <c r="F12" s="173"/>
      <c r="G12" s="166"/>
      <c r="H12" s="165"/>
      <c r="I12" s="164" t="e">
        <v>#DIV/0!</v>
      </c>
      <c r="J12" s="163">
        <v>0</v>
      </c>
      <c r="K12" s="166"/>
      <c r="L12" s="165"/>
      <c r="M12" s="164" t="e">
        <v>#DIV/0!</v>
      </c>
      <c r="N12" s="163">
        <v>0</v>
      </c>
      <c r="O12" s="162" t="e">
        <v>#DIV/0!</v>
      </c>
      <c r="P12" s="161" t="e">
        <v>#DIV/0!</v>
      </c>
      <c r="Q12" s="160" t="e">
        <v>#DIV/0!</v>
      </c>
      <c r="R12" s="139"/>
      <c r="S12" s="139"/>
    </row>
    <row r="13" spans="1:19" x14ac:dyDescent="0.4">
      <c r="A13" s="169"/>
      <c r="B13" s="169"/>
      <c r="C13" s="168" t="s">
        <v>91</v>
      </c>
      <c r="D13" s="167"/>
      <c r="E13" s="167"/>
      <c r="F13" s="6" t="s">
        <v>84</v>
      </c>
      <c r="G13" s="166">
        <v>1993</v>
      </c>
      <c r="H13" s="165">
        <v>2408</v>
      </c>
      <c r="I13" s="164">
        <v>0.82765780730897009</v>
      </c>
      <c r="J13" s="163">
        <v>-415</v>
      </c>
      <c r="K13" s="166">
        <v>4116</v>
      </c>
      <c r="L13" s="165">
        <v>4515</v>
      </c>
      <c r="M13" s="164">
        <v>0.91162790697674423</v>
      </c>
      <c r="N13" s="163">
        <v>-399</v>
      </c>
      <c r="O13" s="162">
        <v>0.48420796890184647</v>
      </c>
      <c r="P13" s="161">
        <v>0.53333333333333333</v>
      </c>
      <c r="Q13" s="160">
        <v>-4.9125364431486851E-2</v>
      </c>
      <c r="R13" s="139"/>
      <c r="S13" s="139"/>
    </row>
    <row r="14" spans="1:19" x14ac:dyDescent="0.4">
      <c r="A14" s="169"/>
      <c r="B14" s="169"/>
      <c r="C14" s="168" t="s">
        <v>110</v>
      </c>
      <c r="D14" s="167"/>
      <c r="E14" s="167"/>
      <c r="F14" s="173"/>
      <c r="G14" s="166"/>
      <c r="H14" s="165"/>
      <c r="I14" s="164" t="e">
        <v>#DIV/0!</v>
      </c>
      <c r="J14" s="163">
        <v>0</v>
      </c>
      <c r="K14" s="166"/>
      <c r="L14" s="165"/>
      <c r="M14" s="164" t="e">
        <v>#DIV/0!</v>
      </c>
      <c r="N14" s="163">
        <v>0</v>
      </c>
      <c r="O14" s="162" t="e">
        <v>#DIV/0!</v>
      </c>
      <c r="P14" s="161" t="e">
        <v>#DIV/0!</v>
      </c>
      <c r="Q14" s="160" t="e">
        <v>#DIV/0!</v>
      </c>
      <c r="R14" s="139"/>
      <c r="S14" s="139"/>
    </row>
    <row r="15" spans="1:19" x14ac:dyDescent="0.4">
      <c r="A15" s="169"/>
      <c r="B15" s="169"/>
      <c r="C15" s="168" t="s">
        <v>90</v>
      </c>
      <c r="D15" s="167"/>
      <c r="E15" s="167"/>
      <c r="F15" s="173"/>
      <c r="G15" s="166"/>
      <c r="H15" s="165"/>
      <c r="I15" s="164" t="e">
        <v>#DIV/0!</v>
      </c>
      <c r="J15" s="163">
        <v>0</v>
      </c>
      <c r="K15" s="166"/>
      <c r="L15" s="165"/>
      <c r="M15" s="164" t="e">
        <v>#DIV/0!</v>
      </c>
      <c r="N15" s="163">
        <v>0</v>
      </c>
      <c r="O15" s="162" t="e">
        <v>#DIV/0!</v>
      </c>
      <c r="P15" s="161" t="e">
        <v>#DIV/0!</v>
      </c>
      <c r="Q15" s="160" t="e">
        <v>#DIV/0!</v>
      </c>
      <c r="R15" s="139"/>
      <c r="S15" s="139"/>
    </row>
    <row r="16" spans="1:19" x14ac:dyDescent="0.4">
      <c r="A16" s="169"/>
      <c r="B16" s="169"/>
      <c r="C16" s="149" t="s">
        <v>126</v>
      </c>
      <c r="D16" s="147"/>
      <c r="E16" s="147"/>
      <c r="F16" s="187"/>
      <c r="G16" s="146"/>
      <c r="H16" s="145"/>
      <c r="I16" s="144" t="e">
        <v>#DIV/0!</v>
      </c>
      <c r="J16" s="143">
        <v>0</v>
      </c>
      <c r="K16" s="146"/>
      <c r="L16" s="145"/>
      <c r="M16" s="144" t="e">
        <v>#DIV/0!</v>
      </c>
      <c r="N16" s="143">
        <v>0</v>
      </c>
      <c r="O16" s="142" t="e">
        <v>#DIV/0!</v>
      </c>
      <c r="P16" s="141" t="e">
        <v>#DIV/0!</v>
      </c>
      <c r="Q16" s="140" t="e">
        <v>#DIV/0!</v>
      </c>
      <c r="R16" s="139"/>
      <c r="S16" s="139"/>
    </row>
    <row r="17" spans="1:19" x14ac:dyDescent="0.4">
      <c r="A17" s="169"/>
      <c r="B17" s="159" t="s">
        <v>125</v>
      </c>
      <c r="C17" s="158"/>
      <c r="D17" s="158"/>
      <c r="E17" s="158"/>
      <c r="F17" s="174"/>
      <c r="G17" s="157">
        <v>61503</v>
      </c>
      <c r="H17" s="156">
        <v>61291</v>
      </c>
      <c r="I17" s="155">
        <v>1.0034589091383728</v>
      </c>
      <c r="J17" s="154">
        <v>212</v>
      </c>
      <c r="K17" s="157">
        <v>78855</v>
      </c>
      <c r="L17" s="156">
        <v>86535</v>
      </c>
      <c r="M17" s="155">
        <v>0.91124978332466633</v>
      </c>
      <c r="N17" s="154">
        <v>-7680</v>
      </c>
      <c r="O17" s="153">
        <v>0.77995054213429715</v>
      </c>
      <c r="P17" s="152">
        <v>0.7082798867510256</v>
      </c>
      <c r="Q17" s="151">
        <v>7.1670655383271553E-2</v>
      </c>
      <c r="R17" s="139"/>
      <c r="S17" s="139"/>
    </row>
    <row r="18" spans="1:19" x14ac:dyDescent="0.4">
      <c r="A18" s="169"/>
      <c r="B18" s="169"/>
      <c r="C18" s="168" t="s">
        <v>98</v>
      </c>
      <c r="D18" s="167"/>
      <c r="E18" s="167"/>
      <c r="F18" s="173"/>
      <c r="G18" s="166"/>
      <c r="H18" s="165"/>
      <c r="I18" s="164" t="e">
        <v>#DIV/0!</v>
      </c>
      <c r="J18" s="163">
        <v>0</v>
      </c>
      <c r="K18" s="166"/>
      <c r="L18" s="165"/>
      <c r="M18" s="164" t="e">
        <v>#DIV/0!</v>
      </c>
      <c r="N18" s="163">
        <v>0</v>
      </c>
      <c r="O18" s="162" t="e">
        <v>#DIV/0!</v>
      </c>
      <c r="P18" s="161" t="e">
        <v>#DIV/0!</v>
      </c>
      <c r="Q18" s="160" t="e">
        <v>#DIV/0!</v>
      </c>
      <c r="R18" s="139"/>
      <c r="S18" s="139"/>
    </row>
    <row r="19" spans="1:19" x14ac:dyDescent="0.4">
      <c r="A19" s="169"/>
      <c r="B19" s="169"/>
      <c r="C19" s="168" t="s">
        <v>96</v>
      </c>
      <c r="D19" s="167"/>
      <c r="E19" s="167"/>
      <c r="F19" s="6" t="s">
        <v>84</v>
      </c>
      <c r="G19" s="166">
        <v>9314</v>
      </c>
      <c r="H19" s="165">
        <v>10055</v>
      </c>
      <c r="I19" s="164">
        <v>0.92630532073595229</v>
      </c>
      <c r="J19" s="163">
        <v>-741</v>
      </c>
      <c r="K19" s="166">
        <v>12595</v>
      </c>
      <c r="L19" s="165">
        <v>13045</v>
      </c>
      <c r="M19" s="164">
        <v>0.96550402453047146</v>
      </c>
      <c r="N19" s="163">
        <v>-450</v>
      </c>
      <c r="O19" s="162">
        <v>0.73949980150853512</v>
      </c>
      <c r="P19" s="161">
        <v>0.77079340743579916</v>
      </c>
      <c r="Q19" s="160">
        <v>-3.1293605927264045E-2</v>
      </c>
      <c r="R19" s="139"/>
      <c r="S19" s="139"/>
    </row>
    <row r="20" spans="1:19" x14ac:dyDescent="0.4">
      <c r="A20" s="169"/>
      <c r="B20" s="169"/>
      <c r="C20" s="168" t="s">
        <v>97</v>
      </c>
      <c r="D20" s="167"/>
      <c r="E20" s="167"/>
      <c r="F20" s="6" t="s">
        <v>84</v>
      </c>
      <c r="G20" s="166">
        <v>18213</v>
      </c>
      <c r="H20" s="165">
        <v>17300</v>
      </c>
      <c r="I20" s="164">
        <v>1.0527745664739885</v>
      </c>
      <c r="J20" s="163">
        <v>913</v>
      </c>
      <c r="K20" s="166">
        <v>24685</v>
      </c>
      <c r="L20" s="165">
        <v>26220</v>
      </c>
      <c r="M20" s="164">
        <v>0.94145690312738373</v>
      </c>
      <c r="N20" s="163">
        <v>-1535</v>
      </c>
      <c r="O20" s="162">
        <v>0.7378164877455945</v>
      </c>
      <c r="P20" s="161">
        <v>0.65980167810831425</v>
      </c>
      <c r="Q20" s="160">
        <v>7.8014809637280247E-2</v>
      </c>
      <c r="R20" s="139"/>
      <c r="S20" s="139"/>
    </row>
    <row r="21" spans="1:19" x14ac:dyDescent="0.4">
      <c r="A21" s="169"/>
      <c r="B21" s="169"/>
      <c r="C21" s="168" t="s">
        <v>98</v>
      </c>
      <c r="D21" s="5" t="s">
        <v>0</v>
      </c>
      <c r="E21" s="167" t="s">
        <v>89</v>
      </c>
      <c r="F21" s="6" t="s">
        <v>84</v>
      </c>
      <c r="G21" s="166">
        <v>7331</v>
      </c>
      <c r="H21" s="165">
        <v>7140</v>
      </c>
      <c r="I21" s="164">
        <v>1.0267507002801119</v>
      </c>
      <c r="J21" s="163">
        <v>191</v>
      </c>
      <c r="K21" s="166">
        <v>8410</v>
      </c>
      <c r="L21" s="165">
        <v>8700</v>
      </c>
      <c r="M21" s="164">
        <v>0.96666666666666667</v>
      </c>
      <c r="N21" s="163">
        <v>-290</v>
      </c>
      <c r="O21" s="162">
        <v>0.87170035671819268</v>
      </c>
      <c r="P21" s="161">
        <v>0.82068965517241377</v>
      </c>
      <c r="Q21" s="160">
        <v>5.1010701545778914E-2</v>
      </c>
      <c r="R21" s="139"/>
      <c r="S21" s="139"/>
    </row>
    <row r="22" spans="1:19" x14ac:dyDescent="0.4">
      <c r="A22" s="169"/>
      <c r="B22" s="169"/>
      <c r="C22" s="168" t="s">
        <v>98</v>
      </c>
      <c r="D22" s="5" t="s">
        <v>0</v>
      </c>
      <c r="E22" s="167" t="s">
        <v>123</v>
      </c>
      <c r="F22" s="6" t="s">
        <v>84</v>
      </c>
      <c r="G22" s="166">
        <v>3771</v>
      </c>
      <c r="H22" s="165">
        <v>3767</v>
      </c>
      <c r="I22" s="164">
        <v>1.0010618529333688</v>
      </c>
      <c r="J22" s="163">
        <v>4</v>
      </c>
      <c r="K22" s="166">
        <v>4060</v>
      </c>
      <c r="L22" s="165">
        <v>4490</v>
      </c>
      <c r="M22" s="164">
        <v>0.90423162583518935</v>
      </c>
      <c r="N22" s="163">
        <v>-430</v>
      </c>
      <c r="O22" s="162">
        <v>0.92881773399014778</v>
      </c>
      <c r="P22" s="161">
        <v>0.83897550111358576</v>
      </c>
      <c r="Q22" s="160">
        <v>8.9842232876562012E-2</v>
      </c>
      <c r="R22" s="139"/>
      <c r="S22" s="139"/>
    </row>
    <row r="23" spans="1:19" x14ac:dyDescent="0.4">
      <c r="A23" s="169"/>
      <c r="B23" s="169"/>
      <c r="C23" s="168" t="s">
        <v>98</v>
      </c>
      <c r="D23" s="5" t="s">
        <v>0</v>
      </c>
      <c r="E23" s="167" t="s">
        <v>124</v>
      </c>
      <c r="F23" s="6" t="s">
        <v>88</v>
      </c>
      <c r="G23" s="166"/>
      <c r="H23" s="165"/>
      <c r="I23" s="164" t="e">
        <v>#DIV/0!</v>
      </c>
      <c r="J23" s="163">
        <v>0</v>
      </c>
      <c r="K23" s="166"/>
      <c r="L23" s="165"/>
      <c r="M23" s="164" t="e">
        <v>#DIV/0!</v>
      </c>
      <c r="N23" s="163">
        <v>0</v>
      </c>
      <c r="O23" s="162" t="e">
        <v>#DIV/0!</v>
      </c>
      <c r="P23" s="161" t="e">
        <v>#DIV/0!</v>
      </c>
      <c r="Q23" s="160" t="e">
        <v>#DIV/0!</v>
      </c>
      <c r="R23" s="139"/>
      <c r="S23" s="139"/>
    </row>
    <row r="24" spans="1:19" x14ac:dyDescent="0.4">
      <c r="A24" s="169"/>
      <c r="B24" s="169"/>
      <c r="C24" s="168" t="s">
        <v>96</v>
      </c>
      <c r="D24" s="5" t="s">
        <v>0</v>
      </c>
      <c r="E24" s="167" t="s">
        <v>89</v>
      </c>
      <c r="F24" s="6" t="s">
        <v>84</v>
      </c>
      <c r="G24" s="166">
        <v>3239</v>
      </c>
      <c r="H24" s="165">
        <v>3002</v>
      </c>
      <c r="I24" s="164">
        <v>1.0789473684210527</v>
      </c>
      <c r="J24" s="163">
        <v>237</v>
      </c>
      <c r="K24" s="166">
        <v>4470</v>
      </c>
      <c r="L24" s="165">
        <v>4635</v>
      </c>
      <c r="M24" s="164">
        <v>0.96440129449838186</v>
      </c>
      <c r="N24" s="163">
        <v>-165</v>
      </c>
      <c r="O24" s="162">
        <v>0.72460850111856823</v>
      </c>
      <c r="P24" s="161">
        <v>0.647680690399137</v>
      </c>
      <c r="Q24" s="160">
        <v>7.6927810719431222E-2</v>
      </c>
      <c r="R24" s="139"/>
      <c r="S24" s="139"/>
    </row>
    <row r="25" spans="1:19" x14ac:dyDescent="0.4">
      <c r="A25" s="169"/>
      <c r="B25" s="169"/>
      <c r="C25" s="168" t="s">
        <v>96</v>
      </c>
      <c r="D25" s="5" t="s">
        <v>0</v>
      </c>
      <c r="E25" s="167" t="s">
        <v>123</v>
      </c>
      <c r="F25" s="173"/>
      <c r="G25" s="166"/>
      <c r="H25" s="165"/>
      <c r="I25" s="164" t="e">
        <v>#DIV/0!</v>
      </c>
      <c r="J25" s="163">
        <v>0</v>
      </c>
      <c r="K25" s="166"/>
      <c r="L25" s="165"/>
      <c r="M25" s="164" t="e">
        <v>#DIV/0!</v>
      </c>
      <c r="N25" s="163">
        <v>0</v>
      </c>
      <c r="O25" s="162" t="e">
        <v>#DIV/0!</v>
      </c>
      <c r="P25" s="161" t="e">
        <v>#DIV/0!</v>
      </c>
      <c r="Q25" s="160" t="e">
        <v>#DIV/0!</v>
      </c>
      <c r="R25" s="139"/>
      <c r="S25" s="139"/>
    </row>
    <row r="26" spans="1:19" x14ac:dyDescent="0.4">
      <c r="A26" s="169"/>
      <c r="B26" s="169"/>
      <c r="C26" s="168" t="s">
        <v>90</v>
      </c>
      <c r="D26" s="5" t="s">
        <v>0</v>
      </c>
      <c r="E26" s="167" t="s">
        <v>89</v>
      </c>
      <c r="F26" s="173"/>
      <c r="G26" s="166"/>
      <c r="H26" s="165"/>
      <c r="I26" s="164" t="e">
        <v>#DIV/0!</v>
      </c>
      <c r="J26" s="163">
        <v>0</v>
      </c>
      <c r="K26" s="166"/>
      <c r="L26" s="165"/>
      <c r="M26" s="164" t="e">
        <v>#DIV/0!</v>
      </c>
      <c r="N26" s="163">
        <v>0</v>
      </c>
      <c r="O26" s="162" t="e">
        <v>#DIV/0!</v>
      </c>
      <c r="P26" s="161" t="e">
        <v>#DIV/0!</v>
      </c>
      <c r="Q26" s="160" t="e">
        <v>#DIV/0!</v>
      </c>
      <c r="R26" s="139"/>
      <c r="S26" s="139"/>
    </row>
    <row r="27" spans="1:19" x14ac:dyDescent="0.4">
      <c r="A27" s="169"/>
      <c r="B27" s="169"/>
      <c r="C27" s="168" t="s">
        <v>93</v>
      </c>
      <c r="D27" s="5" t="s">
        <v>0</v>
      </c>
      <c r="E27" s="167" t="s">
        <v>89</v>
      </c>
      <c r="F27" s="173"/>
      <c r="G27" s="166"/>
      <c r="H27" s="165"/>
      <c r="I27" s="164" t="e">
        <v>#DIV/0!</v>
      </c>
      <c r="J27" s="163">
        <v>0</v>
      </c>
      <c r="K27" s="166"/>
      <c r="L27" s="165"/>
      <c r="M27" s="164" t="e">
        <v>#DIV/0!</v>
      </c>
      <c r="N27" s="163">
        <v>0</v>
      </c>
      <c r="O27" s="162" t="e">
        <v>#DIV/0!</v>
      </c>
      <c r="P27" s="161" t="e">
        <v>#DIV/0!</v>
      </c>
      <c r="Q27" s="160" t="e">
        <v>#DIV/0!</v>
      </c>
      <c r="R27" s="139"/>
      <c r="S27" s="139"/>
    </row>
    <row r="28" spans="1:19" x14ac:dyDescent="0.4">
      <c r="A28" s="169"/>
      <c r="B28" s="169"/>
      <c r="C28" s="168" t="s">
        <v>110</v>
      </c>
      <c r="D28" s="167"/>
      <c r="E28" s="167"/>
      <c r="F28" s="173"/>
      <c r="G28" s="166"/>
      <c r="H28" s="165"/>
      <c r="I28" s="164" t="e">
        <v>#DIV/0!</v>
      </c>
      <c r="J28" s="163">
        <v>0</v>
      </c>
      <c r="K28" s="166"/>
      <c r="L28" s="165"/>
      <c r="M28" s="164" t="e">
        <v>#DIV/0!</v>
      </c>
      <c r="N28" s="163">
        <v>0</v>
      </c>
      <c r="O28" s="162" t="e">
        <v>#DIV/0!</v>
      </c>
      <c r="P28" s="161" t="e">
        <v>#DIV/0!</v>
      </c>
      <c r="Q28" s="160" t="e">
        <v>#DIV/0!</v>
      </c>
      <c r="R28" s="139"/>
      <c r="S28" s="139"/>
    </row>
    <row r="29" spans="1:19" x14ac:dyDescent="0.4">
      <c r="A29" s="169"/>
      <c r="B29" s="169"/>
      <c r="C29" s="168" t="s">
        <v>105</v>
      </c>
      <c r="D29" s="167"/>
      <c r="E29" s="167"/>
      <c r="F29" s="173"/>
      <c r="G29" s="166"/>
      <c r="H29" s="165"/>
      <c r="I29" s="164" t="e">
        <v>#DIV/0!</v>
      </c>
      <c r="J29" s="163">
        <v>0</v>
      </c>
      <c r="K29" s="166"/>
      <c r="L29" s="165"/>
      <c r="M29" s="164" t="e">
        <v>#DIV/0!</v>
      </c>
      <c r="N29" s="163">
        <v>0</v>
      </c>
      <c r="O29" s="162" t="e">
        <v>#DIV/0!</v>
      </c>
      <c r="P29" s="161" t="e">
        <v>#DIV/0!</v>
      </c>
      <c r="Q29" s="160" t="e">
        <v>#DIV/0!</v>
      </c>
      <c r="R29" s="139"/>
      <c r="S29" s="139"/>
    </row>
    <row r="30" spans="1:19" x14ac:dyDescent="0.4">
      <c r="A30" s="169"/>
      <c r="B30" s="169"/>
      <c r="C30" s="168" t="s">
        <v>122</v>
      </c>
      <c r="D30" s="167"/>
      <c r="E30" s="167"/>
      <c r="F30" s="173"/>
      <c r="G30" s="166"/>
      <c r="H30" s="165"/>
      <c r="I30" s="164" t="e">
        <v>#DIV/0!</v>
      </c>
      <c r="J30" s="163">
        <v>0</v>
      </c>
      <c r="K30" s="166"/>
      <c r="L30" s="165"/>
      <c r="M30" s="164" t="e">
        <v>#DIV/0!</v>
      </c>
      <c r="N30" s="163">
        <v>0</v>
      </c>
      <c r="O30" s="162" t="e">
        <v>#DIV/0!</v>
      </c>
      <c r="P30" s="161" t="e">
        <v>#DIV/0!</v>
      </c>
      <c r="Q30" s="160" t="e">
        <v>#DIV/0!</v>
      </c>
      <c r="R30" s="139"/>
      <c r="S30" s="139"/>
    </row>
    <row r="31" spans="1:19" x14ac:dyDescent="0.4">
      <c r="A31" s="169"/>
      <c r="B31" s="169"/>
      <c r="C31" s="168" t="s">
        <v>121</v>
      </c>
      <c r="D31" s="167"/>
      <c r="E31" s="167"/>
      <c r="F31" s="6" t="s">
        <v>84</v>
      </c>
      <c r="G31" s="166">
        <v>3298</v>
      </c>
      <c r="H31" s="165">
        <v>4179</v>
      </c>
      <c r="I31" s="164">
        <v>0.78918401531466853</v>
      </c>
      <c r="J31" s="163">
        <v>-881</v>
      </c>
      <c r="K31" s="166">
        <v>4210</v>
      </c>
      <c r="L31" s="165">
        <v>7685</v>
      </c>
      <c r="M31" s="164">
        <v>0.54782042940793751</v>
      </c>
      <c r="N31" s="163">
        <v>-3475</v>
      </c>
      <c r="O31" s="162">
        <v>0.78337292161520189</v>
      </c>
      <c r="P31" s="161">
        <v>0.54378659726740408</v>
      </c>
      <c r="Q31" s="160">
        <v>0.23958632434779781</v>
      </c>
      <c r="R31" s="139"/>
      <c r="S31" s="139"/>
    </row>
    <row r="32" spans="1:19" x14ac:dyDescent="0.4">
      <c r="A32" s="169"/>
      <c r="B32" s="169"/>
      <c r="C32" s="168" t="s">
        <v>120</v>
      </c>
      <c r="D32" s="167"/>
      <c r="E32" s="167"/>
      <c r="F32" s="173"/>
      <c r="G32" s="166"/>
      <c r="H32" s="165"/>
      <c r="I32" s="164" t="e">
        <v>#DIV/0!</v>
      </c>
      <c r="J32" s="163">
        <v>0</v>
      </c>
      <c r="K32" s="166"/>
      <c r="L32" s="165"/>
      <c r="M32" s="164" t="e">
        <v>#DIV/0!</v>
      </c>
      <c r="N32" s="163">
        <v>0</v>
      </c>
      <c r="O32" s="162" t="e">
        <v>#DIV/0!</v>
      </c>
      <c r="P32" s="161" t="e">
        <v>#DIV/0!</v>
      </c>
      <c r="Q32" s="160" t="e">
        <v>#DIV/0!</v>
      </c>
      <c r="R32" s="139"/>
      <c r="S32" s="139"/>
    </row>
    <row r="33" spans="1:19" x14ac:dyDescent="0.4">
      <c r="A33" s="169"/>
      <c r="B33" s="169"/>
      <c r="C33" s="168" t="s">
        <v>119</v>
      </c>
      <c r="D33" s="167"/>
      <c r="E33" s="167"/>
      <c r="F33" s="6" t="s">
        <v>84</v>
      </c>
      <c r="G33" s="166">
        <v>2575</v>
      </c>
      <c r="H33" s="165">
        <v>2391</v>
      </c>
      <c r="I33" s="164">
        <v>1.0769552488498537</v>
      </c>
      <c r="J33" s="163">
        <v>184</v>
      </c>
      <c r="K33" s="166">
        <v>4210</v>
      </c>
      <c r="L33" s="165">
        <v>4215</v>
      </c>
      <c r="M33" s="164">
        <v>0.99881376037959668</v>
      </c>
      <c r="N33" s="163">
        <v>-5</v>
      </c>
      <c r="O33" s="162">
        <v>0.61163895486935871</v>
      </c>
      <c r="P33" s="161">
        <v>0.56725978647686837</v>
      </c>
      <c r="Q33" s="160">
        <v>4.4379168392490342E-2</v>
      </c>
      <c r="R33" s="139"/>
      <c r="S33" s="139"/>
    </row>
    <row r="34" spans="1:19" x14ac:dyDescent="0.4">
      <c r="A34" s="169"/>
      <c r="B34" s="169"/>
      <c r="C34" s="168" t="s">
        <v>94</v>
      </c>
      <c r="D34" s="167"/>
      <c r="E34" s="167"/>
      <c r="F34" s="173"/>
      <c r="G34" s="166"/>
      <c r="H34" s="165"/>
      <c r="I34" s="164" t="e">
        <v>#DIV/0!</v>
      </c>
      <c r="J34" s="163">
        <v>0</v>
      </c>
      <c r="K34" s="166"/>
      <c r="L34" s="165"/>
      <c r="M34" s="164" t="e">
        <v>#DIV/0!</v>
      </c>
      <c r="N34" s="163">
        <v>0</v>
      </c>
      <c r="O34" s="162" t="e">
        <v>#DIV/0!</v>
      </c>
      <c r="P34" s="161" t="e">
        <v>#DIV/0!</v>
      </c>
      <c r="Q34" s="160" t="e">
        <v>#DIV/0!</v>
      </c>
      <c r="R34" s="139"/>
      <c r="S34" s="139"/>
    </row>
    <row r="35" spans="1:19" x14ac:dyDescent="0.4">
      <c r="A35" s="169"/>
      <c r="B35" s="169"/>
      <c r="C35" s="168" t="s">
        <v>90</v>
      </c>
      <c r="D35" s="167"/>
      <c r="E35" s="167"/>
      <c r="F35" s="173"/>
      <c r="G35" s="166"/>
      <c r="H35" s="165"/>
      <c r="I35" s="164" t="e">
        <v>#DIV/0!</v>
      </c>
      <c r="J35" s="163">
        <v>0</v>
      </c>
      <c r="K35" s="166"/>
      <c r="L35" s="165"/>
      <c r="M35" s="164" t="e">
        <v>#DIV/0!</v>
      </c>
      <c r="N35" s="163">
        <v>0</v>
      </c>
      <c r="O35" s="162" t="e">
        <v>#DIV/0!</v>
      </c>
      <c r="P35" s="161" t="e">
        <v>#DIV/0!</v>
      </c>
      <c r="Q35" s="160" t="e">
        <v>#DIV/0!</v>
      </c>
      <c r="R35" s="139"/>
      <c r="S35" s="139"/>
    </row>
    <row r="36" spans="1:19" x14ac:dyDescent="0.4">
      <c r="A36" s="169"/>
      <c r="B36" s="150"/>
      <c r="C36" s="149" t="s">
        <v>93</v>
      </c>
      <c r="D36" s="147"/>
      <c r="E36" s="147"/>
      <c r="F36" s="6" t="s">
        <v>84</v>
      </c>
      <c r="G36" s="146">
        <v>13762</v>
      </c>
      <c r="H36" s="145">
        <v>13457</v>
      </c>
      <c r="I36" s="144">
        <v>1.0226647841272201</v>
      </c>
      <c r="J36" s="143">
        <v>305</v>
      </c>
      <c r="K36" s="146">
        <v>16215</v>
      </c>
      <c r="L36" s="145">
        <v>17545</v>
      </c>
      <c r="M36" s="144">
        <v>0.92419492732972353</v>
      </c>
      <c r="N36" s="143">
        <v>-1330</v>
      </c>
      <c r="O36" s="142">
        <v>0.84872032069071845</v>
      </c>
      <c r="P36" s="141">
        <v>0.76699914505557143</v>
      </c>
      <c r="Q36" s="140">
        <v>8.1721175635147025E-2</v>
      </c>
      <c r="R36" s="139"/>
      <c r="S36" s="139"/>
    </row>
    <row r="37" spans="1:19" x14ac:dyDescent="0.4">
      <c r="A37" s="169"/>
      <c r="B37" s="159" t="s">
        <v>118</v>
      </c>
      <c r="C37" s="158"/>
      <c r="D37" s="158"/>
      <c r="E37" s="158"/>
      <c r="F37" s="174"/>
      <c r="G37" s="157">
        <v>1684</v>
      </c>
      <c r="H37" s="156">
        <v>1746</v>
      </c>
      <c r="I37" s="155">
        <v>0.96449026345933564</v>
      </c>
      <c r="J37" s="154">
        <v>-62</v>
      </c>
      <c r="K37" s="157">
        <v>2403</v>
      </c>
      <c r="L37" s="156">
        <v>2470</v>
      </c>
      <c r="M37" s="155">
        <v>0.97287449392712555</v>
      </c>
      <c r="N37" s="154">
        <v>-67</v>
      </c>
      <c r="O37" s="153">
        <v>0.70079067831876818</v>
      </c>
      <c r="P37" s="152">
        <v>0.70688259109311746</v>
      </c>
      <c r="Q37" s="151">
        <v>-6.091912774349284E-3</v>
      </c>
      <c r="R37" s="139"/>
      <c r="S37" s="139"/>
    </row>
    <row r="38" spans="1:19" x14ac:dyDescent="0.4">
      <c r="A38" s="169"/>
      <c r="B38" s="169"/>
      <c r="C38" s="168" t="s">
        <v>117</v>
      </c>
      <c r="D38" s="167"/>
      <c r="E38" s="167"/>
      <c r="F38" s="6" t="s">
        <v>84</v>
      </c>
      <c r="G38" s="166">
        <v>1091</v>
      </c>
      <c r="H38" s="165">
        <v>1052</v>
      </c>
      <c r="I38" s="164">
        <v>1.0370722433460076</v>
      </c>
      <c r="J38" s="163">
        <v>39</v>
      </c>
      <c r="K38" s="166">
        <v>1428</v>
      </c>
      <c r="L38" s="165">
        <v>1317</v>
      </c>
      <c r="M38" s="164">
        <v>1.0842824601366743</v>
      </c>
      <c r="N38" s="163">
        <v>111</v>
      </c>
      <c r="O38" s="162">
        <v>0.76400560224089631</v>
      </c>
      <c r="P38" s="161">
        <v>0.79878511769172367</v>
      </c>
      <c r="Q38" s="160">
        <v>-3.4779515450827359E-2</v>
      </c>
      <c r="R38" s="139"/>
      <c r="S38" s="139"/>
    </row>
    <row r="39" spans="1:19" x14ac:dyDescent="0.4">
      <c r="A39" s="150"/>
      <c r="B39" s="150"/>
      <c r="C39" s="186" t="s">
        <v>116</v>
      </c>
      <c r="D39" s="185"/>
      <c r="E39" s="185"/>
      <c r="F39" s="6" t="s">
        <v>84</v>
      </c>
      <c r="G39" s="184">
        <v>593</v>
      </c>
      <c r="H39" s="183">
        <v>694</v>
      </c>
      <c r="I39" s="182">
        <v>0.85446685878962536</v>
      </c>
      <c r="J39" s="181">
        <v>-101</v>
      </c>
      <c r="K39" s="184">
        <v>975</v>
      </c>
      <c r="L39" s="183">
        <v>1153</v>
      </c>
      <c r="M39" s="182">
        <v>0.84562012142237641</v>
      </c>
      <c r="N39" s="181">
        <v>-178</v>
      </c>
      <c r="O39" s="180">
        <v>0.60820512820512818</v>
      </c>
      <c r="P39" s="179">
        <v>0.60190806591500434</v>
      </c>
      <c r="Q39" s="178">
        <v>6.2970622901238338E-3</v>
      </c>
      <c r="R39" s="139"/>
      <c r="S39" s="139"/>
    </row>
    <row r="40" spans="1:19" x14ac:dyDescent="0.4">
      <c r="A40" s="159" t="s">
        <v>115</v>
      </c>
      <c r="B40" s="158" t="s">
        <v>114</v>
      </c>
      <c r="C40" s="158"/>
      <c r="D40" s="158"/>
      <c r="E40" s="158"/>
      <c r="F40" s="174"/>
      <c r="G40" s="157">
        <v>266375</v>
      </c>
      <c r="H40" s="156">
        <v>262878</v>
      </c>
      <c r="I40" s="155">
        <v>1.0133027488036275</v>
      </c>
      <c r="J40" s="154">
        <v>3497</v>
      </c>
      <c r="K40" s="177">
        <v>363462</v>
      </c>
      <c r="L40" s="156">
        <v>390782</v>
      </c>
      <c r="M40" s="155">
        <v>0.93008889866984656</v>
      </c>
      <c r="N40" s="154">
        <v>-27320</v>
      </c>
      <c r="O40" s="153">
        <v>0.73288266723894102</v>
      </c>
      <c r="P40" s="152">
        <v>0.67269730949736684</v>
      </c>
      <c r="Q40" s="151">
        <v>6.0185357741574186E-2</v>
      </c>
      <c r="R40" s="139"/>
      <c r="S40" s="139"/>
    </row>
    <row r="41" spans="1:19" x14ac:dyDescent="0.4">
      <c r="A41" s="176"/>
      <c r="B41" s="159" t="s">
        <v>113</v>
      </c>
      <c r="C41" s="158"/>
      <c r="D41" s="158"/>
      <c r="E41" s="158"/>
      <c r="F41" s="174"/>
      <c r="G41" s="157">
        <v>261195</v>
      </c>
      <c r="H41" s="156">
        <v>258972</v>
      </c>
      <c r="I41" s="155">
        <v>1.0085839395764793</v>
      </c>
      <c r="J41" s="154">
        <v>2223</v>
      </c>
      <c r="K41" s="157">
        <v>354524</v>
      </c>
      <c r="L41" s="156">
        <v>381470</v>
      </c>
      <c r="M41" s="155">
        <v>0.92936272839279632</v>
      </c>
      <c r="N41" s="154">
        <v>-26946</v>
      </c>
      <c r="O41" s="153">
        <v>0.73674842887928604</v>
      </c>
      <c r="P41" s="152">
        <v>0.67887907305948048</v>
      </c>
      <c r="Q41" s="151">
        <v>5.7869355819805568E-2</v>
      </c>
      <c r="R41" s="139"/>
      <c r="S41" s="139"/>
    </row>
    <row r="42" spans="1:19" x14ac:dyDescent="0.4">
      <c r="A42" s="169"/>
      <c r="B42" s="169"/>
      <c r="C42" s="168" t="s">
        <v>98</v>
      </c>
      <c r="D42" s="167"/>
      <c r="E42" s="167"/>
      <c r="F42" s="6" t="s">
        <v>84</v>
      </c>
      <c r="G42" s="166">
        <v>108758</v>
      </c>
      <c r="H42" s="165">
        <v>106404</v>
      </c>
      <c r="I42" s="164">
        <v>1.0221232284500583</v>
      </c>
      <c r="J42" s="163">
        <v>2354</v>
      </c>
      <c r="K42" s="166">
        <v>132224</v>
      </c>
      <c r="L42" s="165">
        <v>142302</v>
      </c>
      <c r="M42" s="164">
        <v>0.9291787887731725</v>
      </c>
      <c r="N42" s="163">
        <v>-10078</v>
      </c>
      <c r="O42" s="162">
        <v>0.82252843659244923</v>
      </c>
      <c r="P42" s="161">
        <v>0.74773369313150906</v>
      </c>
      <c r="Q42" s="160">
        <v>7.4794743460940172E-2</v>
      </c>
      <c r="R42" s="139"/>
      <c r="S42" s="139"/>
    </row>
    <row r="43" spans="1:19" x14ac:dyDescent="0.4">
      <c r="A43" s="169"/>
      <c r="B43" s="169"/>
      <c r="C43" s="168" t="s">
        <v>112</v>
      </c>
      <c r="D43" s="167"/>
      <c r="E43" s="167"/>
      <c r="F43" s="6" t="s">
        <v>84</v>
      </c>
      <c r="G43" s="166">
        <v>18629</v>
      </c>
      <c r="H43" s="165">
        <v>18611</v>
      </c>
      <c r="I43" s="164">
        <v>1.0009671699532534</v>
      </c>
      <c r="J43" s="163">
        <v>18</v>
      </c>
      <c r="K43" s="166">
        <v>22369</v>
      </c>
      <c r="L43" s="165">
        <v>27084</v>
      </c>
      <c r="M43" s="164">
        <v>0.82591197755132184</v>
      </c>
      <c r="N43" s="163">
        <v>-4715</v>
      </c>
      <c r="O43" s="162">
        <v>0.83280432741740806</v>
      </c>
      <c r="P43" s="161">
        <v>0.68715846994535523</v>
      </c>
      <c r="Q43" s="160">
        <v>0.14564585747205283</v>
      </c>
      <c r="R43" s="139"/>
      <c r="S43" s="139"/>
    </row>
    <row r="44" spans="1:19" x14ac:dyDescent="0.4">
      <c r="A44" s="169"/>
      <c r="B44" s="169"/>
      <c r="C44" s="168" t="s">
        <v>96</v>
      </c>
      <c r="D44" s="167"/>
      <c r="E44" s="167"/>
      <c r="F44" s="6" t="s">
        <v>84</v>
      </c>
      <c r="G44" s="166">
        <v>15847</v>
      </c>
      <c r="H44" s="165">
        <v>15802</v>
      </c>
      <c r="I44" s="164">
        <v>1.0028477407923049</v>
      </c>
      <c r="J44" s="163">
        <v>45</v>
      </c>
      <c r="K44" s="166">
        <v>22328</v>
      </c>
      <c r="L44" s="165">
        <v>22083</v>
      </c>
      <c r="M44" s="164">
        <v>1.0110945070868995</v>
      </c>
      <c r="N44" s="163">
        <v>245</v>
      </c>
      <c r="O44" s="162">
        <v>0.70973665352920101</v>
      </c>
      <c r="P44" s="161">
        <v>0.71557306525381514</v>
      </c>
      <c r="Q44" s="160">
        <v>-5.8364117246141323E-3</v>
      </c>
      <c r="R44" s="139"/>
      <c r="S44" s="139"/>
    </row>
    <row r="45" spans="1:19" x14ac:dyDescent="0.4">
      <c r="A45" s="169"/>
      <c r="B45" s="169"/>
      <c r="C45" s="168" t="s">
        <v>90</v>
      </c>
      <c r="D45" s="167"/>
      <c r="E45" s="167"/>
      <c r="F45" s="6" t="s">
        <v>84</v>
      </c>
      <c r="G45" s="166">
        <v>6976</v>
      </c>
      <c r="H45" s="165">
        <v>6521</v>
      </c>
      <c r="I45" s="164">
        <v>1.0697745744517713</v>
      </c>
      <c r="J45" s="163">
        <v>455</v>
      </c>
      <c r="K45" s="166">
        <v>10184</v>
      </c>
      <c r="L45" s="165">
        <v>10703</v>
      </c>
      <c r="M45" s="164">
        <v>0.95150892273194432</v>
      </c>
      <c r="N45" s="163">
        <v>-519</v>
      </c>
      <c r="O45" s="162">
        <v>0.68499607227022785</v>
      </c>
      <c r="P45" s="161">
        <v>0.60926842941231429</v>
      </c>
      <c r="Q45" s="160">
        <v>7.5727642857913557E-2</v>
      </c>
      <c r="R45" s="139"/>
      <c r="S45" s="139"/>
    </row>
    <row r="46" spans="1:19" x14ac:dyDescent="0.4">
      <c r="A46" s="169"/>
      <c r="B46" s="169"/>
      <c r="C46" s="168" t="s">
        <v>93</v>
      </c>
      <c r="D46" s="167"/>
      <c r="E46" s="167"/>
      <c r="F46" s="6" t="s">
        <v>84</v>
      </c>
      <c r="G46" s="166">
        <v>18722</v>
      </c>
      <c r="H46" s="165">
        <v>17749</v>
      </c>
      <c r="I46" s="164">
        <v>1.0548199898585835</v>
      </c>
      <c r="J46" s="163">
        <v>973</v>
      </c>
      <c r="K46" s="166">
        <v>26555</v>
      </c>
      <c r="L46" s="165">
        <v>24455</v>
      </c>
      <c r="M46" s="164">
        <v>1.0858720098139441</v>
      </c>
      <c r="N46" s="163">
        <v>2100</v>
      </c>
      <c r="O46" s="162">
        <v>0.70502730182639806</v>
      </c>
      <c r="P46" s="161">
        <v>0.72578204866080553</v>
      </c>
      <c r="Q46" s="160">
        <v>-2.0754746834407478E-2</v>
      </c>
      <c r="R46" s="139"/>
      <c r="S46" s="139"/>
    </row>
    <row r="47" spans="1:19" x14ac:dyDescent="0.4">
      <c r="A47" s="169"/>
      <c r="B47" s="169"/>
      <c r="C47" s="168" t="s">
        <v>97</v>
      </c>
      <c r="D47" s="167"/>
      <c r="E47" s="167"/>
      <c r="F47" s="6" t="s">
        <v>84</v>
      </c>
      <c r="G47" s="166">
        <v>31677</v>
      </c>
      <c r="H47" s="165">
        <v>34607</v>
      </c>
      <c r="I47" s="164">
        <v>0.91533504782269481</v>
      </c>
      <c r="J47" s="163">
        <v>-2930</v>
      </c>
      <c r="K47" s="166">
        <v>45616</v>
      </c>
      <c r="L47" s="165">
        <v>53990</v>
      </c>
      <c r="M47" s="164">
        <v>0.8448972031857751</v>
      </c>
      <c r="N47" s="163">
        <v>-8374</v>
      </c>
      <c r="O47" s="162">
        <v>0.69442739389687824</v>
      </c>
      <c r="P47" s="161">
        <v>0.64098907205037969</v>
      </c>
      <c r="Q47" s="160">
        <v>5.3438321846498549E-2</v>
      </c>
      <c r="R47" s="139"/>
      <c r="S47" s="139"/>
    </row>
    <row r="48" spans="1:19" x14ac:dyDescent="0.4">
      <c r="A48" s="169"/>
      <c r="B48" s="169"/>
      <c r="C48" s="168" t="s">
        <v>91</v>
      </c>
      <c r="D48" s="167"/>
      <c r="E48" s="167"/>
      <c r="F48" s="6" t="s">
        <v>84</v>
      </c>
      <c r="G48" s="166">
        <v>4365</v>
      </c>
      <c r="H48" s="165">
        <v>4013</v>
      </c>
      <c r="I48" s="164">
        <v>1.087714926488911</v>
      </c>
      <c r="J48" s="163">
        <v>352</v>
      </c>
      <c r="K48" s="166">
        <v>7829</v>
      </c>
      <c r="L48" s="165">
        <v>7788</v>
      </c>
      <c r="M48" s="164">
        <v>1.0052645095017976</v>
      </c>
      <c r="N48" s="163">
        <v>41</v>
      </c>
      <c r="O48" s="162">
        <v>0.55754247030272064</v>
      </c>
      <c r="P48" s="161">
        <v>0.51527991782229066</v>
      </c>
      <c r="Q48" s="160">
        <v>4.2262552480429982E-2</v>
      </c>
      <c r="R48" s="139"/>
      <c r="S48" s="139"/>
    </row>
    <row r="49" spans="1:19" x14ac:dyDescent="0.4">
      <c r="A49" s="169"/>
      <c r="B49" s="169"/>
      <c r="C49" s="168" t="s">
        <v>111</v>
      </c>
      <c r="D49" s="167"/>
      <c r="E49" s="167"/>
      <c r="F49" s="6" t="s">
        <v>84</v>
      </c>
      <c r="G49" s="166">
        <v>4133</v>
      </c>
      <c r="H49" s="165">
        <v>4110</v>
      </c>
      <c r="I49" s="164">
        <v>1.0055961070559611</v>
      </c>
      <c r="J49" s="163">
        <v>23</v>
      </c>
      <c r="K49" s="166">
        <v>5104</v>
      </c>
      <c r="L49" s="165">
        <v>5385</v>
      </c>
      <c r="M49" s="164">
        <v>0.94781801299907154</v>
      </c>
      <c r="N49" s="163">
        <v>-281</v>
      </c>
      <c r="O49" s="162">
        <v>0.80975705329153602</v>
      </c>
      <c r="P49" s="161">
        <v>0.76323119777158777</v>
      </c>
      <c r="Q49" s="160">
        <v>4.6525855519948256E-2</v>
      </c>
      <c r="R49" s="139"/>
      <c r="S49" s="139"/>
    </row>
    <row r="50" spans="1:19" x14ac:dyDescent="0.4">
      <c r="A50" s="169"/>
      <c r="B50" s="169"/>
      <c r="C50" s="168" t="s">
        <v>110</v>
      </c>
      <c r="D50" s="167"/>
      <c r="E50" s="167"/>
      <c r="F50" s="6" t="s">
        <v>84</v>
      </c>
      <c r="G50" s="166">
        <v>5474</v>
      </c>
      <c r="H50" s="165">
        <v>5687</v>
      </c>
      <c r="I50" s="164">
        <v>0.96254615790399156</v>
      </c>
      <c r="J50" s="163">
        <v>-213</v>
      </c>
      <c r="K50" s="166">
        <v>7830</v>
      </c>
      <c r="L50" s="165">
        <v>7963</v>
      </c>
      <c r="M50" s="164">
        <v>0.98329775210347858</v>
      </c>
      <c r="N50" s="163">
        <v>-133</v>
      </c>
      <c r="O50" s="162">
        <v>0.69910600255427846</v>
      </c>
      <c r="P50" s="161">
        <v>0.71417807359035534</v>
      </c>
      <c r="Q50" s="160">
        <v>-1.5072071036076884E-2</v>
      </c>
      <c r="R50" s="139"/>
      <c r="S50" s="139"/>
    </row>
    <row r="51" spans="1:19" x14ac:dyDescent="0.4">
      <c r="A51" s="169"/>
      <c r="B51" s="169"/>
      <c r="C51" s="168" t="s">
        <v>109</v>
      </c>
      <c r="D51" s="167"/>
      <c r="E51" s="167"/>
      <c r="F51" s="6" t="s">
        <v>88</v>
      </c>
      <c r="G51" s="166">
        <v>2253</v>
      </c>
      <c r="H51" s="165">
        <v>2466</v>
      </c>
      <c r="I51" s="164">
        <v>0.91362530413625309</v>
      </c>
      <c r="J51" s="163">
        <v>-213</v>
      </c>
      <c r="K51" s="166">
        <v>3654</v>
      </c>
      <c r="L51" s="165">
        <v>5110</v>
      </c>
      <c r="M51" s="164">
        <v>0.71506849315068488</v>
      </c>
      <c r="N51" s="163">
        <v>-1456</v>
      </c>
      <c r="O51" s="162">
        <v>0.6165845648604269</v>
      </c>
      <c r="P51" s="161">
        <v>0.48258317025440312</v>
      </c>
      <c r="Q51" s="160">
        <v>0.13400139460602378</v>
      </c>
      <c r="R51" s="139"/>
      <c r="S51" s="139"/>
    </row>
    <row r="52" spans="1:19" x14ac:dyDescent="0.4">
      <c r="A52" s="169"/>
      <c r="B52" s="169"/>
      <c r="C52" s="168" t="s">
        <v>108</v>
      </c>
      <c r="D52" s="167"/>
      <c r="E52" s="167"/>
      <c r="F52" s="6" t="s">
        <v>84</v>
      </c>
      <c r="G52" s="166">
        <v>3015</v>
      </c>
      <c r="H52" s="165">
        <v>3062</v>
      </c>
      <c r="I52" s="164">
        <v>0.98465055519268452</v>
      </c>
      <c r="J52" s="163">
        <v>-47</v>
      </c>
      <c r="K52" s="166">
        <v>5104</v>
      </c>
      <c r="L52" s="165">
        <v>4807</v>
      </c>
      <c r="M52" s="164">
        <v>1.0617848970251715</v>
      </c>
      <c r="N52" s="163">
        <v>297</v>
      </c>
      <c r="O52" s="162">
        <v>0.59071316614420066</v>
      </c>
      <c r="P52" s="161">
        <v>0.63698772623257749</v>
      </c>
      <c r="Q52" s="160">
        <v>-4.6274560088376826E-2</v>
      </c>
      <c r="R52" s="139"/>
      <c r="S52" s="139"/>
    </row>
    <row r="53" spans="1:19" x14ac:dyDescent="0.4">
      <c r="A53" s="169"/>
      <c r="B53" s="169"/>
      <c r="C53" s="168" t="s">
        <v>107</v>
      </c>
      <c r="D53" s="167"/>
      <c r="E53" s="167"/>
      <c r="F53" s="6" t="s">
        <v>84</v>
      </c>
      <c r="G53" s="166">
        <v>5152</v>
      </c>
      <c r="H53" s="165">
        <v>5090</v>
      </c>
      <c r="I53" s="164">
        <v>1.0121807465618859</v>
      </c>
      <c r="J53" s="163">
        <v>62</v>
      </c>
      <c r="K53" s="166">
        <v>7830</v>
      </c>
      <c r="L53" s="165">
        <v>8235</v>
      </c>
      <c r="M53" s="164">
        <v>0.95081967213114749</v>
      </c>
      <c r="N53" s="163">
        <v>-405</v>
      </c>
      <c r="O53" s="162">
        <v>0.65798212005108558</v>
      </c>
      <c r="P53" s="161">
        <v>0.61809350333940494</v>
      </c>
      <c r="Q53" s="160">
        <v>3.9888616711680647E-2</v>
      </c>
      <c r="R53" s="139"/>
      <c r="S53" s="139"/>
    </row>
    <row r="54" spans="1:19" x14ac:dyDescent="0.4">
      <c r="A54" s="169"/>
      <c r="B54" s="169"/>
      <c r="C54" s="168" t="s">
        <v>106</v>
      </c>
      <c r="D54" s="167"/>
      <c r="E54" s="167"/>
      <c r="F54" s="6" t="s">
        <v>84</v>
      </c>
      <c r="G54" s="166">
        <v>3762</v>
      </c>
      <c r="H54" s="165">
        <v>3426</v>
      </c>
      <c r="I54" s="164">
        <v>1.0980735551663747</v>
      </c>
      <c r="J54" s="163">
        <v>336</v>
      </c>
      <c r="K54" s="166">
        <v>7560</v>
      </c>
      <c r="L54" s="165">
        <v>8100</v>
      </c>
      <c r="M54" s="164">
        <v>0.93333333333333335</v>
      </c>
      <c r="N54" s="163">
        <v>-540</v>
      </c>
      <c r="O54" s="162">
        <v>0.49761904761904763</v>
      </c>
      <c r="P54" s="161">
        <v>0.42296296296296299</v>
      </c>
      <c r="Q54" s="160">
        <v>7.4656084656084643E-2</v>
      </c>
      <c r="R54" s="139"/>
      <c r="S54" s="139"/>
    </row>
    <row r="55" spans="1:19" x14ac:dyDescent="0.4">
      <c r="A55" s="169"/>
      <c r="B55" s="169"/>
      <c r="C55" s="168" t="s">
        <v>105</v>
      </c>
      <c r="D55" s="167"/>
      <c r="E55" s="167"/>
      <c r="F55" s="6" t="s">
        <v>84</v>
      </c>
      <c r="G55" s="166">
        <v>2993</v>
      </c>
      <c r="H55" s="165">
        <v>2951</v>
      </c>
      <c r="I55" s="164">
        <v>1.0142324635716706</v>
      </c>
      <c r="J55" s="163">
        <v>42</v>
      </c>
      <c r="K55" s="166">
        <v>5104</v>
      </c>
      <c r="L55" s="165">
        <v>5270</v>
      </c>
      <c r="M55" s="164">
        <v>0.96850094876660342</v>
      </c>
      <c r="N55" s="163">
        <v>-166</v>
      </c>
      <c r="O55" s="162">
        <v>0.58640282131661448</v>
      </c>
      <c r="P55" s="161">
        <v>0.55996204933586335</v>
      </c>
      <c r="Q55" s="160">
        <v>2.6440771980751121E-2</v>
      </c>
      <c r="R55" s="139"/>
      <c r="S55" s="139"/>
    </row>
    <row r="56" spans="1:19" x14ac:dyDescent="0.4">
      <c r="A56" s="169"/>
      <c r="B56" s="169"/>
      <c r="C56" s="168" t="s">
        <v>103</v>
      </c>
      <c r="D56" s="167"/>
      <c r="E56" s="167"/>
      <c r="F56" s="6" t="s">
        <v>84</v>
      </c>
      <c r="G56" s="166">
        <v>3132</v>
      </c>
      <c r="H56" s="165">
        <v>2941</v>
      </c>
      <c r="I56" s="164">
        <v>1.0649438966337981</v>
      </c>
      <c r="J56" s="163">
        <v>191</v>
      </c>
      <c r="K56" s="166">
        <v>4869</v>
      </c>
      <c r="L56" s="165">
        <v>5230</v>
      </c>
      <c r="M56" s="164">
        <v>0.93097514340344167</v>
      </c>
      <c r="N56" s="163">
        <v>-361</v>
      </c>
      <c r="O56" s="162">
        <v>0.64325323475046214</v>
      </c>
      <c r="P56" s="161">
        <v>0.56233269598470359</v>
      </c>
      <c r="Q56" s="160">
        <v>8.0920538765758554E-2</v>
      </c>
      <c r="R56" s="139"/>
      <c r="S56" s="139"/>
    </row>
    <row r="57" spans="1:19" x14ac:dyDescent="0.4">
      <c r="A57" s="169"/>
      <c r="B57" s="169"/>
      <c r="C57" s="168" t="s">
        <v>102</v>
      </c>
      <c r="D57" s="167"/>
      <c r="E57" s="167"/>
      <c r="F57" s="6" t="s">
        <v>84</v>
      </c>
      <c r="G57" s="166">
        <v>2270</v>
      </c>
      <c r="H57" s="165">
        <v>2336</v>
      </c>
      <c r="I57" s="164">
        <v>0.97174657534246578</v>
      </c>
      <c r="J57" s="163">
        <v>-66</v>
      </c>
      <c r="K57" s="166">
        <v>4874</v>
      </c>
      <c r="L57" s="165">
        <v>5280</v>
      </c>
      <c r="M57" s="164">
        <v>0.9231060606060606</v>
      </c>
      <c r="N57" s="163">
        <v>-406</v>
      </c>
      <c r="O57" s="162">
        <v>0.46573656134591712</v>
      </c>
      <c r="P57" s="161">
        <v>0.44242424242424244</v>
      </c>
      <c r="Q57" s="160">
        <v>2.331231892167468E-2</v>
      </c>
      <c r="R57" s="139"/>
      <c r="S57" s="139"/>
    </row>
    <row r="58" spans="1:19" x14ac:dyDescent="0.4">
      <c r="A58" s="169"/>
      <c r="B58" s="169"/>
      <c r="C58" s="168" t="s">
        <v>104</v>
      </c>
      <c r="D58" s="167"/>
      <c r="E58" s="167"/>
      <c r="F58" s="6" t="s">
        <v>84</v>
      </c>
      <c r="G58" s="166">
        <v>1840</v>
      </c>
      <c r="H58" s="165">
        <v>2055</v>
      </c>
      <c r="I58" s="164">
        <v>0.89537712895377131</v>
      </c>
      <c r="J58" s="163">
        <v>-215</v>
      </c>
      <c r="K58" s="166">
        <v>3224</v>
      </c>
      <c r="L58" s="165">
        <v>3605</v>
      </c>
      <c r="M58" s="164">
        <v>0.89431345353675451</v>
      </c>
      <c r="N58" s="163">
        <v>-381</v>
      </c>
      <c r="O58" s="162">
        <v>0.57071960297766744</v>
      </c>
      <c r="P58" s="161">
        <v>0.5700416088765603</v>
      </c>
      <c r="Q58" s="160">
        <v>6.7799410110713776E-4</v>
      </c>
      <c r="R58" s="139"/>
      <c r="S58" s="139"/>
    </row>
    <row r="59" spans="1:19" x14ac:dyDescent="0.4">
      <c r="A59" s="169"/>
      <c r="B59" s="169"/>
      <c r="C59" s="168" t="s">
        <v>101</v>
      </c>
      <c r="D59" s="167"/>
      <c r="E59" s="167"/>
      <c r="F59" s="6" t="s">
        <v>84</v>
      </c>
      <c r="G59" s="166">
        <v>5055</v>
      </c>
      <c r="H59" s="165">
        <v>6434</v>
      </c>
      <c r="I59" s="164">
        <v>0.78566987876903949</v>
      </c>
      <c r="J59" s="163">
        <v>-1379</v>
      </c>
      <c r="K59" s="166">
        <v>10165</v>
      </c>
      <c r="L59" s="165">
        <v>12428</v>
      </c>
      <c r="M59" s="164">
        <v>0.81791116832957833</v>
      </c>
      <c r="N59" s="163">
        <v>-2263</v>
      </c>
      <c r="O59" s="162">
        <v>0.49729463846532218</v>
      </c>
      <c r="P59" s="161">
        <v>0.51770196330865792</v>
      </c>
      <c r="Q59" s="160">
        <v>-2.0407324843335739E-2</v>
      </c>
      <c r="R59" s="139"/>
      <c r="S59" s="139"/>
    </row>
    <row r="60" spans="1:19" x14ac:dyDescent="0.4">
      <c r="A60" s="169"/>
      <c r="B60" s="169"/>
      <c r="C60" s="168" t="s">
        <v>98</v>
      </c>
      <c r="D60" s="5" t="s">
        <v>0</v>
      </c>
      <c r="E60" s="167" t="s">
        <v>89</v>
      </c>
      <c r="F60" s="6" t="s">
        <v>84</v>
      </c>
      <c r="G60" s="166">
        <v>7373</v>
      </c>
      <c r="H60" s="165">
        <v>6362</v>
      </c>
      <c r="I60" s="164">
        <v>1.1589122917321597</v>
      </c>
      <c r="J60" s="163">
        <v>1011</v>
      </c>
      <c r="K60" s="166">
        <v>8099</v>
      </c>
      <c r="L60" s="165">
        <v>8100</v>
      </c>
      <c r="M60" s="164">
        <v>0.99987654320987651</v>
      </c>
      <c r="N60" s="163">
        <v>-1</v>
      </c>
      <c r="O60" s="162">
        <v>0.91035930361773054</v>
      </c>
      <c r="P60" s="161">
        <v>0.78543209876543207</v>
      </c>
      <c r="Q60" s="160">
        <v>0.12492720485229847</v>
      </c>
      <c r="R60" s="139"/>
      <c r="S60" s="139"/>
    </row>
    <row r="61" spans="1:19" x14ac:dyDescent="0.4">
      <c r="A61" s="169"/>
      <c r="B61" s="169"/>
      <c r="C61" s="168" t="s">
        <v>96</v>
      </c>
      <c r="D61" s="5" t="s">
        <v>0</v>
      </c>
      <c r="E61" s="167" t="s">
        <v>89</v>
      </c>
      <c r="F61" s="6" t="s">
        <v>84</v>
      </c>
      <c r="G61" s="166">
        <v>3864</v>
      </c>
      <c r="H61" s="165">
        <v>3064</v>
      </c>
      <c r="I61" s="164">
        <v>1.2610966057441253</v>
      </c>
      <c r="J61" s="163">
        <v>800</v>
      </c>
      <c r="K61" s="166">
        <v>5456</v>
      </c>
      <c r="L61" s="165">
        <v>5122</v>
      </c>
      <c r="M61" s="164">
        <v>1.0652089027723546</v>
      </c>
      <c r="N61" s="163">
        <v>334</v>
      </c>
      <c r="O61" s="162">
        <v>0.7082111436950147</v>
      </c>
      <c r="P61" s="161">
        <v>0.59820382663022253</v>
      </c>
      <c r="Q61" s="160">
        <v>0.11000731706479216</v>
      </c>
      <c r="R61" s="139"/>
      <c r="S61" s="139"/>
    </row>
    <row r="62" spans="1:19" x14ac:dyDescent="0.4">
      <c r="A62" s="169"/>
      <c r="B62" s="169"/>
      <c r="C62" s="168" t="s">
        <v>93</v>
      </c>
      <c r="D62" s="5" t="s">
        <v>0</v>
      </c>
      <c r="E62" s="167" t="s">
        <v>89</v>
      </c>
      <c r="F62" s="6" t="s">
        <v>84</v>
      </c>
      <c r="G62" s="166">
        <v>3856</v>
      </c>
      <c r="H62" s="165">
        <v>3382</v>
      </c>
      <c r="I62" s="164">
        <v>1.1401537551744529</v>
      </c>
      <c r="J62" s="163">
        <v>474</v>
      </c>
      <c r="K62" s="166">
        <v>5396</v>
      </c>
      <c r="L62" s="165">
        <v>5280</v>
      </c>
      <c r="M62" s="164">
        <v>1.021969696969697</v>
      </c>
      <c r="N62" s="163">
        <v>116</v>
      </c>
      <c r="O62" s="162">
        <v>0.71460340993328386</v>
      </c>
      <c r="P62" s="161">
        <v>0.64053030303030301</v>
      </c>
      <c r="Q62" s="160">
        <v>7.4073106902980856E-2</v>
      </c>
      <c r="R62" s="139"/>
      <c r="S62" s="139"/>
    </row>
    <row r="63" spans="1:19" x14ac:dyDescent="0.4">
      <c r="A63" s="169"/>
      <c r="B63" s="150"/>
      <c r="C63" s="149" t="s">
        <v>97</v>
      </c>
      <c r="D63" s="11" t="s">
        <v>0</v>
      </c>
      <c r="E63" s="147" t="s">
        <v>89</v>
      </c>
      <c r="F63" s="6" t="s">
        <v>88</v>
      </c>
      <c r="G63" s="146">
        <v>2049</v>
      </c>
      <c r="H63" s="145">
        <v>1899</v>
      </c>
      <c r="I63" s="144">
        <v>1.0789889415481833</v>
      </c>
      <c r="J63" s="143">
        <v>150</v>
      </c>
      <c r="K63" s="146">
        <v>3150</v>
      </c>
      <c r="L63" s="145">
        <v>3150</v>
      </c>
      <c r="M63" s="144">
        <v>1</v>
      </c>
      <c r="N63" s="143">
        <v>0</v>
      </c>
      <c r="O63" s="142">
        <v>0.65047619047619043</v>
      </c>
      <c r="P63" s="141">
        <v>0.60285714285714287</v>
      </c>
      <c r="Q63" s="140">
        <v>4.7619047619047561E-2</v>
      </c>
      <c r="R63" s="139"/>
      <c r="S63" s="139"/>
    </row>
    <row r="64" spans="1:19" x14ac:dyDescent="0.4">
      <c r="A64" s="169"/>
      <c r="B64" s="159" t="s">
        <v>1</v>
      </c>
      <c r="C64" s="158"/>
      <c r="D64" s="175"/>
      <c r="E64" s="158"/>
      <c r="F64" s="174"/>
      <c r="G64" s="157">
        <v>5180</v>
      </c>
      <c r="H64" s="156">
        <v>3906</v>
      </c>
      <c r="I64" s="155">
        <v>1.3261648745519714</v>
      </c>
      <c r="J64" s="154">
        <v>1274</v>
      </c>
      <c r="K64" s="157">
        <v>8938</v>
      </c>
      <c r="L64" s="156">
        <v>9312</v>
      </c>
      <c r="M64" s="155">
        <v>0.9598367697594502</v>
      </c>
      <c r="N64" s="154">
        <v>-374</v>
      </c>
      <c r="O64" s="153">
        <v>0.57954799731483553</v>
      </c>
      <c r="P64" s="152">
        <v>0.41945876288659795</v>
      </c>
      <c r="Q64" s="151">
        <v>0.16008923442823758</v>
      </c>
      <c r="R64" s="139"/>
      <c r="S64" s="139"/>
    </row>
    <row r="65" spans="1:19" x14ac:dyDescent="0.4">
      <c r="A65" s="169"/>
      <c r="B65" s="169"/>
      <c r="C65" s="168" t="s">
        <v>104</v>
      </c>
      <c r="D65" s="167"/>
      <c r="E65" s="167"/>
      <c r="F65" s="6" t="s">
        <v>84</v>
      </c>
      <c r="G65" s="166">
        <v>1011</v>
      </c>
      <c r="H65" s="165">
        <v>949</v>
      </c>
      <c r="I65" s="164">
        <v>1.0653319283456271</v>
      </c>
      <c r="J65" s="163">
        <v>62</v>
      </c>
      <c r="K65" s="166">
        <v>1474</v>
      </c>
      <c r="L65" s="165">
        <v>1615</v>
      </c>
      <c r="M65" s="164">
        <v>0.91269349845201242</v>
      </c>
      <c r="N65" s="163">
        <v>-141</v>
      </c>
      <c r="O65" s="162">
        <v>0.68588873812754414</v>
      </c>
      <c r="P65" s="161">
        <v>0.58761609907120738</v>
      </c>
      <c r="Q65" s="160">
        <v>9.8272639056336764E-2</v>
      </c>
      <c r="R65" s="139"/>
      <c r="S65" s="139"/>
    </row>
    <row r="66" spans="1:19" x14ac:dyDescent="0.4">
      <c r="A66" s="169"/>
      <c r="B66" s="169"/>
      <c r="C66" s="168" t="s">
        <v>103</v>
      </c>
      <c r="D66" s="167"/>
      <c r="E66" s="167"/>
      <c r="F66" s="173"/>
      <c r="G66" s="166"/>
      <c r="H66" s="165">
        <v>0</v>
      </c>
      <c r="I66" s="164" t="e">
        <v>#DIV/0!</v>
      </c>
      <c r="J66" s="163">
        <v>0</v>
      </c>
      <c r="K66" s="166"/>
      <c r="L66" s="165">
        <v>0</v>
      </c>
      <c r="M66" s="164" t="e">
        <v>#DIV/0!</v>
      </c>
      <c r="N66" s="163">
        <v>0</v>
      </c>
      <c r="O66" s="162" t="e">
        <v>#DIV/0!</v>
      </c>
      <c r="P66" s="161" t="e">
        <v>#DIV/0!</v>
      </c>
      <c r="Q66" s="160" t="e">
        <v>#DIV/0!</v>
      </c>
      <c r="R66" s="139"/>
      <c r="S66" s="139"/>
    </row>
    <row r="67" spans="1:19" x14ac:dyDescent="0.4">
      <c r="A67" s="169"/>
      <c r="B67" s="169"/>
      <c r="C67" s="168" t="s">
        <v>102</v>
      </c>
      <c r="D67" s="167"/>
      <c r="E67" s="167"/>
      <c r="F67" s="173"/>
      <c r="G67" s="166"/>
      <c r="H67" s="165">
        <v>0</v>
      </c>
      <c r="I67" s="164" t="e">
        <v>#DIV/0!</v>
      </c>
      <c r="J67" s="163">
        <v>0</v>
      </c>
      <c r="K67" s="166"/>
      <c r="L67" s="165">
        <v>0</v>
      </c>
      <c r="M67" s="164" t="e">
        <v>#DIV/0!</v>
      </c>
      <c r="N67" s="163">
        <v>0</v>
      </c>
      <c r="O67" s="162" t="e">
        <v>#DIV/0!</v>
      </c>
      <c r="P67" s="161" t="e">
        <v>#DIV/0!</v>
      </c>
      <c r="Q67" s="160" t="e">
        <v>#DIV/0!</v>
      </c>
      <c r="R67" s="139"/>
      <c r="S67" s="139"/>
    </row>
    <row r="68" spans="1:19" x14ac:dyDescent="0.4">
      <c r="A68" s="169"/>
      <c r="B68" s="169"/>
      <c r="C68" s="168" t="s">
        <v>101</v>
      </c>
      <c r="D68" s="167"/>
      <c r="E68" s="167"/>
      <c r="F68" s="6" t="s">
        <v>84</v>
      </c>
      <c r="G68" s="166">
        <v>1936</v>
      </c>
      <c r="H68" s="165">
        <v>1708</v>
      </c>
      <c r="I68" s="164">
        <v>1.1334894613583137</v>
      </c>
      <c r="J68" s="163">
        <v>228</v>
      </c>
      <c r="K68" s="166">
        <v>3031</v>
      </c>
      <c r="L68" s="165">
        <v>3088</v>
      </c>
      <c r="M68" s="164">
        <v>0.98154145077720212</v>
      </c>
      <c r="N68" s="163">
        <v>-57</v>
      </c>
      <c r="O68" s="162">
        <v>0.63873309138898049</v>
      </c>
      <c r="P68" s="161">
        <v>0.55310880829015541</v>
      </c>
      <c r="Q68" s="160">
        <v>8.5624283098825082E-2</v>
      </c>
      <c r="R68" s="139"/>
      <c r="S68" s="139"/>
    </row>
    <row r="69" spans="1:19" x14ac:dyDescent="0.4">
      <c r="A69" s="150"/>
      <c r="B69" s="150"/>
      <c r="C69" s="149" t="s">
        <v>90</v>
      </c>
      <c r="D69" s="147"/>
      <c r="E69" s="147"/>
      <c r="F69" s="12" t="s">
        <v>84</v>
      </c>
      <c r="G69" s="146">
        <v>2233</v>
      </c>
      <c r="H69" s="145">
        <v>1249</v>
      </c>
      <c r="I69" s="144">
        <v>1.787830264211369</v>
      </c>
      <c r="J69" s="143">
        <v>984</v>
      </c>
      <c r="K69" s="146">
        <v>4433</v>
      </c>
      <c r="L69" s="145">
        <v>4609</v>
      </c>
      <c r="M69" s="144">
        <v>0.96181384248210022</v>
      </c>
      <c r="N69" s="143">
        <v>-176</v>
      </c>
      <c r="O69" s="142">
        <v>0.50372208436724564</v>
      </c>
      <c r="P69" s="141">
        <v>0.2709915382946409</v>
      </c>
      <c r="Q69" s="140">
        <v>0.23273054607260474</v>
      </c>
      <c r="R69" s="139"/>
      <c r="S69" s="139"/>
    </row>
    <row r="70" spans="1:19" x14ac:dyDescent="0.4">
      <c r="A70" s="159" t="s">
        <v>100</v>
      </c>
      <c r="B70" s="158" t="s">
        <v>99</v>
      </c>
      <c r="C70" s="158"/>
      <c r="D70" s="158"/>
      <c r="E70" s="158"/>
      <c r="F70" s="158"/>
      <c r="G70" s="157">
        <v>50036</v>
      </c>
      <c r="H70" s="156">
        <v>57186</v>
      </c>
      <c r="I70" s="155">
        <v>0.8749693981044312</v>
      </c>
      <c r="J70" s="154">
        <v>-7150</v>
      </c>
      <c r="K70" s="157">
        <v>79119</v>
      </c>
      <c r="L70" s="156">
        <v>92394</v>
      </c>
      <c r="M70" s="155">
        <v>0.85632183908045978</v>
      </c>
      <c r="N70" s="154">
        <v>-13275</v>
      </c>
      <c r="O70" s="153">
        <v>0.63241446428797132</v>
      </c>
      <c r="P70" s="152">
        <v>0.6189362945645821</v>
      </c>
      <c r="Q70" s="151">
        <v>1.3478169723389222E-2</v>
      </c>
      <c r="R70" s="139"/>
      <c r="S70" s="139"/>
    </row>
    <row r="71" spans="1:19" x14ac:dyDescent="0.4">
      <c r="A71" s="169"/>
      <c r="B71" s="168"/>
      <c r="C71" s="167" t="s">
        <v>98</v>
      </c>
      <c r="D71" s="167"/>
      <c r="E71" s="167"/>
      <c r="F71" s="6" t="s">
        <v>84</v>
      </c>
      <c r="G71" s="166">
        <v>21476</v>
      </c>
      <c r="H71" s="165">
        <v>21861</v>
      </c>
      <c r="I71" s="164">
        <v>0.98238872878642336</v>
      </c>
      <c r="J71" s="163">
        <v>-385</v>
      </c>
      <c r="K71" s="166">
        <v>30090</v>
      </c>
      <c r="L71" s="165">
        <v>26196</v>
      </c>
      <c r="M71" s="164">
        <v>1.1486486486486487</v>
      </c>
      <c r="N71" s="163">
        <v>3894</v>
      </c>
      <c r="O71" s="162">
        <v>0.71372549019607845</v>
      </c>
      <c r="P71" s="161">
        <v>0.83451672010994049</v>
      </c>
      <c r="Q71" s="160">
        <v>-0.12079122991386204</v>
      </c>
      <c r="R71" s="139"/>
      <c r="S71" s="139"/>
    </row>
    <row r="72" spans="1:19" x14ac:dyDescent="0.4">
      <c r="A72" s="169"/>
      <c r="B72" s="168"/>
      <c r="C72" s="167" t="s">
        <v>91</v>
      </c>
      <c r="D72" s="167"/>
      <c r="E72" s="167"/>
      <c r="F72" s="6" t="s">
        <v>84</v>
      </c>
      <c r="G72" s="166">
        <v>4685</v>
      </c>
      <c r="H72" s="165">
        <v>5507</v>
      </c>
      <c r="I72" s="164">
        <v>0.85073542763755217</v>
      </c>
      <c r="J72" s="163">
        <v>-822</v>
      </c>
      <c r="K72" s="166">
        <v>7788</v>
      </c>
      <c r="L72" s="165">
        <v>10443</v>
      </c>
      <c r="M72" s="164">
        <v>0.74576271186440679</v>
      </c>
      <c r="N72" s="163">
        <v>-2655</v>
      </c>
      <c r="O72" s="162">
        <v>0.60156651258346172</v>
      </c>
      <c r="P72" s="161">
        <v>0.52733888729292344</v>
      </c>
      <c r="Q72" s="160">
        <v>7.4227625290538279E-2</v>
      </c>
      <c r="R72" s="139"/>
      <c r="S72" s="139"/>
    </row>
    <row r="73" spans="1:19" x14ac:dyDescent="0.4">
      <c r="A73" s="169"/>
      <c r="B73" s="168"/>
      <c r="C73" s="167" t="s">
        <v>97</v>
      </c>
      <c r="D73" s="167"/>
      <c r="E73" s="167"/>
      <c r="F73" s="6" t="s">
        <v>84</v>
      </c>
      <c r="G73" s="166">
        <v>9572</v>
      </c>
      <c r="H73" s="165">
        <v>10821</v>
      </c>
      <c r="I73" s="164">
        <v>0.88457628684964418</v>
      </c>
      <c r="J73" s="163">
        <v>-1249</v>
      </c>
      <c r="K73" s="166">
        <v>16284</v>
      </c>
      <c r="L73" s="165">
        <v>15576</v>
      </c>
      <c r="M73" s="164">
        <v>1.0454545454545454</v>
      </c>
      <c r="N73" s="163">
        <v>708</v>
      </c>
      <c r="O73" s="162">
        <v>0.58781626136084497</v>
      </c>
      <c r="P73" s="161">
        <v>0.69472265023112478</v>
      </c>
      <c r="Q73" s="160">
        <v>-0.10690638887027981</v>
      </c>
      <c r="R73" s="139"/>
      <c r="S73" s="139"/>
    </row>
    <row r="74" spans="1:19" x14ac:dyDescent="0.4">
      <c r="A74" s="169"/>
      <c r="B74" s="168"/>
      <c r="C74" s="167" t="s">
        <v>96</v>
      </c>
      <c r="D74" s="167"/>
      <c r="E74" s="167"/>
      <c r="F74" s="6"/>
      <c r="G74" s="166"/>
      <c r="H74" s="165"/>
      <c r="I74" s="164" t="e">
        <v>#DIV/0!</v>
      </c>
      <c r="J74" s="163">
        <v>0</v>
      </c>
      <c r="K74" s="166"/>
      <c r="L74" s="165"/>
      <c r="M74" s="164" t="e">
        <v>#DIV/0!</v>
      </c>
      <c r="N74" s="163">
        <v>0</v>
      </c>
      <c r="O74" s="162" t="e">
        <v>#DIV/0!</v>
      </c>
      <c r="P74" s="161" t="e">
        <v>#DIV/0!</v>
      </c>
      <c r="Q74" s="160" t="e">
        <v>#DIV/0!</v>
      </c>
      <c r="R74" s="139"/>
      <c r="S74" s="139"/>
    </row>
    <row r="75" spans="1:19" x14ac:dyDescent="0.4">
      <c r="A75" s="169"/>
      <c r="B75" s="168"/>
      <c r="C75" s="167" t="s">
        <v>90</v>
      </c>
      <c r="D75" s="167"/>
      <c r="E75" s="167"/>
      <c r="F75" s="6" t="s">
        <v>84</v>
      </c>
      <c r="G75" s="166">
        <v>5662</v>
      </c>
      <c r="H75" s="165">
        <v>7317</v>
      </c>
      <c r="I75" s="164">
        <v>0.77381440481071473</v>
      </c>
      <c r="J75" s="163">
        <v>-1655</v>
      </c>
      <c r="K75" s="166">
        <v>10266</v>
      </c>
      <c r="L75" s="165">
        <v>15753</v>
      </c>
      <c r="M75" s="164">
        <v>0.651685393258427</v>
      </c>
      <c r="N75" s="163">
        <v>-5487</v>
      </c>
      <c r="O75" s="162">
        <v>0.55152932008571987</v>
      </c>
      <c r="P75" s="161">
        <v>0.46448295562749953</v>
      </c>
      <c r="Q75" s="160">
        <v>8.7046364458220338E-2</v>
      </c>
      <c r="R75" s="139"/>
      <c r="S75" s="139"/>
    </row>
    <row r="76" spans="1:19" x14ac:dyDescent="0.4">
      <c r="A76" s="169"/>
      <c r="B76" s="168"/>
      <c r="C76" s="167" t="s">
        <v>95</v>
      </c>
      <c r="D76" s="167"/>
      <c r="E76" s="167"/>
      <c r="F76" s="6" t="s">
        <v>88</v>
      </c>
      <c r="G76" s="166"/>
      <c r="H76" s="165">
        <v>1847</v>
      </c>
      <c r="I76" s="164">
        <v>0</v>
      </c>
      <c r="J76" s="163">
        <v>-1847</v>
      </c>
      <c r="K76" s="166"/>
      <c r="L76" s="165">
        <v>4071</v>
      </c>
      <c r="M76" s="164">
        <v>0</v>
      </c>
      <c r="N76" s="163">
        <v>-4071</v>
      </c>
      <c r="O76" s="162" t="e">
        <v>#DIV/0!</v>
      </c>
      <c r="P76" s="161">
        <v>0.45369688037337264</v>
      </c>
      <c r="Q76" s="160" t="e">
        <v>#DIV/0!</v>
      </c>
      <c r="R76" s="139"/>
      <c r="S76" s="139"/>
    </row>
    <row r="77" spans="1:19" x14ac:dyDescent="0.4">
      <c r="A77" s="169"/>
      <c r="B77" s="168"/>
      <c r="C77" s="167" t="s">
        <v>94</v>
      </c>
      <c r="D77" s="167"/>
      <c r="E77" s="167"/>
      <c r="F77" s="6"/>
      <c r="G77" s="166"/>
      <c r="H77" s="165"/>
      <c r="I77" s="164" t="e">
        <v>#DIV/0!</v>
      </c>
      <c r="J77" s="163">
        <v>0</v>
      </c>
      <c r="K77" s="166"/>
      <c r="L77" s="165"/>
      <c r="M77" s="164" t="e">
        <v>#DIV/0!</v>
      </c>
      <c r="N77" s="163">
        <v>0</v>
      </c>
      <c r="O77" s="162" t="e">
        <v>#DIV/0!</v>
      </c>
      <c r="P77" s="161" t="e">
        <v>#DIV/0!</v>
      </c>
      <c r="Q77" s="160" t="e">
        <v>#DIV/0!</v>
      </c>
      <c r="R77" s="139"/>
      <c r="S77" s="139"/>
    </row>
    <row r="78" spans="1:19" x14ac:dyDescent="0.4">
      <c r="A78" s="169"/>
      <c r="B78" s="168"/>
      <c r="C78" s="167" t="s">
        <v>93</v>
      </c>
      <c r="D78" s="167"/>
      <c r="E78" s="167"/>
      <c r="F78" s="6" t="s">
        <v>84</v>
      </c>
      <c r="G78" s="166">
        <v>6167</v>
      </c>
      <c r="H78" s="165">
        <v>7131</v>
      </c>
      <c r="I78" s="164">
        <v>0.8648155938858505</v>
      </c>
      <c r="J78" s="163">
        <v>-964</v>
      </c>
      <c r="K78" s="166">
        <v>9558</v>
      </c>
      <c r="L78" s="165">
        <v>10620</v>
      </c>
      <c r="M78" s="164">
        <v>0.9</v>
      </c>
      <c r="N78" s="163">
        <v>-1062</v>
      </c>
      <c r="O78" s="162">
        <v>0.64521866499267633</v>
      </c>
      <c r="P78" s="161">
        <v>0.6714689265536723</v>
      </c>
      <c r="Q78" s="160">
        <v>-2.6250261560995969E-2</v>
      </c>
      <c r="R78" s="139"/>
      <c r="S78" s="139"/>
    </row>
    <row r="79" spans="1:19" x14ac:dyDescent="0.4">
      <c r="A79" s="169"/>
      <c r="B79" s="226"/>
      <c r="C79" s="225" t="s">
        <v>92</v>
      </c>
      <c r="D79" s="225"/>
      <c r="E79" s="225"/>
      <c r="F79" s="224" t="s">
        <v>84</v>
      </c>
      <c r="G79" s="166">
        <v>2474</v>
      </c>
      <c r="H79" s="165" t="s">
        <v>0</v>
      </c>
      <c r="I79" s="164" t="e">
        <v>#VALUE!</v>
      </c>
      <c r="J79" s="163" t="e">
        <v>#VALUE!</v>
      </c>
      <c r="K79" s="166">
        <v>5133</v>
      </c>
      <c r="L79" s="165" t="s">
        <v>0</v>
      </c>
      <c r="M79" s="164" t="e">
        <v>#VALUE!</v>
      </c>
      <c r="N79" s="163" t="e">
        <v>#VALUE!</v>
      </c>
      <c r="O79" s="162">
        <v>0.48197934930839664</v>
      </c>
      <c r="P79" s="161" t="e">
        <v>#VALUE!</v>
      </c>
      <c r="Q79" s="160" t="e">
        <v>#VALUE!</v>
      </c>
      <c r="R79" s="139"/>
      <c r="S79" s="139"/>
    </row>
    <row r="80" spans="1:19" x14ac:dyDescent="0.4">
      <c r="A80" s="169"/>
      <c r="B80" s="172"/>
      <c r="C80" s="171" t="s">
        <v>256</v>
      </c>
      <c r="D80" s="171"/>
      <c r="E80" s="171"/>
      <c r="F80" s="7" t="s">
        <v>88</v>
      </c>
      <c r="G80" s="166"/>
      <c r="H80" s="165"/>
      <c r="I80" s="164" t="e">
        <v>#DIV/0!</v>
      </c>
      <c r="J80" s="163">
        <v>0</v>
      </c>
      <c r="K80" s="166"/>
      <c r="L80" s="165"/>
      <c r="M80" s="164" t="e">
        <v>#DIV/0!</v>
      </c>
      <c r="N80" s="163">
        <v>0</v>
      </c>
      <c r="O80" s="162" t="e">
        <v>#DIV/0!</v>
      </c>
      <c r="P80" s="161" t="e">
        <v>#DIV/0!</v>
      </c>
      <c r="Q80" s="160" t="e">
        <v>#DIV/0!</v>
      </c>
      <c r="R80" s="139"/>
      <c r="S80" s="139"/>
    </row>
    <row r="81" spans="1:19" x14ac:dyDescent="0.4">
      <c r="A81" s="169"/>
      <c r="B81" s="172"/>
      <c r="C81" s="171" t="s">
        <v>91</v>
      </c>
      <c r="D81" s="10" t="s">
        <v>0</v>
      </c>
      <c r="E81" s="171" t="s">
        <v>89</v>
      </c>
      <c r="F81" s="7" t="s">
        <v>88</v>
      </c>
      <c r="G81" s="166" t="s">
        <v>0</v>
      </c>
      <c r="H81" s="165">
        <v>1342</v>
      </c>
      <c r="I81" s="164" t="e">
        <v>#VALUE!</v>
      </c>
      <c r="J81" s="163" t="e">
        <v>#VALUE!</v>
      </c>
      <c r="K81" s="166" t="s">
        <v>0</v>
      </c>
      <c r="L81" s="165">
        <v>4956</v>
      </c>
      <c r="M81" s="164" t="e">
        <v>#VALUE!</v>
      </c>
      <c r="N81" s="163" t="e">
        <v>#VALUE!</v>
      </c>
      <c r="O81" s="162" t="e">
        <v>#VALUE!</v>
      </c>
      <c r="P81" s="161">
        <v>0.27078288942695722</v>
      </c>
      <c r="Q81" s="160" t="e">
        <v>#VALUE!</v>
      </c>
      <c r="R81" s="139"/>
      <c r="S81" s="139"/>
    </row>
    <row r="82" spans="1:19" x14ac:dyDescent="0.4">
      <c r="A82" s="150"/>
      <c r="B82" s="149"/>
      <c r="C82" s="147" t="s">
        <v>90</v>
      </c>
      <c r="D82" s="11" t="s">
        <v>0</v>
      </c>
      <c r="E82" s="147" t="s">
        <v>89</v>
      </c>
      <c r="F82" s="6" t="s">
        <v>88</v>
      </c>
      <c r="G82" s="146" t="s">
        <v>0</v>
      </c>
      <c r="H82" s="145">
        <v>1360</v>
      </c>
      <c r="I82" s="144" t="e">
        <v>#VALUE!</v>
      </c>
      <c r="J82" s="143" t="e">
        <v>#VALUE!</v>
      </c>
      <c r="K82" s="146" t="s">
        <v>0</v>
      </c>
      <c r="L82" s="145">
        <v>4779</v>
      </c>
      <c r="M82" s="144" t="e">
        <v>#VALUE!</v>
      </c>
      <c r="N82" s="143" t="e">
        <v>#VALUE!</v>
      </c>
      <c r="O82" s="142" t="e">
        <v>#VALUE!</v>
      </c>
      <c r="P82" s="141">
        <v>0.28457836367440886</v>
      </c>
      <c r="Q82" s="140" t="e">
        <v>#VALUE!</v>
      </c>
      <c r="R82" s="139"/>
      <c r="S82" s="139"/>
    </row>
    <row r="83" spans="1:19" x14ac:dyDescent="0.4">
      <c r="A83" s="159" t="s">
        <v>87</v>
      </c>
      <c r="B83" s="158" t="s">
        <v>86</v>
      </c>
      <c r="C83" s="158"/>
      <c r="D83" s="158"/>
      <c r="E83" s="158"/>
      <c r="F83" s="158"/>
      <c r="G83" s="157">
        <v>52</v>
      </c>
      <c r="H83" s="156">
        <v>88</v>
      </c>
      <c r="I83" s="155">
        <v>0.59090909090909094</v>
      </c>
      <c r="J83" s="154">
        <v>-36</v>
      </c>
      <c r="K83" s="157">
        <v>90</v>
      </c>
      <c r="L83" s="156">
        <v>189</v>
      </c>
      <c r="M83" s="155">
        <v>0.47619047619047616</v>
      </c>
      <c r="N83" s="154">
        <v>-99</v>
      </c>
      <c r="O83" s="153">
        <v>0.57777777777777772</v>
      </c>
      <c r="P83" s="152">
        <v>0.46560846560846558</v>
      </c>
      <c r="Q83" s="151">
        <v>0.11216931216931214</v>
      </c>
      <c r="R83" s="139"/>
      <c r="S83" s="139"/>
    </row>
    <row r="84" spans="1:19" ht="18.75" x14ac:dyDescent="0.4">
      <c r="A84" s="150"/>
      <c r="B84" s="149"/>
      <c r="C84" s="148" t="s">
        <v>85</v>
      </c>
      <c r="D84" s="147"/>
      <c r="E84" s="147"/>
      <c r="F84" s="12" t="s">
        <v>84</v>
      </c>
      <c r="G84" s="146">
        <v>52</v>
      </c>
      <c r="H84" s="145">
        <v>88</v>
      </c>
      <c r="I84" s="144">
        <v>0.59090909090909094</v>
      </c>
      <c r="J84" s="143">
        <v>-36</v>
      </c>
      <c r="K84" s="146">
        <v>90</v>
      </c>
      <c r="L84" s="145">
        <v>189</v>
      </c>
      <c r="M84" s="144">
        <v>0.47619047619047616</v>
      </c>
      <c r="N84" s="143">
        <v>-99</v>
      </c>
      <c r="O84" s="142">
        <v>0.57777777777777772</v>
      </c>
      <c r="P84" s="141">
        <v>0.46560846560846558</v>
      </c>
      <c r="Q84" s="140">
        <v>0.11216931216931214</v>
      </c>
      <c r="R84" s="139"/>
      <c r="S84" s="139"/>
    </row>
    <row r="85" spans="1:19" x14ac:dyDescent="0.4">
      <c r="G85" s="138"/>
      <c r="H85" s="138"/>
      <c r="I85" s="138"/>
      <c r="J85" s="138"/>
      <c r="K85" s="138"/>
      <c r="L85" s="138"/>
      <c r="M85" s="138"/>
      <c r="N85" s="138"/>
      <c r="O85" s="137"/>
      <c r="P85" s="137"/>
      <c r="Q85" s="137"/>
    </row>
    <row r="86" spans="1:19" x14ac:dyDescent="0.4">
      <c r="C86" s="8" t="s">
        <v>83</v>
      </c>
    </row>
    <row r="87" spans="1:19" x14ac:dyDescent="0.4">
      <c r="C87" s="9" t="s">
        <v>82</v>
      </c>
    </row>
    <row r="88" spans="1:19" x14ac:dyDescent="0.4">
      <c r="C88" s="8" t="s">
        <v>81</v>
      </c>
    </row>
    <row r="89" spans="1:19" x14ac:dyDescent="0.4">
      <c r="C89" s="8" t="s">
        <v>80</v>
      </c>
    </row>
    <row r="90" spans="1:19" x14ac:dyDescent="0.4">
      <c r="C90" s="8" t="s">
        <v>79</v>
      </c>
    </row>
  </sheetData>
  <mergeCells count="15">
    <mergeCell ref="A1:D1"/>
    <mergeCell ref="A3:F4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</mergeCells>
  <phoneticPr fontId="3"/>
  <hyperlinks>
    <hyperlink ref="A1" location="'R3'!A1" display="令和３年度"/>
    <hyperlink ref="A1:D1" location="'h26'!A1" display="'h26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showGridLines="0" zoomScale="90" zoomScaleNormal="90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36" customWidth="1"/>
    <col min="2" max="2" width="1.125" style="136" customWidth="1"/>
    <col min="3" max="3" width="6.75" style="136" customWidth="1"/>
    <col min="4" max="4" width="2.625" style="136" bestFit="1" customWidth="1"/>
    <col min="5" max="5" width="7.125" style="136" bestFit="1" customWidth="1"/>
    <col min="6" max="6" width="6.375" style="136" customWidth="1"/>
    <col min="7" max="8" width="12.75" style="136" bestFit="1" customWidth="1"/>
    <col min="9" max="9" width="7.625" style="136" customWidth="1"/>
    <col min="10" max="10" width="9.625" style="136" customWidth="1"/>
    <col min="11" max="12" width="12.75" style="136" bestFit="1" customWidth="1"/>
    <col min="13" max="13" width="7.625" style="136" customWidth="1"/>
    <col min="14" max="16" width="9.625" style="136" customWidth="1"/>
    <col min="17" max="17" width="8.625" style="136" customWidth="1"/>
    <col min="18" max="16384" width="9" style="136"/>
  </cols>
  <sheetData>
    <row r="1" spans="1:19" ht="17.25" customHeight="1" thickBot="1" x14ac:dyDescent="0.45">
      <c r="A1" s="281" t="str">
        <f>'h26'!A1</f>
        <v>平成26年度</v>
      </c>
      <c r="B1" s="281"/>
      <c r="C1" s="281"/>
      <c r="D1" s="281"/>
      <c r="E1" s="89"/>
      <c r="F1" s="89"/>
      <c r="G1" s="89"/>
      <c r="H1" s="89"/>
      <c r="I1" s="89"/>
      <c r="J1" s="92" t="str">
        <f ca="1">RIGHT(CELL("filename",$A$1),LEN(CELL("filename",$A$1))-FIND("]",CELL("filename",$A$1)))</f>
        <v>10月（上旬）</v>
      </c>
      <c r="K1" s="93" t="s">
        <v>72</v>
      </c>
      <c r="L1" s="89"/>
      <c r="M1" s="89"/>
      <c r="N1" s="89"/>
      <c r="O1" s="89"/>
      <c r="P1" s="89"/>
      <c r="Q1" s="89"/>
    </row>
    <row r="2" spans="1:19" x14ac:dyDescent="0.4">
      <c r="A2" s="299">
        <v>26</v>
      </c>
      <c r="B2" s="284"/>
      <c r="C2" s="1">
        <f>1988+A2</f>
        <v>2014</v>
      </c>
      <c r="D2" s="2" t="s">
        <v>141</v>
      </c>
      <c r="E2" s="2">
        <v>10</v>
      </c>
      <c r="F2" s="2" t="s">
        <v>140</v>
      </c>
      <c r="G2" s="291" t="s">
        <v>139</v>
      </c>
      <c r="H2" s="284"/>
      <c r="I2" s="284"/>
      <c r="J2" s="292"/>
      <c r="K2" s="284" t="s">
        <v>138</v>
      </c>
      <c r="L2" s="284"/>
      <c r="M2" s="284"/>
      <c r="N2" s="284"/>
      <c r="O2" s="291" t="s">
        <v>137</v>
      </c>
      <c r="P2" s="284"/>
      <c r="Q2" s="302"/>
    </row>
    <row r="3" spans="1:19" x14ac:dyDescent="0.4">
      <c r="A3" s="295" t="s">
        <v>136</v>
      </c>
      <c r="B3" s="296"/>
      <c r="C3" s="296"/>
      <c r="D3" s="296"/>
      <c r="E3" s="296"/>
      <c r="F3" s="296"/>
      <c r="G3" s="293" t="s">
        <v>284</v>
      </c>
      <c r="H3" s="287" t="s">
        <v>283</v>
      </c>
      <c r="I3" s="289" t="s">
        <v>133</v>
      </c>
      <c r="J3" s="290"/>
      <c r="K3" s="285" t="s">
        <v>284</v>
      </c>
      <c r="L3" s="287" t="s">
        <v>283</v>
      </c>
      <c r="M3" s="289" t="s">
        <v>133</v>
      </c>
      <c r="N3" s="290"/>
      <c r="O3" s="303" t="s">
        <v>284</v>
      </c>
      <c r="P3" s="282" t="s">
        <v>283</v>
      </c>
      <c r="Q3" s="300" t="s">
        <v>131</v>
      </c>
    </row>
    <row r="4" spans="1:19" ht="14.25" thickBot="1" x14ac:dyDescent="0.45">
      <c r="A4" s="297"/>
      <c r="B4" s="298"/>
      <c r="C4" s="298"/>
      <c r="D4" s="298"/>
      <c r="E4" s="298"/>
      <c r="F4" s="298"/>
      <c r="G4" s="294"/>
      <c r="H4" s="288"/>
      <c r="I4" s="3" t="s">
        <v>132</v>
      </c>
      <c r="J4" s="4" t="s">
        <v>131</v>
      </c>
      <c r="K4" s="286"/>
      <c r="L4" s="288"/>
      <c r="M4" s="3" t="s">
        <v>132</v>
      </c>
      <c r="N4" s="4" t="s">
        <v>131</v>
      </c>
      <c r="O4" s="304"/>
      <c r="P4" s="283"/>
      <c r="Q4" s="301"/>
    </row>
    <row r="5" spans="1:19" x14ac:dyDescent="0.4">
      <c r="A5" s="176" t="s">
        <v>130</v>
      </c>
      <c r="B5" s="195"/>
      <c r="C5" s="195"/>
      <c r="D5" s="195"/>
      <c r="E5" s="195"/>
      <c r="F5" s="195"/>
      <c r="G5" s="194">
        <v>136012</v>
      </c>
      <c r="H5" s="193">
        <v>117491</v>
      </c>
      <c r="I5" s="192">
        <v>1.1576376062847367</v>
      </c>
      <c r="J5" s="191">
        <v>18521</v>
      </c>
      <c r="K5" s="194">
        <v>203383</v>
      </c>
      <c r="L5" s="193">
        <v>197857</v>
      </c>
      <c r="M5" s="192">
        <v>1.0279292620427884</v>
      </c>
      <c r="N5" s="191">
        <v>5526</v>
      </c>
      <c r="O5" s="190">
        <v>0.66874812545787998</v>
      </c>
      <c r="P5" s="189">
        <v>0.59381775726913877</v>
      </c>
      <c r="Q5" s="188">
        <v>7.4930368188741214E-2</v>
      </c>
      <c r="R5" s="139"/>
      <c r="S5" s="139"/>
    </row>
    <row r="6" spans="1:19" x14ac:dyDescent="0.4">
      <c r="A6" s="159" t="s">
        <v>129</v>
      </c>
      <c r="B6" s="158" t="s">
        <v>128</v>
      </c>
      <c r="C6" s="158"/>
      <c r="D6" s="158"/>
      <c r="E6" s="158"/>
      <c r="F6" s="158"/>
      <c r="G6" s="157">
        <v>59480</v>
      </c>
      <c r="H6" s="156">
        <v>50557</v>
      </c>
      <c r="I6" s="155">
        <v>1.176493858417232</v>
      </c>
      <c r="J6" s="154">
        <v>8923</v>
      </c>
      <c r="K6" s="177">
        <v>83803</v>
      </c>
      <c r="L6" s="156">
        <v>80570</v>
      </c>
      <c r="M6" s="155">
        <v>1.0401265979893262</v>
      </c>
      <c r="N6" s="154">
        <v>3233</v>
      </c>
      <c r="O6" s="153">
        <v>0.70975979380213117</v>
      </c>
      <c r="P6" s="152">
        <v>0.62749162219188281</v>
      </c>
      <c r="Q6" s="151">
        <v>8.2268171610248353E-2</v>
      </c>
      <c r="R6" s="139"/>
      <c r="S6" s="139"/>
    </row>
    <row r="7" spans="1:19" x14ac:dyDescent="0.4">
      <c r="A7" s="169"/>
      <c r="B7" s="159" t="s">
        <v>127</v>
      </c>
      <c r="C7" s="158"/>
      <c r="D7" s="158"/>
      <c r="E7" s="158"/>
      <c r="F7" s="158"/>
      <c r="G7" s="157">
        <v>40148</v>
      </c>
      <c r="H7" s="156">
        <v>34689</v>
      </c>
      <c r="I7" s="155">
        <v>1.1573697713972728</v>
      </c>
      <c r="J7" s="154">
        <v>5459</v>
      </c>
      <c r="K7" s="157">
        <v>56304</v>
      </c>
      <c r="L7" s="156">
        <v>53449</v>
      </c>
      <c r="M7" s="155">
        <v>1.0534154053396696</v>
      </c>
      <c r="N7" s="154">
        <v>2855</v>
      </c>
      <c r="O7" s="153">
        <v>0.71305768684285309</v>
      </c>
      <c r="P7" s="152">
        <v>0.64901120694493819</v>
      </c>
      <c r="Q7" s="151">
        <v>6.4046479897914899E-2</v>
      </c>
      <c r="R7" s="139"/>
      <c r="S7" s="139"/>
    </row>
    <row r="8" spans="1:19" x14ac:dyDescent="0.4">
      <c r="A8" s="169"/>
      <c r="B8" s="169"/>
      <c r="C8" s="168" t="s">
        <v>98</v>
      </c>
      <c r="D8" s="5"/>
      <c r="E8" s="167"/>
      <c r="F8" s="6" t="s">
        <v>84</v>
      </c>
      <c r="G8" s="200">
        <v>34355</v>
      </c>
      <c r="H8" s="199">
        <v>30918</v>
      </c>
      <c r="I8" s="164">
        <v>1.1111650171421179</v>
      </c>
      <c r="J8" s="163">
        <v>3437</v>
      </c>
      <c r="K8" s="200">
        <v>45200</v>
      </c>
      <c r="L8" s="199">
        <v>47332</v>
      </c>
      <c r="M8" s="164">
        <v>0.95495647764725766</v>
      </c>
      <c r="N8" s="163">
        <v>-2132</v>
      </c>
      <c r="O8" s="162">
        <v>0.76006637168141589</v>
      </c>
      <c r="P8" s="161">
        <v>0.65321558353756448</v>
      </c>
      <c r="Q8" s="160">
        <v>0.10685078814385141</v>
      </c>
      <c r="R8" s="139"/>
      <c r="S8" s="139"/>
    </row>
    <row r="9" spans="1:19" x14ac:dyDescent="0.4">
      <c r="A9" s="169"/>
      <c r="B9" s="169"/>
      <c r="C9" s="168" t="s">
        <v>112</v>
      </c>
      <c r="D9" s="167"/>
      <c r="E9" s="167"/>
      <c r="F9" s="6" t="s">
        <v>84</v>
      </c>
      <c r="G9" s="200">
        <v>5211</v>
      </c>
      <c r="H9" s="199">
        <v>3019</v>
      </c>
      <c r="I9" s="164">
        <v>1.72606823451474</v>
      </c>
      <c r="J9" s="163">
        <v>2192</v>
      </c>
      <c r="K9" s="200">
        <v>10000</v>
      </c>
      <c r="L9" s="199">
        <v>4500</v>
      </c>
      <c r="M9" s="164">
        <v>2.2222222222222223</v>
      </c>
      <c r="N9" s="163">
        <v>5500</v>
      </c>
      <c r="O9" s="162">
        <v>0.52110000000000001</v>
      </c>
      <c r="P9" s="161">
        <v>0.67088888888888887</v>
      </c>
      <c r="Q9" s="160">
        <v>-0.14978888888888886</v>
      </c>
      <c r="R9" s="139"/>
      <c r="S9" s="139"/>
    </row>
    <row r="10" spans="1:19" x14ac:dyDescent="0.4">
      <c r="A10" s="169"/>
      <c r="B10" s="169"/>
      <c r="C10" s="168" t="s">
        <v>96</v>
      </c>
      <c r="D10" s="167"/>
      <c r="E10" s="167"/>
      <c r="F10" s="173"/>
      <c r="G10" s="200"/>
      <c r="H10" s="199"/>
      <c r="I10" s="164" t="e">
        <v>#DIV/0!</v>
      </c>
      <c r="J10" s="163">
        <v>0</v>
      </c>
      <c r="K10" s="200"/>
      <c r="L10" s="199"/>
      <c r="M10" s="164" t="e">
        <v>#DIV/0!</v>
      </c>
      <c r="N10" s="163">
        <v>0</v>
      </c>
      <c r="O10" s="162" t="e">
        <v>#DIV/0!</v>
      </c>
      <c r="P10" s="161" t="e">
        <v>#DIV/0!</v>
      </c>
      <c r="Q10" s="160" t="e">
        <v>#DIV/0!</v>
      </c>
      <c r="R10" s="139"/>
      <c r="S10" s="139"/>
    </row>
    <row r="11" spans="1:19" x14ac:dyDescent="0.4">
      <c r="A11" s="169"/>
      <c r="B11" s="169"/>
      <c r="C11" s="168" t="s">
        <v>97</v>
      </c>
      <c r="D11" s="167"/>
      <c r="E11" s="167"/>
      <c r="F11" s="173"/>
      <c r="G11" s="200"/>
      <c r="H11" s="199"/>
      <c r="I11" s="164" t="e">
        <v>#DIV/0!</v>
      </c>
      <c r="J11" s="163">
        <v>0</v>
      </c>
      <c r="K11" s="200"/>
      <c r="L11" s="199"/>
      <c r="M11" s="164" t="e">
        <v>#DIV/0!</v>
      </c>
      <c r="N11" s="163">
        <v>0</v>
      </c>
      <c r="O11" s="162" t="e">
        <v>#DIV/0!</v>
      </c>
      <c r="P11" s="161" t="e">
        <v>#DIV/0!</v>
      </c>
      <c r="Q11" s="160" t="e">
        <v>#DIV/0!</v>
      </c>
      <c r="R11" s="139"/>
      <c r="S11" s="139"/>
    </row>
    <row r="12" spans="1:19" x14ac:dyDescent="0.4">
      <c r="A12" s="169"/>
      <c r="B12" s="169"/>
      <c r="C12" s="168" t="s">
        <v>93</v>
      </c>
      <c r="D12" s="167"/>
      <c r="E12" s="167"/>
      <c r="F12" s="173"/>
      <c r="G12" s="200"/>
      <c r="H12" s="199"/>
      <c r="I12" s="164" t="e">
        <v>#DIV/0!</v>
      </c>
      <c r="J12" s="163">
        <v>0</v>
      </c>
      <c r="K12" s="200"/>
      <c r="L12" s="199"/>
      <c r="M12" s="164" t="e">
        <v>#DIV/0!</v>
      </c>
      <c r="N12" s="163">
        <v>0</v>
      </c>
      <c r="O12" s="162" t="e">
        <v>#DIV/0!</v>
      </c>
      <c r="P12" s="161" t="e">
        <v>#DIV/0!</v>
      </c>
      <c r="Q12" s="160" t="e">
        <v>#DIV/0!</v>
      </c>
      <c r="R12" s="139"/>
      <c r="S12" s="139"/>
    </row>
    <row r="13" spans="1:19" x14ac:dyDescent="0.4">
      <c r="A13" s="169"/>
      <c r="B13" s="169"/>
      <c r="C13" s="168" t="s">
        <v>91</v>
      </c>
      <c r="D13" s="167"/>
      <c r="E13" s="167"/>
      <c r="F13" s="6" t="s">
        <v>84</v>
      </c>
      <c r="G13" s="200">
        <v>582</v>
      </c>
      <c r="H13" s="199">
        <v>752</v>
      </c>
      <c r="I13" s="164">
        <v>0.77393617021276595</v>
      </c>
      <c r="J13" s="163">
        <v>-170</v>
      </c>
      <c r="K13" s="200">
        <v>1104</v>
      </c>
      <c r="L13" s="199">
        <v>1617</v>
      </c>
      <c r="M13" s="164">
        <v>0.68274582560296848</v>
      </c>
      <c r="N13" s="163">
        <v>-513</v>
      </c>
      <c r="O13" s="162">
        <v>0.52717391304347827</v>
      </c>
      <c r="P13" s="161">
        <v>0.46505875077303649</v>
      </c>
      <c r="Q13" s="160">
        <v>6.2115162270441782E-2</v>
      </c>
      <c r="R13" s="139"/>
      <c r="S13" s="139"/>
    </row>
    <row r="14" spans="1:19" x14ac:dyDescent="0.4">
      <c r="A14" s="169"/>
      <c r="B14" s="169"/>
      <c r="C14" s="168" t="s">
        <v>110</v>
      </c>
      <c r="D14" s="167"/>
      <c r="E14" s="167"/>
      <c r="F14" s="173"/>
      <c r="G14" s="200"/>
      <c r="H14" s="199"/>
      <c r="I14" s="164" t="e">
        <v>#DIV/0!</v>
      </c>
      <c r="J14" s="163">
        <v>0</v>
      </c>
      <c r="K14" s="200"/>
      <c r="L14" s="199"/>
      <c r="M14" s="164" t="e">
        <v>#DIV/0!</v>
      </c>
      <c r="N14" s="163">
        <v>0</v>
      </c>
      <c r="O14" s="162" t="e">
        <v>#DIV/0!</v>
      </c>
      <c r="P14" s="161" t="e">
        <v>#DIV/0!</v>
      </c>
      <c r="Q14" s="160" t="e">
        <v>#DIV/0!</v>
      </c>
      <c r="R14" s="139"/>
      <c r="S14" s="139"/>
    </row>
    <row r="15" spans="1:19" x14ac:dyDescent="0.4">
      <c r="A15" s="169"/>
      <c r="B15" s="169"/>
      <c r="C15" s="168" t="s">
        <v>90</v>
      </c>
      <c r="D15" s="167"/>
      <c r="E15" s="167"/>
      <c r="F15" s="173"/>
      <c r="G15" s="200"/>
      <c r="H15" s="199"/>
      <c r="I15" s="164" t="e">
        <v>#DIV/0!</v>
      </c>
      <c r="J15" s="163">
        <v>0</v>
      </c>
      <c r="K15" s="200"/>
      <c r="L15" s="199"/>
      <c r="M15" s="164" t="e">
        <v>#DIV/0!</v>
      </c>
      <c r="N15" s="163">
        <v>0</v>
      </c>
      <c r="O15" s="162" t="e">
        <v>#DIV/0!</v>
      </c>
      <c r="P15" s="161" t="e">
        <v>#DIV/0!</v>
      </c>
      <c r="Q15" s="160" t="e">
        <v>#DIV/0!</v>
      </c>
      <c r="R15" s="139"/>
      <c r="S15" s="139"/>
    </row>
    <row r="16" spans="1:19" x14ac:dyDescent="0.4">
      <c r="A16" s="169"/>
      <c r="B16" s="169"/>
      <c r="C16" s="149" t="s">
        <v>126</v>
      </c>
      <c r="D16" s="147"/>
      <c r="E16" s="147"/>
      <c r="F16" s="187"/>
      <c r="G16" s="198"/>
      <c r="H16" s="197"/>
      <c r="I16" s="144" t="e">
        <v>#DIV/0!</v>
      </c>
      <c r="J16" s="143">
        <v>0</v>
      </c>
      <c r="K16" s="198"/>
      <c r="L16" s="197"/>
      <c r="M16" s="144" t="e">
        <v>#DIV/0!</v>
      </c>
      <c r="N16" s="143">
        <v>0</v>
      </c>
      <c r="O16" s="142" t="e">
        <v>#DIV/0!</v>
      </c>
      <c r="P16" s="141" t="e">
        <v>#DIV/0!</v>
      </c>
      <c r="Q16" s="140" t="e">
        <v>#DIV/0!</v>
      </c>
      <c r="R16" s="139"/>
      <c r="S16" s="139"/>
    </row>
    <row r="17" spans="1:19" x14ac:dyDescent="0.4">
      <c r="A17" s="169"/>
      <c r="B17" s="159" t="s">
        <v>125</v>
      </c>
      <c r="C17" s="158"/>
      <c r="D17" s="158"/>
      <c r="E17" s="158"/>
      <c r="F17" s="174"/>
      <c r="G17" s="157">
        <v>18756</v>
      </c>
      <c r="H17" s="156">
        <v>15490</v>
      </c>
      <c r="I17" s="155">
        <v>1.2108457069076823</v>
      </c>
      <c r="J17" s="154">
        <v>3266</v>
      </c>
      <c r="K17" s="157">
        <v>26670</v>
      </c>
      <c r="L17" s="156">
        <v>26470</v>
      </c>
      <c r="M17" s="155">
        <v>1.0075557234605212</v>
      </c>
      <c r="N17" s="154">
        <v>200</v>
      </c>
      <c r="O17" s="153">
        <v>0.70326209223847014</v>
      </c>
      <c r="P17" s="152">
        <v>0.58519078201737817</v>
      </c>
      <c r="Q17" s="151">
        <v>0.11807131022109196</v>
      </c>
      <c r="R17" s="139"/>
      <c r="S17" s="139"/>
    </row>
    <row r="18" spans="1:19" x14ac:dyDescent="0.4">
      <c r="A18" s="169"/>
      <c r="B18" s="169"/>
      <c r="C18" s="168" t="s">
        <v>98</v>
      </c>
      <c r="D18" s="167"/>
      <c r="E18" s="167"/>
      <c r="F18" s="173"/>
      <c r="G18" s="166"/>
      <c r="H18" s="165"/>
      <c r="I18" s="164" t="e">
        <v>#DIV/0!</v>
      </c>
      <c r="J18" s="163">
        <v>0</v>
      </c>
      <c r="K18" s="166"/>
      <c r="L18" s="165"/>
      <c r="M18" s="164" t="e">
        <v>#DIV/0!</v>
      </c>
      <c r="N18" s="163">
        <v>0</v>
      </c>
      <c r="O18" s="162" t="e">
        <v>#DIV/0!</v>
      </c>
      <c r="P18" s="161" t="e">
        <v>#DIV/0!</v>
      </c>
      <c r="Q18" s="160" t="e">
        <v>#DIV/0!</v>
      </c>
      <c r="R18" s="139"/>
      <c r="S18" s="139"/>
    </row>
    <row r="19" spans="1:19" x14ac:dyDescent="0.4">
      <c r="A19" s="169"/>
      <c r="B19" s="169"/>
      <c r="C19" s="168" t="s">
        <v>96</v>
      </c>
      <c r="D19" s="167"/>
      <c r="E19" s="167"/>
      <c r="F19" s="6" t="s">
        <v>84</v>
      </c>
      <c r="G19" s="166">
        <v>2773</v>
      </c>
      <c r="H19" s="165">
        <v>2511</v>
      </c>
      <c r="I19" s="164">
        <v>1.1043409000398248</v>
      </c>
      <c r="J19" s="163">
        <v>262</v>
      </c>
      <c r="K19" s="166">
        <v>4245</v>
      </c>
      <c r="L19" s="165">
        <v>3815</v>
      </c>
      <c r="M19" s="164">
        <v>1.1127129750982963</v>
      </c>
      <c r="N19" s="163">
        <v>430</v>
      </c>
      <c r="O19" s="162">
        <v>0.65323910482921088</v>
      </c>
      <c r="P19" s="161">
        <v>0.65819134993446915</v>
      </c>
      <c r="Q19" s="160">
        <v>-4.9522451052582683E-3</v>
      </c>
      <c r="R19" s="139"/>
      <c r="S19" s="139"/>
    </row>
    <row r="20" spans="1:19" x14ac:dyDescent="0.4">
      <c r="A20" s="169"/>
      <c r="B20" s="169"/>
      <c r="C20" s="168" t="s">
        <v>97</v>
      </c>
      <c r="D20" s="167"/>
      <c r="E20" s="167"/>
      <c r="F20" s="6" t="s">
        <v>84</v>
      </c>
      <c r="G20" s="166">
        <v>5485</v>
      </c>
      <c r="H20" s="165">
        <v>3886</v>
      </c>
      <c r="I20" s="164">
        <v>1.4114770972722595</v>
      </c>
      <c r="J20" s="163">
        <v>1599</v>
      </c>
      <c r="K20" s="166">
        <v>8425</v>
      </c>
      <c r="L20" s="165">
        <v>7865</v>
      </c>
      <c r="M20" s="164">
        <v>1.0712015257469802</v>
      </c>
      <c r="N20" s="163">
        <v>560</v>
      </c>
      <c r="O20" s="162">
        <v>0.65103857566765577</v>
      </c>
      <c r="P20" s="161">
        <v>0.49408773045136684</v>
      </c>
      <c r="Q20" s="160">
        <v>0.15695084521628894</v>
      </c>
      <c r="R20" s="139"/>
      <c r="S20" s="139"/>
    </row>
    <row r="21" spans="1:19" x14ac:dyDescent="0.4">
      <c r="A21" s="169"/>
      <c r="B21" s="169"/>
      <c r="C21" s="168" t="s">
        <v>98</v>
      </c>
      <c r="D21" s="5" t="s">
        <v>0</v>
      </c>
      <c r="E21" s="167" t="s">
        <v>89</v>
      </c>
      <c r="F21" s="6" t="s">
        <v>84</v>
      </c>
      <c r="G21" s="166">
        <v>2298</v>
      </c>
      <c r="H21" s="165">
        <v>2046</v>
      </c>
      <c r="I21" s="164">
        <v>1.1231671554252198</v>
      </c>
      <c r="J21" s="163">
        <v>252</v>
      </c>
      <c r="K21" s="166">
        <v>2755</v>
      </c>
      <c r="L21" s="165">
        <v>2755</v>
      </c>
      <c r="M21" s="164">
        <v>1</v>
      </c>
      <c r="N21" s="163">
        <v>0</v>
      </c>
      <c r="O21" s="162">
        <v>0.83411978221415606</v>
      </c>
      <c r="P21" s="161">
        <v>0.74264972776769511</v>
      </c>
      <c r="Q21" s="160">
        <v>9.1470054446460947E-2</v>
      </c>
      <c r="R21" s="139"/>
      <c r="S21" s="139"/>
    </row>
    <row r="22" spans="1:19" x14ac:dyDescent="0.4">
      <c r="A22" s="169"/>
      <c r="B22" s="169"/>
      <c r="C22" s="168" t="s">
        <v>98</v>
      </c>
      <c r="D22" s="5" t="s">
        <v>0</v>
      </c>
      <c r="E22" s="167" t="s">
        <v>123</v>
      </c>
      <c r="F22" s="6" t="s">
        <v>84</v>
      </c>
      <c r="G22" s="166">
        <v>1227</v>
      </c>
      <c r="H22" s="165">
        <v>1197</v>
      </c>
      <c r="I22" s="164">
        <v>1.0250626566416041</v>
      </c>
      <c r="J22" s="163">
        <v>30</v>
      </c>
      <c r="K22" s="166">
        <v>1305</v>
      </c>
      <c r="L22" s="165">
        <v>1500</v>
      </c>
      <c r="M22" s="164">
        <v>0.87</v>
      </c>
      <c r="N22" s="163">
        <v>-195</v>
      </c>
      <c r="O22" s="162">
        <v>0.94022988505747129</v>
      </c>
      <c r="P22" s="161">
        <v>0.79800000000000004</v>
      </c>
      <c r="Q22" s="160">
        <v>0.14222988505747125</v>
      </c>
      <c r="R22" s="139"/>
      <c r="S22" s="139"/>
    </row>
    <row r="23" spans="1:19" x14ac:dyDescent="0.4">
      <c r="A23" s="169"/>
      <c r="B23" s="169"/>
      <c r="C23" s="168" t="s">
        <v>98</v>
      </c>
      <c r="D23" s="5" t="s">
        <v>0</v>
      </c>
      <c r="E23" s="167" t="s">
        <v>124</v>
      </c>
      <c r="F23" s="6" t="s">
        <v>88</v>
      </c>
      <c r="G23" s="166"/>
      <c r="H23" s="165"/>
      <c r="I23" s="164" t="e">
        <v>#DIV/0!</v>
      </c>
      <c r="J23" s="163">
        <v>0</v>
      </c>
      <c r="K23" s="166"/>
      <c r="L23" s="165"/>
      <c r="M23" s="164" t="e">
        <v>#DIV/0!</v>
      </c>
      <c r="N23" s="163">
        <v>0</v>
      </c>
      <c r="O23" s="162" t="e">
        <v>#DIV/0!</v>
      </c>
      <c r="P23" s="161" t="e">
        <v>#DIV/0!</v>
      </c>
      <c r="Q23" s="160" t="e">
        <v>#DIV/0!</v>
      </c>
      <c r="R23" s="139"/>
      <c r="S23" s="139"/>
    </row>
    <row r="24" spans="1:19" x14ac:dyDescent="0.4">
      <c r="A24" s="169"/>
      <c r="B24" s="169"/>
      <c r="C24" s="168" t="s">
        <v>96</v>
      </c>
      <c r="D24" s="5" t="s">
        <v>0</v>
      </c>
      <c r="E24" s="167" t="s">
        <v>89</v>
      </c>
      <c r="F24" s="6" t="s">
        <v>84</v>
      </c>
      <c r="G24" s="166">
        <v>1032</v>
      </c>
      <c r="H24" s="165">
        <v>683</v>
      </c>
      <c r="I24" s="164">
        <v>1.5109809663250366</v>
      </c>
      <c r="J24" s="163">
        <v>349</v>
      </c>
      <c r="K24" s="166">
        <v>1490</v>
      </c>
      <c r="L24" s="165">
        <v>1500</v>
      </c>
      <c r="M24" s="164">
        <v>0.99333333333333329</v>
      </c>
      <c r="N24" s="163">
        <v>-10</v>
      </c>
      <c r="O24" s="162">
        <v>0.69261744966442951</v>
      </c>
      <c r="P24" s="161">
        <v>0.45533333333333331</v>
      </c>
      <c r="Q24" s="160">
        <v>0.2372841163310962</v>
      </c>
      <c r="R24" s="139"/>
      <c r="S24" s="139"/>
    </row>
    <row r="25" spans="1:19" x14ac:dyDescent="0.4">
      <c r="A25" s="169"/>
      <c r="B25" s="169"/>
      <c r="C25" s="168" t="s">
        <v>96</v>
      </c>
      <c r="D25" s="5" t="s">
        <v>0</v>
      </c>
      <c r="E25" s="167" t="s">
        <v>123</v>
      </c>
      <c r="F25" s="173"/>
      <c r="G25" s="166"/>
      <c r="H25" s="165"/>
      <c r="I25" s="164" t="e">
        <v>#DIV/0!</v>
      </c>
      <c r="J25" s="163">
        <v>0</v>
      </c>
      <c r="K25" s="166"/>
      <c r="L25" s="165"/>
      <c r="M25" s="164" t="e">
        <v>#DIV/0!</v>
      </c>
      <c r="N25" s="163">
        <v>0</v>
      </c>
      <c r="O25" s="162" t="e">
        <v>#DIV/0!</v>
      </c>
      <c r="P25" s="161" t="e">
        <v>#DIV/0!</v>
      </c>
      <c r="Q25" s="160" t="e">
        <v>#DIV/0!</v>
      </c>
      <c r="R25" s="139"/>
      <c r="S25" s="139"/>
    </row>
    <row r="26" spans="1:19" x14ac:dyDescent="0.4">
      <c r="A26" s="169"/>
      <c r="B26" s="169"/>
      <c r="C26" s="168" t="s">
        <v>90</v>
      </c>
      <c r="D26" s="5" t="s">
        <v>0</v>
      </c>
      <c r="E26" s="167" t="s">
        <v>89</v>
      </c>
      <c r="F26" s="173"/>
      <c r="G26" s="166"/>
      <c r="H26" s="165"/>
      <c r="I26" s="164" t="e">
        <v>#DIV/0!</v>
      </c>
      <c r="J26" s="163">
        <v>0</v>
      </c>
      <c r="K26" s="166"/>
      <c r="L26" s="165"/>
      <c r="M26" s="164" t="e">
        <v>#DIV/0!</v>
      </c>
      <c r="N26" s="163">
        <v>0</v>
      </c>
      <c r="O26" s="162" t="e">
        <v>#DIV/0!</v>
      </c>
      <c r="P26" s="161" t="e">
        <v>#DIV/0!</v>
      </c>
      <c r="Q26" s="160" t="e">
        <v>#DIV/0!</v>
      </c>
      <c r="R26" s="139"/>
      <c r="S26" s="139"/>
    </row>
    <row r="27" spans="1:19" x14ac:dyDescent="0.4">
      <c r="A27" s="169"/>
      <c r="B27" s="169"/>
      <c r="C27" s="168" t="s">
        <v>93</v>
      </c>
      <c r="D27" s="5" t="s">
        <v>0</v>
      </c>
      <c r="E27" s="167" t="s">
        <v>89</v>
      </c>
      <c r="F27" s="173"/>
      <c r="G27" s="166"/>
      <c r="H27" s="165"/>
      <c r="I27" s="164" t="e">
        <v>#DIV/0!</v>
      </c>
      <c r="J27" s="163">
        <v>0</v>
      </c>
      <c r="K27" s="166"/>
      <c r="L27" s="165"/>
      <c r="M27" s="164" t="e">
        <v>#DIV/0!</v>
      </c>
      <c r="N27" s="163">
        <v>0</v>
      </c>
      <c r="O27" s="162" t="e">
        <v>#DIV/0!</v>
      </c>
      <c r="P27" s="161" t="e">
        <v>#DIV/0!</v>
      </c>
      <c r="Q27" s="160" t="e">
        <v>#DIV/0!</v>
      </c>
      <c r="R27" s="139"/>
      <c r="S27" s="139"/>
    </row>
    <row r="28" spans="1:19" x14ac:dyDescent="0.4">
      <c r="A28" s="169"/>
      <c r="B28" s="169"/>
      <c r="C28" s="168" t="s">
        <v>110</v>
      </c>
      <c r="D28" s="167"/>
      <c r="E28" s="167"/>
      <c r="F28" s="173"/>
      <c r="G28" s="166"/>
      <c r="H28" s="165"/>
      <c r="I28" s="164" t="e">
        <v>#DIV/0!</v>
      </c>
      <c r="J28" s="163">
        <v>0</v>
      </c>
      <c r="K28" s="166"/>
      <c r="L28" s="165"/>
      <c r="M28" s="164" t="e">
        <v>#DIV/0!</v>
      </c>
      <c r="N28" s="163">
        <v>0</v>
      </c>
      <c r="O28" s="162" t="e">
        <v>#DIV/0!</v>
      </c>
      <c r="P28" s="161" t="e">
        <v>#DIV/0!</v>
      </c>
      <c r="Q28" s="160" t="e">
        <v>#DIV/0!</v>
      </c>
      <c r="R28" s="139"/>
      <c r="S28" s="139"/>
    </row>
    <row r="29" spans="1:19" x14ac:dyDescent="0.4">
      <c r="A29" s="169"/>
      <c r="B29" s="169"/>
      <c r="C29" s="168" t="s">
        <v>105</v>
      </c>
      <c r="D29" s="167"/>
      <c r="E29" s="167"/>
      <c r="F29" s="173"/>
      <c r="G29" s="166"/>
      <c r="H29" s="165"/>
      <c r="I29" s="164" t="e">
        <v>#DIV/0!</v>
      </c>
      <c r="J29" s="163">
        <v>0</v>
      </c>
      <c r="K29" s="166"/>
      <c r="L29" s="165"/>
      <c r="M29" s="164" t="e">
        <v>#DIV/0!</v>
      </c>
      <c r="N29" s="163">
        <v>0</v>
      </c>
      <c r="O29" s="162" t="e">
        <v>#DIV/0!</v>
      </c>
      <c r="P29" s="161" t="e">
        <v>#DIV/0!</v>
      </c>
      <c r="Q29" s="160" t="e">
        <v>#DIV/0!</v>
      </c>
      <c r="R29" s="139"/>
      <c r="S29" s="139"/>
    </row>
    <row r="30" spans="1:19" x14ac:dyDescent="0.4">
      <c r="A30" s="169"/>
      <c r="B30" s="169"/>
      <c r="C30" s="168" t="s">
        <v>122</v>
      </c>
      <c r="D30" s="167"/>
      <c r="E30" s="167"/>
      <c r="F30" s="173"/>
      <c r="G30" s="166"/>
      <c r="H30" s="165"/>
      <c r="I30" s="164" t="e">
        <v>#DIV/0!</v>
      </c>
      <c r="J30" s="163">
        <v>0</v>
      </c>
      <c r="K30" s="166"/>
      <c r="L30" s="165"/>
      <c r="M30" s="164" t="e">
        <v>#DIV/0!</v>
      </c>
      <c r="N30" s="163">
        <v>0</v>
      </c>
      <c r="O30" s="162" t="e">
        <v>#DIV/0!</v>
      </c>
      <c r="P30" s="161" t="e">
        <v>#DIV/0!</v>
      </c>
      <c r="Q30" s="160" t="e">
        <v>#DIV/0!</v>
      </c>
      <c r="R30" s="139"/>
      <c r="S30" s="139"/>
    </row>
    <row r="31" spans="1:19" x14ac:dyDescent="0.4">
      <c r="A31" s="169"/>
      <c r="B31" s="169"/>
      <c r="C31" s="168" t="s">
        <v>121</v>
      </c>
      <c r="D31" s="167"/>
      <c r="E31" s="167"/>
      <c r="F31" s="6" t="s">
        <v>84</v>
      </c>
      <c r="G31" s="166">
        <v>1062</v>
      </c>
      <c r="H31" s="165">
        <v>1207</v>
      </c>
      <c r="I31" s="164">
        <v>0.87986743993371996</v>
      </c>
      <c r="J31" s="163">
        <v>-145</v>
      </c>
      <c r="K31" s="166">
        <v>1450</v>
      </c>
      <c r="L31" s="165">
        <v>2610</v>
      </c>
      <c r="M31" s="164">
        <v>0.55555555555555558</v>
      </c>
      <c r="N31" s="163">
        <v>-1160</v>
      </c>
      <c r="O31" s="162">
        <v>0.73241379310344823</v>
      </c>
      <c r="P31" s="161">
        <v>0.46245210727969349</v>
      </c>
      <c r="Q31" s="160">
        <v>0.26996168582375474</v>
      </c>
      <c r="R31" s="139"/>
      <c r="S31" s="139"/>
    </row>
    <row r="32" spans="1:19" x14ac:dyDescent="0.4">
      <c r="A32" s="169"/>
      <c r="B32" s="169"/>
      <c r="C32" s="168" t="s">
        <v>120</v>
      </c>
      <c r="D32" s="167"/>
      <c r="E32" s="167"/>
      <c r="F32" s="173"/>
      <c r="G32" s="166"/>
      <c r="H32" s="165"/>
      <c r="I32" s="164" t="e">
        <v>#DIV/0!</v>
      </c>
      <c r="J32" s="163">
        <v>0</v>
      </c>
      <c r="K32" s="166"/>
      <c r="L32" s="165"/>
      <c r="M32" s="164" t="e">
        <v>#DIV/0!</v>
      </c>
      <c r="N32" s="163">
        <v>0</v>
      </c>
      <c r="O32" s="162" t="e">
        <v>#DIV/0!</v>
      </c>
      <c r="P32" s="161" t="e">
        <v>#DIV/0!</v>
      </c>
      <c r="Q32" s="160" t="e">
        <v>#DIV/0!</v>
      </c>
      <c r="R32" s="139"/>
      <c r="S32" s="139"/>
    </row>
    <row r="33" spans="1:19" x14ac:dyDescent="0.4">
      <c r="A33" s="169"/>
      <c r="B33" s="169"/>
      <c r="C33" s="168" t="s">
        <v>119</v>
      </c>
      <c r="D33" s="167"/>
      <c r="E33" s="167"/>
      <c r="F33" s="6" t="s">
        <v>84</v>
      </c>
      <c r="G33" s="166">
        <v>677</v>
      </c>
      <c r="H33" s="165">
        <v>504</v>
      </c>
      <c r="I33" s="164">
        <v>1.3432539682539681</v>
      </c>
      <c r="J33" s="163">
        <v>173</v>
      </c>
      <c r="K33" s="166">
        <v>1450</v>
      </c>
      <c r="L33" s="165">
        <v>1160</v>
      </c>
      <c r="M33" s="164">
        <v>1.25</v>
      </c>
      <c r="N33" s="163">
        <v>290</v>
      </c>
      <c r="O33" s="162">
        <v>0.46689655172413791</v>
      </c>
      <c r="P33" s="161">
        <v>0.43448275862068964</v>
      </c>
      <c r="Q33" s="160">
        <v>3.2413793103448274E-2</v>
      </c>
      <c r="R33" s="139"/>
      <c r="S33" s="139"/>
    </row>
    <row r="34" spans="1:19" x14ac:dyDescent="0.4">
      <c r="A34" s="169"/>
      <c r="B34" s="169"/>
      <c r="C34" s="168" t="s">
        <v>94</v>
      </c>
      <c r="D34" s="167"/>
      <c r="E34" s="167"/>
      <c r="F34" s="173"/>
      <c r="G34" s="166"/>
      <c r="H34" s="165"/>
      <c r="I34" s="164" t="e">
        <v>#DIV/0!</v>
      </c>
      <c r="J34" s="163">
        <v>0</v>
      </c>
      <c r="K34" s="166"/>
      <c r="L34" s="165"/>
      <c r="M34" s="164" t="e">
        <v>#DIV/0!</v>
      </c>
      <c r="N34" s="163">
        <v>0</v>
      </c>
      <c r="O34" s="162" t="e">
        <v>#DIV/0!</v>
      </c>
      <c r="P34" s="161" t="e">
        <v>#DIV/0!</v>
      </c>
      <c r="Q34" s="160" t="e">
        <v>#DIV/0!</v>
      </c>
      <c r="R34" s="139"/>
      <c r="S34" s="139"/>
    </row>
    <row r="35" spans="1:19" x14ac:dyDescent="0.4">
      <c r="A35" s="169"/>
      <c r="B35" s="169"/>
      <c r="C35" s="168" t="s">
        <v>90</v>
      </c>
      <c r="D35" s="167"/>
      <c r="E35" s="167"/>
      <c r="F35" s="173"/>
      <c r="G35" s="166"/>
      <c r="H35" s="165"/>
      <c r="I35" s="164" t="e">
        <v>#DIV/0!</v>
      </c>
      <c r="J35" s="163">
        <v>0</v>
      </c>
      <c r="K35" s="166"/>
      <c r="L35" s="165"/>
      <c r="M35" s="164" t="e">
        <v>#DIV/0!</v>
      </c>
      <c r="N35" s="163">
        <v>0</v>
      </c>
      <c r="O35" s="162" t="e">
        <v>#DIV/0!</v>
      </c>
      <c r="P35" s="161" t="e">
        <v>#DIV/0!</v>
      </c>
      <c r="Q35" s="160" t="e">
        <v>#DIV/0!</v>
      </c>
      <c r="R35" s="139"/>
      <c r="S35" s="139"/>
    </row>
    <row r="36" spans="1:19" x14ac:dyDescent="0.4">
      <c r="A36" s="169"/>
      <c r="B36" s="150"/>
      <c r="C36" s="149" t="s">
        <v>93</v>
      </c>
      <c r="D36" s="147"/>
      <c r="E36" s="147"/>
      <c r="F36" s="6" t="s">
        <v>84</v>
      </c>
      <c r="G36" s="146">
        <v>4202</v>
      </c>
      <c r="H36" s="145">
        <v>3456</v>
      </c>
      <c r="I36" s="144">
        <v>1.2158564814814814</v>
      </c>
      <c r="J36" s="143">
        <v>746</v>
      </c>
      <c r="K36" s="146">
        <v>5550</v>
      </c>
      <c r="L36" s="145">
        <v>5265</v>
      </c>
      <c r="M36" s="144">
        <v>1.0541310541310542</v>
      </c>
      <c r="N36" s="143">
        <v>285</v>
      </c>
      <c r="O36" s="142">
        <v>0.75711711711711716</v>
      </c>
      <c r="P36" s="141">
        <v>0.65641025641025641</v>
      </c>
      <c r="Q36" s="140">
        <v>0.10070686070686075</v>
      </c>
      <c r="R36" s="139"/>
      <c r="S36" s="139"/>
    </row>
    <row r="37" spans="1:19" x14ac:dyDescent="0.4">
      <c r="A37" s="169"/>
      <c r="B37" s="159" t="s">
        <v>118</v>
      </c>
      <c r="C37" s="158"/>
      <c r="D37" s="158"/>
      <c r="E37" s="158"/>
      <c r="F37" s="174"/>
      <c r="G37" s="157">
        <v>576</v>
      </c>
      <c r="H37" s="156">
        <v>378</v>
      </c>
      <c r="I37" s="155">
        <v>1.5238095238095237</v>
      </c>
      <c r="J37" s="154">
        <v>198</v>
      </c>
      <c r="K37" s="157">
        <v>829</v>
      </c>
      <c r="L37" s="156">
        <v>651</v>
      </c>
      <c r="M37" s="155">
        <v>1.2734254992319509</v>
      </c>
      <c r="N37" s="154">
        <v>178</v>
      </c>
      <c r="O37" s="153">
        <v>0.69481302774427023</v>
      </c>
      <c r="P37" s="152">
        <v>0.58064516129032262</v>
      </c>
      <c r="Q37" s="151">
        <v>0.11416786645394761</v>
      </c>
      <c r="R37" s="139"/>
      <c r="S37" s="139"/>
    </row>
    <row r="38" spans="1:19" x14ac:dyDescent="0.4">
      <c r="A38" s="169"/>
      <c r="B38" s="169"/>
      <c r="C38" s="168" t="s">
        <v>117</v>
      </c>
      <c r="D38" s="167"/>
      <c r="E38" s="167"/>
      <c r="F38" s="6" t="s">
        <v>84</v>
      </c>
      <c r="G38" s="166">
        <v>384</v>
      </c>
      <c r="H38" s="165">
        <v>239</v>
      </c>
      <c r="I38" s="164">
        <v>1.606694560669456</v>
      </c>
      <c r="J38" s="163">
        <v>145</v>
      </c>
      <c r="K38" s="166">
        <v>478</v>
      </c>
      <c r="L38" s="165">
        <v>339</v>
      </c>
      <c r="M38" s="164">
        <v>1.4100294985250736</v>
      </c>
      <c r="N38" s="163">
        <v>139</v>
      </c>
      <c r="O38" s="162">
        <v>0.80334728033472802</v>
      </c>
      <c r="P38" s="161">
        <v>0.70501474926253682</v>
      </c>
      <c r="Q38" s="160">
        <v>9.8332531072191198E-2</v>
      </c>
      <c r="R38" s="139"/>
      <c r="S38" s="139"/>
    </row>
    <row r="39" spans="1:19" x14ac:dyDescent="0.4">
      <c r="A39" s="150"/>
      <c r="B39" s="150"/>
      <c r="C39" s="186" t="s">
        <v>116</v>
      </c>
      <c r="D39" s="185"/>
      <c r="E39" s="185"/>
      <c r="F39" s="6" t="s">
        <v>84</v>
      </c>
      <c r="G39" s="184">
        <v>192</v>
      </c>
      <c r="H39" s="183">
        <v>139</v>
      </c>
      <c r="I39" s="182">
        <v>1.3812949640287771</v>
      </c>
      <c r="J39" s="181">
        <v>53</v>
      </c>
      <c r="K39" s="184">
        <v>351</v>
      </c>
      <c r="L39" s="183">
        <v>312</v>
      </c>
      <c r="M39" s="182">
        <v>1.125</v>
      </c>
      <c r="N39" s="181">
        <v>39</v>
      </c>
      <c r="O39" s="180">
        <v>0.54700854700854706</v>
      </c>
      <c r="P39" s="179">
        <v>0.44551282051282054</v>
      </c>
      <c r="Q39" s="178">
        <v>0.10149572649572652</v>
      </c>
      <c r="R39" s="139"/>
      <c r="S39" s="139"/>
    </row>
    <row r="40" spans="1:19" x14ac:dyDescent="0.4">
      <c r="A40" s="159" t="s">
        <v>115</v>
      </c>
      <c r="B40" s="158" t="s">
        <v>114</v>
      </c>
      <c r="C40" s="158"/>
      <c r="D40" s="158"/>
      <c r="E40" s="158"/>
      <c r="F40" s="174"/>
      <c r="G40" s="157">
        <v>76532</v>
      </c>
      <c r="H40" s="156">
        <v>66934</v>
      </c>
      <c r="I40" s="155">
        <v>1.143394986105716</v>
      </c>
      <c r="J40" s="154">
        <v>9598</v>
      </c>
      <c r="K40" s="177">
        <v>119580</v>
      </c>
      <c r="L40" s="156">
        <v>117287</v>
      </c>
      <c r="M40" s="155">
        <v>1.0195503337965846</v>
      </c>
      <c r="N40" s="154">
        <v>2293</v>
      </c>
      <c r="O40" s="153">
        <v>0.64000669008195354</v>
      </c>
      <c r="P40" s="152">
        <v>0.57068558322746765</v>
      </c>
      <c r="Q40" s="151">
        <v>6.9321106854485892E-2</v>
      </c>
      <c r="R40" s="139"/>
      <c r="S40" s="139"/>
    </row>
    <row r="41" spans="1:19" x14ac:dyDescent="0.4">
      <c r="A41" s="176"/>
      <c r="B41" s="159" t="s">
        <v>144</v>
      </c>
      <c r="C41" s="158"/>
      <c r="D41" s="158"/>
      <c r="E41" s="158"/>
      <c r="F41" s="174"/>
      <c r="G41" s="157">
        <v>75022</v>
      </c>
      <c r="H41" s="156">
        <v>66084</v>
      </c>
      <c r="I41" s="155">
        <v>1.1352521033835725</v>
      </c>
      <c r="J41" s="154">
        <v>8938</v>
      </c>
      <c r="K41" s="157">
        <v>116606</v>
      </c>
      <c r="L41" s="156">
        <v>114637</v>
      </c>
      <c r="M41" s="155">
        <v>1.0171759554070676</v>
      </c>
      <c r="N41" s="154">
        <v>1969</v>
      </c>
      <c r="O41" s="153">
        <v>0.64338027202716841</v>
      </c>
      <c r="P41" s="152">
        <v>0.57646309655695804</v>
      </c>
      <c r="Q41" s="151">
        <v>6.6917175470210366E-2</v>
      </c>
      <c r="R41" s="139"/>
      <c r="S41" s="139"/>
    </row>
    <row r="42" spans="1:19" x14ac:dyDescent="0.4">
      <c r="A42" s="169"/>
      <c r="B42" s="169"/>
      <c r="C42" s="168" t="s">
        <v>143</v>
      </c>
      <c r="D42" s="167"/>
      <c r="E42" s="167"/>
      <c r="F42" s="6" t="s">
        <v>84</v>
      </c>
      <c r="G42" s="166">
        <v>31395</v>
      </c>
      <c r="H42" s="165">
        <v>29417</v>
      </c>
      <c r="I42" s="164">
        <v>1.0672400312744332</v>
      </c>
      <c r="J42" s="163">
        <v>1978</v>
      </c>
      <c r="K42" s="166">
        <v>41666</v>
      </c>
      <c r="L42" s="165">
        <v>43479</v>
      </c>
      <c r="M42" s="164">
        <v>0.95830170887094923</v>
      </c>
      <c r="N42" s="163">
        <v>-1813</v>
      </c>
      <c r="O42" s="162">
        <v>0.75349205587289392</v>
      </c>
      <c r="P42" s="161">
        <v>0.67657949814853147</v>
      </c>
      <c r="Q42" s="160">
        <v>7.6912557724362451E-2</v>
      </c>
      <c r="R42" s="139"/>
      <c r="S42" s="139"/>
    </row>
    <row r="43" spans="1:19" x14ac:dyDescent="0.4">
      <c r="A43" s="169"/>
      <c r="B43" s="169"/>
      <c r="C43" s="168" t="s">
        <v>112</v>
      </c>
      <c r="D43" s="167"/>
      <c r="E43" s="167"/>
      <c r="F43" s="6" t="s">
        <v>84</v>
      </c>
      <c r="G43" s="166">
        <v>5515</v>
      </c>
      <c r="H43" s="165">
        <v>4573</v>
      </c>
      <c r="I43" s="164">
        <v>1.20599169035644</v>
      </c>
      <c r="J43" s="163">
        <v>942</v>
      </c>
      <c r="K43" s="166">
        <v>7932</v>
      </c>
      <c r="L43" s="165">
        <v>8211</v>
      </c>
      <c r="M43" s="164">
        <v>0.96602119108512974</v>
      </c>
      <c r="N43" s="163">
        <v>-279</v>
      </c>
      <c r="O43" s="162">
        <v>0.69528492183560264</v>
      </c>
      <c r="P43" s="161">
        <v>0.55693581780538304</v>
      </c>
      <c r="Q43" s="160">
        <v>0.13834910403021961</v>
      </c>
      <c r="R43" s="139"/>
      <c r="S43" s="139"/>
    </row>
    <row r="44" spans="1:19" x14ac:dyDescent="0.4">
      <c r="A44" s="169"/>
      <c r="B44" s="169"/>
      <c r="C44" s="168" t="s">
        <v>96</v>
      </c>
      <c r="D44" s="167"/>
      <c r="E44" s="167"/>
      <c r="F44" s="6" t="s">
        <v>84</v>
      </c>
      <c r="G44" s="166">
        <v>3945</v>
      </c>
      <c r="H44" s="165">
        <v>3663</v>
      </c>
      <c r="I44" s="164">
        <v>1.0769860769860771</v>
      </c>
      <c r="J44" s="163">
        <v>282</v>
      </c>
      <c r="K44" s="166">
        <v>7178</v>
      </c>
      <c r="L44" s="165">
        <v>6414</v>
      </c>
      <c r="M44" s="164">
        <v>1.1191144371686934</v>
      </c>
      <c r="N44" s="163">
        <v>764</v>
      </c>
      <c r="O44" s="162">
        <v>0.54959598774031759</v>
      </c>
      <c r="P44" s="161">
        <v>0.57109448082319925</v>
      </c>
      <c r="Q44" s="160">
        <v>-2.1498493082881653E-2</v>
      </c>
      <c r="R44" s="139"/>
      <c r="S44" s="139"/>
    </row>
    <row r="45" spans="1:19" x14ac:dyDescent="0.4">
      <c r="A45" s="169"/>
      <c r="B45" s="169"/>
      <c r="C45" s="168" t="s">
        <v>90</v>
      </c>
      <c r="D45" s="167"/>
      <c r="E45" s="167"/>
      <c r="F45" s="6" t="s">
        <v>84</v>
      </c>
      <c r="G45" s="166">
        <v>2012</v>
      </c>
      <c r="H45" s="165">
        <v>1590</v>
      </c>
      <c r="I45" s="164">
        <v>1.2654088050314465</v>
      </c>
      <c r="J45" s="163">
        <v>422</v>
      </c>
      <c r="K45" s="166">
        <v>3413</v>
      </c>
      <c r="L45" s="165">
        <v>3035</v>
      </c>
      <c r="M45" s="164">
        <v>1.1245469522240528</v>
      </c>
      <c r="N45" s="163">
        <v>378</v>
      </c>
      <c r="O45" s="162">
        <v>0.58951069440375037</v>
      </c>
      <c r="P45" s="161">
        <v>0.52388797364085671</v>
      </c>
      <c r="Q45" s="160">
        <v>6.562272076289366E-2</v>
      </c>
      <c r="R45" s="139"/>
      <c r="S45" s="139"/>
    </row>
    <row r="46" spans="1:19" x14ac:dyDescent="0.4">
      <c r="A46" s="169"/>
      <c r="B46" s="169"/>
      <c r="C46" s="168" t="s">
        <v>93</v>
      </c>
      <c r="D46" s="167"/>
      <c r="E46" s="167"/>
      <c r="F46" s="6" t="s">
        <v>84</v>
      </c>
      <c r="G46" s="166">
        <v>4944</v>
      </c>
      <c r="H46" s="165">
        <v>4448</v>
      </c>
      <c r="I46" s="164">
        <v>1.1115107913669064</v>
      </c>
      <c r="J46" s="163">
        <v>496</v>
      </c>
      <c r="K46" s="166">
        <v>9029</v>
      </c>
      <c r="L46" s="165">
        <v>7284</v>
      </c>
      <c r="M46" s="164">
        <v>1.2395661724327294</v>
      </c>
      <c r="N46" s="163">
        <v>1745</v>
      </c>
      <c r="O46" s="162">
        <v>0.54756894451212756</v>
      </c>
      <c r="P46" s="161">
        <v>0.61065348709500278</v>
      </c>
      <c r="Q46" s="160">
        <v>-6.3084542582875214E-2</v>
      </c>
      <c r="R46" s="139"/>
      <c r="S46" s="139"/>
    </row>
    <row r="47" spans="1:19" x14ac:dyDescent="0.4">
      <c r="A47" s="169"/>
      <c r="B47" s="169"/>
      <c r="C47" s="168" t="s">
        <v>97</v>
      </c>
      <c r="D47" s="167"/>
      <c r="E47" s="167"/>
      <c r="F47" s="6" t="s">
        <v>84</v>
      </c>
      <c r="G47" s="166">
        <v>9101</v>
      </c>
      <c r="H47" s="165">
        <v>7660</v>
      </c>
      <c r="I47" s="164">
        <v>1.1881201044386422</v>
      </c>
      <c r="J47" s="163">
        <v>1441</v>
      </c>
      <c r="K47" s="166">
        <v>15103</v>
      </c>
      <c r="L47" s="165">
        <v>16278</v>
      </c>
      <c r="M47" s="164">
        <v>0.92781668509644921</v>
      </c>
      <c r="N47" s="163">
        <v>-1175</v>
      </c>
      <c r="O47" s="162">
        <v>0.60259551082566376</v>
      </c>
      <c r="P47" s="161">
        <v>0.4705737805627227</v>
      </c>
      <c r="Q47" s="160">
        <v>0.13202173026294106</v>
      </c>
      <c r="R47" s="139"/>
      <c r="S47" s="139"/>
    </row>
    <row r="48" spans="1:19" x14ac:dyDescent="0.4">
      <c r="A48" s="169"/>
      <c r="B48" s="169"/>
      <c r="C48" s="168" t="s">
        <v>91</v>
      </c>
      <c r="D48" s="167"/>
      <c r="E48" s="167"/>
      <c r="F48" s="6" t="s">
        <v>84</v>
      </c>
      <c r="G48" s="166">
        <v>1239</v>
      </c>
      <c r="H48" s="165">
        <v>1243</v>
      </c>
      <c r="I48" s="164">
        <v>0.99678197908286403</v>
      </c>
      <c r="J48" s="163">
        <v>-4</v>
      </c>
      <c r="K48" s="166">
        <v>2430</v>
      </c>
      <c r="L48" s="165">
        <v>2222</v>
      </c>
      <c r="M48" s="164">
        <v>1.0936093609360935</v>
      </c>
      <c r="N48" s="163">
        <v>208</v>
      </c>
      <c r="O48" s="162">
        <v>0.50987654320987652</v>
      </c>
      <c r="P48" s="161">
        <v>0.55940594059405946</v>
      </c>
      <c r="Q48" s="160">
        <v>-4.9529397384182938E-2</v>
      </c>
      <c r="R48" s="139"/>
      <c r="S48" s="139"/>
    </row>
    <row r="49" spans="1:19" x14ac:dyDescent="0.4">
      <c r="A49" s="169"/>
      <c r="B49" s="169"/>
      <c r="C49" s="168" t="s">
        <v>111</v>
      </c>
      <c r="D49" s="167"/>
      <c r="E49" s="167"/>
      <c r="F49" s="6" t="s">
        <v>84</v>
      </c>
      <c r="G49" s="166">
        <v>1271</v>
      </c>
      <c r="H49" s="165">
        <v>969</v>
      </c>
      <c r="I49" s="164">
        <v>1.3116615067079462</v>
      </c>
      <c r="J49" s="163">
        <v>302</v>
      </c>
      <c r="K49" s="166">
        <v>1760</v>
      </c>
      <c r="L49" s="165">
        <v>1596</v>
      </c>
      <c r="M49" s="164">
        <v>1.1027568922305764</v>
      </c>
      <c r="N49" s="163">
        <v>164</v>
      </c>
      <c r="O49" s="162">
        <v>0.72215909090909092</v>
      </c>
      <c r="P49" s="161">
        <v>0.6071428571428571</v>
      </c>
      <c r="Q49" s="160">
        <v>0.11501623376623382</v>
      </c>
      <c r="R49" s="139"/>
      <c r="S49" s="139"/>
    </row>
    <row r="50" spans="1:19" x14ac:dyDescent="0.4">
      <c r="A50" s="169"/>
      <c r="B50" s="169"/>
      <c r="C50" s="168" t="s">
        <v>110</v>
      </c>
      <c r="D50" s="167"/>
      <c r="E50" s="167"/>
      <c r="F50" s="6" t="s">
        <v>84</v>
      </c>
      <c r="G50" s="166">
        <v>1438</v>
      </c>
      <c r="H50" s="165">
        <v>1557</v>
      </c>
      <c r="I50" s="164">
        <v>0.92357096981374442</v>
      </c>
      <c r="J50" s="163">
        <v>-119</v>
      </c>
      <c r="K50" s="166">
        <v>2700</v>
      </c>
      <c r="L50" s="165">
        <v>2293</v>
      </c>
      <c r="M50" s="164">
        <v>1.1774967291757523</v>
      </c>
      <c r="N50" s="163">
        <v>407</v>
      </c>
      <c r="O50" s="162">
        <v>0.53259259259259262</v>
      </c>
      <c r="P50" s="161">
        <v>0.67902311382468383</v>
      </c>
      <c r="Q50" s="160">
        <v>-0.14643052123209122</v>
      </c>
      <c r="R50" s="139"/>
      <c r="S50" s="139"/>
    </row>
    <row r="51" spans="1:19" x14ac:dyDescent="0.4">
      <c r="A51" s="169"/>
      <c r="B51" s="169"/>
      <c r="C51" s="168" t="s">
        <v>109</v>
      </c>
      <c r="D51" s="167"/>
      <c r="E51" s="167"/>
      <c r="F51" s="6" t="s">
        <v>88</v>
      </c>
      <c r="G51" s="166">
        <v>844</v>
      </c>
      <c r="H51" s="165">
        <v>707</v>
      </c>
      <c r="I51" s="164">
        <v>1.1937765205091937</v>
      </c>
      <c r="J51" s="163">
        <v>137</v>
      </c>
      <c r="K51" s="166">
        <v>1260</v>
      </c>
      <c r="L51" s="165">
        <v>1584</v>
      </c>
      <c r="M51" s="164">
        <v>0.79545454545454541</v>
      </c>
      <c r="N51" s="163">
        <v>-324</v>
      </c>
      <c r="O51" s="162">
        <v>0.66984126984126979</v>
      </c>
      <c r="P51" s="161">
        <v>0.44633838383838381</v>
      </c>
      <c r="Q51" s="160">
        <v>0.22350288600288598</v>
      </c>
      <c r="R51" s="139"/>
      <c r="S51" s="139"/>
    </row>
    <row r="52" spans="1:19" x14ac:dyDescent="0.4">
      <c r="A52" s="169"/>
      <c r="B52" s="169"/>
      <c r="C52" s="168" t="s">
        <v>108</v>
      </c>
      <c r="D52" s="167"/>
      <c r="E52" s="167"/>
      <c r="F52" s="6" t="s">
        <v>84</v>
      </c>
      <c r="G52" s="166">
        <v>719</v>
      </c>
      <c r="H52" s="165">
        <v>576</v>
      </c>
      <c r="I52" s="164">
        <v>1.2482638888888888</v>
      </c>
      <c r="J52" s="163">
        <v>143</v>
      </c>
      <c r="K52" s="166">
        <v>1760</v>
      </c>
      <c r="L52" s="165">
        <v>1399</v>
      </c>
      <c r="M52" s="164">
        <v>1.2580414581844175</v>
      </c>
      <c r="N52" s="163">
        <v>361</v>
      </c>
      <c r="O52" s="162">
        <v>0.40852272727272726</v>
      </c>
      <c r="P52" s="161">
        <v>0.41172265904217298</v>
      </c>
      <c r="Q52" s="160">
        <v>-3.1999317694457186E-3</v>
      </c>
      <c r="R52" s="139"/>
      <c r="S52" s="139"/>
    </row>
    <row r="53" spans="1:19" x14ac:dyDescent="0.4">
      <c r="A53" s="169"/>
      <c r="B53" s="169"/>
      <c r="C53" s="168" t="s">
        <v>107</v>
      </c>
      <c r="D53" s="167"/>
      <c r="E53" s="167"/>
      <c r="F53" s="6" t="s">
        <v>84</v>
      </c>
      <c r="G53" s="166">
        <v>1617</v>
      </c>
      <c r="H53" s="165">
        <v>1497</v>
      </c>
      <c r="I53" s="164">
        <v>1.0801603206412826</v>
      </c>
      <c r="J53" s="163">
        <v>120</v>
      </c>
      <c r="K53" s="166">
        <v>2700</v>
      </c>
      <c r="L53" s="165">
        <v>2430</v>
      </c>
      <c r="M53" s="164">
        <v>1.1111111111111112</v>
      </c>
      <c r="N53" s="163">
        <v>270</v>
      </c>
      <c r="O53" s="162">
        <v>0.59888888888888892</v>
      </c>
      <c r="P53" s="161">
        <v>0.61604938271604937</v>
      </c>
      <c r="Q53" s="160">
        <v>-1.716049382716045E-2</v>
      </c>
      <c r="R53" s="139"/>
      <c r="S53" s="139"/>
    </row>
    <row r="54" spans="1:19" x14ac:dyDescent="0.4">
      <c r="A54" s="169"/>
      <c r="B54" s="169"/>
      <c r="C54" s="168" t="s">
        <v>106</v>
      </c>
      <c r="D54" s="167"/>
      <c r="E54" s="167"/>
      <c r="F54" s="6" t="s">
        <v>84</v>
      </c>
      <c r="G54" s="166">
        <v>1139</v>
      </c>
      <c r="H54" s="165">
        <v>715</v>
      </c>
      <c r="I54" s="164">
        <v>1.593006993006993</v>
      </c>
      <c r="J54" s="163">
        <v>424</v>
      </c>
      <c r="K54" s="166">
        <v>2700</v>
      </c>
      <c r="L54" s="165">
        <v>2430</v>
      </c>
      <c r="M54" s="164">
        <v>1.1111111111111112</v>
      </c>
      <c r="N54" s="163">
        <v>270</v>
      </c>
      <c r="O54" s="162">
        <v>0.42185185185185187</v>
      </c>
      <c r="P54" s="161">
        <v>0.29423868312757201</v>
      </c>
      <c r="Q54" s="160">
        <v>0.12761316872427986</v>
      </c>
      <c r="R54" s="139"/>
      <c r="S54" s="139"/>
    </row>
    <row r="55" spans="1:19" x14ac:dyDescent="0.4">
      <c r="A55" s="169"/>
      <c r="B55" s="169"/>
      <c r="C55" s="168" t="s">
        <v>105</v>
      </c>
      <c r="D55" s="167"/>
      <c r="E55" s="167"/>
      <c r="F55" s="6" t="s">
        <v>84</v>
      </c>
      <c r="G55" s="166">
        <v>921</v>
      </c>
      <c r="H55" s="165">
        <v>854</v>
      </c>
      <c r="I55" s="164">
        <v>1.0784543325526932</v>
      </c>
      <c r="J55" s="163">
        <v>67</v>
      </c>
      <c r="K55" s="166">
        <v>1760</v>
      </c>
      <c r="L55" s="165">
        <v>1584</v>
      </c>
      <c r="M55" s="164">
        <v>1.1111111111111112</v>
      </c>
      <c r="N55" s="163">
        <v>176</v>
      </c>
      <c r="O55" s="162">
        <v>0.52329545454545456</v>
      </c>
      <c r="P55" s="161">
        <v>0.53914141414141414</v>
      </c>
      <c r="Q55" s="160">
        <v>-1.584595959595958E-2</v>
      </c>
      <c r="R55" s="139"/>
      <c r="S55" s="139"/>
    </row>
    <row r="56" spans="1:19" x14ac:dyDescent="0.4">
      <c r="A56" s="169"/>
      <c r="B56" s="169"/>
      <c r="C56" s="168" t="s">
        <v>103</v>
      </c>
      <c r="D56" s="167"/>
      <c r="E56" s="167"/>
      <c r="F56" s="6" t="s">
        <v>84</v>
      </c>
      <c r="G56" s="166">
        <v>816</v>
      </c>
      <c r="H56" s="165">
        <v>638</v>
      </c>
      <c r="I56" s="164">
        <v>1.2789968652037618</v>
      </c>
      <c r="J56" s="163">
        <v>178</v>
      </c>
      <c r="K56" s="166">
        <v>1584</v>
      </c>
      <c r="L56" s="165">
        <v>1584</v>
      </c>
      <c r="M56" s="164">
        <v>1</v>
      </c>
      <c r="N56" s="163">
        <v>0</v>
      </c>
      <c r="O56" s="162">
        <v>0.51515151515151514</v>
      </c>
      <c r="P56" s="161">
        <v>0.40277777777777779</v>
      </c>
      <c r="Q56" s="160">
        <v>0.11237373737373735</v>
      </c>
      <c r="R56" s="139"/>
      <c r="S56" s="139"/>
    </row>
    <row r="57" spans="1:19" x14ac:dyDescent="0.4">
      <c r="A57" s="169"/>
      <c r="B57" s="169"/>
      <c r="C57" s="168" t="s">
        <v>102</v>
      </c>
      <c r="D57" s="167"/>
      <c r="E57" s="167"/>
      <c r="F57" s="6" t="s">
        <v>84</v>
      </c>
      <c r="G57" s="166">
        <v>575</v>
      </c>
      <c r="H57" s="165">
        <v>387</v>
      </c>
      <c r="I57" s="164">
        <v>1.4857881136950903</v>
      </c>
      <c r="J57" s="163">
        <v>188</v>
      </c>
      <c r="K57" s="166">
        <v>1660</v>
      </c>
      <c r="L57" s="165">
        <v>1584</v>
      </c>
      <c r="M57" s="164">
        <v>1.047979797979798</v>
      </c>
      <c r="N57" s="163">
        <v>76</v>
      </c>
      <c r="O57" s="162">
        <v>0.34638554216867468</v>
      </c>
      <c r="P57" s="161">
        <v>0.24431818181818182</v>
      </c>
      <c r="Q57" s="160">
        <v>0.10206736035049285</v>
      </c>
      <c r="R57" s="139"/>
      <c r="S57" s="139"/>
    </row>
    <row r="58" spans="1:19" x14ac:dyDescent="0.4">
      <c r="A58" s="169"/>
      <c r="B58" s="169"/>
      <c r="C58" s="168" t="s">
        <v>104</v>
      </c>
      <c r="D58" s="167"/>
      <c r="E58" s="167"/>
      <c r="F58" s="6" t="s">
        <v>84</v>
      </c>
      <c r="G58" s="166">
        <v>504</v>
      </c>
      <c r="H58" s="165">
        <v>340</v>
      </c>
      <c r="I58" s="164">
        <v>1.4823529411764707</v>
      </c>
      <c r="J58" s="163">
        <v>164</v>
      </c>
      <c r="K58" s="166">
        <v>1075</v>
      </c>
      <c r="L58" s="165">
        <v>1075</v>
      </c>
      <c r="M58" s="164">
        <v>1</v>
      </c>
      <c r="N58" s="163">
        <v>0</v>
      </c>
      <c r="O58" s="162">
        <v>0.46883720930232559</v>
      </c>
      <c r="P58" s="161">
        <v>0.31627906976744186</v>
      </c>
      <c r="Q58" s="160">
        <v>0.15255813953488373</v>
      </c>
      <c r="R58" s="139"/>
      <c r="S58" s="139"/>
    </row>
    <row r="59" spans="1:19" x14ac:dyDescent="0.4">
      <c r="A59" s="169"/>
      <c r="B59" s="169"/>
      <c r="C59" s="168" t="s">
        <v>101</v>
      </c>
      <c r="D59" s="167"/>
      <c r="E59" s="167"/>
      <c r="F59" s="6" t="s">
        <v>84</v>
      </c>
      <c r="G59" s="166">
        <v>1372</v>
      </c>
      <c r="H59" s="165">
        <v>1395</v>
      </c>
      <c r="I59" s="164">
        <v>0.98351254480286743</v>
      </c>
      <c r="J59" s="163">
        <v>-23</v>
      </c>
      <c r="K59" s="166">
        <v>3467</v>
      </c>
      <c r="L59" s="165">
        <v>3504</v>
      </c>
      <c r="M59" s="164">
        <v>0.9894406392694064</v>
      </c>
      <c r="N59" s="163">
        <v>-37</v>
      </c>
      <c r="O59" s="162">
        <v>0.39573117969426019</v>
      </c>
      <c r="P59" s="161">
        <v>0.39811643835616439</v>
      </c>
      <c r="Q59" s="160">
        <v>-2.3852586619041993E-3</v>
      </c>
      <c r="R59" s="139"/>
      <c r="S59" s="139"/>
    </row>
    <row r="60" spans="1:19" x14ac:dyDescent="0.4">
      <c r="A60" s="169"/>
      <c r="B60" s="169"/>
      <c r="C60" s="168" t="s">
        <v>98</v>
      </c>
      <c r="D60" s="5" t="s">
        <v>0</v>
      </c>
      <c r="E60" s="167" t="s">
        <v>89</v>
      </c>
      <c r="F60" s="6" t="s">
        <v>84</v>
      </c>
      <c r="G60" s="166">
        <v>2506</v>
      </c>
      <c r="H60" s="165">
        <v>1711</v>
      </c>
      <c r="I60" s="164">
        <v>1.4646405610753945</v>
      </c>
      <c r="J60" s="163">
        <v>795</v>
      </c>
      <c r="K60" s="166">
        <v>2699</v>
      </c>
      <c r="L60" s="165">
        <v>2430</v>
      </c>
      <c r="M60" s="164">
        <v>1.1106995884773663</v>
      </c>
      <c r="N60" s="163">
        <v>269</v>
      </c>
      <c r="O60" s="162">
        <v>0.92849203408669878</v>
      </c>
      <c r="P60" s="161">
        <v>0.70411522633744861</v>
      </c>
      <c r="Q60" s="160">
        <v>0.22437680774925017</v>
      </c>
      <c r="R60" s="139"/>
      <c r="S60" s="139"/>
    </row>
    <row r="61" spans="1:19" x14ac:dyDescent="0.4">
      <c r="A61" s="169"/>
      <c r="B61" s="169"/>
      <c r="C61" s="168" t="s">
        <v>96</v>
      </c>
      <c r="D61" s="5" t="s">
        <v>0</v>
      </c>
      <c r="E61" s="167" t="s">
        <v>89</v>
      </c>
      <c r="F61" s="6" t="s">
        <v>84</v>
      </c>
      <c r="G61" s="166">
        <v>1286</v>
      </c>
      <c r="H61" s="165">
        <v>764</v>
      </c>
      <c r="I61" s="164">
        <v>1.6832460732984293</v>
      </c>
      <c r="J61" s="163">
        <v>522</v>
      </c>
      <c r="K61" s="166">
        <v>1760</v>
      </c>
      <c r="L61" s="165">
        <v>1503</v>
      </c>
      <c r="M61" s="164">
        <v>1.1709913506320693</v>
      </c>
      <c r="N61" s="163">
        <v>257</v>
      </c>
      <c r="O61" s="162">
        <v>0.73068181818181821</v>
      </c>
      <c r="P61" s="161">
        <v>0.5083166999334664</v>
      </c>
      <c r="Q61" s="160">
        <v>0.22236511824835181</v>
      </c>
      <c r="R61" s="139"/>
      <c r="S61" s="139"/>
    </row>
    <row r="62" spans="1:19" x14ac:dyDescent="0.4">
      <c r="A62" s="169"/>
      <c r="B62" s="169"/>
      <c r="C62" s="168" t="s">
        <v>93</v>
      </c>
      <c r="D62" s="5" t="s">
        <v>0</v>
      </c>
      <c r="E62" s="167" t="s">
        <v>89</v>
      </c>
      <c r="F62" s="6" t="s">
        <v>84</v>
      </c>
      <c r="G62" s="166">
        <v>991</v>
      </c>
      <c r="H62" s="165">
        <v>815</v>
      </c>
      <c r="I62" s="164">
        <v>1.2159509202453989</v>
      </c>
      <c r="J62" s="163">
        <v>176</v>
      </c>
      <c r="K62" s="166">
        <v>1710</v>
      </c>
      <c r="L62" s="165">
        <v>1584</v>
      </c>
      <c r="M62" s="164">
        <v>1.0795454545454546</v>
      </c>
      <c r="N62" s="163">
        <v>126</v>
      </c>
      <c r="O62" s="162">
        <v>0.57953216374269001</v>
      </c>
      <c r="P62" s="161">
        <v>0.51452020202020199</v>
      </c>
      <c r="Q62" s="160">
        <v>6.5011961722488021E-2</v>
      </c>
      <c r="R62" s="139"/>
      <c r="S62" s="139"/>
    </row>
    <row r="63" spans="1:19" x14ac:dyDescent="0.4">
      <c r="A63" s="169"/>
      <c r="B63" s="150"/>
      <c r="C63" s="149" t="s">
        <v>97</v>
      </c>
      <c r="D63" s="11" t="s">
        <v>0</v>
      </c>
      <c r="E63" s="147" t="s">
        <v>89</v>
      </c>
      <c r="F63" s="6" t="s">
        <v>88</v>
      </c>
      <c r="G63" s="146">
        <v>872</v>
      </c>
      <c r="H63" s="145">
        <v>565</v>
      </c>
      <c r="I63" s="144">
        <v>1.5433628318584072</v>
      </c>
      <c r="J63" s="143">
        <v>307</v>
      </c>
      <c r="K63" s="146">
        <v>1260</v>
      </c>
      <c r="L63" s="145">
        <v>1134</v>
      </c>
      <c r="M63" s="144">
        <v>1.1111111111111112</v>
      </c>
      <c r="N63" s="143">
        <v>126</v>
      </c>
      <c r="O63" s="142">
        <v>0.69206349206349205</v>
      </c>
      <c r="P63" s="141">
        <v>0.4982363315696649</v>
      </c>
      <c r="Q63" s="140">
        <v>0.19382716049382714</v>
      </c>
      <c r="R63" s="139"/>
      <c r="S63" s="139"/>
    </row>
    <row r="64" spans="1:19" x14ac:dyDescent="0.4">
      <c r="A64" s="169"/>
      <c r="B64" s="159" t="s">
        <v>142</v>
      </c>
      <c r="C64" s="158"/>
      <c r="D64" s="175"/>
      <c r="E64" s="158"/>
      <c r="F64" s="174"/>
      <c r="G64" s="157">
        <v>1510</v>
      </c>
      <c r="H64" s="156">
        <v>850</v>
      </c>
      <c r="I64" s="155">
        <v>1.776470588235294</v>
      </c>
      <c r="J64" s="154">
        <v>660</v>
      </c>
      <c r="K64" s="157">
        <v>2974</v>
      </c>
      <c r="L64" s="156">
        <v>2650</v>
      </c>
      <c r="M64" s="155">
        <v>1.1222641509433962</v>
      </c>
      <c r="N64" s="154">
        <v>324</v>
      </c>
      <c r="O64" s="153">
        <v>0.50773369199731</v>
      </c>
      <c r="P64" s="152">
        <v>0.32075471698113206</v>
      </c>
      <c r="Q64" s="151">
        <v>0.18697897501617794</v>
      </c>
      <c r="R64" s="139"/>
      <c r="S64" s="139"/>
    </row>
    <row r="65" spans="1:19" x14ac:dyDescent="0.4">
      <c r="A65" s="169"/>
      <c r="B65" s="169"/>
      <c r="C65" s="168" t="s">
        <v>104</v>
      </c>
      <c r="D65" s="167"/>
      <c r="E65" s="167"/>
      <c r="F65" s="6" t="s">
        <v>84</v>
      </c>
      <c r="G65" s="166">
        <v>241</v>
      </c>
      <c r="H65" s="165">
        <v>243</v>
      </c>
      <c r="I65" s="164">
        <v>0.99176954732510292</v>
      </c>
      <c r="J65" s="163">
        <v>-2</v>
      </c>
      <c r="K65" s="166">
        <v>491</v>
      </c>
      <c r="L65" s="165">
        <v>491</v>
      </c>
      <c r="M65" s="164">
        <v>1</v>
      </c>
      <c r="N65" s="163">
        <v>0</v>
      </c>
      <c r="O65" s="162">
        <v>0.49083503054989819</v>
      </c>
      <c r="P65" s="161">
        <v>0.49490835030549896</v>
      </c>
      <c r="Q65" s="160">
        <v>-4.0733197556007683E-3</v>
      </c>
      <c r="R65" s="139"/>
      <c r="S65" s="139"/>
    </row>
    <row r="66" spans="1:19" x14ac:dyDescent="0.4">
      <c r="A66" s="169"/>
      <c r="B66" s="169"/>
      <c r="C66" s="168" t="s">
        <v>103</v>
      </c>
      <c r="D66" s="167"/>
      <c r="E66" s="167"/>
      <c r="F66" s="173"/>
      <c r="G66" s="166"/>
      <c r="H66" s="165"/>
      <c r="I66" s="164" t="e">
        <v>#DIV/0!</v>
      </c>
      <c r="J66" s="163">
        <v>0</v>
      </c>
      <c r="K66" s="166"/>
      <c r="L66" s="165"/>
      <c r="M66" s="164" t="e">
        <v>#DIV/0!</v>
      </c>
      <c r="N66" s="163">
        <v>0</v>
      </c>
      <c r="O66" s="162" t="e">
        <v>#DIV/0!</v>
      </c>
      <c r="P66" s="161" t="e">
        <v>#DIV/0!</v>
      </c>
      <c r="Q66" s="160" t="e">
        <v>#DIV/0!</v>
      </c>
      <c r="R66" s="139"/>
      <c r="S66" s="139"/>
    </row>
    <row r="67" spans="1:19" x14ac:dyDescent="0.4">
      <c r="A67" s="169"/>
      <c r="B67" s="169"/>
      <c r="C67" s="168" t="s">
        <v>102</v>
      </c>
      <c r="D67" s="167"/>
      <c r="E67" s="167"/>
      <c r="F67" s="173"/>
      <c r="G67" s="166"/>
      <c r="H67" s="165"/>
      <c r="I67" s="164" t="e">
        <v>#DIV/0!</v>
      </c>
      <c r="J67" s="163">
        <v>0</v>
      </c>
      <c r="K67" s="166"/>
      <c r="L67" s="165"/>
      <c r="M67" s="164" t="e">
        <v>#DIV/0!</v>
      </c>
      <c r="N67" s="163">
        <v>0</v>
      </c>
      <c r="O67" s="162" t="e">
        <v>#DIV/0!</v>
      </c>
      <c r="P67" s="161" t="e">
        <v>#DIV/0!</v>
      </c>
      <c r="Q67" s="160" t="e">
        <v>#DIV/0!</v>
      </c>
      <c r="R67" s="139"/>
      <c r="S67" s="139"/>
    </row>
    <row r="68" spans="1:19" x14ac:dyDescent="0.4">
      <c r="A68" s="169"/>
      <c r="B68" s="169"/>
      <c r="C68" s="168" t="s">
        <v>101</v>
      </c>
      <c r="D68" s="167"/>
      <c r="E68" s="167"/>
      <c r="F68" s="6" t="s">
        <v>84</v>
      </c>
      <c r="G68" s="166">
        <v>587</v>
      </c>
      <c r="H68" s="165">
        <v>356</v>
      </c>
      <c r="I68" s="164">
        <v>1.648876404494382</v>
      </c>
      <c r="J68" s="163">
        <v>231</v>
      </c>
      <c r="K68" s="166">
        <v>1023</v>
      </c>
      <c r="L68" s="165">
        <v>844</v>
      </c>
      <c r="M68" s="164">
        <v>1.2120853080568721</v>
      </c>
      <c r="N68" s="163">
        <v>179</v>
      </c>
      <c r="O68" s="162">
        <v>0.57380254154447707</v>
      </c>
      <c r="P68" s="161">
        <v>0.4218009478672986</v>
      </c>
      <c r="Q68" s="160">
        <v>0.15200159367717847</v>
      </c>
      <c r="R68" s="139"/>
      <c r="S68" s="139"/>
    </row>
    <row r="69" spans="1:19" x14ac:dyDescent="0.4">
      <c r="A69" s="150"/>
      <c r="B69" s="150"/>
      <c r="C69" s="149" t="s">
        <v>90</v>
      </c>
      <c r="D69" s="147"/>
      <c r="E69" s="147"/>
      <c r="F69" s="12" t="s">
        <v>84</v>
      </c>
      <c r="G69" s="146">
        <v>682</v>
      </c>
      <c r="H69" s="145">
        <v>251</v>
      </c>
      <c r="I69" s="144">
        <v>2.7171314741035855</v>
      </c>
      <c r="J69" s="143">
        <v>431</v>
      </c>
      <c r="K69" s="146">
        <v>1460</v>
      </c>
      <c r="L69" s="145">
        <v>1315</v>
      </c>
      <c r="M69" s="144">
        <v>1.1102661596958174</v>
      </c>
      <c r="N69" s="143">
        <v>145</v>
      </c>
      <c r="O69" s="142">
        <v>0.4671232876712329</v>
      </c>
      <c r="P69" s="141">
        <v>0.19087452471482891</v>
      </c>
      <c r="Q69" s="140">
        <v>0.27624876295640399</v>
      </c>
      <c r="R69" s="139"/>
      <c r="S69" s="139"/>
    </row>
    <row r="70" spans="1:19" x14ac:dyDescent="0.4">
      <c r="C70" s="196"/>
      <c r="G70" s="138"/>
      <c r="H70" s="138"/>
      <c r="I70" s="138"/>
      <c r="J70" s="138"/>
      <c r="K70" s="138"/>
      <c r="L70" s="138"/>
      <c r="M70" s="138"/>
      <c r="N70" s="138"/>
      <c r="O70" s="137"/>
      <c r="P70" s="137"/>
      <c r="Q70" s="137"/>
    </row>
    <row r="71" spans="1:19" x14ac:dyDescent="0.4">
      <c r="C71" s="8" t="s">
        <v>83</v>
      </c>
    </row>
    <row r="72" spans="1:19" x14ac:dyDescent="0.4">
      <c r="C72" s="9" t="s">
        <v>82</v>
      </c>
    </row>
    <row r="73" spans="1:19" x14ac:dyDescent="0.4">
      <c r="C73" s="8" t="s">
        <v>81</v>
      </c>
    </row>
    <row r="74" spans="1:19" x14ac:dyDescent="0.4">
      <c r="C74" s="8" t="s">
        <v>80</v>
      </c>
    </row>
    <row r="75" spans="1:19" x14ac:dyDescent="0.4">
      <c r="C75" s="8" t="s">
        <v>79</v>
      </c>
    </row>
  </sheetData>
  <mergeCells count="15">
    <mergeCell ref="Q3:Q4"/>
    <mergeCell ref="O2:Q2"/>
    <mergeCell ref="O3:O4"/>
    <mergeCell ref="P3:P4"/>
    <mergeCell ref="K2:N2"/>
    <mergeCell ref="K3:K4"/>
    <mergeCell ref="L3:L4"/>
    <mergeCell ref="A1:D1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h26'!A1" display="'h26'!A1"/>
  </hyperlinks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showGridLines="0" zoomScale="90" zoomScaleNormal="90" workbookViewId="0">
      <selection sqref="A1:D1"/>
    </sheetView>
  </sheetViews>
  <sheetFormatPr defaultRowHeight="13.5" x14ac:dyDescent="0.4"/>
  <cols>
    <col min="1" max="1" width="2.125" style="136" customWidth="1"/>
    <col min="2" max="2" width="1.125" style="136" customWidth="1"/>
    <col min="3" max="3" width="6.75" style="136" customWidth="1"/>
    <col min="4" max="4" width="2.625" style="136" bestFit="1" customWidth="1"/>
    <col min="5" max="5" width="7.125" style="136" bestFit="1" customWidth="1"/>
    <col min="6" max="6" width="6.375" style="136" customWidth="1"/>
    <col min="7" max="8" width="12.75" style="136" bestFit="1" customWidth="1"/>
    <col min="9" max="9" width="7.625" style="136" customWidth="1"/>
    <col min="10" max="10" width="9.625" style="136" customWidth="1"/>
    <col min="11" max="12" width="12.75" style="136" bestFit="1" customWidth="1"/>
    <col min="13" max="13" width="7.625" style="136" customWidth="1"/>
    <col min="14" max="16" width="9.625" style="136" customWidth="1"/>
    <col min="17" max="17" width="8.625" style="136" customWidth="1"/>
    <col min="18" max="16384" width="9" style="136"/>
  </cols>
  <sheetData>
    <row r="1" spans="1:19" ht="17.25" customHeight="1" thickBot="1" x14ac:dyDescent="0.45">
      <c r="A1" s="281" t="str">
        <f>'h26'!A1</f>
        <v>平成26年度</v>
      </c>
      <c r="B1" s="281"/>
      <c r="C1" s="281"/>
      <c r="D1" s="281"/>
      <c r="E1" s="89"/>
      <c r="F1" s="89"/>
      <c r="G1" s="89"/>
      <c r="H1" s="89"/>
      <c r="I1" s="89"/>
      <c r="J1" s="92" t="str">
        <f ca="1">RIGHT(CELL("filename",$A$1),LEN(CELL("filename",$A$1))-FIND("]",CELL("filename",$A$1)))</f>
        <v>10月（中旬）</v>
      </c>
      <c r="K1" s="93" t="s">
        <v>72</v>
      </c>
      <c r="L1" s="89"/>
      <c r="M1" s="89"/>
      <c r="N1" s="89"/>
      <c r="O1" s="89"/>
      <c r="P1" s="89"/>
      <c r="Q1" s="89"/>
    </row>
    <row r="2" spans="1:19" x14ac:dyDescent="0.4">
      <c r="A2" s="299">
        <f>'10月（上旬）'!A2:B2</f>
        <v>26</v>
      </c>
      <c r="B2" s="284"/>
      <c r="C2" s="1">
        <f>'10月（上旬）'!C2</f>
        <v>2014</v>
      </c>
      <c r="D2" s="2" t="s">
        <v>141</v>
      </c>
      <c r="E2" s="2">
        <f>'10月（上旬）'!E2</f>
        <v>10</v>
      </c>
      <c r="F2" s="2" t="s">
        <v>140</v>
      </c>
      <c r="G2" s="291" t="s">
        <v>139</v>
      </c>
      <c r="H2" s="284"/>
      <c r="I2" s="284"/>
      <c r="J2" s="292"/>
      <c r="K2" s="284" t="s">
        <v>138</v>
      </c>
      <c r="L2" s="284"/>
      <c r="M2" s="284"/>
      <c r="N2" s="284"/>
      <c r="O2" s="291" t="s">
        <v>137</v>
      </c>
      <c r="P2" s="284"/>
      <c r="Q2" s="302"/>
    </row>
    <row r="3" spans="1:19" x14ac:dyDescent="0.4">
      <c r="A3" s="295" t="s">
        <v>136</v>
      </c>
      <c r="B3" s="296"/>
      <c r="C3" s="296"/>
      <c r="D3" s="296"/>
      <c r="E3" s="296"/>
      <c r="F3" s="296"/>
      <c r="G3" s="293" t="s">
        <v>286</v>
      </c>
      <c r="H3" s="287" t="s">
        <v>285</v>
      </c>
      <c r="I3" s="289" t="s">
        <v>133</v>
      </c>
      <c r="J3" s="290"/>
      <c r="K3" s="285" t="s">
        <v>286</v>
      </c>
      <c r="L3" s="287" t="s">
        <v>285</v>
      </c>
      <c r="M3" s="289" t="s">
        <v>133</v>
      </c>
      <c r="N3" s="290"/>
      <c r="O3" s="303" t="s">
        <v>286</v>
      </c>
      <c r="P3" s="282" t="s">
        <v>285</v>
      </c>
      <c r="Q3" s="300" t="s">
        <v>131</v>
      </c>
    </row>
    <row r="4" spans="1:19" ht="14.25" thickBot="1" x14ac:dyDescent="0.45">
      <c r="A4" s="297"/>
      <c r="B4" s="298"/>
      <c r="C4" s="298"/>
      <c r="D4" s="298"/>
      <c r="E4" s="298"/>
      <c r="F4" s="298"/>
      <c r="G4" s="294"/>
      <c r="H4" s="288"/>
      <c r="I4" s="3" t="s">
        <v>132</v>
      </c>
      <c r="J4" s="4" t="s">
        <v>131</v>
      </c>
      <c r="K4" s="286"/>
      <c r="L4" s="288"/>
      <c r="M4" s="3" t="s">
        <v>132</v>
      </c>
      <c r="N4" s="4" t="s">
        <v>131</v>
      </c>
      <c r="O4" s="304"/>
      <c r="P4" s="283"/>
      <c r="Q4" s="301"/>
    </row>
    <row r="5" spans="1:19" x14ac:dyDescent="0.4">
      <c r="A5" s="176" t="s">
        <v>130</v>
      </c>
      <c r="B5" s="195"/>
      <c r="C5" s="195"/>
      <c r="D5" s="195"/>
      <c r="E5" s="195"/>
      <c r="F5" s="195"/>
      <c r="G5" s="194">
        <v>145153</v>
      </c>
      <c r="H5" s="193">
        <v>181154</v>
      </c>
      <c r="I5" s="192">
        <v>0.8012685339545359</v>
      </c>
      <c r="J5" s="191">
        <v>-36001</v>
      </c>
      <c r="K5" s="194">
        <v>180029</v>
      </c>
      <c r="L5" s="193">
        <v>223261</v>
      </c>
      <c r="M5" s="192">
        <v>0.80636116473544417</v>
      </c>
      <c r="N5" s="191">
        <v>-43232</v>
      </c>
      <c r="O5" s="190">
        <v>0.80627565558882175</v>
      </c>
      <c r="P5" s="189">
        <v>0.81140011018494052</v>
      </c>
      <c r="Q5" s="188">
        <v>-5.124454596118766E-3</v>
      </c>
      <c r="R5" s="139"/>
      <c r="S5" s="139"/>
    </row>
    <row r="6" spans="1:19" x14ac:dyDescent="0.4">
      <c r="A6" s="159" t="s">
        <v>129</v>
      </c>
      <c r="B6" s="158" t="s">
        <v>128</v>
      </c>
      <c r="C6" s="158"/>
      <c r="D6" s="158"/>
      <c r="E6" s="158"/>
      <c r="F6" s="158"/>
      <c r="G6" s="157">
        <v>60415</v>
      </c>
      <c r="H6" s="156">
        <v>75358</v>
      </c>
      <c r="I6" s="155">
        <v>0.8017065208736962</v>
      </c>
      <c r="J6" s="154">
        <v>-14943</v>
      </c>
      <c r="K6" s="177">
        <v>73915</v>
      </c>
      <c r="L6" s="156">
        <v>91530</v>
      </c>
      <c r="M6" s="155">
        <v>0.80754943734294771</v>
      </c>
      <c r="N6" s="154">
        <v>-17615</v>
      </c>
      <c r="O6" s="153">
        <v>0.81735777582358116</v>
      </c>
      <c r="P6" s="152">
        <v>0.82331476018791649</v>
      </c>
      <c r="Q6" s="151">
        <v>-5.9569843643353382E-3</v>
      </c>
      <c r="R6" s="139"/>
      <c r="S6" s="139"/>
    </row>
    <row r="7" spans="1:19" x14ac:dyDescent="0.4">
      <c r="A7" s="169"/>
      <c r="B7" s="159" t="s">
        <v>127</v>
      </c>
      <c r="C7" s="158"/>
      <c r="D7" s="158"/>
      <c r="E7" s="158"/>
      <c r="F7" s="158"/>
      <c r="G7" s="157">
        <v>41729</v>
      </c>
      <c r="H7" s="156">
        <v>50305</v>
      </c>
      <c r="I7" s="155">
        <v>0.8295199284365371</v>
      </c>
      <c r="J7" s="154">
        <v>-8576</v>
      </c>
      <c r="K7" s="157">
        <v>51527</v>
      </c>
      <c r="L7" s="156">
        <v>60815</v>
      </c>
      <c r="M7" s="155">
        <v>0.84727452108854728</v>
      </c>
      <c r="N7" s="154">
        <v>-9288</v>
      </c>
      <c r="O7" s="153">
        <v>0.80984726454092026</v>
      </c>
      <c r="P7" s="152">
        <v>0.82718079421195434</v>
      </c>
      <c r="Q7" s="151">
        <v>-1.7333529671034076E-2</v>
      </c>
      <c r="R7" s="139"/>
      <c r="S7" s="139"/>
    </row>
    <row r="8" spans="1:19" x14ac:dyDescent="0.4">
      <c r="A8" s="169"/>
      <c r="B8" s="169"/>
      <c r="C8" s="168" t="s">
        <v>98</v>
      </c>
      <c r="D8" s="5"/>
      <c r="E8" s="167"/>
      <c r="F8" s="6" t="s">
        <v>84</v>
      </c>
      <c r="G8" s="166">
        <v>34977</v>
      </c>
      <c r="H8" s="165">
        <v>45154</v>
      </c>
      <c r="I8" s="164">
        <v>0.77461575940116045</v>
      </c>
      <c r="J8" s="163">
        <v>-10177</v>
      </c>
      <c r="K8" s="166">
        <v>41559</v>
      </c>
      <c r="L8" s="165">
        <v>54435</v>
      </c>
      <c r="M8" s="164">
        <v>0.76346100854229815</v>
      </c>
      <c r="N8" s="163">
        <v>-12876</v>
      </c>
      <c r="O8" s="162">
        <v>0.84162275319425395</v>
      </c>
      <c r="P8" s="161">
        <v>0.82950307706438875</v>
      </c>
      <c r="Q8" s="160">
        <v>1.2119676129865198E-2</v>
      </c>
      <c r="R8" s="139"/>
      <c r="S8" s="139"/>
    </row>
    <row r="9" spans="1:19" x14ac:dyDescent="0.4">
      <c r="A9" s="169"/>
      <c r="B9" s="169"/>
      <c r="C9" s="168" t="s">
        <v>112</v>
      </c>
      <c r="D9" s="167"/>
      <c r="E9" s="167"/>
      <c r="F9" s="6" t="s">
        <v>84</v>
      </c>
      <c r="G9" s="166">
        <v>5774</v>
      </c>
      <c r="H9" s="165">
        <v>4283</v>
      </c>
      <c r="I9" s="164">
        <v>1.3481204763016577</v>
      </c>
      <c r="J9" s="163">
        <v>1491</v>
      </c>
      <c r="K9" s="166">
        <v>8000</v>
      </c>
      <c r="L9" s="165">
        <v>5000</v>
      </c>
      <c r="M9" s="164">
        <v>1.6</v>
      </c>
      <c r="N9" s="163">
        <v>3000</v>
      </c>
      <c r="O9" s="162">
        <v>0.72175</v>
      </c>
      <c r="P9" s="161">
        <v>0.85660000000000003</v>
      </c>
      <c r="Q9" s="160">
        <v>-0.13485000000000003</v>
      </c>
      <c r="R9" s="139"/>
      <c r="S9" s="139"/>
    </row>
    <row r="10" spans="1:19" x14ac:dyDescent="0.4">
      <c r="A10" s="169"/>
      <c r="B10" s="169"/>
      <c r="C10" s="168" t="s">
        <v>96</v>
      </c>
      <c r="D10" s="167"/>
      <c r="E10" s="167"/>
      <c r="F10" s="173"/>
      <c r="G10" s="166"/>
      <c r="H10" s="165"/>
      <c r="I10" s="164" t="e">
        <v>#DIV/0!</v>
      </c>
      <c r="J10" s="163">
        <v>0</v>
      </c>
      <c r="K10" s="166"/>
      <c r="L10" s="165"/>
      <c r="M10" s="164" t="e">
        <v>#DIV/0!</v>
      </c>
      <c r="N10" s="163">
        <v>0</v>
      </c>
      <c r="O10" s="162" t="e">
        <v>#DIV/0!</v>
      </c>
      <c r="P10" s="161" t="e">
        <v>#DIV/0!</v>
      </c>
      <c r="Q10" s="160" t="e">
        <v>#DIV/0!</v>
      </c>
      <c r="R10" s="139"/>
      <c r="S10" s="139"/>
    </row>
    <row r="11" spans="1:19" x14ac:dyDescent="0.4">
      <c r="A11" s="169"/>
      <c r="B11" s="169"/>
      <c r="C11" s="168" t="s">
        <v>97</v>
      </c>
      <c r="D11" s="167"/>
      <c r="E11" s="167"/>
      <c r="F11" s="173"/>
      <c r="G11" s="166"/>
      <c r="H11" s="165"/>
      <c r="I11" s="164" t="e">
        <v>#DIV/0!</v>
      </c>
      <c r="J11" s="163">
        <v>0</v>
      </c>
      <c r="K11" s="166"/>
      <c r="L11" s="165"/>
      <c r="M11" s="164" t="e">
        <v>#DIV/0!</v>
      </c>
      <c r="N11" s="163">
        <v>0</v>
      </c>
      <c r="O11" s="162" t="e">
        <v>#DIV/0!</v>
      </c>
      <c r="P11" s="161" t="e">
        <v>#DIV/0!</v>
      </c>
      <c r="Q11" s="160" t="e">
        <v>#DIV/0!</v>
      </c>
      <c r="R11" s="139"/>
      <c r="S11" s="139"/>
    </row>
    <row r="12" spans="1:19" x14ac:dyDescent="0.4">
      <c r="A12" s="169"/>
      <c r="B12" s="169"/>
      <c r="C12" s="168" t="s">
        <v>93</v>
      </c>
      <c r="D12" s="167"/>
      <c r="E12" s="167"/>
      <c r="F12" s="173"/>
      <c r="G12" s="166"/>
      <c r="H12" s="165"/>
      <c r="I12" s="164" t="e">
        <v>#DIV/0!</v>
      </c>
      <c r="J12" s="163">
        <v>0</v>
      </c>
      <c r="K12" s="166"/>
      <c r="L12" s="165"/>
      <c r="M12" s="164" t="e">
        <v>#DIV/0!</v>
      </c>
      <c r="N12" s="163">
        <v>0</v>
      </c>
      <c r="O12" s="162" t="e">
        <v>#DIV/0!</v>
      </c>
      <c r="P12" s="161" t="e">
        <v>#DIV/0!</v>
      </c>
      <c r="Q12" s="160" t="e">
        <v>#DIV/0!</v>
      </c>
      <c r="R12" s="139"/>
      <c r="S12" s="139"/>
    </row>
    <row r="13" spans="1:19" x14ac:dyDescent="0.4">
      <c r="A13" s="169"/>
      <c r="B13" s="169"/>
      <c r="C13" s="168" t="s">
        <v>91</v>
      </c>
      <c r="D13" s="167"/>
      <c r="E13" s="167"/>
      <c r="F13" s="6" t="s">
        <v>84</v>
      </c>
      <c r="G13" s="166">
        <v>978</v>
      </c>
      <c r="H13" s="165">
        <v>868</v>
      </c>
      <c r="I13" s="164">
        <v>1.1267281105990783</v>
      </c>
      <c r="J13" s="163">
        <v>110</v>
      </c>
      <c r="K13" s="166">
        <v>1968</v>
      </c>
      <c r="L13" s="165">
        <v>1380</v>
      </c>
      <c r="M13" s="164">
        <v>1.4260869565217391</v>
      </c>
      <c r="N13" s="163">
        <v>588</v>
      </c>
      <c r="O13" s="162">
        <v>0.49695121951219512</v>
      </c>
      <c r="P13" s="161">
        <v>0.62898550724637681</v>
      </c>
      <c r="Q13" s="160">
        <v>-0.13203428773418169</v>
      </c>
      <c r="R13" s="139"/>
      <c r="S13" s="139"/>
    </row>
    <row r="14" spans="1:19" x14ac:dyDescent="0.4">
      <c r="A14" s="169"/>
      <c r="B14" s="169"/>
      <c r="C14" s="168" t="s">
        <v>110</v>
      </c>
      <c r="D14" s="167"/>
      <c r="E14" s="167"/>
      <c r="F14" s="173"/>
      <c r="G14" s="166"/>
      <c r="H14" s="165"/>
      <c r="I14" s="164" t="e">
        <v>#DIV/0!</v>
      </c>
      <c r="J14" s="163">
        <v>0</v>
      </c>
      <c r="K14" s="166"/>
      <c r="L14" s="165"/>
      <c r="M14" s="164" t="e">
        <v>#DIV/0!</v>
      </c>
      <c r="N14" s="163">
        <v>0</v>
      </c>
      <c r="O14" s="162" t="e">
        <v>#DIV/0!</v>
      </c>
      <c r="P14" s="161" t="e">
        <v>#DIV/0!</v>
      </c>
      <c r="Q14" s="160" t="e">
        <v>#DIV/0!</v>
      </c>
      <c r="R14" s="139"/>
      <c r="S14" s="139"/>
    </row>
    <row r="15" spans="1:19" x14ac:dyDescent="0.4">
      <c r="A15" s="169"/>
      <c r="B15" s="169"/>
      <c r="C15" s="168" t="s">
        <v>90</v>
      </c>
      <c r="D15" s="167"/>
      <c r="E15" s="167"/>
      <c r="F15" s="173"/>
      <c r="G15" s="166"/>
      <c r="H15" s="165"/>
      <c r="I15" s="164" t="e">
        <v>#DIV/0!</v>
      </c>
      <c r="J15" s="163">
        <v>0</v>
      </c>
      <c r="K15" s="166"/>
      <c r="L15" s="165"/>
      <c r="M15" s="164" t="e">
        <v>#DIV/0!</v>
      </c>
      <c r="N15" s="163">
        <v>0</v>
      </c>
      <c r="O15" s="162" t="e">
        <v>#DIV/0!</v>
      </c>
      <c r="P15" s="161" t="e">
        <v>#DIV/0!</v>
      </c>
      <c r="Q15" s="160" t="e">
        <v>#DIV/0!</v>
      </c>
      <c r="R15" s="139"/>
      <c r="S15" s="139"/>
    </row>
    <row r="16" spans="1:19" x14ac:dyDescent="0.4">
      <c r="A16" s="169"/>
      <c r="B16" s="169"/>
      <c r="C16" s="149" t="s">
        <v>126</v>
      </c>
      <c r="D16" s="147"/>
      <c r="E16" s="147"/>
      <c r="F16" s="187"/>
      <c r="G16" s="146"/>
      <c r="H16" s="145"/>
      <c r="I16" s="144" t="e">
        <v>#DIV/0!</v>
      </c>
      <c r="J16" s="143">
        <v>0</v>
      </c>
      <c r="K16" s="146"/>
      <c r="L16" s="145"/>
      <c r="M16" s="144" t="e">
        <v>#DIV/0!</v>
      </c>
      <c r="N16" s="143">
        <v>0</v>
      </c>
      <c r="O16" s="142" t="e">
        <v>#DIV/0!</v>
      </c>
      <c r="P16" s="141" t="e">
        <v>#DIV/0!</v>
      </c>
      <c r="Q16" s="140" t="e">
        <v>#DIV/0!</v>
      </c>
      <c r="R16" s="139"/>
      <c r="S16" s="139"/>
    </row>
    <row r="17" spans="1:19" x14ac:dyDescent="0.4">
      <c r="A17" s="169"/>
      <c r="B17" s="159" t="s">
        <v>125</v>
      </c>
      <c r="C17" s="158"/>
      <c r="D17" s="158"/>
      <c r="E17" s="158"/>
      <c r="F17" s="174"/>
      <c r="G17" s="157">
        <v>18249</v>
      </c>
      <c r="H17" s="156">
        <v>24233</v>
      </c>
      <c r="I17" s="155">
        <v>0.75306400363141168</v>
      </c>
      <c r="J17" s="154">
        <v>-5984</v>
      </c>
      <c r="K17" s="157">
        <v>21715</v>
      </c>
      <c r="L17" s="156">
        <v>29825</v>
      </c>
      <c r="M17" s="155">
        <v>0.72808046940486171</v>
      </c>
      <c r="N17" s="154">
        <v>-8110</v>
      </c>
      <c r="O17" s="153">
        <v>0.84038682938061249</v>
      </c>
      <c r="P17" s="152">
        <v>0.81250628667225477</v>
      </c>
      <c r="Q17" s="151">
        <v>2.7880542708357714E-2</v>
      </c>
      <c r="R17" s="139"/>
      <c r="S17" s="139"/>
    </row>
    <row r="18" spans="1:19" x14ac:dyDescent="0.4">
      <c r="A18" s="169"/>
      <c r="B18" s="169"/>
      <c r="C18" s="168" t="s">
        <v>98</v>
      </c>
      <c r="D18" s="167"/>
      <c r="E18" s="167"/>
      <c r="F18" s="173"/>
      <c r="G18" s="166"/>
      <c r="H18" s="165"/>
      <c r="I18" s="164" t="e">
        <v>#DIV/0!</v>
      </c>
      <c r="J18" s="163">
        <v>0</v>
      </c>
      <c r="K18" s="166"/>
      <c r="L18" s="165"/>
      <c r="M18" s="164" t="e">
        <v>#DIV/0!</v>
      </c>
      <c r="N18" s="163">
        <v>0</v>
      </c>
      <c r="O18" s="162" t="e">
        <v>#DIV/0!</v>
      </c>
      <c r="P18" s="161" t="e">
        <v>#DIV/0!</v>
      </c>
      <c r="Q18" s="160" t="e">
        <v>#DIV/0!</v>
      </c>
      <c r="R18" s="139"/>
      <c r="S18" s="139"/>
    </row>
    <row r="19" spans="1:19" x14ac:dyDescent="0.4">
      <c r="A19" s="169"/>
      <c r="B19" s="169"/>
      <c r="C19" s="168" t="s">
        <v>96</v>
      </c>
      <c r="D19" s="167"/>
      <c r="E19" s="167"/>
      <c r="F19" s="6" t="s">
        <v>84</v>
      </c>
      <c r="G19" s="166">
        <v>3009</v>
      </c>
      <c r="H19" s="165">
        <v>4123</v>
      </c>
      <c r="I19" s="164">
        <v>0.72980839194761093</v>
      </c>
      <c r="J19" s="163">
        <v>-1114</v>
      </c>
      <c r="K19" s="166">
        <v>3510</v>
      </c>
      <c r="L19" s="165">
        <v>4400</v>
      </c>
      <c r="M19" s="164">
        <v>0.79772727272727273</v>
      </c>
      <c r="N19" s="163">
        <v>-890</v>
      </c>
      <c r="O19" s="162">
        <v>0.85726495726495722</v>
      </c>
      <c r="P19" s="161">
        <v>0.93704545454545451</v>
      </c>
      <c r="Q19" s="160">
        <v>-7.9780497280497298E-2</v>
      </c>
      <c r="R19" s="139"/>
      <c r="S19" s="139"/>
    </row>
    <row r="20" spans="1:19" x14ac:dyDescent="0.4">
      <c r="A20" s="169"/>
      <c r="B20" s="169"/>
      <c r="C20" s="168" t="s">
        <v>97</v>
      </c>
      <c r="D20" s="167"/>
      <c r="E20" s="167"/>
      <c r="F20" s="6" t="s">
        <v>84</v>
      </c>
      <c r="G20" s="166">
        <v>5084</v>
      </c>
      <c r="H20" s="165">
        <v>6842</v>
      </c>
      <c r="I20" s="164">
        <v>0.7430575855013154</v>
      </c>
      <c r="J20" s="163">
        <v>-1758</v>
      </c>
      <c r="K20" s="166">
        <v>6680</v>
      </c>
      <c r="L20" s="165">
        <v>8750</v>
      </c>
      <c r="M20" s="164">
        <v>0.76342857142857146</v>
      </c>
      <c r="N20" s="163">
        <v>-2070</v>
      </c>
      <c r="O20" s="162">
        <v>0.76107784431137726</v>
      </c>
      <c r="P20" s="161">
        <v>0.78194285714285716</v>
      </c>
      <c r="Q20" s="160">
        <v>-2.0865012831479901E-2</v>
      </c>
      <c r="R20" s="139"/>
      <c r="S20" s="139"/>
    </row>
    <row r="21" spans="1:19" x14ac:dyDescent="0.4">
      <c r="A21" s="169"/>
      <c r="B21" s="169"/>
      <c r="C21" s="168" t="s">
        <v>98</v>
      </c>
      <c r="D21" s="5" t="s">
        <v>0</v>
      </c>
      <c r="E21" s="167" t="s">
        <v>89</v>
      </c>
      <c r="F21" s="6" t="s">
        <v>84</v>
      </c>
      <c r="G21" s="166">
        <v>2237</v>
      </c>
      <c r="H21" s="165">
        <v>2564</v>
      </c>
      <c r="I21" s="164">
        <v>0.87246489859594378</v>
      </c>
      <c r="J21" s="163">
        <v>-327</v>
      </c>
      <c r="K21" s="166">
        <v>2465</v>
      </c>
      <c r="L21" s="165">
        <v>2755</v>
      </c>
      <c r="M21" s="164">
        <v>0.89473684210526316</v>
      </c>
      <c r="N21" s="163">
        <v>-290</v>
      </c>
      <c r="O21" s="162">
        <v>0.90750507099391475</v>
      </c>
      <c r="P21" s="161">
        <v>0.93067150635208706</v>
      </c>
      <c r="Q21" s="160">
        <v>-2.316643535817231E-2</v>
      </c>
      <c r="R21" s="139"/>
      <c r="S21" s="139"/>
    </row>
    <row r="22" spans="1:19" x14ac:dyDescent="0.4">
      <c r="A22" s="169"/>
      <c r="B22" s="169"/>
      <c r="C22" s="168" t="s">
        <v>98</v>
      </c>
      <c r="D22" s="5" t="s">
        <v>0</v>
      </c>
      <c r="E22" s="167" t="s">
        <v>123</v>
      </c>
      <c r="F22" s="6" t="s">
        <v>84</v>
      </c>
      <c r="G22" s="166">
        <v>1091</v>
      </c>
      <c r="H22" s="165">
        <v>1318</v>
      </c>
      <c r="I22" s="164">
        <v>0.82776934749620634</v>
      </c>
      <c r="J22" s="163">
        <v>-227</v>
      </c>
      <c r="K22" s="166">
        <v>1160</v>
      </c>
      <c r="L22" s="165">
        <v>1350</v>
      </c>
      <c r="M22" s="164">
        <v>0.85925925925925928</v>
      </c>
      <c r="N22" s="163">
        <v>-190</v>
      </c>
      <c r="O22" s="162">
        <v>0.94051724137931036</v>
      </c>
      <c r="P22" s="161">
        <v>0.97629629629629633</v>
      </c>
      <c r="Q22" s="160">
        <v>-3.5779054916985964E-2</v>
      </c>
      <c r="R22" s="139"/>
      <c r="S22" s="139"/>
    </row>
    <row r="23" spans="1:19" x14ac:dyDescent="0.4">
      <c r="A23" s="169"/>
      <c r="B23" s="169"/>
      <c r="C23" s="168" t="s">
        <v>98</v>
      </c>
      <c r="D23" s="5" t="s">
        <v>0</v>
      </c>
      <c r="E23" s="167" t="s">
        <v>124</v>
      </c>
      <c r="F23" s="6" t="s">
        <v>88</v>
      </c>
      <c r="G23" s="166"/>
      <c r="H23" s="165"/>
      <c r="I23" s="164" t="e">
        <v>#DIV/0!</v>
      </c>
      <c r="J23" s="163">
        <v>0</v>
      </c>
      <c r="K23" s="166"/>
      <c r="L23" s="165"/>
      <c r="M23" s="164" t="e">
        <v>#DIV/0!</v>
      </c>
      <c r="N23" s="163">
        <v>0</v>
      </c>
      <c r="O23" s="162" t="e">
        <v>#DIV/0!</v>
      </c>
      <c r="P23" s="161" t="e">
        <v>#DIV/0!</v>
      </c>
      <c r="Q23" s="160" t="e">
        <v>#DIV/0!</v>
      </c>
      <c r="R23" s="139"/>
      <c r="S23" s="139"/>
    </row>
    <row r="24" spans="1:19" x14ac:dyDescent="0.4">
      <c r="A24" s="169"/>
      <c r="B24" s="169"/>
      <c r="C24" s="168" t="s">
        <v>96</v>
      </c>
      <c r="D24" s="5" t="s">
        <v>0</v>
      </c>
      <c r="E24" s="167" t="s">
        <v>89</v>
      </c>
      <c r="F24" s="6" t="s">
        <v>84</v>
      </c>
      <c r="G24" s="166">
        <v>1122</v>
      </c>
      <c r="H24" s="165">
        <v>1273</v>
      </c>
      <c r="I24" s="164">
        <v>0.88138256087981148</v>
      </c>
      <c r="J24" s="163">
        <v>-151</v>
      </c>
      <c r="K24" s="166">
        <v>1335</v>
      </c>
      <c r="L24" s="165">
        <v>1500</v>
      </c>
      <c r="M24" s="164">
        <v>0.89</v>
      </c>
      <c r="N24" s="163">
        <v>-165</v>
      </c>
      <c r="O24" s="162">
        <v>0.84044943820224716</v>
      </c>
      <c r="P24" s="161">
        <v>0.84866666666666668</v>
      </c>
      <c r="Q24" s="160">
        <v>-8.2172284644195237E-3</v>
      </c>
      <c r="R24" s="139"/>
      <c r="S24" s="139"/>
    </row>
    <row r="25" spans="1:19" x14ac:dyDescent="0.4">
      <c r="A25" s="169"/>
      <c r="B25" s="169"/>
      <c r="C25" s="168" t="s">
        <v>96</v>
      </c>
      <c r="D25" s="5" t="s">
        <v>0</v>
      </c>
      <c r="E25" s="167" t="s">
        <v>123</v>
      </c>
      <c r="F25" s="173"/>
      <c r="G25" s="166"/>
      <c r="H25" s="165"/>
      <c r="I25" s="164" t="e">
        <v>#DIV/0!</v>
      </c>
      <c r="J25" s="163">
        <v>0</v>
      </c>
      <c r="K25" s="166"/>
      <c r="L25" s="165"/>
      <c r="M25" s="164" t="e">
        <v>#DIV/0!</v>
      </c>
      <c r="N25" s="163">
        <v>0</v>
      </c>
      <c r="O25" s="162" t="e">
        <v>#DIV/0!</v>
      </c>
      <c r="P25" s="161" t="e">
        <v>#DIV/0!</v>
      </c>
      <c r="Q25" s="160" t="e">
        <v>#DIV/0!</v>
      </c>
      <c r="R25" s="139"/>
      <c r="S25" s="139"/>
    </row>
    <row r="26" spans="1:19" x14ac:dyDescent="0.4">
      <c r="A26" s="169"/>
      <c r="B26" s="169"/>
      <c r="C26" s="168" t="s">
        <v>90</v>
      </c>
      <c r="D26" s="5" t="s">
        <v>0</v>
      </c>
      <c r="E26" s="167" t="s">
        <v>89</v>
      </c>
      <c r="F26" s="173"/>
      <c r="G26" s="166"/>
      <c r="H26" s="165"/>
      <c r="I26" s="164" t="e">
        <v>#DIV/0!</v>
      </c>
      <c r="J26" s="163">
        <v>0</v>
      </c>
      <c r="K26" s="166"/>
      <c r="L26" s="165"/>
      <c r="M26" s="164" t="e">
        <v>#DIV/0!</v>
      </c>
      <c r="N26" s="163">
        <v>0</v>
      </c>
      <c r="O26" s="162" t="e">
        <v>#DIV/0!</v>
      </c>
      <c r="P26" s="161" t="e">
        <v>#DIV/0!</v>
      </c>
      <c r="Q26" s="160" t="e">
        <v>#DIV/0!</v>
      </c>
      <c r="R26" s="139"/>
      <c r="S26" s="139"/>
    </row>
    <row r="27" spans="1:19" x14ac:dyDescent="0.4">
      <c r="A27" s="169"/>
      <c r="B27" s="169"/>
      <c r="C27" s="168" t="s">
        <v>93</v>
      </c>
      <c r="D27" s="5" t="s">
        <v>0</v>
      </c>
      <c r="E27" s="167" t="s">
        <v>89</v>
      </c>
      <c r="F27" s="173"/>
      <c r="G27" s="166"/>
      <c r="H27" s="165"/>
      <c r="I27" s="164" t="e">
        <v>#DIV/0!</v>
      </c>
      <c r="J27" s="163">
        <v>0</v>
      </c>
      <c r="K27" s="166"/>
      <c r="L27" s="165"/>
      <c r="M27" s="164" t="e">
        <v>#DIV/0!</v>
      </c>
      <c r="N27" s="163">
        <v>0</v>
      </c>
      <c r="O27" s="162" t="e">
        <v>#DIV/0!</v>
      </c>
      <c r="P27" s="161" t="e">
        <v>#DIV/0!</v>
      </c>
      <c r="Q27" s="160" t="e">
        <v>#DIV/0!</v>
      </c>
      <c r="R27" s="139"/>
      <c r="S27" s="139"/>
    </row>
    <row r="28" spans="1:19" x14ac:dyDescent="0.4">
      <c r="A28" s="169"/>
      <c r="B28" s="169"/>
      <c r="C28" s="168" t="s">
        <v>110</v>
      </c>
      <c r="D28" s="167"/>
      <c r="E28" s="167"/>
      <c r="F28" s="173"/>
      <c r="G28" s="166"/>
      <c r="H28" s="165"/>
      <c r="I28" s="164" t="e">
        <v>#DIV/0!</v>
      </c>
      <c r="J28" s="163">
        <v>0</v>
      </c>
      <c r="K28" s="166"/>
      <c r="L28" s="165"/>
      <c r="M28" s="164" t="e">
        <v>#DIV/0!</v>
      </c>
      <c r="N28" s="163">
        <v>0</v>
      </c>
      <c r="O28" s="162" t="e">
        <v>#DIV/0!</v>
      </c>
      <c r="P28" s="161" t="e">
        <v>#DIV/0!</v>
      </c>
      <c r="Q28" s="160" t="e">
        <v>#DIV/0!</v>
      </c>
      <c r="R28" s="139"/>
      <c r="S28" s="139"/>
    </row>
    <row r="29" spans="1:19" x14ac:dyDescent="0.4">
      <c r="A29" s="169"/>
      <c r="B29" s="169"/>
      <c r="C29" s="168" t="s">
        <v>105</v>
      </c>
      <c r="D29" s="167"/>
      <c r="E29" s="167"/>
      <c r="F29" s="173"/>
      <c r="G29" s="166"/>
      <c r="H29" s="165"/>
      <c r="I29" s="164" t="e">
        <v>#DIV/0!</v>
      </c>
      <c r="J29" s="163">
        <v>0</v>
      </c>
      <c r="K29" s="166"/>
      <c r="L29" s="165"/>
      <c r="M29" s="164" t="e">
        <v>#DIV/0!</v>
      </c>
      <c r="N29" s="163">
        <v>0</v>
      </c>
      <c r="O29" s="162" t="e">
        <v>#DIV/0!</v>
      </c>
      <c r="P29" s="161" t="e">
        <v>#DIV/0!</v>
      </c>
      <c r="Q29" s="160" t="e">
        <v>#DIV/0!</v>
      </c>
      <c r="R29" s="139"/>
      <c r="S29" s="139"/>
    </row>
    <row r="30" spans="1:19" x14ac:dyDescent="0.4">
      <c r="A30" s="169"/>
      <c r="B30" s="169"/>
      <c r="C30" s="168" t="s">
        <v>122</v>
      </c>
      <c r="D30" s="167"/>
      <c r="E30" s="167"/>
      <c r="F30" s="173"/>
      <c r="G30" s="166"/>
      <c r="H30" s="165"/>
      <c r="I30" s="164" t="e">
        <v>#DIV/0!</v>
      </c>
      <c r="J30" s="163">
        <v>0</v>
      </c>
      <c r="K30" s="166"/>
      <c r="L30" s="165"/>
      <c r="M30" s="164" t="e">
        <v>#DIV/0!</v>
      </c>
      <c r="N30" s="163">
        <v>0</v>
      </c>
      <c r="O30" s="162" t="e">
        <v>#DIV/0!</v>
      </c>
      <c r="P30" s="161" t="e">
        <v>#DIV/0!</v>
      </c>
      <c r="Q30" s="160" t="e">
        <v>#DIV/0!</v>
      </c>
      <c r="R30" s="139"/>
      <c r="S30" s="139"/>
    </row>
    <row r="31" spans="1:19" x14ac:dyDescent="0.4">
      <c r="A31" s="169"/>
      <c r="B31" s="169"/>
      <c r="C31" s="168" t="s">
        <v>121</v>
      </c>
      <c r="D31" s="167"/>
      <c r="E31" s="167"/>
      <c r="F31" s="6" t="s">
        <v>84</v>
      </c>
      <c r="G31" s="166">
        <v>1000</v>
      </c>
      <c r="H31" s="165">
        <v>1646</v>
      </c>
      <c r="I31" s="164">
        <v>0.60753341433778862</v>
      </c>
      <c r="J31" s="163">
        <v>-646</v>
      </c>
      <c r="K31" s="166">
        <v>1165</v>
      </c>
      <c r="L31" s="165">
        <v>2610</v>
      </c>
      <c r="M31" s="164">
        <v>0.44636015325670497</v>
      </c>
      <c r="N31" s="163">
        <v>-1445</v>
      </c>
      <c r="O31" s="162">
        <v>0.85836909871244638</v>
      </c>
      <c r="P31" s="161">
        <v>0.6306513409961686</v>
      </c>
      <c r="Q31" s="160">
        <v>0.22771775771627778</v>
      </c>
      <c r="R31" s="139"/>
      <c r="S31" s="139"/>
    </row>
    <row r="32" spans="1:19" x14ac:dyDescent="0.4">
      <c r="A32" s="169"/>
      <c r="B32" s="169"/>
      <c r="C32" s="168" t="s">
        <v>120</v>
      </c>
      <c r="D32" s="167"/>
      <c r="E32" s="167"/>
      <c r="F32" s="173"/>
      <c r="G32" s="166"/>
      <c r="H32" s="165"/>
      <c r="I32" s="164" t="e">
        <v>#DIV/0!</v>
      </c>
      <c r="J32" s="163">
        <v>0</v>
      </c>
      <c r="K32" s="166"/>
      <c r="L32" s="165"/>
      <c r="M32" s="164" t="e">
        <v>#DIV/0!</v>
      </c>
      <c r="N32" s="163">
        <v>0</v>
      </c>
      <c r="O32" s="162" t="e">
        <v>#DIV/0!</v>
      </c>
      <c r="P32" s="161" t="e">
        <v>#DIV/0!</v>
      </c>
      <c r="Q32" s="160" t="e">
        <v>#DIV/0!</v>
      </c>
      <c r="R32" s="139"/>
      <c r="S32" s="139"/>
    </row>
    <row r="33" spans="1:19" x14ac:dyDescent="0.4">
      <c r="A33" s="169"/>
      <c r="B33" s="169"/>
      <c r="C33" s="168" t="s">
        <v>119</v>
      </c>
      <c r="D33" s="167"/>
      <c r="E33" s="167"/>
      <c r="F33" s="6" t="s">
        <v>84</v>
      </c>
      <c r="G33" s="166">
        <v>808</v>
      </c>
      <c r="H33" s="165">
        <v>1062</v>
      </c>
      <c r="I33" s="164">
        <v>0.76082862523540484</v>
      </c>
      <c r="J33" s="163">
        <v>-254</v>
      </c>
      <c r="K33" s="166">
        <v>1165</v>
      </c>
      <c r="L33" s="165">
        <v>2610</v>
      </c>
      <c r="M33" s="164">
        <v>0.44636015325670497</v>
      </c>
      <c r="N33" s="163">
        <v>-1445</v>
      </c>
      <c r="O33" s="162">
        <v>0.6935622317596567</v>
      </c>
      <c r="P33" s="161">
        <v>0.40689655172413791</v>
      </c>
      <c r="Q33" s="160">
        <v>0.28666568003551879</v>
      </c>
      <c r="R33" s="139"/>
      <c r="S33" s="139"/>
    </row>
    <row r="34" spans="1:19" x14ac:dyDescent="0.4">
      <c r="A34" s="169"/>
      <c r="B34" s="169"/>
      <c r="C34" s="168" t="s">
        <v>94</v>
      </c>
      <c r="D34" s="167"/>
      <c r="E34" s="167"/>
      <c r="F34" s="173"/>
      <c r="G34" s="166"/>
      <c r="H34" s="165"/>
      <c r="I34" s="164" t="e">
        <v>#DIV/0!</v>
      </c>
      <c r="J34" s="163">
        <v>0</v>
      </c>
      <c r="K34" s="166"/>
      <c r="L34" s="165"/>
      <c r="M34" s="164" t="e">
        <v>#DIV/0!</v>
      </c>
      <c r="N34" s="163">
        <v>0</v>
      </c>
      <c r="O34" s="162" t="e">
        <v>#DIV/0!</v>
      </c>
      <c r="P34" s="161" t="e">
        <v>#DIV/0!</v>
      </c>
      <c r="Q34" s="160" t="e">
        <v>#DIV/0!</v>
      </c>
      <c r="R34" s="139"/>
      <c r="S34" s="139"/>
    </row>
    <row r="35" spans="1:19" x14ac:dyDescent="0.4">
      <c r="A35" s="169"/>
      <c r="B35" s="169"/>
      <c r="C35" s="168" t="s">
        <v>90</v>
      </c>
      <c r="D35" s="167"/>
      <c r="E35" s="167"/>
      <c r="F35" s="173"/>
      <c r="G35" s="166"/>
      <c r="H35" s="165"/>
      <c r="I35" s="164" t="e">
        <v>#DIV/0!</v>
      </c>
      <c r="J35" s="163">
        <v>0</v>
      </c>
      <c r="K35" s="166"/>
      <c r="L35" s="165"/>
      <c r="M35" s="164" t="e">
        <v>#DIV/0!</v>
      </c>
      <c r="N35" s="163">
        <v>0</v>
      </c>
      <c r="O35" s="162" t="e">
        <v>#DIV/0!</v>
      </c>
      <c r="P35" s="161" t="e">
        <v>#DIV/0!</v>
      </c>
      <c r="Q35" s="160" t="e">
        <v>#DIV/0!</v>
      </c>
      <c r="R35" s="139"/>
      <c r="S35" s="139"/>
    </row>
    <row r="36" spans="1:19" x14ac:dyDescent="0.4">
      <c r="A36" s="169"/>
      <c r="B36" s="150"/>
      <c r="C36" s="149" t="s">
        <v>93</v>
      </c>
      <c r="D36" s="147"/>
      <c r="E36" s="147"/>
      <c r="F36" s="6" t="s">
        <v>84</v>
      </c>
      <c r="G36" s="146">
        <v>3898</v>
      </c>
      <c r="H36" s="145">
        <v>5405</v>
      </c>
      <c r="I36" s="144">
        <v>0.72118408880666052</v>
      </c>
      <c r="J36" s="143">
        <v>-1507</v>
      </c>
      <c r="K36" s="146">
        <v>4235</v>
      </c>
      <c r="L36" s="145">
        <v>5850</v>
      </c>
      <c r="M36" s="144">
        <v>0.72393162393162391</v>
      </c>
      <c r="N36" s="143">
        <v>-1615</v>
      </c>
      <c r="O36" s="142">
        <v>0.92042502951593863</v>
      </c>
      <c r="P36" s="141">
        <v>0.92393162393162398</v>
      </c>
      <c r="Q36" s="140">
        <v>-3.506594415685349E-3</v>
      </c>
      <c r="R36" s="139"/>
      <c r="S36" s="139"/>
    </row>
    <row r="37" spans="1:19" x14ac:dyDescent="0.4">
      <c r="A37" s="169"/>
      <c r="B37" s="159" t="s">
        <v>118</v>
      </c>
      <c r="C37" s="158"/>
      <c r="D37" s="158"/>
      <c r="E37" s="158"/>
      <c r="F37" s="174"/>
      <c r="G37" s="157">
        <v>437</v>
      </c>
      <c r="H37" s="156">
        <v>820</v>
      </c>
      <c r="I37" s="155">
        <v>0.53292682926829271</v>
      </c>
      <c r="J37" s="154">
        <v>-383</v>
      </c>
      <c r="K37" s="157">
        <v>673</v>
      </c>
      <c r="L37" s="156">
        <v>890</v>
      </c>
      <c r="M37" s="155">
        <v>0.75617977528089886</v>
      </c>
      <c r="N37" s="154">
        <v>-217</v>
      </c>
      <c r="O37" s="153">
        <v>0.64933135215453197</v>
      </c>
      <c r="P37" s="152">
        <v>0.9213483146067416</v>
      </c>
      <c r="Q37" s="151">
        <v>-0.27201696245220963</v>
      </c>
      <c r="R37" s="139"/>
      <c r="S37" s="139"/>
    </row>
    <row r="38" spans="1:19" x14ac:dyDescent="0.4">
      <c r="A38" s="169"/>
      <c r="B38" s="169"/>
      <c r="C38" s="168" t="s">
        <v>117</v>
      </c>
      <c r="D38" s="167"/>
      <c r="E38" s="167"/>
      <c r="F38" s="6" t="s">
        <v>84</v>
      </c>
      <c r="G38" s="166">
        <v>274</v>
      </c>
      <c r="H38" s="165">
        <v>458</v>
      </c>
      <c r="I38" s="164">
        <v>0.59825327510917026</v>
      </c>
      <c r="J38" s="163">
        <v>-184</v>
      </c>
      <c r="K38" s="166">
        <v>400</v>
      </c>
      <c r="L38" s="165">
        <v>500</v>
      </c>
      <c r="M38" s="164">
        <v>0.8</v>
      </c>
      <c r="N38" s="163">
        <v>-100</v>
      </c>
      <c r="O38" s="162">
        <v>0.68500000000000005</v>
      </c>
      <c r="P38" s="161">
        <v>0.91600000000000004</v>
      </c>
      <c r="Q38" s="160">
        <v>-0.23099999999999998</v>
      </c>
      <c r="R38" s="139"/>
      <c r="S38" s="139"/>
    </row>
    <row r="39" spans="1:19" x14ac:dyDescent="0.4">
      <c r="A39" s="150"/>
      <c r="B39" s="150"/>
      <c r="C39" s="186" t="s">
        <v>116</v>
      </c>
      <c r="D39" s="185"/>
      <c r="E39" s="185"/>
      <c r="F39" s="6" t="s">
        <v>84</v>
      </c>
      <c r="G39" s="184">
        <v>163</v>
      </c>
      <c r="H39" s="183">
        <v>362</v>
      </c>
      <c r="I39" s="182">
        <v>0.45027624309392267</v>
      </c>
      <c r="J39" s="181">
        <v>-199</v>
      </c>
      <c r="K39" s="184">
        <v>273</v>
      </c>
      <c r="L39" s="183">
        <v>390</v>
      </c>
      <c r="M39" s="182">
        <v>0.7</v>
      </c>
      <c r="N39" s="181">
        <v>-117</v>
      </c>
      <c r="O39" s="180">
        <v>0.59706959706959706</v>
      </c>
      <c r="P39" s="179">
        <v>0.92820512820512824</v>
      </c>
      <c r="Q39" s="178">
        <v>-0.33113553113553118</v>
      </c>
      <c r="R39" s="139"/>
      <c r="S39" s="139"/>
    </row>
    <row r="40" spans="1:19" x14ac:dyDescent="0.4">
      <c r="A40" s="159" t="s">
        <v>115</v>
      </c>
      <c r="B40" s="158" t="s">
        <v>114</v>
      </c>
      <c r="C40" s="158"/>
      <c r="D40" s="158"/>
      <c r="E40" s="158"/>
      <c r="F40" s="174"/>
      <c r="G40" s="157">
        <v>84738</v>
      </c>
      <c r="H40" s="156">
        <v>105796</v>
      </c>
      <c r="I40" s="155">
        <v>0.80095655790389053</v>
      </c>
      <c r="J40" s="154">
        <v>-21058</v>
      </c>
      <c r="K40" s="177">
        <v>106114</v>
      </c>
      <c r="L40" s="156">
        <v>131731</v>
      </c>
      <c r="M40" s="155">
        <v>0.80553552314944854</v>
      </c>
      <c r="N40" s="154">
        <v>-25617</v>
      </c>
      <c r="O40" s="153">
        <v>0.79855626967223925</v>
      </c>
      <c r="P40" s="152">
        <v>0.80312151277983168</v>
      </c>
      <c r="Q40" s="151">
        <v>-4.5652431075924316E-3</v>
      </c>
      <c r="R40" s="139"/>
      <c r="S40" s="139"/>
    </row>
    <row r="41" spans="1:19" x14ac:dyDescent="0.4">
      <c r="A41" s="176"/>
      <c r="B41" s="159" t="s">
        <v>113</v>
      </c>
      <c r="C41" s="158"/>
      <c r="D41" s="158"/>
      <c r="E41" s="158"/>
      <c r="F41" s="174"/>
      <c r="G41" s="157">
        <v>83044</v>
      </c>
      <c r="H41" s="156">
        <v>103999</v>
      </c>
      <c r="I41" s="155">
        <v>0.79850767795844191</v>
      </c>
      <c r="J41" s="154">
        <v>-20955</v>
      </c>
      <c r="K41" s="157">
        <v>103718</v>
      </c>
      <c r="L41" s="156">
        <v>128530</v>
      </c>
      <c r="M41" s="155">
        <v>0.80695557457402944</v>
      </c>
      <c r="N41" s="154">
        <v>-24812</v>
      </c>
      <c r="O41" s="153">
        <v>0.80067105034805919</v>
      </c>
      <c r="P41" s="152">
        <v>0.80914183459114608</v>
      </c>
      <c r="Q41" s="151">
        <v>-8.4707842430868929E-3</v>
      </c>
      <c r="R41" s="139"/>
      <c r="S41" s="139"/>
    </row>
    <row r="42" spans="1:19" x14ac:dyDescent="0.4">
      <c r="A42" s="169"/>
      <c r="B42" s="169"/>
      <c r="C42" s="168" t="s">
        <v>98</v>
      </c>
      <c r="D42" s="167"/>
      <c r="E42" s="167"/>
      <c r="F42" s="6" t="s">
        <v>84</v>
      </c>
      <c r="G42" s="166">
        <v>33292</v>
      </c>
      <c r="H42" s="165">
        <v>40909</v>
      </c>
      <c r="I42" s="164">
        <v>0.81380625290278419</v>
      </c>
      <c r="J42" s="163">
        <v>-7617</v>
      </c>
      <c r="K42" s="166">
        <v>39855</v>
      </c>
      <c r="L42" s="165">
        <v>46990</v>
      </c>
      <c r="M42" s="164">
        <v>0.84815918280485214</v>
      </c>
      <c r="N42" s="163">
        <v>-7135</v>
      </c>
      <c r="O42" s="162">
        <v>0.83532806423284411</v>
      </c>
      <c r="P42" s="161">
        <v>0.87058948712492024</v>
      </c>
      <c r="Q42" s="160">
        <v>-3.5261422892076122E-2</v>
      </c>
      <c r="R42" s="139"/>
      <c r="S42" s="139"/>
    </row>
    <row r="43" spans="1:19" x14ac:dyDescent="0.4">
      <c r="A43" s="169"/>
      <c r="B43" s="169"/>
      <c r="C43" s="168" t="s">
        <v>112</v>
      </c>
      <c r="D43" s="167"/>
      <c r="E43" s="167"/>
      <c r="F43" s="6" t="s">
        <v>84</v>
      </c>
      <c r="G43" s="166">
        <v>5922</v>
      </c>
      <c r="H43" s="165">
        <v>7534</v>
      </c>
      <c r="I43" s="164">
        <v>0.78603663392620127</v>
      </c>
      <c r="J43" s="163">
        <v>-1612</v>
      </c>
      <c r="K43" s="200">
        <v>6449</v>
      </c>
      <c r="L43" s="165">
        <v>9517</v>
      </c>
      <c r="M43" s="164">
        <v>0.67762950509614372</v>
      </c>
      <c r="N43" s="163">
        <v>-3068</v>
      </c>
      <c r="O43" s="162">
        <v>0.91828190417118938</v>
      </c>
      <c r="P43" s="161">
        <v>0.79163601975412423</v>
      </c>
      <c r="Q43" s="160">
        <v>0.12664588441706515</v>
      </c>
      <c r="R43" s="139"/>
      <c r="S43" s="139"/>
    </row>
    <row r="44" spans="1:19" x14ac:dyDescent="0.4">
      <c r="A44" s="169"/>
      <c r="B44" s="169"/>
      <c r="C44" s="168" t="s">
        <v>96</v>
      </c>
      <c r="D44" s="167"/>
      <c r="E44" s="167"/>
      <c r="F44" s="6" t="s">
        <v>84</v>
      </c>
      <c r="G44" s="166">
        <v>5359</v>
      </c>
      <c r="H44" s="165">
        <v>6511</v>
      </c>
      <c r="I44" s="164">
        <v>0.82306865304868682</v>
      </c>
      <c r="J44" s="163">
        <v>-1152</v>
      </c>
      <c r="K44" s="200">
        <v>6640</v>
      </c>
      <c r="L44" s="165">
        <v>7510</v>
      </c>
      <c r="M44" s="164">
        <v>0.88415446071904125</v>
      </c>
      <c r="N44" s="163">
        <v>-870</v>
      </c>
      <c r="O44" s="162">
        <v>0.80707831325301205</v>
      </c>
      <c r="P44" s="161">
        <v>0.86697736351531296</v>
      </c>
      <c r="Q44" s="160">
        <v>-5.9899050262300912E-2</v>
      </c>
      <c r="R44" s="139"/>
      <c r="S44" s="139"/>
    </row>
    <row r="45" spans="1:19" x14ac:dyDescent="0.4">
      <c r="A45" s="169"/>
      <c r="B45" s="169"/>
      <c r="C45" s="168" t="s">
        <v>90</v>
      </c>
      <c r="D45" s="167"/>
      <c r="E45" s="167"/>
      <c r="F45" s="6" t="s">
        <v>84</v>
      </c>
      <c r="G45" s="166">
        <v>2256</v>
      </c>
      <c r="H45" s="165">
        <v>2742</v>
      </c>
      <c r="I45" s="164">
        <v>0.82275711159737419</v>
      </c>
      <c r="J45" s="163">
        <v>-486</v>
      </c>
      <c r="K45" s="200">
        <v>2808</v>
      </c>
      <c r="L45" s="165">
        <v>3615</v>
      </c>
      <c r="M45" s="164">
        <v>0.77676348547717844</v>
      </c>
      <c r="N45" s="163">
        <v>-807</v>
      </c>
      <c r="O45" s="162">
        <v>0.80341880341880345</v>
      </c>
      <c r="P45" s="161">
        <v>0.75850622406639001</v>
      </c>
      <c r="Q45" s="160">
        <v>4.491257935241344E-2</v>
      </c>
      <c r="R45" s="139"/>
      <c r="S45" s="139"/>
    </row>
    <row r="46" spans="1:19" x14ac:dyDescent="0.4">
      <c r="A46" s="169"/>
      <c r="B46" s="169"/>
      <c r="C46" s="168" t="s">
        <v>93</v>
      </c>
      <c r="D46" s="167"/>
      <c r="E46" s="167"/>
      <c r="F46" s="6" t="s">
        <v>84</v>
      </c>
      <c r="G46" s="166">
        <v>6498</v>
      </c>
      <c r="H46" s="165">
        <v>7297</v>
      </c>
      <c r="I46" s="164">
        <v>0.89050294641633543</v>
      </c>
      <c r="J46" s="163">
        <v>-799</v>
      </c>
      <c r="K46" s="200">
        <v>7880</v>
      </c>
      <c r="L46" s="165">
        <v>8370</v>
      </c>
      <c r="M46" s="164">
        <v>0.94145758661887691</v>
      </c>
      <c r="N46" s="163">
        <v>-490</v>
      </c>
      <c r="O46" s="162">
        <v>0.82461928934010154</v>
      </c>
      <c r="P46" s="161">
        <v>0.87180406212664274</v>
      </c>
      <c r="Q46" s="160">
        <v>-4.7184772786541207E-2</v>
      </c>
      <c r="R46" s="139"/>
      <c r="S46" s="139"/>
    </row>
    <row r="47" spans="1:19" x14ac:dyDescent="0.4">
      <c r="A47" s="169"/>
      <c r="B47" s="169"/>
      <c r="C47" s="168" t="s">
        <v>97</v>
      </c>
      <c r="D47" s="167"/>
      <c r="E47" s="167"/>
      <c r="F47" s="6" t="s">
        <v>84</v>
      </c>
      <c r="G47" s="166">
        <v>9639</v>
      </c>
      <c r="H47" s="165">
        <v>14434</v>
      </c>
      <c r="I47" s="164">
        <v>0.6677982541222115</v>
      </c>
      <c r="J47" s="163">
        <v>-4795</v>
      </c>
      <c r="K47" s="200">
        <v>12771</v>
      </c>
      <c r="L47" s="165">
        <v>18658</v>
      </c>
      <c r="M47" s="164">
        <v>0.68447850787865794</v>
      </c>
      <c r="N47" s="163">
        <v>-5887</v>
      </c>
      <c r="O47" s="162">
        <v>0.7547568710359408</v>
      </c>
      <c r="P47" s="161">
        <v>0.77360917568871257</v>
      </c>
      <c r="Q47" s="160">
        <v>-1.8852304652771767E-2</v>
      </c>
      <c r="R47" s="139"/>
      <c r="S47" s="139"/>
    </row>
    <row r="48" spans="1:19" x14ac:dyDescent="0.4">
      <c r="A48" s="169"/>
      <c r="B48" s="169"/>
      <c r="C48" s="168" t="s">
        <v>91</v>
      </c>
      <c r="D48" s="167"/>
      <c r="E48" s="167"/>
      <c r="F48" s="6" t="s">
        <v>84</v>
      </c>
      <c r="G48" s="166">
        <v>1329</v>
      </c>
      <c r="H48" s="165">
        <v>1462</v>
      </c>
      <c r="I48" s="164">
        <v>0.90902872777017785</v>
      </c>
      <c r="J48" s="163">
        <v>-133</v>
      </c>
      <c r="K48" s="200">
        <v>2429</v>
      </c>
      <c r="L48" s="165">
        <v>2596</v>
      </c>
      <c r="M48" s="164">
        <v>0.93567026194144842</v>
      </c>
      <c r="N48" s="163">
        <v>-167</v>
      </c>
      <c r="O48" s="162">
        <v>0.54713874022231368</v>
      </c>
      <c r="P48" s="161">
        <v>0.56317411402157169</v>
      </c>
      <c r="Q48" s="160">
        <v>-1.6035373799258013E-2</v>
      </c>
      <c r="R48" s="139"/>
      <c r="S48" s="139"/>
    </row>
    <row r="49" spans="1:19" x14ac:dyDescent="0.4">
      <c r="A49" s="169"/>
      <c r="B49" s="169"/>
      <c r="C49" s="168" t="s">
        <v>111</v>
      </c>
      <c r="D49" s="167"/>
      <c r="E49" s="167"/>
      <c r="F49" s="6" t="s">
        <v>84</v>
      </c>
      <c r="G49" s="166">
        <v>1269</v>
      </c>
      <c r="H49" s="165">
        <v>1630</v>
      </c>
      <c r="I49" s="164">
        <v>0.77852760736196314</v>
      </c>
      <c r="J49" s="163">
        <v>-361</v>
      </c>
      <c r="K49" s="200">
        <v>1408</v>
      </c>
      <c r="L49" s="165">
        <v>1759</v>
      </c>
      <c r="M49" s="164">
        <v>0.8004548038658329</v>
      </c>
      <c r="N49" s="163">
        <v>-351</v>
      </c>
      <c r="O49" s="162">
        <v>0.90127840909090906</v>
      </c>
      <c r="P49" s="161">
        <v>0.92666287663445135</v>
      </c>
      <c r="Q49" s="160">
        <v>-2.5384467543542288E-2</v>
      </c>
      <c r="R49" s="139"/>
      <c r="S49" s="139"/>
    </row>
    <row r="50" spans="1:19" x14ac:dyDescent="0.4">
      <c r="A50" s="169"/>
      <c r="B50" s="169"/>
      <c r="C50" s="168" t="s">
        <v>110</v>
      </c>
      <c r="D50" s="167"/>
      <c r="E50" s="167"/>
      <c r="F50" s="6" t="s">
        <v>84</v>
      </c>
      <c r="G50" s="166">
        <v>1857</v>
      </c>
      <c r="H50" s="165">
        <v>2138</v>
      </c>
      <c r="I50" s="164">
        <v>0.86856875584658555</v>
      </c>
      <c r="J50" s="163">
        <v>-281</v>
      </c>
      <c r="K50" s="200">
        <v>2160</v>
      </c>
      <c r="L50" s="165">
        <v>2565</v>
      </c>
      <c r="M50" s="164">
        <v>0.84210526315789469</v>
      </c>
      <c r="N50" s="163">
        <v>-405</v>
      </c>
      <c r="O50" s="162">
        <v>0.85972222222222228</v>
      </c>
      <c r="P50" s="161">
        <v>0.83352826510721245</v>
      </c>
      <c r="Q50" s="160">
        <v>2.6193957115009825E-2</v>
      </c>
      <c r="R50" s="139"/>
      <c r="S50" s="139"/>
    </row>
    <row r="51" spans="1:19" x14ac:dyDescent="0.4">
      <c r="A51" s="169"/>
      <c r="B51" s="169"/>
      <c r="C51" s="168" t="s">
        <v>109</v>
      </c>
      <c r="D51" s="167"/>
      <c r="E51" s="167"/>
      <c r="F51" s="6" t="s">
        <v>88</v>
      </c>
      <c r="G51" s="166">
        <v>631</v>
      </c>
      <c r="H51" s="165">
        <v>1013</v>
      </c>
      <c r="I51" s="164">
        <v>0.62290227048371172</v>
      </c>
      <c r="J51" s="163">
        <v>-382</v>
      </c>
      <c r="K51" s="200">
        <v>1008</v>
      </c>
      <c r="L51" s="165">
        <v>1760</v>
      </c>
      <c r="M51" s="164">
        <v>0.57272727272727275</v>
      </c>
      <c r="N51" s="163">
        <v>-752</v>
      </c>
      <c r="O51" s="162">
        <v>0.62599206349206349</v>
      </c>
      <c r="P51" s="161">
        <v>0.57556818181818181</v>
      </c>
      <c r="Q51" s="160">
        <v>5.0423881673881676E-2</v>
      </c>
      <c r="R51" s="139"/>
      <c r="S51" s="139"/>
    </row>
    <row r="52" spans="1:19" x14ac:dyDescent="0.4">
      <c r="A52" s="169"/>
      <c r="B52" s="169"/>
      <c r="C52" s="168" t="s">
        <v>108</v>
      </c>
      <c r="D52" s="167"/>
      <c r="E52" s="167"/>
      <c r="F52" s="6" t="s">
        <v>84</v>
      </c>
      <c r="G52" s="166">
        <v>1107</v>
      </c>
      <c r="H52" s="165">
        <v>1539</v>
      </c>
      <c r="I52" s="164">
        <v>0.7192982456140351</v>
      </c>
      <c r="J52" s="163">
        <v>-432</v>
      </c>
      <c r="K52" s="200">
        <v>1408</v>
      </c>
      <c r="L52" s="165">
        <v>1760</v>
      </c>
      <c r="M52" s="164">
        <v>0.8</v>
      </c>
      <c r="N52" s="163">
        <v>-352</v>
      </c>
      <c r="O52" s="162">
        <v>0.78622159090909094</v>
      </c>
      <c r="P52" s="161">
        <v>0.87443181818181814</v>
      </c>
      <c r="Q52" s="160">
        <v>-8.8210227272727204E-2</v>
      </c>
      <c r="R52" s="139"/>
      <c r="S52" s="139"/>
    </row>
    <row r="53" spans="1:19" x14ac:dyDescent="0.4">
      <c r="A53" s="169"/>
      <c r="B53" s="169"/>
      <c r="C53" s="168" t="s">
        <v>107</v>
      </c>
      <c r="D53" s="167"/>
      <c r="E53" s="167"/>
      <c r="F53" s="6" t="s">
        <v>84</v>
      </c>
      <c r="G53" s="166">
        <v>1691</v>
      </c>
      <c r="H53" s="165">
        <v>2085</v>
      </c>
      <c r="I53" s="164">
        <v>0.81103117505995204</v>
      </c>
      <c r="J53" s="163">
        <v>-394</v>
      </c>
      <c r="K53" s="200">
        <v>2160</v>
      </c>
      <c r="L53" s="165">
        <v>2700</v>
      </c>
      <c r="M53" s="164">
        <v>0.8</v>
      </c>
      <c r="N53" s="163">
        <v>-540</v>
      </c>
      <c r="O53" s="162">
        <v>0.78287037037037033</v>
      </c>
      <c r="P53" s="161">
        <v>0.77222222222222225</v>
      </c>
      <c r="Q53" s="160">
        <v>1.0648148148148073E-2</v>
      </c>
      <c r="R53" s="139"/>
      <c r="S53" s="139"/>
    </row>
    <row r="54" spans="1:19" x14ac:dyDescent="0.4">
      <c r="A54" s="169"/>
      <c r="B54" s="169"/>
      <c r="C54" s="168" t="s">
        <v>106</v>
      </c>
      <c r="D54" s="167"/>
      <c r="E54" s="167"/>
      <c r="F54" s="6" t="s">
        <v>84</v>
      </c>
      <c r="G54" s="166">
        <v>1229</v>
      </c>
      <c r="H54" s="165">
        <v>1600</v>
      </c>
      <c r="I54" s="164">
        <v>0.76812499999999995</v>
      </c>
      <c r="J54" s="163">
        <v>-371</v>
      </c>
      <c r="K54" s="200">
        <v>1890</v>
      </c>
      <c r="L54" s="165">
        <v>2700</v>
      </c>
      <c r="M54" s="164">
        <v>0.7</v>
      </c>
      <c r="N54" s="163">
        <v>-810</v>
      </c>
      <c r="O54" s="162">
        <v>0.65026455026455021</v>
      </c>
      <c r="P54" s="161">
        <v>0.59259259259259256</v>
      </c>
      <c r="Q54" s="160">
        <v>5.7671957671957652E-2</v>
      </c>
      <c r="R54" s="139"/>
      <c r="S54" s="139"/>
    </row>
    <row r="55" spans="1:19" x14ac:dyDescent="0.4">
      <c r="A55" s="169"/>
      <c r="B55" s="169"/>
      <c r="C55" s="168" t="s">
        <v>105</v>
      </c>
      <c r="D55" s="167"/>
      <c r="E55" s="167"/>
      <c r="F55" s="6" t="s">
        <v>84</v>
      </c>
      <c r="G55" s="166">
        <v>1108</v>
      </c>
      <c r="H55" s="165">
        <v>1431</v>
      </c>
      <c r="I55" s="164">
        <v>0.77428371767994408</v>
      </c>
      <c r="J55" s="163">
        <v>-323</v>
      </c>
      <c r="K55" s="200">
        <v>1408</v>
      </c>
      <c r="L55" s="165">
        <v>1760</v>
      </c>
      <c r="M55" s="164">
        <v>0.8</v>
      </c>
      <c r="N55" s="163">
        <v>-352</v>
      </c>
      <c r="O55" s="162">
        <v>0.78693181818181823</v>
      </c>
      <c r="P55" s="161">
        <v>0.81306818181818186</v>
      </c>
      <c r="Q55" s="160">
        <v>-2.6136363636363624E-2</v>
      </c>
      <c r="R55" s="139"/>
      <c r="S55" s="139"/>
    </row>
    <row r="56" spans="1:19" x14ac:dyDescent="0.4">
      <c r="A56" s="169"/>
      <c r="B56" s="169"/>
      <c r="C56" s="168" t="s">
        <v>103</v>
      </c>
      <c r="D56" s="167"/>
      <c r="E56" s="167"/>
      <c r="F56" s="6" t="s">
        <v>84</v>
      </c>
      <c r="G56" s="166">
        <v>1032</v>
      </c>
      <c r="H56" s="165">
        <v>1256</v>
      </c>
      <c r="I56" s="164">
        <v>0.82165605095541405</v>
      </c>
      <c r="J56" s="163">
        <v>-224</v>
      </c>
      <c r="K56" s="200">
        <v>1408</v>
      </c>
      <c r="L56" s="165">
        <v>1760</v>
      </c>
      <c r="M56" s="164">
        <v>0.8</v>
      </c>
      <c r="N56" s="163">
        <v>-352</v>
      </c>
      <c r="O56" s="162">
        <v>0.73295454545454541</v>
      </c>
      <c r="P56" s="161">
        <v>0.71363636363636362</v>
      </c>
      <c r="Q56" s="160">
        <v>1.931818181818179E-2</v>
      </c>
      <c r="R56" s="139"/>
      <c r="S56" s="139"/>
    </row>
    <row r="57" spans="1:19" x14ac:dyDescent="0.4">
      <c r="A57" s="169"/>
      <c r="B57" s="169"/>
      <c r="C57" s="168" t="s">
        <v>102</v>
      </c>
      <c r="D57" s="167"/>
      <c r="E57" s="167"/>
      <c r="F57" s="6" t="s">
        <v>84</v>
      </c>
      <c r="G57" s="166">
        <v>810</v>
      </c>
      <c r="H57" s="165">
        <v>1001</v>
      </c>
      <c r="I57" s="164">
        <v>0.80919080919080921</v>
      </c>
      <c r="J57" s="163">
        <v>-191</v>
      </c>
      <c r="K57" s="200">
        <v>1328</v>
      </c>
      <c r="L57" s="165">
        <v>1760</v>
      </c>
      <c r="M57" s="164">
        <v>0.75454545454545452</v>
      </c>
      <c r="N57" s="163">
        <v>-432</v>
      </c>
      <c r="O57" s="162">
        <v>0.60993975903614461</v>
      </c>
      <c r="P57" s="161">
        <v>0.56874999999999998</v>
      </c>
      <c r="Q57" s="160">
        <v>4.1189759036144635E-2</v>
      </c>
      <c r="R57" s="139"/>
      <c r="S57" s="139"/>
    </row>
    <row r="58" spans="1:19" x14ac:dyDescent="0.4">
      <c r="A58" s="169"/>
      <c r="B58" s="169"/>
      <c r="C58" s="168" t="s">
        <v>104</v>
      </c>
      <c r="D58" s="167"/>
      <c r="E58" s="167"/>
      <c r="F58" s="6" t="s">
        <v>84</v>
      </c>
      <c r="G58" s="166">
        <v>567</v>
      </c>
      <c r="H58" s="165">
        <v>891</v>
      </c>
      <c r="I58" s="164">
        <v>0.63636363636363635</v>
      </c>
      <c r="J58" s="163">
        <v>-324</v>
      </c>
      <c r="K58" s="200">
        <v>830</v>
      </c>
      <c r="L58" s="165">
        <v>1200</v>
      </c>
      <c r="M58" s="164">
        <v>0.69166666666666665</v>
      </c>
      <c r="N58" s="163">
        <v>-370</v>
      </c>
      <c r="O58" s="162">
        <v>0.68313253012048192</v>
      </c>
      <c r="P58" s="161">
        <v>0.74250000000000005</v>
      </c>
      <c r="Q58" s="160">
        <v>-5.9367469879518131E-2</v>
      </c>
      <c r="R58" s="139"/>
      <c r="S58" s="139"/>
    </row>
    <row r="59" spans="1:19" x14ac:dyDescent="0.4">
      <c r="A59" s="169"/>
      <c r="B59" s="169"/>
      <c r="C59" s="168" t="s">
        <v>101</v>
      </c>
      <c r="D59" s="167"/>
      <c r="E59" s="167"/>
      <c r="F59" s="6" t="s">
        <v>84</v>
      </c>
      <c r="G59" s="166">
        <v>1564</v>
      </c>
      <c r="H59" s="165">
        <v>2664</v>
      </c>
      <c r="I59" s="164">
        <v>0.58708708708708712</v>
      </c>
      <c r="J59" s="163">
        <v>-1100</v>
      </c>
      <c r="K59" s="200">
        <v>2678</v>
      </c>
      <c r="L59" s="165">
        <v>4160</v>
      </c>
      <c r="M59" s="164">
        <v>0.64375000000000004</v>
      </c>
      <c r="N59" s="163">
        <v>-1482</v>
      </c>
      <c r="O59" s="162">
        <v>0.58401792382374906</v>
      </c>
      <c r="P59" s="161">
        <v>0.64038461538461533</v>
      </c>
      <c r="Q59" s="160">
        <v>-5.6366691560866267E-2</v>
      </c>
      <c r="R59" s="139"/>
      <c r="S59" s="139"/>
    </row>
    <row r="60" spans="1:19" x14ac:dyDescent="0.4">
      <c r="A60" s="169"/>
      <c r="B60" s="169"/>
      <c r="C60" s="168" t="s">
        <v>98</v>
      </c>
      <c r="D60" s="5" t="s">
        <v>0</v>
      </c>
      <c r="E60" s="167" t="s">
        <v>89</v>
      </c>
      <c r="F60" s="6" t="s">
        <v>84</v>
      </c>
      <c r="G60" s="166">
        <v>2223</v>
      </c>
      <c r="H60" s="165">
        <v>2321</v>
      </c>
      <c r="I60" s="164">
        <v>0.95777682033606204</v>
      </c>
      <c r="J60" s="163">
        <v>-98</v>
      </c>
      <c r="K60" s="200">
        <v>2430</v>
      </c>
      <c r="L60" s="165">
        <v>2700</v>
      </c>
      <c r="M60" s="164">
        <v>0.9</v>
      </c>
      <c r="N60" s="163">
        <v>-270</v>
      </c>
      <c r="O60" s="162">
        <v>0.91481481481481486</v>
      </c>
      <c r="P60" s="161">
        <v>0.85962962962962963</v>
      </c>
      <c r="Q60" s="160">
        <v>5.5185185185185226E-2</v>
      </c>
      <c r="R60" s="139"/>
      <c r="S60" s="139"/>
    </row>
    <row r="61" spans="1:19" x14ac:dyDescent="0.4">
      <c r="A61" s="169"/>
      <c r="B61" s="169"/>
      <c r="C61" s="168" t="s">
        <v>96</v>
      </c>
      <c r="D61" s="5" t="s">
        <v>0</v>
      </c>
      <c r="E61" s="167" t="s">
        <v>89</v>
      </c>
      <c r="F61" s="6" t="s">
        <v>84</v>
      </c>
      <c r="G61" s="166">
        <v>1413</v>
      </c>
      <c r="H61" s="165">
        <v>1159</v>
      </c>
      <c r="I61" s="164">
        <v>1.2191544434857635</v>
      </c>
      <c r="J61" s="163">
        <v>254</v>
      </c>
      <c r="K61" s="200">
        <v>1760</v>
      </c>
      <c r="L61" s="165">
        <v>1670</v>
      </c>
      <c r="M61" s="164">
        <v>1.0538922155688624</v>
      </c>
      <c r="N61" s="163">
        <v>90</v>
      </c>
      <c r="O61" s="162">
        <v>0.80284090909090911</v>
      </c>
      <c r="P61" s="161">
        <v>0.69401197604790421</v>
      </c>
      <c r="Q61" s="160">
        <v>0.10882893304300489</v>
      </c>
      <c r="R61" s="139"/>
      <c r="S61" s="139"/>
    </row>
    <row r="62" spans="1:19" x14ac:dyDescent="0.4">
      <c r="A62" s="169"/>
      <c r="B62" s="169"/>
      <c r="C62" s="168" t="s">
        <v>93</v>
      </c>
      <c r="D62" s="5" t="s">
        <v>0</v>
      </c>
      <c r="E62" s="167" t="s">
        <v>89</v>
      </c>
      <c r="F62" s="6" t="s">
        <v>84</v>
      </c>
      <c r="G62" s="166">
        <v>1382</v>
      </c>
      <c r="H62" s="165">
        <v>1413</v>
      </c>
      <c r="I62" s="164">
        <v>0.97806086341118192</v>
      </c>
      <c r="J62" s="163">
        <v>-31</v>
      </c>
      <c r="K62" s="200">
        <v>1750</v>
      </c>
      <c r="L62" s="165">
        <v>1760</v>
      </c>
      <c r="M62" s="164">
        <v>0.99431818181818177</v>
      </c>
      <c r="N62" s="163">
        <v>-10</v>
      </c>
      <c r="O62" s="162">
        <v>0.7897142857142857</v>
      </c>
      <c r="P62" s="161">
        <v>0.80284090909090911</v>
      </c>
      <c r="Q62" s="160">
        <v>-1.3126623376623403E-2</v>
      </c>
      <c r="R62" s="139"/>
      <c r="S62" s="139"/>
    </row>
    <row r="63" spans="1:19" x14ac:dyDescent="0.4">
      <c r="A63" s="169"/>
      <c r="B63" s="150"/>
      <c r="C63" s="149" t="s">
        <v>97</v>
      </c>
      <c r="D63" s="11" t="s">
        <v>0</v>
      </c>
      <c r="E63" s="147" t="s">
        <v>89</v>
      </c>
      <c r="F63" s="6" t="s">
        <v>88</v>
      </c>
      <c r="G63" s="146">
        <v>866</v>
      </c>
      <c r="H63" s="145">
        <v>969</v>
      </c>
      <c r="I63" s="144">
        <v>0.89370485036119707</v>
      </c>
      <c r="J63" s="143">
        <v>-103</v>
      </c>
      <c r="K63" s="198">
        <v>1260</v>
      </c>
      <c r="L63" s="145">
        <v>1260</v>
      </c>
      <c r="M63" s="144">
        <v>1</v>
      </c>
      <c r="N63" s="143">
        <v>0</v>
      </c>
      <c r="O63" s="142">
        <v>0.6873015873015873</v>
      </c>
      <c r="P63" s="141">
        <v>0.76904761904761909</v>
      </c>
      <c r="Q63" s="140">
        <v>-8.1746031746031789E-2</v>
      </c>
      <c r="R63" s="139"/>
      <c r="S63" s="139"/>
    </row>
    <row r="64" spans="1:19" x14ac:dyDescent="0.4">
      <c r="A64" s="169"/>
      <c r="B64" s="159" t="s">
        <v>1</v>
      </c>
      <c r="C64" s="158"/>
      <c r="D64" s="175"/>
      <c r="E64" s="158"/>
      <c r="F64" s="174"/>
      <c r="G64" s="157">
        <v>1694</v>
      </c>
      <c r="H64" s="156">
        <v>1797</v>
      </c>
      <c r="I64" s="155">
        <v>0.94268224819143021</v>
      </c>
      <c r="J64" s="154">
        <v>-103</v>
      </c>
      <c r="K64" s="157">
        <v>2396</v>
      </c>
      <c r="L64" s="156">
        <v>3201</v>
      </c>
      <c r="M64" s="155">
        <v>0.74851608872227426</v>
      </c>
      <c r="N64" s="154">
        <v>-805</v>
      </c>
      <c r="O64" s="153">
        <v>0.70701168614357257</v>
      </c>
      <c r="P64" s="152">
        <v>0.56138706654170567</v>
      </c>
      <c r="Q64" s="151">
        <v>0.1456246196018669</v>
      </c>
      <c r="R64" s="139"/>
      <c r="S64" s="139"/>
    </row>
    <row r="65" spans="1:19" x14ac:dyDescent="0.4">
      <c r="A65" s="169"/>
      <c r="B65" s="169"/>
      <c r="C65" s="168" t="s">
        <v>104</v>
      </c>
      <c r="D65" s="167"/>
      <c r="E65" s="167"/>
      <c r="F65" s="6" t="s">
        <v>84</v>
      </c>
      <c r="G65" s="166">
        <v>373</v>
      </c>
      <c r="H65" s="165">
        <v>393</v>
      </c>
      <c r="I65" s="164">
        <v>0.94910941475826971</v>
      </c>
      <c r="J65" s="163">
        <v>-20</v>
      </c>
      <c r="K65" s="166">
        <v>388</v>
      </c>
      <c r="L65" s="165">
        <v>540</v>
      </c>
      <c r="M65" s="164">
        <v>0.71851851851851856</v>
      </c>
      <c r="N65" s="163">
        <v>-152</v>
      </c>
      <c r="O65" s="162">
        <v>0.96134020618556704</v>
      </c>
      <c r="P65" s="161">
        <v>0.72777777777777775</v>
      </c>
      <c r="Q65" s="160">
        <v>0.23356242840778929</v>
      </c>
      <c r="R65" s="139"/>
      <c r="S65" s="139"/>
    </row>
    <row r="66" spans="1:19" x14ac:dyDescent="0.4">
      <c r="A66" s="169"/>
      <c r="B66" s="169"/>
      <c r="C66" s="168" t="s">
        <v>103</v>
      </c>
      <c r="D66" s="167"/>
      <c r="E66" s="167"/>
      <c r="F66" s="173"/>
      <c r="G66" s="166"/>
      <c r="H66" s="165"/>
      <c r="I66" s="164" t="e">
        <v>#DIV/0!</v>
      </c>
      <c r="J66" s="163">
        <v>0</v>
      </c>
      <c r="K66" s="166"/>
      <c r="L66" s="165"/>
      <c r="M66" s="164" t="e">
        <v>#DIV/0!</v>
      </c>
      <c r="N66" s="163">
        <v>0</v>
      </c>
      <c r="O66" s="162" t="e">
        <v>#DIV/0!</v>
      </c>
      <c r="P66" s="161" t="e">
        <v>#DIV/0!</v>
      </c>
      <c r="Q66" s="160" t="e">
        <v>#DIV/0!</v>
      </c>
      <c r="R66" s="139"/>
      <c r="S66" s="139"/>
    </row>
    <row r="67" spans="1:19" x14ac:dyDescent="0.4">
      <c r="A67" s="169"/>
      <c r="B67" s="169"/>
      <c r="C67" s="168" t="s">
        <v>102</v>
      </c>
      <c r="D67" s="167"/>
      <c r="E67" s="167"/>
      <c r="F67" s="173"/>
      <c r="G67" s="166"/>
      <c r="H67" s="165"/>
      <c r="I67" s="164" t="e">
        <v>#DIV/0!</v>
      </c>
      <c r="J67" s="163">
        <v>0</v>
      </c>
      <c r="K67" s="166"/>
      <c r="L67" s="165"/>
      <c r="M67" s="164" t="e">
        <v>#DIV/0!</v>
      </c>
      <c r="N67" s="163">
        <v>0</v>
      </c>
      <c r="O67" s="162" t="e">
        <v>#DIV/0!</v>
      </c>
      <c r="P67" s="161" t="e">
        <v>#DIV/0!</v>
      </c>
      <c r="Q67" s="160" t="e">
        <v>#DIV/0!</v>
      </c>
      <c r="R67" s="139"/>
      <c r="S67" s="139"/>
    </row>
    <row r="68" spans="1:19" x14ac:dyDescent="0.4">
      <c r="A68" s="169"/>
      <c r="B68" s="169"/>
      <c r="C68" s="168" t="s">
        <v>101</v>
      </c>
      <c r="D68" s="167"/>
      <c r="E68" s="167"/>
      <c r="F68" s="6" t="s">
        <v>84</v>
      </c>
      <c r="G68" s="166">
        <v>624</v>
      </c>
      <c r="H68" s="165">
        <v>786</v>
      </c>
      <c r="I68" s="164">
        <v>0.79389312977099236</v>
      </c>
      <c r="J68" s="163">
        <v>-162</v>
      </c>
      <c r="K68" s="166">
        <v>814</v>
      </c>
      <c r="L68" s="165">
        <v>1056</v>
      </c>
      <c r="M68" s="164">
        <v>0.77083333333333337</v>
      </c>
      <c r="N68" s="163">
        <v>-242</v>
      </c>
      <c r="O68" s="162">
        <v>0.7665847665847666</v>
      </c>
      <c r="P68" s="161">
        <v>0.74431818181818177</v>
      </c>
      <c r="Q68" s="160">
        <v>2.2266584766584829E-2</v>
      </c>
      <c r="R68" s="139"/>
      <c r="S68" s="139"/>
    </row>
    <row r="69" spans="1:19" x14ac:dyDescent="0.4">
      <c r="A69" s="150"/>
      <c r="B69" s="150"/>
      <c r="C69" s="149" t="s">
        <v>90</v>
      </c>
      <c r="D69" s="147"/>
      <c r="E69" s="147"/>
      <c r="F69" s="12" t="s">
        <v>84</v>
      </c>
      <c r="G69" s="146">
        <v>697</v>
      </c>
      <c r="H69" s="145">
        <v>618</v>
      </c>
      <c r="I69" s="144">
        <v>1.1278317152103561</v>
      </c>
      <c r="J69" s="143">
        <v>79</v>
      </c>
      <c r="K69" s="146">
        <v>1194</v>
      </c>
      <c r="L69" s="145">
        <v>1605</v>
      </c>
      <c r="M69" s="144">
        <v>0.74392523364485985</v>
      </c>
      <c r="N69" s="143">
        <v>-411</v>
      </c>
      <c r="O69" s="142">
        <v>0.58375209380234505</v>
      </c>
      <c r="P69" s="141">
        <v>0.38504672897196263</v>
      </c>
      <c r="Q69" s="140">
        <v>0.19870536483038242</v>
      </c>
      <c r="R69" s="139"/>
      <c r="S69" s="139"/>
    </row>
    <row r="70" spans="1:19" x14ac:dyDescent="0.4">
      <c r="G70" s="138"/>
      <c r="H70" s="138"/>
      <c r="I70" s="138"/>
      <c r="J70" s="138"/>
      <c r="K70" s="138"/>
      <c r="L70" s="138"/>
      <c r="M70" s="138"/>
      <c r="N70" s="138"/>
      <c r="O70" s="137"/>
      <c r="P70" s="137"/>
      <c r="Q70" s="137"/>
    </row>
    <row r="71" spans="1:19" x14ac:dyDescent="0.4">
      <c r="C71" s="8" t="s">
        <v>83</v>
      </c>
    </row>
    <row r="72" spans="1:19" x14ac:dyDescent="0.4">
      <c r="C72" s="9" t="s">
        <v>82</v>
      </c>
    </row>
    <row r="73" spans="1:19" x14ac:dyDescent="0.4">
      <c r="C73" s="8" t="s">
        <v>81</v>
      </c>
    </row>
    <row r="74" spans="1:19" x14ac:dyDescent="0.4">
      <c r="C74" s="8" t="s">
        <v>80</v>
      </c>
    </row>
    <row r="75" spans="1:19" x14ac:dyDescent="0.4">
      <c r="C75" s="8" t="s">
        <v>79</v>
      </c>
    </row>
  </sheetData>
  <mergeCells count="15">
    <mergeCell ref="Q3:Q4"/>
    <mergeCell ref="O2:Q2"/>
    <mergeCell ref="O3:O4"/>
    <mergeCell ref="P3:P4"/>
    <mergeCell ref="K2:N2"/>
    <mergeCell ref="K3:K4"/>
    <mergeCell ref="L3:L4"/>
    <mergeCell ref="A1:D1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h26'!A1" display="'h26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showGridLines="0" zoomScale="90" zoomScaleNormal="90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36" customWidth="1"/>
    <col min="2" max="2" width="1.125" style="136" customWidth="1"/>
    <col min="3" max="3" width="6.75" style="136" customWidth="1"/>
    <col min="4" max="4" width="2.625" style="136" bestFit="1" customWidth="1"/>
    <col min="5" max="5" width="7.125" style="136" bestFit="1" customWidth="1"/>
    <col min="6" max="6" width="6.375" style="136" customWidth="1"/>
    <col min="7" max="8" width="12.75" style="136" bestFit="1" customWidth="1"/>
    <col min="9" max="9" width="7.625" style="136" customWidth="1"/>
    <col min="10" max="10" width="9.625" style="136" customWidth="1"/>
    <col min="11" max="12" width="12.75" style="136" bestFit="1" customWidth="1"/>
    <col min="13" max="13" width="7.625" style="136" customWidth="1"/>
    <col min="14" max="16" width="9.625" style="136" customWidth="1"/>
    <col min="17" max="17" width="8.625" style="136" customWidth="1"/>
    <col min="18" max="16384" width="9" style="136"/>
  </cols>
  <sheetData>
    <row r="1" spans="1:19" ht="17.25" customHeight="1" thickBot="1" x14ac:dyDescent="0.45">
      <c r="A1" s="281" t="str">
        <f>'h26'!A1</f>
        <v>平成26年度</v>
      </c>
      <c r="B1" s="281"/>
      <c r="C1" s="281"/>
      <c r="D1" s="281"/>
      <c r="E1" s="89"/>
      <c r="F1" s="89"/>
      <c r="G1" s="89"/>
      <c r="H1" s="89"/>
      <c r="I1" s="89"/>
      <c r="J1" s="92" t="str">
        <f ca="1">RIGHT(CELL("filename",$A$1),LEN(CELL("filename",$A$1))-FIND("]",CELL("filename",$A$1)))</f>
        <v>10月（下旬）</v>
      </c>
      <c r="K1" s="93" t="s">
        <v>72</v>
      </c>
      <c r="L1" s="89"/>
      <c r="M1" s="89"/>
      <c r="N1" s="89"/>
      <c r="O1" s="89"/>
      <c r="P1" s="89"/>
      <c r="Q1" s="89"/>
    </row>
    <row r="2" spans="1:19" x14ac:dyDescent="0.4">
      <c r="A2" s="299">
        <f>'10月（上旬）'!A2:B2</f>
        <v>26</v>
      </c>
      <c r="B2" s="284"/>
      <c r="C2" s="1">
        <f>'10月（上旬）'!C2</f>
        <v>2014</v>
      </c>
      <c r="D2" s="2" t="s">
        <v>141</v>
      </c>
      <c r="E2" s="2">
        <f>'10月（上旬）'!E2</f>
        <v>10</v>
      </c>
      <c r="F2" s="2" t="s">
        <v>140</v>
      </c>
      <c r="G2" s="291" t="s">
        <v>139</v>
      </c>
      <c r="H2" s="284"/>
      <c r="I2" s="284"/>
      <c r="J2" s="292"/>
      <c r="K2" s="284" t="s">
        <v>138</v>
      </c>
      <c r="L2" s="284"/>
      <c r="M2" s="284"/>
      <c r="N2" s="284"/>
      <c r="O2" s="291" t="s">
        <v>137</v>
      </c>
      <c r="P2" s="284"/>
      <c r="Q2" s="302"/>
    </row>
    <row r="3" spans="1:19" x14ac:dyDescent="0.4">
      <c r="A3" s="295" t="s">
        <v>136</v>
      </c>
      <c r="B3" s="296"/>
      <c r="C3" s="296"/>
      <c r="D3" s="296"/>
      <c r="E3" s="296"/>
      <c r="F3" s="296"/>
      <c r="G3" s="293" t="s">
        <v>288</v>
      </c>
      <c r="H3" s="287" t="s">
        <v>287</v>
      </c>
      <c r="I3" s="289" t="s">
        <v>133</v>
      </c>
      <c r="J3" s="290"/>
      <c r="K3" s="285" t="s">
        <v>288</v>
      </c>
      <c r="L3" s="287" t="s">
        <v>287</v>
      </c>
      <c r="M3" s="289" t="s">
        <v>133</v>
      </c>
      <c r="N3" s="290"/>
      <c r="O3" s="303" t="s">
        <v>288</v>
      </c>
      <c r="P3" s="282" t="s">
        <v>287</v>
      </c>
      <c r="Q3" s="300" t="s">
        <v>131</v>
      </c>
    </row>
    <row r="4" spans="1:19" ht="14.25" thickBot="1" x14ac:dyDescent="0.45">
      <c r="A4" s="297"/>
      <c r="B4" s="298"/>
      <c r="C4" s="298"/>
      <c r="D4" s="298"/>
      <c r="E4" s="298"/>
      <c r="F4" s="298"/>
      <c r="G4" s="294"/>
      <c r="H4" s="288"/>
      <c r="I4" s="3" t="s">
        <v>132</v>
      </c>
      <c r="J4" s="4" t="s">
        <v>131</v>
      </c>
      <c r="K4" s="286"/>
      <c r="L4" s="288"/>
      <c r="M4" s="3" t="s">
        <v>132</v>
      </c>
      <c r="N4" s="4" t="s">
        <v>131</v>
      </c>
      <c r="O4" s="304"/>
      <c r="P4" s="283"/>
      <c r="Q4" s="301"/>
    </row>
    <row r="5" spans="1:19" x14ac:dyDescent="0.4">
      <c r="A5" s="176" t="s">
        <v>149</v>
      </c>
      <c r="B5" s="195"/>
      <c r="C5" s="195"/>
      <c r="D5" s="195"/>
      <c r="E5" s="195"/>
      <c r="F5" s="195"/>
      <c r="G5" s="194">
        <v>182419</v>
      </c>
      <c r="H5" s="193">
        <v>156900</v>
      </c>
      <c r="I5" s="192">
        <v>1.1626449968132568</v>
      </c>
      <c r="J5" s="191">
        <v>25519</v>
      </c>
      <c r="K5" s="194">
        <v>233196</v>
      </c>
      <c r="L5" s="193">
        <v>236663</v>
      </c>
      <c r="M5" s="192">
        <v>0.98535047726091529</v>
      </c>
      <c r="N5" s="191">
        <v>-3467</v>
      </c>
      <c r="O5" s="190">
        <v>0.78225612789241672</v>
      </c>
      <c r="P5" s="189">
        <v>0.66296801781436054</v>
      </c>
      <c r="Q5" s="188">
        <v>0.11928811007805618</v>
      </c>
      <c r="R5" s="139"/>
      <c r="S5" s="139"/>
    </row>
    <row r="6" spans="1:19" x14ac:dyDescent="0.4">
      <c r="A6" s="159" t="s">
        <v>129</v>
      </c>
      <c r="B6" s="158" t="s">
        <v>128</v>
      </c>
      <c r="C6" s="158"/>
      <c r="D6" s="158"/>
      <c r="E6" s="158"/>
      <c r="F6" s="158"/>
      <c r="G6" s="157">
        <v>77314</v>
      </c>
      <c r="H6" s="156">
        <v>66752</v>
      </c>
      <c r="I6" s="155">
        <v>1.158227468839885</v>
      </c>
      <c r="J6" s="154">
        <v>10562</v>
      </c>
      <c r="K6" s="177">
        <v>95428</v>
      </c>
      <c r="L6" s="156">
        <v>94899</v>
      </c>
      <c r="M6" s="155">
        <v>1.0055743474641461</v>
      </c>
      <c r="N6" s="154">
        <v>529</v>
      </c>
      <c r="O6" s="153">
        <v>0.81018149809280293</v>
      </c>
      <c r="P6" s="152">
        <v>0.70340045732831746</v>
      </c>
      <c r="Q6" s="151">
        <v>0.10678104076448547</v>
      </c>
      <c r="R6" s="139"/>
      <c r="S6" s="139"/>
    </row>
    <row r="7" spans="1:19" x14ac:dyDescent="0.4">
      <c r="A7" s="169"/>
      <c r="B7" s="159" t="s">
        <v>127</v>
      </c>
      <c r="C7" s="158"/>
      <c r="D7" s="158"/>
      <c r="E7" s="158"/>
      <c r="F7" s="158"/>
      <c r="G7" s="157">
        <v>52145</v>
      </c>
      <c r="H7" s="156">
        <v>44636</v>
      </c>
      <c r="I7" s="155">
        <v>1.1682274397347432</v>
      </c>
      <c r="J7" s="154">
        <v>7509</v>
      </c>
      <c r="K7" s="157">
        <v>64057</v>
      </c>
      <c r="L7" s="156">
        <v>63730</v>
      </c>
      <c r="M7" s="155">
        <v>1.0051310214969402</v>
      </c>
      <c r="N7" s="154">
        <v>327</v>
      </c>
      <c r="O7" s="153">
        <v>0.81404062007274769</v>
      </c>
      <c r="P7" s="152">
        <v>0.70039227993095876</v>
      </c>
      <c r="Q7" s="151">
        <v>0.11364834014178893</v>
      </c>
      <c r="R7" s="139"/>
      <c r="S7" s="139"/>
    </row>
    <row r="8" spans="1:19" x14ac:dyDescent="0.4">
      <c r="A8" s="169"/>
      <c r="B8" s="169"/>
      <c r="C8" s="168" t="s">
        <v>98</v>
      </c>
      <c r="D8" s="5"/>
      <c r="E8" s="167"/>
      <c r="F8" s="6" t="s">
        <v>84</v>
      </c>
      <c r="G8" s="166">
        <v>43980</v>
      </c>
      <c r="H8" s="165">
        <v>39728</v>
      </c>
      <c r="I8" s="164">
        <v>1.1070277889649618</v>
      </c>
      <c r="J8" s="163">
        <v>4252</v>
      </c>
      <c r="K8" s="166">
        <v>52388</v>
      </c>
      <c r="L8" s="165">
        <v>56712</v>
      </c>
      <c r="M8" s="164">
        <v>0.92375511355621387</v>
      </c>
      <c r="N8" s="163">
        <v>-4324</v>
      </c>
      <c r="O8" s="162">
        <v>0.83950523020539058</v>
      </c>
      <c r="P8" s="161">
        <v>0.70052193539286223</v>
      </c>
      <c r="Q8" s="160">
        <v>0.13898329481252836</v>
      </c>
      <c r="R8" s="139"/>
      <c r="S8" s="139"/>
    </row>
    <row r="9" spans="1:19" x14ac:dyDescent="0.4">
      <c r="A9" s="169"/>
      <c r="B9" s="169"/>
      <c r="C9" s="168" t="s">
        <v>112</v>
      </c>
      <c r="D9" s="167"/>
      <c r="E9" s="167"/>
      <c r="F9" s="6" t="s">
        <v>84</v>
      </c>
      <c r="G9" s="166">
        <v>7732</v>
      </c>
      <c r="H9" s="165">
        <v>4120</v>
      </c>
      <c r="I9" s="164">
        <v>1.8766990291262136</v>
      </c>
      <c r="J9" s="163">
        <v>3612</v>
      </c>
      <c r="K9" s="166">
        <v>10625</v>
      </c>
      <c r="L9" s="165">
        <v>5500</v>
      </c>
      <c r="M9" s="164">
        <v>1.9318181818181819</v>
      </c>
      <c r="N9" s="163">
        <v>5125</v>
      </c>
      <c r="O9" s="162">
        <v>0.72771764705882358</v>
      </c>
      <c r="P9" s="161">
        <v>0.74909090909090914</v>
      </c>
      <c r="Q9" s="160">
        <v>-2.137326203208556E-2</v>
      </c>
      <c r="R9" s="139"/>
      <c r="S9" s="139"/>
    </row>
    <row r="10" spans="1:19" x14ac:dyDescent="0.4">
      <c r="A10" s="169"/>
      <c r="B10" s="169"/>
      <c r="C10" s="168" t="s">
        <v>96</v>
      </c>
      <c r="D10" s="167"/>
      <c r="E10" s="167"/>
      <c r="F10" s="173"/>
      <c r="G10" s="166">
        <v>0</v>
      </c>
      <c r="H10" s="165">
        <v>0</v>
      </c>
      <c r="I10" s="164" t="e">
        <v>#DIV/0!</v>
      </c>
      <c r="J10" s="163">
        <v>0</v>
      </c>
      <c r="K10" s="166">
        <v>0</v>
      </c>
      <c r="L10" s="165">
        <v>0</v>
      </c>
      <c r="M10" s="164" t="e">
        <v>#DIV/0!</v>
      </c>
      <c r="N10" s="163">
        <v>0</v>
      </c>
      <c r="O10" s="162" t="e">
        <v>#DIV/0!</v>
      </c>
      <c r="P10" s="161" t="e">
        <v>#DIV/0!</v>
      </c>
      <c r="Q10" s="160" t="e">
        <v>#DIV/0!</v>
      </c>
      <c r="R10" s="139"/>
      <c r="S10" s="139"/>
    </row>
    <row r="11" spans="1:19" x14ac:dyDescent="0.4">
      <c r="A11" s="169"/>
      <c r="B11" s="169"/>
      <c r="C11" s="168" t="s">
        <v>97</v>
      </c>
      <c r="D11" s="167"/>
      <c r="E11" s="167"/>
      <c r="F11" s="173"/>
      <c r="G11" s="166">
        <v>0</v>
      </c>
      <c r="H11" s="165">
        <v>0</v>
      </c>
      <c r="I11" s="164" t="e">
        <v>#DIV/0!</v>
      </c>
      <c r="J11" s="163">
        <v>0</v>
      </c>
      <c r="K11" s="166">
        <v>0</v>
      </c>
      <c r="L11" s="165">
        <v>0</v>
      </c>
      <c r="M11" s="164" t="e">
        <v>#DIV/0!</v>
      </c>
      <c r="N11" s="163">
        <v>0</v>
      </c>
      <c r="O11" s="162" t="e">
        <v>#DIV/0!</v>
      </c>
      <c r="P11" s="161" t="e">
        <v>#DIV/0!</v>
      </c>
      <c r="Q11" s="160" t="e">
        <v>#DIV/0!</v>
      </c>
      <c r="R11" s="139"/>
      <c r="S11" s="139"/>
    </row>
    <row r="12" spans="1:19" x14ac:dyDescent="0.4">
      <c r="A12" s="169"/>
      <c r="B12" s="169"/>
      <c r="C12" s="168" t="s">
        <v>93</v>
      </c>
      <c r="D12" s="167"/>
      <c r="E12" s="167"/>
      <c r="F12" s="173"/>
      <c r="G12" s="166">
        <v>0</v>
      </c>
      <c r="H12" s="165">
        <v>0</v>
      </c>
      <c r="I12" s="164" t="e">
        <v>#DIV/0!</v>
      </c>
      <c r="J12" s="163">
        <v>0</v>
      </c>
      <c r="K12" s="166">
        <v>0</v>
      </c>
      <c r="L12" s="165">
        <v>0</v>
      </c>
      <c r="M12" s="164" t="e">
        <v>#DIV/0!</v>
      </c>
      <c r="N12" s="163">
        <v>0</v>
      </c>
      <c r="O12" s="162" t="e">
        <v>#DIV/0!</v>
      </c>
      <c r="P12" s="161" t="e">
        <v>#DIV/0!</v>
      </c>
      <c r="Q12" s="160" t="e">
        <v>#DIV/0!</v>
      </c>
      <c r="R12" s="139"/>
      <c r="S12" s="139"/>
    </row>
    <row r="13" spans="1:19" x14ac:dyDescent="0.4">
      <c r="A13" s="169"/>
      <c r="B13" s="169"/>
      <c r="C13" s="168" t="s">
        <v>91</v>
      </c>
      <c r="D13" s="167"/>
      <c r="E13" s="167"/>
      <c r="F13" s="6" t="s">
        <v>84</v>
      </c>
      <c r="G13" s="166">
        <v>433</v>
      </c>
      <c r="H13" s="165">
        <v>788</v>
      </c>
      <c r="I13" s="164">
        <v>0.54949238578680204</v>
      </c>
      <c r="J13" s="163">
        <v>-355</v>
      </c>
      <c r="K13" s="166">
        <v>1044</v>
      </c>
      <c r="L13" s="165">
        <v>1518</v>
      </c>
      <c r="M13" s="164">
        <v>0.68774703557312256</v>
      </c>
      <c r="N13" s="163">
        <v>-474</v>
      </c>
      <c r="O13" s="162">
        <v>0.41475095785440613</v>
      </c>
      <c r="P13" s="161">
        <v>0.51910408432147559</v>
      </c>
      <c r="Q13" s="160">
        <v>-0.10435312646706946</v>
      </c>
      <c r="R13" s="139"/>
      <c r="S13" s="139"/>
    </row>
    <row r="14" spans="1:19" x14ac:dyDescent="0.4">
      <c r="A14" s="169"/>
      <c r="B14" s="169"/>
      <c r="C14" s="168" t="s">
        <v>110</v>
      </c>
      <c r="D14" s="167"/>
      <c r="E14" s="167"/>
      <c r="F14" s="173"/>
      <c r="G14" s="166">
        <v>0</v>
      </c>
      <c r="H14" s="165">
        <v>0</v>
      </c>
      <c r="I14" s="164" t="e">
        <v>#DIV/0!</v>
      </c>
      <c r="J14" s="163">
        <v>0</v>
      </c>
      <c r="K14" s="166">
        <v>0</v>
      </c>
      <c r="L14" s="165">
        <v>0</v>
      </c>
      <c r="M14" s="164" t="e">
        <v>#DIV/0!</v>
      </c>
      <c r="N14" s="163">
        <v>0</v>
      </c>
      <c r="O14" s="162" t="e">
        <v>#DIV/0!</v>
      </c>
      <c r="P14" s="161" t="e">
        <v>#DIV/0!</v>
      </c>
      <c r="Q14" s="160" t="e">
        <v>#DIV/0!</v>
      </c>
      <c r="R14" s="139"/>
      <c r="S14" s="139"/>
    </row>
    <row r="15" spans="1:19" x14ac:dyDescent="0.4">
      <c r="A15" s="169"/>
      <c r="B15" s="169"/>
      <c r="C15" s="168" t="s">
        <v>90</v>
      </c>
      <c r="D15" s="167"/>
      <c r="E15" s="167"/>
      <c r="F15" s="173"/>
      <c r="G15" s="166">
        <v>0</v>
      </c>
      <c r="H15" s="165">
        <v>0</v>
      </c>
      <c r="I15" s="164" t="e">
        <v>#DIV/0!</v>
      </c>
      <c r="J15" s="163">
        <v>0</v>
      </c>
      <c r="K15" s="166">
        <v>0</v>
      </c>
      <c r="L15" s="165">
        <v>0</v>
      </c>
      <c r="M15" s="164" t="e">
        <v>#DIV/0!</v>
      </c>
      <c r="N15" s="163">
        <v>0</v>
      </c>
      <c r="O15" s="162" t="e">
        <v>#DIV/0!</v>
      </c>
      <c r="P15" s="161" t="e">
        <v>#DIV/0!</v>
      </c>
      <c r="Q15" s="160" t="e">
        <v>#DIV/0!</v>
      </c>
      <c r="R15" s="139"/>
      <c r="S15" s="139"/>
    </row>
    <row r="16" spans="1:19" x14ac:dyDescent="0.4">
      <c r="A16" s="169"/>
      <c r="B16" s="169"/>
      <c r="C16" s="149" t="s">
        <v>126</v>
      </c>
      <c r="D16" s="147"/>
      <c r="E16" s="147"/>
      <c r="F16" s="187"/>
      <c r="G16" s="146">
        <v>0</v>
      </c>
      <c r="H16" s="145">
        <v>0</v>
      </c>
      <c r="I16" s="144" t="e">
        <v>#DIV/0!</v>
      </c>
      <c r="J16" s="143">
        <v>0</v>
      </c>
      <c r="K16" s="146">
        <v>0</v>
      </c>
      <c r="L16" s="145">
        <v>0</v>
      </c>
      <c r="M16" s="144" t="e">
        <v>#DIV/0!</v>
      </c>
      <c r="N16" s="143">
        <v>0</v>
      </c>
      <c r="O16" s="142" t="e">
        <v>#DIV/0!</v>
      </c>
      <c r="P16" s="141" t="e">
        <v>#DIV/0!</v>
      </c>
      <c r="Q16" s="140" t="e">
        <v>#DIV/0!</v>
      </c>
      <c r="R16" s="139"/>
      <c r="S16" s="139"/>
    </row>
    <row r="17" spans="1:19" x14ac:dyDescent="0.4">
      <c r="A17" s="169"/>
      <c r="B17" s="159" t="s">
        <v>125</v>
      </c>
      <c r="C17" s="158"/>
      <c r="D17" s="158"/>
      <c r="E17" s="158"/>
      <c r="F17" s="174"/>
      <c r="G17" s="157">
        <v>24498</v>
      </c>
      <c r="H17" s="156">
        <v>21568</v>
      </c>
      <c r="I17" s="155">
        <v>1.1358494065281899</v>
      </c>
      <c r="J17" s="154">
        <v>2930</v>
      </c>
      <c r="K17" s="157">
        <v>30470</v>
      </c>
      <c r="L17" s="156">
        <v>30240</v>
      </c>
      <c r="M17" s="155">
        <v>1.00760582010582</v>
      </c>
      <c r="N17" s="154">
        <v>230</v>
      </c>
      <c r="O17" s="153">
        <v>0.80400393829996719</v>
      </c>
      <c r="P17" s="152">
        <v>0.71322751322751321</v>
      </c>
      <c r="Q17" s="151">
        <v>9.0776425072453981E-2</v>
      </c>
      <c r="R17" s="139"/>
      <c r="S17" s="139"/>
    </row>
    <row r="18" spans="1:19" x14ac:dyDescent="0.4">
      <c r="A18" s="169"/>
      <c r="B18" s="169"/>
      <c r="C18" s="168" t="s">
        <v>98</v>
      </c>
      <c r="D18" s="167"/>
      <c r="E18" s="167"/>
      <c r="F18" s="173"/>
      <c r="G18" s="166">
        <v>0</v>
      </c>
      <c r="H18" s="165">
        <v>0</v>
      </c>
      <c r="I18" s="164" t="e">
        <v>#DIV/0!</v>
      </c>
      <c r="J18" s="163">
        <v>0</v>
      </c>
      <c r="K18" s="200">
        <v>0</v>
      </c>
      <c r="L18" s="165">
        <v>0</v>
      </c>
      <c r="M18" s="164" t="e">
        <v>#DIV/0!</v>
      </c>
      <c r="N18" s="163">
        <v>0</v>
      </c>
      <c r="O18" s="162" t="e">
        <v>#DIV/0!</v>
      </c>
      <c r="P18" s="161" t="e">
        <v>#DIV/0!</v>
      </c>
      <c r="Q18" s="160" t="e">
        <v>#DIV/0!</v>
      </c>
      <c r="R18" s="139"/>
      <c r="S18" s="139"/>
    </row>
    <row r="19" spans="1:19" x14ac:dyDescent="0.4">
      <c r="A19" s="169"/>
      <c r="B19" s="169"/>
      <c r="C19" s="168" t="s">
        <v>96</v>
      </c>
      <c r="D19" s="167"/>
      <c r="E19" s="167"/>
      <c r="F19" s="6" t="s">
        <v>84</v>
      </c>
      <c r="G19" s="166">
        <v>3532</v>
      </c>
      <c r="H19" s="165">
        <v>3421</v>
      </c>
      <c r="I19" s="164">
        <v>1.0324466530254313</v>
      </c>
      <c r="J19" s="163">
        <v>111</v>
      </c>
      <c r="K19" s="200">
        <v>4840</v>
      </c>
      <c r="L19" s="165">
        <v>4830</v>
      </c>
      <c r="M19" s="164">
        <v>1.0020703933747412</v>
      </c>
      <c r="N19" s="163">
        <v>10</v>
      </c>
      <c r="O19" s="162">
        <v>0.72975206611570242</v>
      </c>
      <c r="P19" s="161">
        <v>0.70828157349896481</v>
      </c>
      <c r="Q19" s="160">
        <v>2.1470492616737613E-2</v>
      </c>
      <c r="R19" s="139"/>
      <c r="S19" s="139"/>
    </row>
    <row r="20" spans="1:19" x14ac:dyDescent="0.4">
      <c r="A20" s="169"/>
      <c r="B20" s="169"/>
      <c r="C20" s="168" t="s">
        <v>97</v>
      </c>
      <c r="D20" s="167"/>
      <c r="E20" s="167"/>
      <c r="F20" s="6" t="s">
        <v>84</v>
      </c>
      <c r="G20" s="166">
        <v>7644</v>
      </c>
      <c r="H20" s="165">
        <v>6572</v>
      </c>
      <c r="I20" s="164">
        <v>1.1631162507608035</v>
      </c>
      <c r="J20" s="163">
        <v>1072</v>
      </c>
      <c r="K20" s="200">
        <v>9580</v>
      </c>
      <c r="L20" s="165">
        <v>9605</v>
      </c>
      <c r="M20" s="164">
        <v>0.99739718896408125</v>
      </c>
      <c r="N20" s="163">
        <v>-25</v>
      </c>
      <c r="O20" s="162">
        <v>0.79791231732776613</v>
      </c>
      <c r="P20" s="161">
        <v>0.68422696512233216</v>
      </c>
      <c r="Q20" s="160">
        <v>0.11368535220543396</v>
      </c>
      <c r="R20" s="139"/>
      <c r="S20" s="139"/>
    </row>
    <row r="21" spans="1:19" x14ac:dyDescent="0.4">
      <c r="A21" s="169"/>
      <c r="B21" s="169"/>
      <c r="C21" s="168" t="s">
        <v>98</v>
      </c>
      <c r="D21" s="5" t="s">
        <v>0</v>
      </c>
      <c r="E21" s="167" t="s">
        <v>89</v>
      </c>
      <c r="F21" s="6" t="s">
        <v>84</v>
      </c>
      <c r="G21" s="166">
        <v>2796</v>
      </c>
      <c r="H21" s="165">
        <v>2530</v>
      </c>
      <c r="I21" s="164">
        <v>1.1051383399209487</v>
      </c>
      <c r="J21" s="163">
        <v>266</v>
      </c>
      <c r="K21" s="200">
        <v>3190</v>
      </c>
      <c r="L21" s="165">
        <v>3190</v>
      </c>
      <c r="M21" s="164">
        <v>1</v>
      </c>
      <c r="N21" s="163">
        <v>0</v>
      </c>
      <c r="O21" s="162">
        <v>0.8764890282131661</v>
      </c>
      <c r="P21" s="161">
        <v>0.7931034482758621</v>
      </c>
      <c r="Q21" s="160">
        <v>8.3385579937304E-2</v>
      </c>
      <c r="R21" s="139"/>
      <c r="S21" s="139"/>
    </row>
    <row r="22" spans="1:19" x14ac:dyDescent="0.4">
      <c r="A22" s="169"/>
      <c r="B22" s="169"/>
      <c r="C22" s="168" t="s">
        <v>98</v>
      </c>
      <c r="D22" s="5" t="s">
        <v>0</v>
      </c>
      <c r="E22" s="167" t="s">
        <v>123</v>
      </c>
      <c r="F22" s="6" t="s">
        <v>84</v>
      </c>
      <c r="G22" s="166">
        <v>1453</v>
      </c>
      <c r="H22" s="165">
        <v>1252</v>
      </c>
      <c r="I22" s="164">
        <v>1.1605431309904153</v>
      </c>
      <c r="J22" s="163">
        <v>201</v>
      </c>
      <c r="K22" s="200">
        <v>1595</v>
      </c>
      <c r="L22" s="165">
        <v>1640</v>
      </c>
      <c r="M22" s="164">
        <v>0.97256097560975607</v>
      </c>
      <c r="N22" s="163">
        <v>-45</v>
      </c>
      <c r="O22" s="162">
        <v>0.91097178683385582</v>
      </c>
      <c r="P22" s="161">
        <v>0.76341463414634148</v>
      </c>
      <c r="Q22" s="160">
        <v>0.14755715268751435</v>
      </c>
      <c r="R22" s="139"/>
      <c r="S22" s="139"/>
    </row>
    <row r="23" spans="1:19" x14ac:dyDescent="0.4">
      <c r="A23" s="169"/>
      <c r="B23" s="169"/>
      <c r="C23" s="168" t="s">
        <v>98</v>
      </c>
      <c r="D23" s="5" t="s">
        <v>0</v>
      </c>
      <c r="E23" s="167" t="s">
        <v>124</v>
      </c>
      <c r="F23" s="6" t="s">
        <v>88</v>
      </c>
      <c r="G23" s="166">
        <v>0</v>
      </c>
      <c r="H23" s="165">
        <v>0</v>
      </c>
      <c r="I23" s="164" t="e">
        <v>#DIV/0!</v>
      </c>
      <c r="J23" s="163">
        <v>0</v>
      </c>
      <c r="K23" s="200">
        <v>0</v>
      </c>
      <c r="L23" s="165">
        <v>0</v>
      </c>
      <c r="M23" s="164" t="e">
        <v>#DIV/0!</v>
      </c>
      <c r="N23" s="163">
        <v>0</v>
      </c>
      <c r="O23" s="162" t="e">
        <v>#DIV/0!</v>
      </c>
      <c r="P23" s="161" t="e">
        <v>#DIV/0!</v>
      </c>
      <c r="Q23" s="160" t="e">
        <v>#DIV/0!</v>
      </c>
      <c r="R23" s="139"/>
      <c r="S23" s="139"/>
    </row>
    <row r="24" spans="1:19" x14ac:dyDescent="0.4">
      <c r="A24" s="169"/>
      <c r="B24" s="169"/>
      <c r="C24" s="168" t="s">
        <v>96</v>
      </c>
      <c r="D24" s="5" t="s">
        <v>0</v>
      </c>
      <c r="E24" s="167" t="s">
        <v>89</v>
      </c>
      <c r="F24" s="6" t="s">
        <v>84</v>
      </c>
      <c r="G24" s="166">
        <v>1085</v>
      </c>
      <c r="H24" s="165">
        <v>1046</v>
      </c>
      <c r="I24" s="164">
        <v>1.037284894837476</v>
      </c>
      <c r="J24" s="163">
        <v>39</v>
      </c>
      <c r="K24" s="200">
        <v>1645</v>
      </c>
      <c r="L24" s="165">
        <v>1635</v>
      </c>
      <c r="M24" s="164">
        <v>1.0061162079510704</v>
      </c>
      <c r="N24" s="163">
        <v>10</v>
      </c>
      <c r="O24" s="162">
        <v>0.65957446808510634</v>
      </c>
      <c r="P24" s="161">
        <v>0.63975535168195719</v>
      </c>
      <c r="Q24" s="160">
        <v>1.9819116403149151E-2</v>
      </c>
      <c r="R24" s="139"/>
      <c r="S24" s="139"/>
    </row>
    <row r="25" spans="1:19" x14ac:dyDescent="0.4">
      <c r="A25" s="169"/>
      <c r="B25" s="169"/>
      <c r="C25" s="168" t="s">
        <v>96</v>
      </c>
      <c r="D25" s="5" t="s">
        <v>0</v>
      </c>
      <c r="E25" s="167" t="s">
        <v>123</v>
      </c>
      <c r="F25" s="173"/>
      <c r="G25" s="166">
        <v>0</v>
      </c>
      <c r="H25" s="165">
        <v>0</v>
      </c>
      <c r="I25" s="164" t="e">
        <v>#DIV/0!</v>
      </c>
      <c r="J25" s="163">
        <v>0</v>
      </c>
      <c r="K25" s="200">
        <v>0</v>
      </c>
      <c r="L25" s="165">
        <v>0</v>
      </c>
      <c r="M25" s="164" t="e">
        <v>#DIV/0!</v>
      </c>
      <c r="N25" s="163">
        <v>0</v>
      </c>
      <c r="O25" s="162" t="e">
        <v>#DIV/0!</v>
      </c>
      <c r="P25" s="161" t="e">
        <v>#DIV/0!</v>
      </c>
      <c r="Q25" s="160" t="e">
        <v>#DIV/0!</v>
      </c>
      <c r="R25" s="139"/>
      <c r="S25" s="139"/>
    </row>
    <row r="26" spans="1:19" x14ac:dyDescent="0.4">
      <c r="A26" s="169"/>
      <c r="B26" s="169"/>
      <c r="C26" s="168" t="s">
        <v>90</v>
      </c>
      <c r="D26" s="5" t="s">
        <v>0</v>
      </c>
      <c r="E26" s="167" t="s">
        <v>89</v>
      </c>
      <c r="F26" s="173"/>
      <c r="G26" s="166">
        <v>0</v>
      </c>
      <c r="H26" s="165">
        <v>0</v>
      </c>
      <c r="I26" s="164" t="e">
        <v>#DIV/0!</v>
      </c>
      <c r="J26" s="163">
        <v>0</v>
      </c>
      <c r="K26" s="200">
        <v>0</v>
      </c>
      <c r="L26" s="165">
        <v>0</v>
      </c>
      <c r="M26" s="164" t="e">
        <v>#DIV/0!</v>
      </c>
      <c r="N26" s="163">
        <v>0</v>
      </c>
      <c r="O26" s="162" t="e">
        <v>#DIV/0!</v>
      </c>
      <c r="P26" s="161" t="e">
        <v>#DIV/0!</v>
      </c>
      <c r="Q26" s="160" t="e">
        <v>#DIV/0!</v>
      </c>
      <c r="R26" s="139"/>
      <c r="S26" s="139"/>
    </row>
    <row r="27" spans="1:19" x14ac:dyDescent="0.4">
      <c r="A27" s="169"/>
      <c r="B27" s="169"/>
      <c r="C27" s="168" t="s">
        <v>93</v>
      </c>
      <c r="D27" s="5" t="s">
        <v>0</v>
      </c>
      <c r="E27" s="167" t="s">
        <v>89</v>
      </c>
      <c r="F27" s="173"/>
      <c r="G27" s="166">
        <v>0</v>
      </c>
      <c r="H27" s="165">
        <v>0</v>
      </c>
      <c r="I27" s="164" t="e">
        <v>#DIV/0!</v>
      </c>
      <c r="J27" s="163">
        <v>0</v>
      </c>
      <c r="K27" s="200">
        <v>0</v>
      </c>
      <c r="L27" s="165">
        <v>0</v>
      </c>
      <c r="M27" s="164" t="e">
        <v>#DIV/0!</v>
      </c>
      <c r="N27" s="163">
        <v>0</v>
      </c>
      <c r="O27" s="162" t="e">
        <v>#DIV/0!</v>
      </c>
      <c r="P27" s="161" t="e">
        <v>#DIV/0!</v>
      </c>
      <c r="Q27" s="160" t="e">
        <v>#DIV/0!</v>
      </c>
      <c r="R27" s="139"/>
      <c r="S27" s="139"/>
    </row>
    <row r="28" spans="1:19" x14ac:dyDescent="0.4">
      <c r="A28" s="169"/>
      <c r="B28" s="169"/>
      <c r="C28" s="168" t="s">
        <v>110</v>
      </c>
      <c r="D28" s="167"/>
      <c r="E28" s="167"/>
      <c r="F28" s="173"/>
      <c r="G28" s="166">
        <v>0</v>
      </c>
      <c r="H28" s="165">
        <v>0</v>
      </c>
      <c r="I28" s="164" t="e">
        <v>#DIV/0!</v>
      </c>
      <c r="J28" s="163">
        <v>0</v>
      </c>
      <c r="K28" s="200">
        <v>0</v>
      </c>
      <c r="L28" s="165">
        <v>0</v>
      </c>
      <c r="M28" s="164" t="e">
        <v>#DIV/0!</v>
      </c>
      <c r="N28" s="163">
        <v>0</v>
      </c>
      <c r="O28" s="162" t="e">
        <v>#DIV/0!</v>
      </c>
      <c r="P28" s="161" t="e">
        <v>#DIV/0!</v>
      </c>
      <c r="Q28" s="160" t="e">
        <v>#DIV/0!</v>
      </c>
      <c r="R28" s="139"/>
      <c r="S28" s="139"/>
    </row>
    <row r="29" spans="1:19" x14ac:dyDescent="0.4">
      <c r="A29" s="169"/>
      <c r="B29" s="169"/>
      <c r="C29" s="168" t="s">
        <v>105</v>
      </c>
      <c r="D29" s="167"/>
      <c r="E29" s="167"/>
      <c r="F29" s="173"/>
      <c r="G29" s="166">
        <v>0</v>
      </c>
      <c r="H29" s="165">
        <v>0</v>
      </c>
      <c r="I29" s="164" t="e">
        <v>#DIV/0!</v>
      </c>
      <c r="J29" s="163">
        <v>0</v>
      </c>
      <c r="K29" s="200">
        <v>0</v>
      </c>
      <c r="L29" s="165">
        <v>0</v>
      </c>
      <c r="M29" s="164" t="e">
        <v>#DIV/0!</v>
      </c>
      <c r="N29" s="163">
        <v>0</v>
      </c>
      <c r="O29" s="162" t="e">
        <v>#DIV/0!</v>
      </c>
      <c r="P29" s="161" t="e">
        <v>#DIV/0!</v>
      </c>
      <c r="Q29" s="160" t="e">
        <v>#DIV/0!</v>
      </c>
      <c r="R29" s="139"/>
      <c r="S29" s="139"/>
    </row>
    <row r="30" spans="1:19" x14ac:dyDescent="0.4">
      <c r="A30" s="169"/>
      <c r="B30" s="169"/>
      <c r="C30" s="168" t="s">
        <v>122</v>
      </c>
      <c r="D30" s="167"/>
      <c r="E30" s="167"/>
      <c r="F30" s="173"/>
      <c r="G30" s="166">
        <v>0</v>
      </c>
      <c r="H30" s="165">
        <v>0</v>
      </c>
      <c r="I30" s="164" t="e">
        <v>#DIV/0!</v>
      </c>
      <c r="J30" s="163">
        <v>0</v>
      </c>
      <c r="K30" s="200">
        <v>0</v>
      </c>
      <c r="L30" s="165">
        <v>0</v>
      </c>
      <c r="M30" s="164" t="e">
        <v>#DIV/0!</v>
      </c>
      <c r="N30" s="163">
        <v>0</v>
      </c>
      <c r="O30" s="162" t="e">
        <v>#DIV/0!</v>
      </c>
      <c r="P30" s="161" t="e">
        <v>#DIV/0!</v>
      </c>
      <c r="Q30" s="160" t="e">
        <v>#DIV/0!</v>
      </c>
      <c r="R30" s="139"/>
      <c r="S30" s="139"/>
    </row>
    <row r="31" spans="1:19" x14ac:dyDescent="0.4">
      <c r="A31" s="169"/>
      <c r="B31" s="169"/>
      <c r="C31" s="168" t="s">
        <v>121</v>
      </c>
      <c r="D31" s="167"/>
      <c r="E31" s="167"/>
      <c r="F31" s="6" t="s">
        <v>84</v>
      </c>
      <c r="G31" s="166">
        <v>1236</v>
      </c>
      <c r="H31" s="165">
        <v>1326</v>
      </c>
      <c r="I31" s="164">
        <v>0.9321266968325792</v>
      </c>
      <c r="J31" s="163">
        <v>-90</v>
      </c>
      <c r="K31" s="200">
        <v>1595</v>
      </c>
      <c r="L31" s="165">
        <v>2465</v>
      </c>
      <c r="M31" s="164">
        <v>0.6470588235294118</v>
      </c>
      <c r="N31" s="163">
        <v>-870</v>
      </c>
      <c r="O31" s="162">
        <v>0.77492163009404391</v>
      </c>
      <c r="P31" s="161">
        <v>0.53793103448275859</v>
      </c>
      <c r="Q31" s="160">
        <v>0.23699059561128533</v>
      </c>
      <c r="R31" s="139"/>
      <c r="S31" s="139"/>
    </row>
    <row r="32" spans="1:19" x14ac:dyDescent="0.4">
      <c r="A32" s="169"/>
      <c r="B32" s="169"/>
      <c r="C32" s="168" t="s">
        <v>120</v>
      </c>
      <c r="D32" s="167"/>
      <c r="E32" s="167"/>
      <c r="F32" s="173"/>
      <c r="G32" s="166">
        <v>0</v>
      </c>
      <c r="H32" s="165">
        <v>0</v>
      </c>
      <c r="I32" s="164" t="e">
        <v>#DIV/0!</v>
      </c>
      <c r="J32" s="163">
        <v>0</v>
      </c>
      <c r="K32" s="200">
        <v>0</v>
      </c>
      <c r="L32" s="165">
        <v>0</v>
      </c>
      <c r="M32" s="164" t="e">
        <v>#DIV/0!</v>
      </c>
      <c r="N32" s="163">
        <v>0</v>
      </c>
      <c r="O32" s="162" t="e">
        <v>#DIV/0!</v>
      </c>
      <c r="P32" s="161" t="e">
        <v>#DIV/0!</v>
      </c>
      <c r="Q32" s="160" t="e">
        <v>#DIV/0!</v>
      </c>
      <c r="R32" s="139"/>
      <c r="S32" s="139"/>
    </row>
    <row r="33" spans="1:19" x14ac:dyDescent="0.4">
      <c r="A33" s="169"/>
      <c r="B33" s="169"/>
      <c r="C33" s="168" t="s">
        <v>119</v>
      </c>
      <c r="D33" s="167"/>
      <c r="E33" s="167"/>
      <c r="F33" s="6" t="s">
        <v>84</v>
      </c>
      <c r="G33" s="166">
        <v>1090</v>
      </c>
      <c r="H33" s="165">
        <v>825</v>
      </c>
      <c r="I33" s="164">
        <v>1.3212121212121213</v>
      </c>
      <c r="J33" s="163">
        <v>265</v>
      </c>
      <c r="K33" s="200">
        <v>1595</v>
      </c>
      <c r="L33" s="165">
        <v>445</v>
      </c>
      <c r="M33" s="164">
        <v>3.5842696629213484</v>
      </c>
      <c r="N33" s="163">
        <v>1150</v>
      </c>
      <c r="O33" s="162">
        <v>0.68338557993730409</v>
      </c>
      <c r="P33" s="161">
        <v>1.853932584269663</v>
      </c>
      <c r="Q33" s="160">
        <v>-1.1705470043323589</v>
      </c>
      <c r="R33" s="139"/>
      <c r="S33" s="139"/>
    </row>
    <row r="34" spans="1:19" x14ac:dyDescent="0.4">
      <c r="A34" s="169"/>
      <c r="B34" s="169"/>
      <c r="C34" s="168" t="s">
        <v>94</v>
      </c>
      <c r="D34" s="167"/>
      <c r="E34" s="167"/>
      <c r="F34" s="173"/>
      <c r="G34" s="166">
        <v>0</v>
      </c>
      <c r="H34" s="165">
        <v>0</v>
      </c>
      <c r="I34" s="164" t="e">
        <v>#DIV/0!</v>
      </c>
      <c r="J34" s="163">
        <v>0</v>
      </c>
      <c r="K34" s="200">
        <v>0</v>
      </c>
      <c r="L34" s="165">
        <v>0</v>
      </c>
      <c r="M34" s="164" t="e">
        <v>#DIV/0!</v>
      </c>
      <c r="N34" s="163">
        <v>0</v>
      </c>
      <c r="O34" s="162" t="e">
        <v>#DIV/0!</v>
      </c>
      <c r="P34" s="161" t="e">
        <v>#DIV/0!</v>
      </c>
      <c r="Q34" s="160" t="e">
        <v>#DIV/0!</v>
      </c>
      <c r="R34" s="139"/>
      <c r="S34" s="139"/>
    </row>
    <row r="35" spans="1:19" x14ac:dyDescent="0.4">
      <c r="A35" s="169"/>
      <c r="B35" s="169"/>
      <c r="C35" s="168" t="s">
        <v>90</v>
      </c>
      <c r="D35" s="167"/>
      <c r="E35" s="167"/>
      <c r="F35" s="173"/>
      <c r="G35" s="166">
        <v>0</v>
      </c>
      <c r="H35" s="165">
        <v>0</v>
      </c>
      <c r="I35" s="164" t="e">
        <v>#DIV/0!</v>
      </c>
      <c r="J35" s="163">
        <v>0</v>
      </c>
      <c r="K35" s="200">
        <v>0</v>
      </c>
      <c r="L35" s="165">
        <v>0</v>
      </c>
      <c r="M35" s="164" t="e">
        <v>#DIV/0!</v>
      </c>
      <c r="N35" s="163">
        <v>0</v>
      </c>
      <c r="O35" s="162" t="e">
        <v>#DIV/0!</v>
      </c>
      <c r="P35" s="161" t="e">
        <v>#DIV/0!</v>
      </c>
      <c r="Q35" s="160" t="e">
        <v>#DIV/0!</v>
      </c>
      <c r="R35" s="139"/>
      <c r="S35" s="139"/>
    </row>
    <row r="36" spans="1:19" x14ac:dyDescent="0.4">
      <c r="A36" s="169"/>
      <c r="B36" s="150"/>
      <c r="C36" s="149" t="s">
        <v>93</v>
      </c>
      <c r="D36" s="147"/>
      <c r="E36" s="147"/>
      <c r="F36" s="6" t="s">
        <v>84</v>
      </c>
      <c r="G36" s="146">
        <v>5662</v>
      </c>
      <c r="H36" s="145">
        <v>4596</v>
      </c>
      <c r="I36" s="144">
        <v>1.2319408181026981</v>
      </c>
      <c r="J36" s="143">
        <v>1066</v>
      </c>
      <c r="K36" s="198">
        <v>6430</v>
      </c>
      <c r="L36" s="145">
        <v>6430</v>
      </c>
      <c r="M36" s="144">
        <v>1</v>
      </c>
      <c r="N36" s="143">
        <v>0</v>
      </c>
      <c r="O36" s="142">
        <v>0.8805598755832037</v>
      </c>
      <c r="P36" s="141">
        <v>0.71477449455676512</v>
      </c>
      <c r="Q36" s="140">
        <v>0.16578538102643858</v>
      </c>
      <c r="R36" s="139"/>
      <c r="S36" s="139"/>
    </row>
    <row r="37" spans="1:19" x14ac:dyDescent="0.4">
      <c r="A37" s="169"/>
      <c r="B37" s="159" t="s">
        <v>118</v>
      </c>
      <c r="C37" s="158"/>
      <c r="D37" s="158"/>
      <c r="E37" s="158"/>
      <c r="F37" s="174"/>
      <c r="G37" s="157">
        <v>671</v>
      </c>
      <c r="H37" s="156">
        <v>548</v>
      </c>
      <c r="I37" s="155">
        <v>1.2244525547445255</v>
      </c>
      <c r="J37" s="154">
        <v>123</v>
      </c>
      <c r="K37" s="157">
        <v>901</v>
      </c>
      <c r="L37" s="156">
        <v>929</v>
      </c>
      <c r="M37" s="155">
        <v>0.96986006458557594</v>
      </c>
      <c r="N37" s="154">
        <v>-28</v>
      </c>
      <c r="O37" s="153">
        <v>0.74472807991120982</v>
      </c>
      <c r="P37" s="152">
        <v>0.58988159311087196</v>
      </c>
      <c r="Q37" s="151">
        <v>0.15484648680033786</v>
      </c>
      <c r="R37" s="139"/>
      <c r="S37" s="139"/>
    </row>
    <row r="38" spans="1:19" x14ac:dyDescent="0.4">
      <c r="A38" s="169"/>
      <c r="B38" s="169"/>
      <c r="C38" s="168" t="s">
        <v>117</v>
      </c>
      <c r="D38" s="167"/>
      <c r="E38" s="167"/>
      <c r="F38" s="6" t="s">
        <v>84</v>
      </c>
      <c r="G38" s="166">
        <v>433</v>
      </c>
      <c r="H38" s="165">
        <v>355</v>
      </c>
      <c r="I38" s="164">
        <v>1.2197183098591549</v>
      </c>
      <c r="J38" s="163">
        <v>78</v>
      </c>
      <c r="K38" s="166">
        <v>550</v>
      </c>
      <c r="L38" s="165">
        <v>478</v>
      </c>
      <c r="M38" s="164">
        <v>1.1506276150627615</v>
      </c>
      <c r="N38" s="163">
        <v>72</v>
      </c>
      <c r="O38" s="162">
        <v>0.78727272727272724</v>
      </c>
      <c r="P38" s="161">
        <v>0.74267782426778239</v>
      </c>
      <c r="Q38" s="160">
        <v>4.4594903004944841E-2</v>
      </c>
      <c r="R38" s="139"/>
      <c r="S38" s="139"/>
    </row>
    <row r="39" spans="1:19" x14ac:dyDescent="0.4">
      <c r="A39" s="150"/>
      <c r="B39" s="150"/>
      <c r="C39" s="186" t="s">
        <v>116</v>
      </c>
      <c r="D39" s="185"/>
      <c r="E39" s="185"/>
      <c r="F39" s="6" t="s">
        <v>84</v>
      </c>
      <c r="G39" s="184">
        <v>238</v>
      </c>
      <c r="H39" s="183">
        <v>193</v>
      </c>
      <c r="I39" s="182">
        <v>1.233160621761658</v>
      </c>
      <c r="J39" s="181">
        <v>45</v>
      </c>
      <c r="K39" s="184">
        <v>351</v>
      </c>
      <c r="L39" s="183">
        <v>451</v>
      </c>
      <c r="M39" s="182">
        <v>0.7782705099778271</v>
      </c>
      <c r="N39" s="181">
        <v>-100</v>
      </c>
      <c r="O39" s="180">
        <v>0.67806267806267806</v>
      </c>
      <c r="P39" s="179">
        <v>0.42793791574279377</v>
      </c>
      <c r="Q39" s="178">
        <v>0.25012476231988429</v>
      </c>
      <c r="R39" s="139"/>
      <c r="S39" s="139"/>
    </row>
    <row r="40" spans="1:19" x14ac:dyDescent="0.4">
      <c r="A40" s="159" t="s">
        <v>115</v>
      </c>
      <c r="B40" s="158" t="s">
        <v>114</v>
      </c>
      <c r="C40" s="158"/>
      <c r="D40" s="158"/>
      <c r="E40" s="158"/>
      <c r="F40" s="174"/>
      <c r="G40" s="157">
        <v>105105</v>
      </c>
      <c r="H40" s="156">
        <v>90148</v>
      </c>
      <c r="I40" s="155">
        <v>1.1659160491635976</v>
      </c>
      <c r="J40" s="154">
        <v>14957</v>
      </c>
      <c r="K40" s="177">
        <v>137768</v>
      </c>
      <c r="L40" s="156">
        <v>141764</v>
      </c>
      <c r="M40" s="155">
        <v>0.97181230777912586</v>
      </c>
      <c r="N40" s="154">
        <v>-3996</v>
      </c>
      <c r="O40" s="153">
        <v>0.76291301318158067</v>
      </c>
      <c r="P40" s="152">
        <v>0.63590192150334357</v>
      </c>
      <c r="Q40" s="151">
        <v>0.1270110916782371</v>
      </c>
      <c r="R40" s="139"/>
      <c r="S40" s="139"/>
    </row>
    <row r="41" spans="1:19" x14ac:dyDescent="0.4">
      <c r="A41" s="176"/>
      <c r="B41" s="159" t="s">
        <v>113</v>
      </c>
      <c r="C41" s="158"/>
      <c r="D41" s="158"/>
      <c r="E41" s="158"/>
      <c r="F41" s="174"/>
      <c r="G41" s="157">
        <v>103129</v>
      </c>
      <c r="H41" s="156">
        <v>88889</v>
      </c>
      <c r="I41" s="155">
        <v>1.1601997997502502</v>
      </c>
      <c r="J41" s="154">
        <v>14240</v>
      </c>
      <c r="K41" s="157">
        <v>134200</v>
      </c>
      <c r="L41" s="156">
        <v>138303</v>
      </c>
      <c r="M41" s="155">
        <v>0.97033325379782076</v>
      </c>
      <c r="N41" s="154">
        <v>-4103</v>
      </c>
      <c r="O41" s="153">
        <v>0.76847242921013414</v>
      </c>
      <c r="P41" s="152">
        <v>0.64271201636985464</v>
      </c>
      <c r="Q41" s="151">
        <v>0.1257604128402795</v>
      </c>
      <c r="R41" s="139"/>
      <c r="S41" s="139"/>
    </row>
    <row r="42" spans="1:19" x14ac:dyDescent="0.4">
      <c r="A42" s="169"/>
      <c r="B42" s="169"/>
      <c r="C42" s="168" t="s">
        <v>98</v>
      </c>
      <c r="D42" s="167"/>
      <c r="E42" s="167"/>
      <c r="F42" s="6" t="s">
        <v>84</v>
      </c>
      <c r="G42" s="166">
        <v>44071</v>
      </c>
      <c r="H42" s="165">
        <v>36078</v>
      </c>
      <c r="I42" s="164">
        <v>1.2215477576362326</v>
      </c>
      <c r="J42" s="163">
        <v>7993</v>
      </c>
      <c r="K42" s="166">
        <v>50703</v>
      </c>
      <c r="L42" s="165">
        <v>51833</v>
      </c>
      <c r="M42" s="164">
        <v>0.97819921671522003</v>
      </c>
      <c r="N42" s="163">
        <v>-1130</v>
      </c>
      <c r="O42" s="162">
        <v>0.8691990611995345</v>
      </c>
      <c r="P42" s="161">
        <v>0.69604306137016958</v>
      </c>
      <c r="Q42" s="160">
        <v>0.17315599982936491</v>
      </c>
      <c r="R42" s="139"/>
      <c r="S42" s="139"/>
    </row>
    <row r="43" spans="1:19" x14ac:dyDescent="0.4">
      <c r="A43" s="169"/>
      <c r="B43" s="169"/>
      <c r="C43" s="168" t="s">
        <v>112</v>
      </c>
      <c r="D43" s="167"/>
      <c r="E43" s="167"/>
      <c r="F43" s="6" t="s">
        <v>84</v>
      </c>
      <c r="G43" s="166">
        <v>7192</v>
      </c>
      <c r="H43" s="165">
        <v>6504</v>
      </c>
      <c r="I43" s="164">
        <v>1.105781057810578</v>
      </c>
      <c r="J43" s="163">
        <v>688</v>
      </c>
      <c r="K43" s="166">
        <v>7988</v>
      </c>
      <c r="L43" s="165">
        <v>9356</v>
      </c>
      <c r="M43" s="164">
        <v>0.8537836682342882</v>
      </c>
      <c r="N43" s="163">
        <v>-1368</v>
      </c>
      <c r="O43" s="162">
        <v>0.90035052578868302</v>
      </c>
      <c r="P43" s="161">
        <v>0.695168875587858</v>
      </c>
      <c r="Q43" s="160">
        <v>0.20518165020082502</v>
      </c>
      <c r="R43" s="139"/>
      <c r="S43" s="139"/>
    </row>
    <row r="44" spans="1:19" x14ac:dyDescent="0.4">
      <c r="A44" s="169"/>
      <c r="B44" s="169"/>
      <c r="C44" s="168" t="s">
        <v>96</v>
      </c>
      <c r="D44" s="167"/>
      <c r="E44" s="167"/>
      <c r="F44" s="6" t="s">
        <v>84</v>
      </c>
      <c r="G44" s="166">
        <v>6543</v>
      </c>
      <c r="H44" s="165">
        <v>5628</v>
      </c>
      <c r="I44" s="164">
        <v>1.1625799573560767</v>
      </c>
      <c r="J44" s="163">
        <v>915</v>
      </c>
      <c r="K44" s="166">
        <v>8510</v>
      </c>
      <c r="L44" s="165">
        <v>8159</v>
      </c>
      <c r="M44" s="164">
        <v>1.0430199779384728</v>
      </c>
      <c r="N44" s="163">
        <v>351</v>
      </c>
      <c r="O44" s="162">
        <v>0.76886016451233841</v>
      </c>
      <c r="P44" s="161">
        <v>0.68979041549209463</v>
      </c>
      <c r="Q44" s="160">
        <v>7.9069749020243774E-2</v>
      </c>
      <c r="R44" s="139"/>
      <c r="S44" s="139"/>
    </row>
    <row r="45" spans="1:19" x14ac:dyDescent="0.4">
      <c r="A45" s="169"/>
      <c r="B45" s="169"/>
      <c r="C45" s="168" t="s">
        <v>90</v>
      </c>
      <c r="D45" s="167"/>
      <c r="E45" s="167"/>
      <c r="F45" s="6" t="s">
        <v>84</v>
      </c>
      <c r="G45" s="166">
        <v>2708</v>
      </c>
      <c r="H45" s="165">
        <v>2189</v>
      </c>
      <c r="I45" s="164">
        <v>1.2370945637277295</v>
      </c>
      <c r="J45" s="163">
        <v>519</v>
      </c>
      <c r="K45" s="166">
        <v>3963</v>
      </c>
      <c r="L45" s="165">
        <v>4053</v>
      </c>
      <c r="M45" s="164">
        <v>0.9777942264988897</v>
      </c>
      <c r="N45" s="163">
        <v>-90</v>
      </c>
      <c r="O45" s="162">
        <v>0.68332071662881655</v>
      </c>
      <c r="P45" s="161">
        <v>0.54009375771033807</v>
      </c>
      <c r="Q45" s="160">
        <v>0.14322695891847848</v>
      </c>
      <c r="R45" s="139"/>
      <c r="S45" s="139"/>
    </row>
    <row r="46" spans="1:19" x14ac:dyDescent="0.4">
      <c r="A46" s="169"/>
      <c r="B46" s="169"/>
      <c r="C46" s="168" t="s">
        <v>93</v>
      </c>
      <c r="D46" s="167"/>
      <c r="E46" s="167"/>
      <c r="F46" s="6" t="s">
        <v>84</v>
      </c>
      <c r="G46" s="166">
        <v>7280</v>
      </c>
      <c r="H46" s="165">
        <v>6004</v>
      </c>
      <c r="I46" s="164">
        <v>1.2125249833444371</v>
      </c>
      <c r="J46" s="163">
        <v>1276</v>
      </c>
      <c r="K46" s="166">
        <v>9646</v>
      </c>
      <c r="L46" s="165">
        <v>8801</v>
      </c>
      <c r="M46" s="164">
        <v>1.0960118168389956</v>
      </c>
      <c r="N46" s="163">
        <v>845</v>
      </c>
      <c r="O46" s="162">
        <v>0.75471698113207553</v>
      </c>
      <c r="P46" s="161">
        <v>0.6821952050903306</v>
      </c>
      <c r="Q46" s="160">
        <v>7.2521776041744923E-2</v>
      </c>
      <c r="R46" s="139"/>
      <c r="S46" s="139"/>
    </row>
    <row r="47" spans="1:19" x14ac:dyDescent="0.4">
      <c r="A47" s="169"/>
      <c r="B47" s="169"/>
      <c r="C47" s="168" t="s">
        <v>97</v>
      </c>
      <c r="D47" s="167"/>
      <c r="E47" s="167"/>
      <c r="F47" s="6" t="s">
        <v>84</v>
      </c>
      <c r="G47" s="166">
        <v>12937</v>
      </c>
      <c r="H47" s="165">
        <v>12513</v>
      </c>
      <c r="I47" s="164">
        <v>1.0338847598497563</v>
      </c>
      <c r="J47" s="163">
        <v>424</v>
      </c>
      <c r="K47" s="166">
        <v>17742</v>
      </c>
      <c r="L47" s="165">
        <v>19054</v>
      </c>
      <c r="M47" s="164">
        <v>0.93114306707253069</v>
      </c>
      <c r="N47" s="163">
        <v>-1312</v>
      </c>
      <c r="O47" s="162">
        <v>0.72917371209559234</v>
      </c>
      <c r="P47" s="161">
        <v>0.65671250131206049</v>
      </c>
      <c r="Q47" s="160">
        <v>7.2461210783531849E-2</v>
      </c>
      <c r="R47" s="139"/>
      <c r="S47" s="139"/>
    </row>
    <row r="48" spans="1:19" x14ac:dyDescent="0.4">
      <c r="A48" s="169"/>
      <c r="B48" s="169"/>
      <c r="C48" s="168" t="s">
        <v>91</v>
      </c>
      <c r="D48" s="167"/>
      <c r="E48" s="167"/>
      <c r="F48" s="6" t="s">
        <v>84</v>
      </c>
      <c r="G48" s="166">
        <v>1797</v>
      </c>
      <c r="H48" s="165">
        <v>1308</v>
      </c>
      <c r="I48" s="164">
        <v>1.3738532110091743</v>
      </c>
      <c r="J48" s="163">
        <v>489</v>
      </c>
      <c r="K48" s="166">
        <v>2970</v>
      </c>
      <c r="L48" s="165">
        <v>2970</v>
      </c>
      <c r="M48" s="164">
        <v>1</v>
      </c>
      <c r="N48" s="163">
        <v>0</v>
      </c>
      <c r="O48" s="162">
        <v>0.60505050505050506</v>
      </c>
      <c r="P48" s="161">
        <v>0.44040404040404041</v>
      </c>
      <c r="Q48" s="160">
        <v>0.16464646464646465</v>
      </c>
      <c r="R48" s="139"/>
      <c r="S48" s="139"/>
    </row>
    <row r="49" spans="1:19" x14ac:dyDescent="0.4">
      <c r="A49" s="169"/>
      <c r="B49" s="169"/>
      <c r="C49" s="168" t="s">
        <v>111</v>
      </c>
      <c r="D49" s="167"/>
      <c r="E49" s="167"/>
      <c r="F49" s="6" t="s">
        <v>84</v>
      </c>
      <c r="G49" s="166">
        <v>1593</v>
      </c>
      <c r="H49" s="165">
        <v>1511</v>
      </c>
      <c r="I49" s="164">
        <v>1.0542686962276637</v>
      </c>
      <c r="J49" s="163">
        <v>82</v>
      </c>
      <c r="K49" s="166">
        <v>1936</v>
      </c>
      <c r="L49" s="165">
        <v>2030</v>
      </c>
      <c r="M49" s="164">
        <v>0.95369458128078821</v>
      </c>
      <c r="N49" s="163">
        <v>-94</v>
      </c>
      <c r="O49" s="162">
        <v>0.82283057851239672</v>
      </c>
      <c r="P49" s="161">
        <v>0.74433497536945814</v>
      </c>
      <c r="Q49" s="160">
        <v>7.8495603142938575E-2</v>
      </c>
      <c r="R49" s="139"/>
      <c r="S49" s="139"/>
    </row>
    <row r="50" spans="1:19" x14ac:dyDescent="0.4">
      <c r="A50" s="169"/>
      <c r="B50" s="169"/>
      <c r="C50" s="168" t="s">
        <v>110</v>
      </c>
      <c r="D50" s="167"/>
      <c r="E50" s="167"/>
      <c r="F50" s="6" t="s">
        <v>84</v>
      </c>
      <c r="G50" s="166">
        <v>2179</v>
      </c>
      <c r="H50" s="165">
        <v>1992</v>
      </c>
      <c r="I50" s="164">
        <v>1.0938755020080322</v>
      </c>
      <c r="J50" s="163">
        <v>187</v>
      </c>
      <c r="K50" s="166">
        <v>2970</v>
      </c>
      <c r="L50" s="165">
        <v>3105</v>
      </c>
      <c r="M50" s="164">
        <v>0.95652173913043481</v>
      </c>
      <c r="N50" s="163">
        <v>-135</v>
      </c>
      <c r="O50" s="162">
        <v>0.73367003367003369</v>
      </c>
      <c r="P50" s="161">
        <v>0.64154589371980675</v>
      </c>
      <c r="Q50" s="160">
        <v>9.2124139950226946E-2</v>
      </c>
      <c r="R50" s="139"/>
      <c r="S50" s="139"/>
    </row>
    <row r="51" spans="1:19" x14ac:dyDescent="0.4">
      <c r="A51" s="169"/>
      <c r="B51" s="169"/>
      <c r="C51" s="168" t="s">
        <v>109</v>
      </c>
      <c r="D51" s="167"/>
      <c r="E51" s="167"/>
      <c r="F51" s="6" t="s">
        <v>88</v>
      </c>
      <c r="G51" s="166">
        <v>778</v>
      </c>
      <c r="H51" s="165">
        <v>746</v>
      </c>
      <c r="I51" s="164">
        <v>1.0428954423592494</v>
      </c>
      <c r="J51" s="163">
        <v>32</v>
      </c>
      <c r="K51" s="166">
        <v>1386</v>
      </c>
      <c r="L51" s="165">
        <v>1766</v>
      </c>
      <c r="M51" s="164">
        <v>0.78482446206115519</v>
      </c>
      <c r="N51" s="163">
        <v>-380</v>
      </c>
      <c r="O51" s="162">
        <v>0.56132756132756134</v>
      </c>
      <c r="P51" s="161">
        <v>0.42242355605889015</v>
      </c>
      <c r="Q51" s="160">
        <v>0.13890400526867119</v>
      </c>
      <c r="R51" s="139"/>
      <c r="S51" s="139"/>
    </row>
    <row r="52" spans="1:19" x14ac:dyDescent="0.4">
      <c r="A52" s="169"/>
      <c r="B52" s="169"/>
      <c r="C52" s="168" t="s">
        <v>108</v>
      </c>
      <c r="D52" s="167"/>
      <c r="E52" s="167"/>
      <c r="F52" s="6" t="s">
        <v>84</v>
      </c>
      <c r="G52" s="166">
        <v>1189</v>
      </c>
      <c r="H52" s="165">
        <v>947</v>
      </c>
      <c r="I52" s="164">
        <v>1.2555438225976769</v>
      </c>
      <c r="J52" s="163">
        <v>242</v>
      </c>
      <c r="K52" s="166">
        <v>1936</v>
      </c>
      <c r="L52" s="165">
        <v>1648</v>
      </c>
      <c r="M52" s="164">
        <v>1.174757281553398</v>
      </c>
      <c r="N52" s="163">
        <v>288</v>
      </c>
      <c r="O52" s="162">
        <v>0.61415289256198347</v>
      </c>
      <c r="P52" s="161">
        <v>0.57463592233009708</v>
      </c>
      <c r="Q52" s="160">
        <v>3.9516970231886384E-2</v>
      </c>
      <c r="R52" s="139"/>
      <c r="S52" s="139"/>
    </row>
    <row r="53" spans="1:19" x14ac:dyDescent="0.4">
      <c r="A53" s="169"/>
      <c r="B53" s="169"/>
      <c r="C53" s="168" t="s">
        <v>107</v>
      </c>
      <c r="D53" s="167"/>
      <c r="E53" s="167"/>
      <c r="F53" s="6" t="s">
        <v>84</v>
      </c>
      <c r="G53" s="166">
        <v>1844</v>
      </c>
      <c r="H53" s="165">
        <v>1508</v>
      </c>
      <c r="I53" s="164">
        <v>1.2228116710875332</v>
      </c>
      <c r="J53" s="163">
        <v>336</v>
      </c>
      <c r="K53" s="166">
        <v>2970</v>
      </c>
      <c r="L53" s="165">
        <v>3105</v>
      </c>
      <c r="M53" s="164">
        <v>0.95652173913043481</v>
      </c>
      <c r="N53" s="163">
        <v>-135</v>
      </c>
      <c r="O53" s="162">
        <v>0.62087542087542091</v>
      </c>
      <c r="P53" s="161">
        <v>0.48566827697262482</v>
      </c>
      <c r="Q53" s="160">
        <v>0.13520714390279609</v>
      </c>
      <c r="R53" s="139"/>
      <c r="S53" s="139"/>
    </row>
    <row r="54" spans="1:19" x14ac:dyDescent="0.4">
      <c r="A54" s="169"/>
      <c r="B54" s="169"/>
      <c r="C54" s="168" t="s">
        <v>106</v>
      </c>
      <c r="D54" s="167"/>
      <c r="E54" s="167"/>
      <c r="F54" s="6" t="s">
        <v>84</v>
      </c>
      <c r="G54" s="166">
        <v>1394</v>
      </c>
      <c r="H54" s="165">
        <v>1111</v>
      </c>
      <c r="I54" s="164">
        <v>1.2547254725472547</v>
      </c>
      <c r="J54" s="163">
        <v>283</v>
      </c>
      <c r="K54" s="166">
        <v>2970</v>
      </c>
      <c r="L54" s="165">
        <v>2970</v>
      </c>
      <c r="M54" s="164">
        <v>1</v>
      </c>
      <c r="N54" s="163">
        <v>0</v>
      </c>
      <c r="O54" s="162">
        <v>0.46936026936026937</v>
      </c>
      <c r="P54" s="161">
        <v>0.37407407407407406</v>
      </c>
      <c r="Q54" s="160">
        <v>9.5286195286195308E-2</v>
      </c>
      <c r="R54" s="139"/>
      <c r="S54" s="139"/>
    </row>
    <row r="55" spans="1:19" x14ac:dyDescent="0.4">
      <c r="A55" s="169"/>
      <c r="B55" s="169"/>
      <c r="C55" s="168" t="s">
        <v>105</v>
      </c>
      <c r="D55" s="167"/>
      <c r="E55" s="167"/>
      <c r="F55" s="6" t="s">
        <v>84</v>
      </c>
      <c r="G55" s="166">
        <v>964</v>
      </c>
      <c r="H55" s="165">
        <v>666</v>
      </c>
      <c r="I55" s="164">
        <v>1.4474474474474475</v>
      </c>
      <c r="J55" s="163">
        <v>298</v>
      </c>
      <c r="K55" s="166">
        <v>1936</v>
      </c>
      <c r="L55" s="165">
        <v>1926</v>
      </c>
      <c r="M55" s="164">
        <v>1.0051921079958464</v>
      </c>
      <c r="N55" s="163">
        <v>10</v>
      </c>
      <c r="O55" s="162">
        <v>0.49793388429752067</v>
      </c>
      <c r="P55" s="161">
        <v>0.34579439252336447</v>
      </c>
      <c r="Q55" s="160">
        <v>0.1521394917741562</v>
      </c>
      <c r="R55" s="139"/>
      <c r="S55" s="139"/>
    </row>
    <row r="56" spans="1:19" x14ac:dyDescent="0.4">
      <c r="A56" s="169"/>
      <c r="B56" s="169"/>
      <c r="C56" s="168" t="s">
        <v>103</v>
      </c>
      <c r="D56" s="167"/>
      <c r="E56" s="167"/>
      <c r="F56" s="6" t="s">
        <v>84</v>
      </c>
      <c r="G56" s="166">
        <v>1284</v>
      </c>
      <c r="H56" s="165">
        <v>1047</v>
      </c>
      <c r="I56" s="164">
        <v>1.2263610315186246</v>
      </c>
      <c r="J56" s="163">
        <v>237</v>
      </c>
      <c r="K56" s="166">
        <v>1877</v>
      </c>
      <c r="L56" s="165">
        <v>1886</v>
      </c>
      <c r="M56" s="164">
        <v>0.99522799575821841</v>
      </c>
      <c r="N56" s="163">
        <v>-9</v>
      </c>
      <c r="O56" s="162">
        <v>0.68407032498668086</v>
      </c>
      <c r="P56" s="161">
        <v>0.5551431601272534</v>
      </c>
      <c r="Q56" s="160">
        <v>0.12892716485942746</v>
      </c>
      <c r="R56" s="139"/>
      <c r="S56" s="139"/>
    </row>
    <row r="57" spans="1:19" x14ac:dyDescent="0.4">
      <c r="A57" s="169"/>
      <c r="B57" s="169"/>
      <c r="C57" s="168" t="s">
        <v>102</v>
      </c>
      <c r="D57" s="167"/>
      <c r="E57" s="167"/>
      <c r="F57" s="6" t="s">
        <v>84</v>
      </c>
      <c r="G57" s="166">
        <v>885</v>
      </c>
      <c r="H57" s="165">
        <v>948</v>
      </c>
      <c r="I57" s="164">
        <v>0.93354430379746833</v>
      </c>
      <c r="J57" s="163">
        <v>-63</v>
      </c>
      <c r="K57" s="166">
        <v>1886</v>
      </c>
      <c r="L57" s="165">
        <v>1936</v>
      </c>
      <c r="M57" s="164">
        <v>0.97417355371900827</v>
      </c>
      <c r="N57" s="163">
        <v>-50</v>
      </c>
      <c r="O57" s="162">
        <v>0.46924708377518559</v>
      </c>
      <c r="P57" s="161">
        <v>0.48966942148760328</v>
      </c>
      <c r="Q57" s="160">
        <v>-2.0422337712417693E-2</v>
      </c>
      <c r="R57" s="139"/>
      <c r="S57" s="139"/>
    </row>
    <row r="58" spans="1:19" x14ac:dyDescent="0.4">
      <c r="A58" s="169"/>
      <c r="B58" s="169"/>
      <c r="C58" s="168" t="s">
        <v>104</v>
      </c>
      <c r="D58" s="167"/>
      <c r="E58" s="167"/>
      <c r="F58" s="6" t="s">
        <v>84</v>
      </c>
      <c r="G58" s="166">
        <v>769</v>
      </c>
      <c r="H58" s="165">
        <v>824</v>
      </c>
      <c r="I58" s="164">
        <v>0.93325242718446599</v>
      </c>
      <c r="J58" s="163">
        <v>-55</v>
      </c>
      <c r="K58" s="166">
        <v>1319</v>
      </c>
      <c r="L58" s="165">
        <v>1330</v>
      </c>
      <c r="M58" s="164">
        <v>0.99172932330827068</v>
      </c>
      <c r="N58" s="163">
        <v>-11</v>
      </c>
      <c r="O58" s="162">
        <v>0.58301743745261558</v>
      </c>
      <c r="P58" s="161">
        <v>0.61954887218045118</v>
      </c>
      <c r="Q58" s="160">
        <v>-3.6531434727835599E-2</v>
      </c>
      <c r="R58" s="139"/>
      <c r="S58" s="139"/>
    </row>
    <row r="59" spans="1:19" x14ac:dyDescent="0.4">
      <c r="A59" s="169"/>
      <c r="B59" s="169"/>
      <c r="C59" s="168" t="s">
        <v>101</v>
      </c>
      <c r="D59" s="167"/>
      <c r="E59" s="167"/>
      <c r="F59" s="6" t="s">
        <v>84</v>
      </c>
      <c r="G59" s="166">
        <v>2119</v>
      </c>
      <c r="H59" s="165">
        <v>2375</v>
      </c>
      <c r="I59" s="164">
        <v>0.89221052631578945</v>
      </c>
      <c r="J59" s="163">
        <v>-256</v>
      </c>
      <c r="K59" s="166">
        <v>4020</v>
      </c>
      <c r="L59" s="165">
        <v>4764</v>
      </c>
      <c r="M59" s="164">
        <v>0.84382871536523929</v>
      </c>
      <c r="N59" s="163">
        <v>-744</v>
      </c>
      <c r="O59" s="162">
        <v>0.52711442786069651</v>
      </c>
      <c r="P59" s="161">
        <v>0.49853064651553314</v>
      </c>
      <c r="Q59" s="160">
        <v>2.8583781345163373E-2</v>
      </c>
      <c r="R59" s="139"/>
      <c r="S59" s="139"/>
    </row>
    <row r="60" spans="1:19" x14ac:dyDescent="0.4">
      <c r="A60" s="169"/>
      <c r="B60" s="169"/>
      <c r="C60" s="168" t="s">
        <v>98</v>
      </c>
      <c r="D60" s="5" t="s">
        <v>0</v>
      </c>
      <c r="E60" s="167" t="s">
        <v>89</v>
      </c>
      <c r="F60" s="6" t="s">
        <v>84</v>
      </c>
      <c r="G60" s="166">
        <v>2644</v>
      </c>
      <c r="H60" s="165">
        <v>2330</v>
      </c>
      <c r="I60" s="164">
        <v>1.134763948497854</v>
      </c>
      <c r="J60" s="163">
        <v>314</v>
      </c>
      <c r="K60" s="166">
        <v>2970</v>
      </c>
      <c r="L60" s="165">
        <v>2970</v>
      </c>
      <c r="M60" s="164">
        <v>1</v>
      </c>
      <c r="N60" s="163">
        <v>0</v>
      </c>
      <c r="O60" s="162">
        <v>0.89023569023569027</v>
      </c>
      <c r="P60" s="161">
        <v>0.78451178451178449</v>
      </c>
      <c r="Q60" s="160">
        <v>0.10572390572390578</v>
      </c>
      <c r="R60" s="139"/>
      <c r="S60" s="139"/>
    </row>
    <row r="61" spans="1:19" x14ac:dyDescent="0.4">
      <c r="A61" s="169"/>
      <c r="B61" s="169"/>
      <c r="C61" s="168" t="s">
        <v>96</v>
      </c>
      <c r="D61" s="5" t="s">
        <v>0</v>
      </c>
      <c r="E61" s="167" t="s">
        <v>89</v>
      </c>
      <c r="F61" s="6" t="s">
        <v>84</v>
      </c>
      <c r="G61" s="166">
        <v>1165</v>
      </c>
      <c r="H61" s="165">
        <v>1141</v>
      </c>
      <c r="I61" s="164">
        <v>1.0210341805433829</v>
      </c>
      <c r="J61" s="163">
        <v>24</v>
      </c>
      <c r="K61" s="166">
        <v>1936</v>
      </c>
      <c r="L61" s="165">
        <v>1949</v>
      </c>
      <c r="M61" s="164">
        <v>0.99332991277578242</v>
      </c>
      <c r="N61" s="163">
        <v>-13</v>
      </c>
      <c r="O61" s="162">
        <v>0.60175619834710747</v>
      </c>
      <c r="P61" s="161">
        <v>0.58542842483324786</v>
      </c>
      <c r="Q61" s="160">
        <v>1.6327773513859611E-2</v>
      </c>
      <c r="R61" s="139"/>
      <c r="S61" s="139"/>
    </row>
    <row r="62" spans="1:19" x14ac:dyDescent="0.4">
      <c r="A62" s="169"/>
      <c r="B62" s="169"/>
      <c r="C62" s="168" t="s">
        <v>93</v>
      </c>
      <c r="D62" s="5" t="s">
        <v>0</v>
      </c>
      <c r="E62" s="167" t="s">
        <v>89</v>
      </c>
      <c r="F62" s="6" t="s">
        <v>84</v>
      </c>
      <c r="G62" s="166">
        <v>1483</v>
      </c>
      <c r="H62" s="165">
        <v>1154</v>
      </c>
      <c r="I62" s="164">
        <v>1.2850953206239168</v>
      </c>
      <c r="J62" s="163">
        <v>329</v>
      </c>
      <c r="K62" s="166">
        <v>1936</v>
      </c>
      <c r="L62" s="165">
        <v>1936</v>
      </c>
      <c r="M62" s="164">
        <v>1</v>
      </c>
      <c r="N62" s="163">
        <v>0</v>
      </c>
      <c r="O62" s="162">
        <v>0.76601239669421484</v>
      </c>
      <c r="P62" s="161">
        <v>0.59607438016528924</v>
      </c>
      <c r="Q62" s="160">
        <v>0.1699380165289256</v>
      </c>
      <c r="R62" s="139"/>
      <c r="S62" s="139"/>
    </row>
    <row r="63" spans="1:19" x14ac:dyDescent="0.4">
      <c r="A63" s="169"/>
      <c r="B63" s="150"/>
      <c r="C63" s="149" t="s">
        <v>97</v>
      </c>
      <c r="D63" s="11" t="s">
        <v>0</v>
      </c>
      <c r="E63" s="147" t="s">
        <v>89</v>
      </c>
      <c r="F63" s="6" t="s">
        <v>88</v>
      </c>
      <c r="G63" s="146">
        <v>311</v>
      </c>
      <c r="H63" s="145">
        <v>365</v>
      </c>
      <c r="I63" s="144">
        <v>0.852054794520548</v>
      </c>
      <c r="J63" s="143">
        <v>-54</v>
      </c>
      <c r="K63" s="146">
        <v>630</v>
      </c>
      <c r="L63" s="145">
        <v>756</v>
      </c>
      <c r="M63" s="144">
        <v>0.83333333333333337</v>
      </c>
      <c r="N63" s="143">
        <v>-126</v>
      </c>
      <c r="O63" s="142">
        <v>0.49365079365079367</v>
      </c>
      <c r="P63" s="141">
        <v>0.48280423280423279</v>
      </c>
      <c r="Q63" s="140">
        <v>1.0846560846560882E-2</v>
      </c>
      <c r="R63" s="139"/>
      <c r="S63" s="139"/>
    </row>
    <row r="64" spans="1:19" x14ac:dyDescent="0.4">
      <c r="A64" s="169"/>
      <c r="B64" s="159" t="s">
        <v>1</v>
      </c>
      <c r="C64" s="158"/>
      <c r="D64" s="175"/>
      <c r="E64" s="158"/>
      <c r="F64" s="174"/>
      <c r="G64" s="157">
        <v>1976</v>
      </c>
      <c r="H64" s="156">
        <v>1259</v>
      </c>
      <c r="I64" s="155">
        <v>1.5694996028594121</v>
      </c>
      <c r="J64" s="154">
        <v>717</v>
      </c>
      <c r="K64" s="157">
        <v>3568</v>
      </c>
      <c r="L64" s="156">
        <v>3461</v>
      </c>
      <c r="M64" s="155">
        <v>1.0309159202542617</v>
      </c>
      <c r="N64" s="154">
        <v>107</v>
      </c>
      <c r="O64" s="153">
        <v>0.55381165919282516</v>
      </c>
      <c r="P64" s="152">
        <v>0.36376769719734181</v>
      </c>
      <c r="Q64" s="151">
        <v>0.19004396199548335</v>
      </c>
      <c r="R64" s="139"/>
      <c r="S64" s="139"/>
    </row>
    <row r="65" spans="1:19" x14ac:dyDescent="0.4">
      <c r="A65" s="169"/>
      <c r="B65" s="169"/>
      <c r="C65" s="168" t="s">
        <v>104</v>
      </c>
      <c r="D65" s="167"/>
      <c r="E65" s="167"/>
      <c r="F65" s="6" t="s">
        <v>84</v>
      </c>
      <c r="G65" s="166">
        <v>397</v>
      </c>
      <c r="H65" s="165">
        <v>313</v>
      </c>
      <c r="I65" s="164">
        <v>1.2683706070287539</v>
      </c>
      <c r="J65" s="163">
        <v>84</v>
      </c>
      <c r="K65" s="166">
        <v>595</v>
      </c>
      <c r="L65" s="165">
        <v>584</v>
      </c>
      <c r="M65" s="164">
        <v>1.0188356164383561</v>
      </c>
      <c r="N65" s="163">
        <v>11</v>
      </c>
      <c r="O65" s="162">
        <v>0.66722689075630248</v>
      </c>
      <c r="P65" s="161">
        <v>0.53595890410958902</v>
      </c>
      <c r="Q65" s="160">
        <v>0.13126798664671346</v>
      </c>
      <c r="R65" s="139"/>
      <c r="S65" s="139"/>
    </row>
    <row r="66" spans="1:19" x14ac:dyDescent="0.4">
      <c r="A66" s="169"/>
      <c r="B66" s="169"/>
      <c r="C66" s="168" t="s">
        <v>103</v>
      </c>
      <c r="D66" s="167"/>
      <c r="E66" s="167"/>
      <c r="F66" s="173"/>
      <c r="G66" s="166"/>
      <c r="H66" s="165"/>
      <c r="I66" s="164" t="e">
        <v>#DIV/0!</v>
      </c>
      <c r="J66" s="163">
        <v>0</v>
      </c>
      <c r="K66" s="166"/>
      <c r="L66" s="165"/>
      <c r="M66" s="164" t="e">
        <v>#DIV/0!</v>
      </c>
      <c r="N66" s="163">
        <v>0</v>
      </c>
      <c r="O66" s="162" t="e">
        <v>#DIV/0!</v>
      </c>
      <c r="P66" s="161" t="e">
        <v>#DIV/0!</v>
      </c>
      <c r="Q66" s="160" t="e">
        <v>#DIV/0!</v>
      </c>
      <c r="R66" s="139"/>
      <c r="S66" s="139"/>
    </row>
    <row r="67" spans="1:19" x14ac:dyDescent="0.4">
      <c r="A67" s="169"/>
      <c r="B67" s="169"/>
      <c r="C67" s="168" t="s">
        <v>102</v>
      </c>
      <c r="D67" s="167"/>
      <c r="E67" s="167"/>
      <c r="F67" s="173"/>
      <c r="G67" s="166"/>
      <c r="H67" s="165"/>
      <c r="I67" s="164" t="e">
        <v>#DIV/0!</v>
      </c>
      <c r="J67" s="163">
        <v>0</v>
      </c>
      <c r="K67" s="166"/>
      <c r="L67" s="165"/>
      <c r="M67" s="164" t="e">
        <v>#DIV/0!</v>
      </c>
      <c r="N67" s="163">
        <v>0</v>
      </c>
      <c r="O67" s="162" t="e">
        <v>#DIV/0!</v>
      </c>
      <c r="P67" s="161" t="e">
        <v>#DIV/0!</v>
      </c>
      <c r="Q67" s="160" t="e">
        <v>#DIV/0!</v>
      </c>
      <c r="R67" s="139"/>
      <c r="S67" s="139"/>
    </row>
    <row r="68" spans="1:19" x14ac:dyDescent="0.4">
      <c r="A68" s="169"/>
      <c r="B68" s="169"/>
      <c r="C68" s="168" t="s">
        <v>101</v>
      </c>
      <c r="D68" s="167"/>
      <c r="E68" s="167"/>
      <c r="F68" s="6" t="s">
        <v>84</v>
      </c>
      <c r="G68" s="166">
        <v>725</v>
      </c>
      <c r="H68" s="165">
        <v>566</v>
      </c>
      <c r="I68" s="164">
        <v>1.2809187279151943</v>
      </c>
      <c r="J68" s="163">
        <v>159</v>
      </c>
      <c r="K68" s="166">
        <v>1194</v>
      </c>
      <c r="L68" s="165">
        <v>1188</v>
      </c>
      <c r="M68" s="164">
        <v>1.005050505050505</v>
      </c>
      <c r="N68" s="163">
        <v>6</v>
      </c>
      <c r="O68" s="162">
        <v>0.60720268006700162</v>
      </c>
      <c r="P68" s="161">
        <v>0.47643097643097643</v>
      </c>
      <c r="Q68" s="160">
        <v>0.13077170363602519</v>
      </c>
      <c r="R68" s="139"/>
      <c r="S68" s="139"/>
    </row>
    <row r="69" spans="1:19" x14ac:dyDescent="0.4">
      <c r="A69" s="150"/>
      <c r="B69" s="150"/>
      <c r="C69" s="149" t="s">
        <v>90</v>
      </c>
      <c r="D69" s="147"/>
      <c r="E69" s="147"/>
      <c r="F69" s="12" t="s">
        <v>84</v>
      </c>
      <c r="G69" s="146">
        <v>854</v>
      </c>
      <c r="H69" s="145">
        <v>380</v>
      </c>
      <c r="I69" s="144">
        <v>2.2473684210526317</v>
      </c>
      <c r="J69" s="143">
        <v>474</v>
      </c>
      <c r="K69" s="146">
        <v>1779</v>
      </c>
      <c r="L69" s="145">
        <v>1689</v>
      </c>
      <c r="M69" s="144">
        <v>1.0532859680284192</v>
      </c>
      <c r="N69" s="143">
        <v>90</v>
      </c>
      <c r="O69" s="142">
        <v>0.48004496908375494</v>
      </c>
      <c r="P69" s="141">
        <v>0.22498519834221434</v>
      </c>
      <c r="Q69" s="140">
        <v>0.25505977074154063</v>
      </c>
      <c r="R69" s="139"/>
      <c r="S69" s="139"/>
    </row>
    <row r="70" spans="1:19" x14ac:dyDescent="0.4">
      <c r="G70" s="138"/>
      <c r="H70" s="138"/>
      <c r="I70" s="138"/>
      <c r="J70" s="138"/>
      <c r="K70" s="138"/>
      <c r="L70" s="138"/>
      <c r="M70" s="138"/>
      <c r="N70" s="138"/>
      <c r="O70" s="137"/>
      <c r="P70" s="137"/>
      <c r="Q70" s="137"/>
    </row>
    <row r="71" spans="1:19" x14ac:dyDescent="0.4">
      <c r="C71" s="8" t="s">
        <v>83</v>
      </c>
    </row>
    <row r="72" spans="1:19" x14ac:dyDescent="0.4">
      <c r="C72" s="9" t="s">
        <v>82</v>
      </c>
    </row>
    <row r="73" spans="1:19" x14ac:dyDescent="0.4">
      <c r="C73" s="8" t="s">
        <v>81</v>
      </c>
    </row>
    <row r="74" spans="1:19" x14ac:dyDescent="0.4">
      <c r="C74" s="8" t="s">
        <v>80</v>
      </c>
    </row>
    <row r="75" spans="1:19" x14ac:dyDescent="0.4">
      <c r="C75" s="8" t="s">
        <v>79</v>
      </c>
    </row>
  </sheetData>
  <mergeCells count="15">
    <mergeCell ref="Q3:Q4"/>
    <mergeCell ref="O2:Q2"/>
    <mergeCell ref="O3:O4"/>
    <mergeCell ref="P3:P4"/>
    <mergeCell ref="K2:N2"/>
    <mergeCell ref="K3:K4"/>
    <mergeCell ref="L3:L4"/>
    <mergeCell ref="A1:D1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h26'!A1" display="'h26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2"/>
  <sheetViews>
    <sheetView showGridLines="0" zoomScale="90" zoomScaleNormal="90" zoomScaleSheetLayoutView="90" workbookViewId="0">
      <pane xSplit="2" ySplit="5" topLeftCell="C24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02" customWidth="1"/>
    <col min="2" max="2" width="20.75" style="202" customWidth="1"/>
    <col min="3" max="4" width="11.625" style="201" customWidth="1"/>
    <col min="5" max="5" width="8.625" style="201" customWidth="1"/>
    <col min="6" max="6" width="10.625" style="201" customWidth="1"/>
    <col min="7" max="8" width="11.625" style="201" customWidth="1"/>
    <col min="9" max="9" width="8.625" style="201" customWidth="1"/>
    <col min="10" max="10" width="10.625" style="201" customWidth="1"/>
    <col min="11" max="11" width="9.625" style="70" customWidth="1"/>
    <col min="12" max="12" width="9.625" style="201" customWidth="1"/>
    <col min="13" max="13" width="8.625" style="201" customWidth="1"/>
    <col min="14" max="16384" width="9" style="201"/>
  </cols>
  <sheetData>
    <row r="1" spans="1:13" s="217" customFormat="1" x14ac:dyDescent="0.4">
      <c r="A1" s="327" t="str">
        <f>'h26'!A1</f>
        <v>平成26年度</v>
      </c>
      <c r="B1" s="327"/>
      <c r="C1" s="90"/>
      <c r="D1" s="90"/>
      <c r="E1" s="90"/>
      <c r="F1" s="95" t="str">
        <f ca="1">RIGHT(CELL("filename",$A$1),LEN(CELL("filename",$A$1))-FIND("]",CELL("filename",$A$1)))</f>
        <v>10月月間</v>
      </c>
      <c r="G1" s="94" t="s">
        <v>71</v>
      </c>
      <c r="H1" s="90"/>
      <c r="I1" s="90"/>
      <c r="J1" s="90"/>
      <c r="K1" s="90"/>
      <c r="L1" s="90"/>
      <c r="M1" s="90"/>
    </row>
    <row r="2" spans="1:13" s="217" customFormat="1" ht="19.5" thickBot="1" x14ac:dyDescent="0.45">
      <c r="A2" s="13"/>
      <c r="B2" s="13" t="s">
        <v>177</v>
      </c>
      <c r="C2" s="218">
        <f>'10月（上旬）'!E2</f>
        <v>10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7.100000000000001" customHeight="1" x14ac:dyDescent="0.4">
      <c r="A3" s="216"/>
      <c r="B3" s="215"/>
      <c r="C3" s="323" t="s">
        <v>173</v>
      </c>
      <c r="D3" s="324"/>
      <c r="E3" s="325"/>
      <c r="F3" s="326"/>
      <c r="G3" s="323" t="s">
        <v>172</v>
      </c>
      <c r="H3" s="324"/>
      <c r="I3" s="325"/>
      <c r="J3" s="326"/>
      <c r="K3" s="315" t="s">
        <v>171</v>
      </c>
      <c r="L3" s="316"/>
      <c r="M3" s="317"/>
    </row>
    <row r="4" spans="1:13" ht="17.100000000000001" customHeight="1" x14ac:dyDescent="0.4">
      <c r="A4" s="206"/>
      <c r="B4" s="214"/>
      <c r="C4" s="305" t="s">
        <v>290</v>
      </c>
      <c r="D4" s="340" t="s">
        <v>289</v>
      </c>
      <c r="E4" s="341" t="s">
        <v>168</v>
      </c>
      <c r="F4" s="342"/>
      <c r="G4" s="318" t="str">
        <f>C4</f>
        <v>14'10月間</v>
      </c>
      <c r="H4" s="338" t="str">
        <f>D4</f>
        <v>13'10月間</v>
      </c>
      <c r="I4" s="341" t="s">
        <v>168</v>
      </c>
      <c r="J4" s="342"/>
      <c r="K4" s="318" t="str">
        <f>C4</f>
        <v>14'10月間</v>
      </c>
      <c r="L4" s="319" t="str">
        <f>D4</f>
        <v>13'10月間</v>
      </c>
      <c r="M4" s="321" t="s">
        <v>167</v>
      </c>
    </row>
    <row r="5" spans="1:13" ht="17.100000000000001" customHeight="1" x14ac:dyDescent="0.4">
      <c r="A5" s="205"/>
      <c r="B5" s="213"/>
      <c r="C5" s="306"/>
      <c r="D5" s="320"/>
      <c r="E5" s="212" t="s">
        <v>166</v>
      </c>
      <c r="F5" s="211" t="s">
        <v>165</v>
      </c>
      <c r="G5" s="306"/>
      <c r="H5" s="339"/>
      <c r="I5" s="212" t="s">
        <v>166</v>
      </c>
      <c r="J5" s="211" t="s">
        <v>165</v>
      </c>
      <c r="K5" s="306"/>
      <c r="L5" s="320"/>
      <c r="M5" s="322"/>
    </row>
    <row r="6" spans="1:13" x14ac:dyDescent="0.4">
      <c r="A6" s="332" t="s">
        <v>164</v>
      </c>
      <c r="B6" s="333"/>
      <c r="C6" s="334">
        <v>513672</v>
      </c>
      <c r="D6" s="348">
        <v>512819</v>
      </c>
      <c r="E6" s="307">
        <v>1.001663354906897</v>
      </c>
      <c r="F6" s="328">
        <v>853</v>
      </c>
      <c r="G6" s="334">
        <v>695817</v>
      </c>
      <c r="H6" s="336">
        <v>750364</v>
      </c>
      <c r="I6" s="307">
        <v>0.92730594751347351</v>
      </c>
      <c r="J6" s="328">
        <v>-54547</v>
      </c>
      <c r="K6" s="309">
        <v>0.7382285859644131</v>
      </c>
      <c r="L6" s="345">
        <v>0.68342697677393904</v>
      </c>
      <c r="M6" s="313">
        <v>5.4801609190474054E-2</v>
      </c>
    </row>
    <row r="7" spans="1:13" x14ac:dyDescent="0.4">
      <c r="A7" s="330" t="s">
        <v>163</v>
      </c>
      <c r="B7" s="331"/>
      <c r="C7" s="335"/>
      <c r="D7" s="349"/>
      <c r="E7" s="344"/>
      <c r="F7" s="343"/>
      <c r="G7" s="335"/>
      <c r="H7" s="337"/>
      <c r="I7" s="344"/>
      <c r="J7" s="343"/>
      <c r="K7" s="310"/>
      <c r="L7" s="346"/>
      <c r="M7" s="347"/>
    </row>
    <row r="8" spans="1:13" ht="18" customHeight="1" x14ac:dyDescent="0.4">
      <c r="A8" s="208" t="s">
        <v>162</v>
      </c>
      <c r="B8" s="14"/>
      <c r="C8" s="15">
        <v>273064</v>
      </c>
      <c r="D8" s="16">
        <v>274604</v>
      </c>
      <c r="E8" s="17">
        <v>0.99439192437109436</v>
      </c>
      <c r="F8" s="18">
        <v>-1540</v>
      </c>
      <c r="G8" s="15">
        <v>341763</v>
      </c>
      <c r="H8" s="19">
        <v>375969</v>
      </c>
      <c r="I8" s="17">
        <v>0.90901909465940012</v>
      </c>
      <c r="J8" s="18">
        <v>-34206</v>
      </c>
      <c r="K8" s="20">
        <v>0.79898643211816378</v>
      </c>
      <c r="L8" s="21">
        <v>0.73039000555896894</v>
      </c>
      <c r="M8" s="210">
        <v>6.8596426559194845E-2</v>
      </c>
    </row>
    <row r="9" spans="1:13" ht="18" customHeight="1" x14ac:dyDescent="0.4">
      <c r="A9" s="206"/>
      <c r="B9" s="81" t="s">
        <v>157</v>
      </c>
      <c r="C9" s="23">
        <v>115305</v>
      </c>
      <c r="D9" s="24">
        <v>118208</v>
      </c>
      <c r="E9" s="25">
        <v>0.97544159447753109</v>
      </c>
      <c r="F9" s="26">
        <v>-2903</v>
      </c>
      <c r="G9" s="23">
        <v>143263</v>
      </c>
      <c r="H9" s="24">
        <v>162994</v>
      </c>
      <c r="I9" s="25">
        <v>0.87894646428702894</v>
      </c>
      <c r="J9" s="26">
        <v>-19731</v>
      </c>
      <c r="K9" s="27">
        <v>0.80484842562280556</v>
      </c>
      <c r="L9" s="28">
        <v>0.72522914953924689</v>
      </c>
      <c r="M9" s="209">
        <v>7.9619276083558677E-2</v>
      </c>
    </row>
    <row r="10" spans="1:13" ht="18" customHeight="1" x14ac:dyDescent="0.4">
      <c r="A10" s="206"/>
      <c r="B10" s="66" t="s">
        <v>156</v>
      </c>
      <c r="C10" s="30">
        <v>11102</v>
      </c>
      <c r="D10" s="31">
        <v>10907</v>
      </c>
      <c r="E10" s="32">
        <v>1.0178784266984506</v>
      </c>
      <c r="F10" s="33">
        <v>195</v>
      </c>
      <c r="G10" s="30">
        <v>12470</v>
      </c>
      <c r="H10" s="31">
        <v>13190</v>
      </c>
      <c r="I10" s="32">
        <v>0.9454131918119788</v>
      </c>
      <c r="J10" s="33">
        <v>-720</v>
      </c>
      <c r="K10" s="34">
        <v>0.89029671210906169</v>
      </c>
      <c r="L10" s="35">
        <v>0.82691432903714934</v>
      </c>
      <c r="M10" s="36">
        <v>6.3382383071912352E-2</v>
      </c>
    </row>
    <row r="11" spans="1:13" ht="18" customHeight="1" x14ac:dyDescent="0.4">
      <c r="A11" s="206"/>
      <c r="B11" s="66" t="s">
        <v>154</v>
      </c>
      <c r="C11" s="30">
        <v>120496</v>
      </c>
      <c r="D11" s="31">
        <v>116779</v>
      </c>
      <c r="E11" s="32">
        <v>1.0318293528802267</v>
      </c>
      <c r="F11" s="33">
        <v>3717</v>
      </c>
      <c r="G11" s="30">
        <v>148152</v>
      </c>
      <c r="H11" s="31">
        <v>158190</v>
      </c>
      <c r="I11" s="32">
        <v>0.93654466148302673</v>
      </c>
      <c r="J11" s="33">
        <v>-10038</v>
      </c>
      <c r="K11" s="34">
        <v>0.813326853501809</v>
      </c>
      <c r="L11" s="35">
        <v>0.73821986219103608</v>
      </c>
      <c r="M11" s="36">
        <v>7.5106991310772919E-2</v>
      </c>
    </row>
    <row r="12" spans="1:13" ht="18" customHeight="1" x14ac:dyDescent="0.4">
      <c r="A12" s="206"/>
      <c r="B12" s="204" t="s">
        <v>99</v>
      </c>
      <c r="C12" s="73">
        <v>26161</v>
      </c>
      <c r="D12" s="74">
        <v>28710</v>
      </c>
      <c r="E12" s="75">
        <v>0.91121560431905257</v>
      </c>
      <c r="F12" s="76">
        <v>-2549</v>
      </c>
      <c r="G12" s="73">
        <v>37878</v>
      </c>
      <c r="H12" s="74">
        <v>41595</v>
      </c>
      <c r="I12" s="75">
        <v>0.91063829787234041</v>
      </c>
      <c r="J12" s="76">
        <v>-3717</v>
      </c>
      <c r="K12" s="77">
        <v>0.69066476582712921</v>
      </c>
      <c r="L12" s="78">
        <v>0.69022719076812122</v>
      </c>
      <c r="M12" s="79">
        <v>4.3757505900798854E-4</v>
      </c>
    </row>
    <row r="13" spans="1:13" ht="18" customHeight="1" x14ac:dyDescent="0.4">
      <c r="A13" s="208" t="s">
        <v>161</v>
      </c>
      <c r="B13" s="14"/>
      <c r="C13" s="15">
        <v>84481</v>
      </c>
      <c r="D13" s="16">
        <v>78403</v>
      </c>
      <c r="E13" s="17">
        <v>1.0775225437802125</v>
      </c>
      <c r="F13" s="18">
        <v>6078</v>
      </c>
      <c r="G13" s="15">
        <v>120726</v>
      </c>
      <c r="H13" s="16">
        <v>122813</v>
      </c>
      <c r="I13" s="17">
        <v>0.98300668496006127</v>
      </c>
      <c r="J13" s="18">
        <v>-2087</v>
      </c>
      <c r="K13" s="46">
        <v>0.69977469641999235</v>
      </c>
      <c r="L13" s="47">
        <v>0.63839332969636764</v>
      </c>
      <c r="M13" s="48">
        <v>6.1381366723624708E-2</v>
      </c>
    </row>
    <row r="14" spans="1:13" ht="18" customHeight="1" x14ac:dyDescent="0.4">
      <c r="A14" s="206"/>
      <c r="B14" s="81" t="s">
        <v>157</v>
      </c>
      <c r="C14" s="23">
        <v>18717</v>
      </c>
      <c r="D14" s="24">
        <v>11422</v>
      </c>
      <c r="E14" s="25">
        <v>1.6386797408509892</v>
      </c>
      <c r="F14" s="26">
        <v>7295</v>
      </c>
      <c r="G14" s="23">
        <v>28625</v>
      </c>
      <c r="H14" s="24">
        <v>15000</v>
      </c>
      <c r="I14" s="25">
        <v>1.9083333333333334</v>
      </c>
      <c r="J14" s="26">
        <v>13625</v>
      </c>
      <c r="K14" s="49">
        <v>0.65386899563318779</v>
      </c>
      <c r="L14" s="50">
        <v>0.76146666666666663</v>
      </c>
      <c r="M14" s="29">
        <v>-0.10759767103347884</v>
      </c>
    </row>
    <row r="15" spans="1:13" ht="18" customHeight="1" x14ac:dyDescent="0.4">
      <c r="A15" s="206"/>
      <c r="B15" s="66" t="s">
        <v>156</v>
      </c>
      <c r="C15" s="30">
        <v>12553</v>
      </c>
      <c r="D15" s="31">
        <v>13057</v>
      </c>
      <c r="E15" s="32">
        <v>0.96140001531745423</v>
      </c>
      <c r="F15" s="33">
        <v>-504</v>
      </c>
      <c r="G15" s="30">
        <v>17065</v>
      </c>
      <c r="H15" s="31">
        <v>17680</v>
      </c>
      <c r="I15" s="32">
        <v>0.96521493212669685</v>
      </c>
      <c r="J15" s="33">
        <v>-615</v>
      </c>
      <c r="K15" s="34">
        <v>0.73559917960738352</v>
      </c>
      <c r="L15" s="35">
        <v>0.73851809954751135</v>
      </c>
      <c r="M15" s="36">
        <v>-2.9189199401278287E-3</v>
      </c>
    </row>
    <row r="16" spans="1:13" ht="18" customHeight="1" x14ac:dyDescent="0.4">
      <c r="A16" s="206"/>
      <c r="B16" s="66" t="s">
        <v>154</v>
      </c>
      <c r="C16" s="30">
        <v>45316</v>
      </c>
      <c r="D16" s="31">
        <v>43998</v>
      </c>
      <c r="E16" s="32">
        <v>1.0299559070866857</v>
      </c>
      <c r="F16" s="33">
        <v>1318</v>
      </c>
      <c r="G16" s="30">
        <v>60337</v>
      </c>
      <c r="H16" s="31">
        <v>64992</v>
      </c>
      <c r="I16" s="32">
        <v>0.92837580009847365</v>
      </c>
      <c r="J16" s="33">
        <v>-4655</v>
      </c>
      <c r="K16" s="34">
        <v>0.75104827883388303</v>
      </c>
      <c r="L16" s="35">
        <v>0.67697562776957165</v>
      </c>
      <c r="M16" s="36">
        <v>7.4072651064311379E-2</v>
      </c>
    </row>
    <row r="17" spans="1:13" ht="18" customHeight="1" x14ac:dyDescent="0.4">
      <c r="A17" s="206"/>
      <c r="B17" s="66" t="s">
        <v>153</v>
      </c>
      <c r="C17" s="30">
        <v>2233</v>
      </c>
      <c r="D17" s="31">
        <v>1249</v>
      </c>
      <c r="E17" s="32">
        <v>1.787830264211369</v>
      </c>
      <c r="F17" s="33">
        <v>984</v>
      </c>
      <c r="G17" s="30">
        <v>4433</v>
      </c>
      <c r="H17" s="31">
        <v>4609</v>
      </c>
      <c r="I17" s="32">
        <v>0.96181384248210022</v>
      </c>
      <c r="J17" s="33">
        <v>-176</v>
      </c>
      <c r="K17" s="34">
        <v>0.50372208436724564</v>
      </c>
      <c r="L17" s="35">
        <v>0.2709915382946409</v>
      </c>
      <c r="M17" s="36">
        <v>0.23273054607260474</v>
      </c>
    </row>
    <row r="18" spans="1:13" ht="18" customHeight="1" x14ac:dyDescent="0.4">
      <c r="A18" s="205"/>
      <c r="B18" s="204" t="s">
        <v>99</v>
      </c>
      <c r="C18" s="73">
        <v>5662</v>
      </c>
      <c r="D18" s="74">
        <v>8677</v>
      </c>
      <c r="E18" s="75">
        <v>0.65252967615535318</v>
      </c>
      <c r="F18" s="76">
        <v>-3015</v>
      </c>
      <c r="G18" s="73">
        <v>10266</v>
      </c>
      <c r="H18" s="74">
        <v>20532</v>
      </c>
      <c r="I18" s="75">
        <v>0.5</v>
      </c>
      <c r="J18" s="76">
        <v>-10266</v>
      </c>
      <c r="K18" s="77">
        <v>0.55152932008571987</v>
      </c>
      <c r="L18" s="78">
        <v>0.4226086109487629</v>
      </c>
      <c r="M18" s="79">
        <v>0.12892070913695697</v>
      </c>
    </row>
    <row r="19" spans="1:13" ht="18" customHeight="1" x14ac:dyDescent="0.4">
      <c r="A19" s="208" t="s">
        <v>160</v>
      </c>
      <c r="B19" s="14"/>
      <c r="C19" s="15">
        <v>61511</v>
      </c>
      <c r="D19" s="16">
        <v>64627</v>
      </c>
      <c r="E19" s="17">
        <v>0.95178485772200472</v>
      </c>
      <c r="F19" s="18">
        <v>-3116</v>
      </c>
      <c r="G19" s="15">
        <v>89735</v>
      </c>
      <c r="H19" s="19">
        <v>98936</v>
      </c>
      <c r="I19" s="17">
        <v>0.90700048516212506</v>
      </c>
      <c r="J19" s="18">
        <v>-9201</v>
      </c>
      <c r="K19" s="46">
        <v>0.68547389535855574</v>
      </c>
      <c r="L19" s="47">
        <v>0.6532202636047546</v>
      </c>
      <c r="M19" s="22">
        <v>3.2253631753801137E-2</v>
      </c>
    </row>
    <row r="20" spans="1:13" ht="18" customHeight="1" x14ac:dyDescent="0.4">
      <c r="A20" s="206"/>
      <c r="B20" s="81" t="s">
        <v>157</v>
      </c>
      <c r="C20" s="23">
        <v>0</v>
      </c>
      <c r="D20" s="24">
        <v>0</v>
      </c>
      <c r="E20" s="25" t="e">
        <v>#DIV/0!</v>
      </c>
      <c r="F20" s="26">
        <v>0</v>
      </c>
      <c r="G20" s="23">
        <v>0</v>
      </c>
      <c r="H20" s="24">
        <v>0</v>
      </c>
      <c r="I20" s="25" t="e">
        <v>#DIV/0!</v>
      </c>
      <c r="J20" s="26">
        <v>0</v>
      </c>
      <c r="K20" s="49" t="s">
        <v>0</v>
      </c>
      <c r="L20" s="50" t="s">
        <v>0</v>
      </c>
      <c r="M20" s="29" t="e">
        <v>#VALUE!</v>
      </c>
    </row>
    <row r="21" spans="1:13" ht="18" customHeight="1" x14ac:dyDescent="0.4">
      <c r="A21" s="206"/>
      <c r="B21" s="66" t="s">
        <v>156</v>
      </c>
      <c r="C21" s="30">
        <v>18213</v>
      </c>
      <c r="D21" s="31">
        <v>17300</v>
      </c>
      <c r="E21" s="32">
        <v>1.0527745664739885</v>
      </c>
      <c r="F21" s="33">
        <v>913</v>
      </c>
      <c r="G21" s="30">
        <v>24685</v>
      </c>
      <c r="H21" s="31">
        <v>26220</v>
      </c>
      <c r="I21" s="32">
        <v>0.94145690312738373</v>
      </c>
      <c r="J21" s="33">
        <v>-1535</v>
      </c>
      <c r="K21" s="34">
        <v>0.7378164877455945</v>
      </c>
      <c r="L21" s="35">
        <v>0.65980167810831425</v>
      </c>
      <c r="M21" s="36">
        <v>7.8014809637280247E-2</v>
      </c>
    </row>
    <row r="22" spans="1:13" ht="18" customHeight="1" x14ac:dyDescent="0.4">
      <c r="A22" s="206"/>
      <c r="B22" s="66" t="s">
        <v>154</v>
      </c>
      <c r="C22" s="30">
        <v>33726</v>
      </c>
      <c r="D22" s="31">
        <v>36506</v>
      </c>
      <c r="E22" s="32">
        <v>0.92384813455322412</v>
      </c>
      <c r="F22" s="33">
        <v>-2780</v>
      </c>
      <c r="G22" s="30">
        <v>48766</v>
      </c>
      <c r="H22" s="31">
        <v>57140</v>
      </c>
      <c r="I22" s="32">
        <v>0.85344767238361918</v>
      </c>
      <c r="J22" s="33">
        <v>-8374</v>
      </c>
      <c r="K22" s="34">
        <v>0.69158840175532132</v>
      </c>
      <c r="L22" s="35">
        <v>0.63888694434721738</v>
      </c>
      <c r="M22" s="36">
        <v>5.2701457408103947E-2</v>
      </c>
    </row>
    <row r="23" spans="1:13" ht="18" customHeight="1" x14ac:dyDescent="0.4">
      <c r="A23" s="205"/>
      <c r="B23" s="204" t="s">
        <v>99</v>
      </c>
      <c r="C23" s="73">
        <v>9572</v>
      </c>
      <c r="D23" s="74">
        <v>10821</v>
      </c>
      <c r="E23" s="75">
        <v>0.88457628684964418</v>
      </c>
      <c r="F23" s="76">
        <v>-1249</v>
      </c>
      <c r="G23" s="73">
        <v>16284</v>
      </c>
      <c r="H23" s="74">
        <v>15576</v>
      </c>
      <c r="I23" s="75">
        <v>1.0454545454545454</v>
      </c>
      <c r="J23" s="76">
        <v>708</v>
      </c>
      <c r="K23" s="77">
        <v>0.58781626136084497</v>
      </c>
      <c r="L23" s="78">
        <v>0.69472265023112478</v>
      </c>
      <c r="M23" s="79">
        <v>-0.10690638887027981</v>
      </c>
    </row>
    <row r="24" spans="1:13" ht="18" customHeight="1" x14ac:dyDescent="0.4">
      <c r="A24" s="208" t="s">
        <v>159</v>
      </c>
      <c r="B24" s="14"/>
      <c r="C24" s="15">
        <v>42507</v>
      </c>
      <c r="D24" s="16">
        <v>41719</v>
      </c>
      <c r="E24" s="17">
        <v>1.0188882763249358</v>
      </c>
      <c r="F24" s="18">
        <v>788</v>
      </c>
      <c r="G24" s="15">
        <v>57724</v>
      </c>
      <c r="H24" s="19">
        <v>57900</v>
      </c>
      <c r="I24" s="17">
        <v>0.99696027633851469</v>
      </c>
      <c r="J24" s="18">
        <v>-176</v>
      </c>
      <c r="K24" s="46">
        <v>0.73638348000831544</v>
      </c>
      <c r="L24" s="47">
        <v>0.72053540587219345</v>
      </c>
      <c r="M24" s="48">
        <v>1.5848074136121992E-2</v>
      </c>
    </row>
    <row r="25" spans="1:13" ht="18" customHeight="1" x14ac:dyDescent="0.4">
      <c r="A25" s="206"/>
      <c r="B25" s="81" t="s">
        <v>157</v>
      </c>
      <c r="C25" s="23">
        <v>0</v>
      </c>
      <c r="D25" s="24">
        <v>0</v>
      </c>
      <c r="E25" s="25" t="e">
        <v>#DIV/0!</v>
      </c>
      <c r="F25" s="26">
        <v>0</v>
      </c>
      <c r="G25" s="23">
        <v>0</v>
      </c>
      <c r="H25" s="24">
        <v>0</v>
      </c>
      <c r="I25" s="25" t="e">
        <v>#DIV/0!</v>
      </c>
      <c r="J25" s="26">
        <v>0</v>
      </c>
      <c r="K25" s="49" t="s">
        <v>0</v>
      </c>
      <c r="L25" s="50" t="s">
        <v>0</v>
      </c>
      <c r="M25" s="29" t="e">
        <v>#VALUE!</v>
      </c>
    </row>
    <row r="26" spans="1:13" ht="18" customHeight="1" x14ac:dyDescent="0.4">
      <c r="A26" s="206"/>
      <c r="B26" s="66" t="s">
        <v>156</v>
      </c>
      <c r="C26" s="30">
        <v>13762</v>
      </c>
      <c r="D26" s="31">
        <v>13457</v>
      </c>
      <c r="E26" s="32">
        <v>1.0226647841272201</v>
      </c>
      <c r="F26" s="33">
        <v>305</v>
      </c>
      <c r="G26" s="30">
        <v>16215</v>
      </c>
      <c r="H26" s="31">
        <v>17545</v>
      </c>
      <c r="I26" s="32">
        <v>0.92419492732972353</v>
      </c>
      <c r="J26" s="33">
        <v>-1330</v>
      </c>
      <c r="K26" s="34">
        <v>0.84872032069071845</v>
      </c>
      <c r="L26" s="35">
        <v>0.76699914505557143</v>
      </c>
      <c r="M26" s="36">
        <v>8.1721175635147025E-2</v>
      </c>
    </row>
    <row r="27" spans="1:13" ht="18" customHeight="1" x14ac:dyDescent="0.4">
      <c r="A27" s="206"/>
      <c r="B27" s="66" t="s">
        <v>154</v>
      </c>
      <c r="C27" s="30">
        <v>22578</v>
      </c>
      <c r="D27" s="31">
        <v>21131</v>
      </c>
      <c r="E27" s="32">
        <v>1.0684775921631726</v>
      </c>
      <c r="F27" s="33">
        <v>1447</v>
      </c>
      <c r="G27" s="30">
        <v>31951</v>
      </c>
      <c r="H27" s="31">
        <v>29735</v>
      </c>
      <c r="I27" s="32">
        <v>1.0745249705733984</v>
      </c>
      <c r="J27" s="33">
        <v>2216</v>
      </c>
      <c r="K27" s="34">
        <v>0.70664454946637034</v>
      </c>
      <c r="L27" s="35">
        <v>0.71064402219606526</v>
      </c>
      <c r="M27" s="36">
        <v>-3.9994727296949195E-3</v>
      </c>
    </row>
    <row r="28" spans="1:13" ht="18" customHeight="1" x14ac:dyDescent="0.4">
      <c r="A28" s="205"/>
      <c r="B28" s="204" t="s">
        <v>99</v>
      </c>
      <c r="C28" s="84">
        <v>6167</v>
      </c>
      <c r="D28" s="74">
        <v>7131</v>
      </c>
      <c r="E28" s="75">
        <v>0.8648155938858505</v>
      </c>
      <c r="F28" s="76">
        <v>-964</v>
      </c>
      <c r="G28" s="84">
        <v>9558</v>
      </c>
      <c r="H28" s="74">
        <v>10620</v>
      </c>
      <c r="I28" s="75">
        <v>0.9</v>
      </c>
      <c r="J28" s="76">
        <v>-1062</v>
      </c>
      <c r="K28" s="77">
        <v>0.64521866499267633</v>
      </c>
      <c r="L28" s="78">
        <v>0.6714689265536723</v>
      </c>
      <c r="M28" s="79">
        <v>-2.6250261560995969E-2</v>
      </c>
    </row>
    <row r="29" spans="1:13" ht="18" customHeight="1" x14ac:dyDescent="0.4">
      <c r="A29" s="208" t="s">
        <v>158</v>
      </c>
      <c r="B29" s="14"/>
      <c r="C29" s="15">
        <v>52109</v>
      </c>
      <c r="D29" s="16">
        <v>53466</v>
      </c>
      <c r="E29" s="17">
        <v>0.97461938428159955</v>
      </c>
      <c r="F29" s="18">
        <v>-1357</v>
      </c>
      <c r="G29" s="15">
        <v>85869</v>
      </c>
      <c r="H29" s="16">
        <v>94746</v>
      </c>
      <c r="I29" s="17">
        <v>0.9063073902856057</v>
      </c>
      <c r="J29" s="18">
        <v>-8877</v>
      </c>
      <c r="K29" s="46">
        <v>0.60684298175127227</v>
      </c>
      <c r="L29" s="47">
        <v>0.56430878348426317</v>
      </c>
      <c r="M29" s="22">
        <v>4.2534198267009105E-2</v>
      </c>
    </row>
    <row r="30" spans="1:13" ht="18" customHeight="1" x14ac:dyDescent="0.4">
      <c r="A30" s="206"/>
      <c r="B30" s="81" t="s">
        <v>157</v>
      </c>
      <c r="C30" s="23">
        <v>0</v>
      </c>
      <c r="D30" s="24">
        <v>0</v>
      </c>
      <c r="E30" s="25" t="e">
        <v>#DIV/0!</v>
      </c>
      <c r="F30" s="26">
        <v>0</v>
      </c>
      <c r="G30" s="23">
        <v>0</v>
      </c>
      <c r="H30" s="24">
        <v>0</v>
      </c>
      <c r="I30" s="25" t="e">
        <v>#DIV/0!</v>
      </c>
      <c r="J30" s="26">
        <v>0</v>
      </c>
      <c r="K30" s="49" t="s">
        <v>0</v>
      </c>
      <c r="L30" s="50" t="s">
        <v>0</v>
      </c>
      <c r="M30" s="29" t="e">
        <v>#VALUE!</v>
      </c>
    </row>
    <row r="31" spans="1:13" ht="18" customHeight="1" x14ac:dyDescent="0.4">
      <c r="A31" s="206"/>
      <c r="B31" s="66" t="s">
        <v>156</v>
      </c>
      <c r="C31" s="30">
        <v>5873</v>
      </c>
      <c r="D31" s="207">
        <v>6570</v>
      </c>
      <c r="E31" s="32">
        <v>0.89391171993911722</v>
      </c>
      <c r="F31" s="33">
        <v>-697</v>
      </c>
      <c r="G31" s="30">
        <v>8420</v>
      </c>
      <c r="H31" s="207">
        <v>11900</v>
      </c>
      <c r="I31" s="32">
        <v>0.70756302521008407</v>
      </c>
      <c r="J31" s="33">
        <v>-3480</v>
      </c>
      <c r="K31" s="34">
        <v>0.69750593824228024</v>
      </c>
      <c r="L31" s="35">
        <v>0.55210084033613449</v>
      </c>
      <c r="M31" s="36">
        <v>0.14540509790614575</v>
      </c>
    </row>
    <row r="32" spans="1:13" ht="18" customHeight="1" x14ac:dyDescent="0.4">
      <c r="A32" s="206"/>
      <c r="B32" s="66" t="s">
        <v>155</v>
      </c>
      <c r="C32" s="30">
        <v>1684</v>
      </c>
      <c r="D32" s="31">
        <v>1746</v>
      </c>
      <c r="E32" s="32">
        <v>0.96449026345933564</v>
      </c>
      <c r="F32" s="33">
        <v>-62</v>
      </c>
      <c r="G32" s="30">
        <v>2403</v>
      </c>
      <c r="H32" s="31">
        <v>2470</v>
      </c>
      <c r="I32" s="32">
        <v>0.97287449392712555</v>
      </c>
      <c r="J32" s="33">
        <v>-67</v>
      </c>
      <c r="K32" s="34">
        <v>0.70079067831876818</v>
      </c>
      <c r="L32" s="35">
        <v>0.70688259109311746</v>
      </c>
      <c r="M32" s="36">
        <v>-6.091912774349284E-3</v>
      </c>
    </row>
    <row r="33" spans="1:13" ht="18" customHeight="1" x14ac:dyDescent="0.4">
      <c r="A33" s="206"/>
      <c r="B33" s="66" t="s">
        <v>154</v>
      </c>
      <c r="C33" s="30">
        <v>39079</v>
      </c>
      <c r="D33" s="31">
        <v>40558</v>
      </c>
      <c r="E33" s="32">
        <v>0.96353370481779177</v>
      </c>
      <c r="F33" s="33">
        <v>-1479</v>
      </c>
      <c r="G33" s="30">
        <v>65318</v>
      </c>
      <c r="H33" s="31">
        <v>71413</v>
      </c>
      <c r="I33" s="32">
        <v>0.91465139400389284</v>
      </c>
      <c r="J33" s="33">
        <v>-6095</v>
      </c>
      <c r="K33" s="34">
        <v>0.59828837380201472</v>
      </c>
      <c r="L33" s="35">
        <v>0.56793581000658144</v>
      </c>
      <c r="M33" s="36">
        <v>3.0352563795433274E-2</v>
      </c>
    </row>
    <row r="34" spans="1:13" ht="18" customHeight="1" x14ac:dyDescent="0.4">
      <c r="A34" s="206"/>
      <c r="B34" s="66" t="s">
        <v>153</v>
      </c>
      <c r="C34" s="30">
        <v>2947</v>
      </c>
      <c r="D34" s="31">
        <v>2657</v>
      </c>
      <c r="E34" s="32">
        <v>1.1091456529920964</v>
      </c>
      <c r="F34" s="33">
        <v>290</v>
      </c>
      <c r="G34" s="30">
        <v>4505</v>
      </c>
      <c r="H34" s="31">
        <v>4703</v>
      </c>
      <c r="I34" s="32">
        <v>0.95789921326812677</v>
      </c>
      <c r="J34" s="33">
        <v>-198</v>
      </c>
      <c r="K34" s="34">
        <v>0.65416204217536067</v>
      </c>
      <c r="L34" s="35">
        <v>0.56495853710397614</v>
      </c>
      <c r="M34" s="36">
        <v>8.9203505071384526E-2</v>
      </c>
    </row>
    <row r="35" spans="1:13" ht="18" customHeight="1" x14ac:dyDescent="0.4">
      <c r="A35" s="206"/>
      <c r="B35" s="66" t="s">
        <v>99</v>
      </c>
      <c r="C35" s="82">
        <v>2474</v>
      </c>
      <c r="D35" s="80">
        <v>1847</v>
      </c>
      <c r="E35" s="55">
        <v>1.3394694098538169</v>
      </c>
      <c r="F35" s="72">
        <v>627</v>
      </c>
      <c r="G35" s="82">
        <v>5133</v>
      </c>
      <c r="H35" s="80">
        <v>4071</v>
      </c>
      <c r="I35" s="55">
        <v>1.2608695652173914</v>
      </c>
      <c r="J35" s="72">
        <v>1062</v>
      </c>
      <c r="K35" s="34">
        <v>0.48197934930839664</v>
      </c>
      <c r="L35" s="35">
        <v>0.45369688037337264</v>
      </c>
      <c r="M35" s="36">
        <v>2.8282468935024008E-2</v>
      </c>
    </row>
    <row r="36" spans="1:13" ht="18" customHeight="1" thickBot="1" x14ac:dyDescent="0.45">
      <c r="A36" s="205"/>
      <c r="B36" s="204" t="s">
        <v>152</v>
      </c>
      <c r="C36" s="84">
        <v>52</v>
      </c>
      <c r="D36" s="74">
        <v>88</v>
      </c>
      <c r="E36" s="75">
        <v>0.59090909090909094</v>
      </c>
      <c r="F36" s="76">
        <v>-36</v>
      </c>
      <c r="G36" s="84">
        <v>90</v>
      </c>
      <c r="H36" s="74">
        <v>189</v>
      </c>
      <c r="I36" s="75">
        <v>0.47619047619047616</v>
      </c>
      <c r="J36" s="76">
        <v>-99</v>
      </c>
      <c r="K36" s="86">
        <v>0.57777777777777772</v>
      </c>
      <c r="L36" s="87">
        <v>0.46560846560846558</v>
      </c>
      <c r="M36" s="88">
        <v>0.11216931216931214</v>
      </c>
    </row>
    <row r="37" spans="1:13" x14ac:dyDescent="0.4">
      <c r="C37" s="203"/>
      <c r="G37" s="203"/>
    </row>
    <row r="38" spans="1:13" x14ac:dyDescent="0.4">
      <c r="C38" s="203"/>
      <c r="G38" s="203"/>
    </row>
    <row r="39" spans="1:13" x14ac:dyDescent="0.4">
      <c r="C39" s="203"/>
      <c r="G39" s="71"/>
    </row>
    <row r="40" spans="1:13" x14ac:dyDescent="0.4">
      <c r="C40" s="203"/>
      <c r="G40" s="203"/>
    </row>
    <row r="41" spans="1:13" x14ac:dyDescent="0.4">
      <c r="C41" s="203"/>
      <c r="G41" s="203"/>
    </row>
    <row r="42" spans="1:13" x14ac:dyDescent="0.4">
      <c r="C42" s="203"/>
      <c r="G42" s="203"/>
    </row>
    <row r="43" spans="1:13" x14ac:dyDescent="0.4">
      <c r="C43" s="203"/>
      <c r="G43" s="203"/>
    </row>
    <row r="44" spans="1:13" x14ac:dyDescent="0.4">
      <c r="C44" s="203"/>
      <c r="G44" s="203"/>
    </row>
    <row r="45" spans="1:13" x14ac:dyDescent="0.4">
      <c r="C45" s="203"/>
      <c r="G45" s="203"/>
    </row>
    <row r="46" spans="1:13" x14ac:dyDescent="0.4">
      <c r="C46" s="203"/>
      <c r="G46" s="203"/>
    </row>
    <row r="47" spans="1:13" x14ac:dyDescent="0.4">
      <c r="C47" s="203"/>
      <c r="G47" s="203"/>
    </row>
    <row r="48" spans="1:13" x14ac:dyDescent="0.4">
      <c r="C48" s="203"/>
      <c r="G48" s="203"/>
    </row>
    <row r="49" spans="3:7" x14ac:dyDescent="0.4">
      <c r="C49" s="203"/>
      <c r="G49" s="203"/>
    </row>
    <row r="50" spans="3:7" x14ac:dyDescent="0.4">
      <c r="C50" s="203"/>
      <c r="G50" s="203"/>
    </row>
    <row r="51" spans="3:7" x14ac:dyDescent="0.4">
      <c r="C51" s="203"/>
      <c r="G51" s="203"/>
    </row>
    <row r="52" spans="3:7" x14ac:dyDescent="0.4">
      <c r="C52" s="203"/>
      <c r="G52" s="203"/>
    </row>
    <row r="53" spans="3:7" x14ac:dyDescent="0.4">
      <c r="C53" s="203"/>
      <c r="G53" s="203"/>
    </row>
    <row r="54" spans="3:7" x14ac:dyDescent="0.4">
      <c r="C54" s="203"/>
      <c r="G54" s="203"/>
    </row>
    <row r="55" spans="3:7" x14ac:dyDescent="0.4">
      <c r="C55" s="203"/>
      <c r="G55" s="203"/>
    </row>
    <row r="56" spans="3:7" x14ac:dyDescent="0.4">
      <c r="C56" s="203"/>
      <c r="G56" s="203"/>
    </row>
    <row r="57" spans="3:7" x14ac:dyDescent="0.4">
      <c r="C57" s="203"/>
      <c r="G57" s="203"/>
    </row>
    <row r="58" spans="3:7" x14ac:dyDescent="0.4">
      <c r="C58" s="203"/>
      <c r="G58" s="203"/>
    </row>
    <row r="59" spans="3:7" x14ac:dyDescent="0.4">
      <c r="C59" s="203"/>
      <c r="G59" s="203"/>
    </row>
    <row r="60" spans="3:7" x14ac:dyDescent="0.4">
      <c r="C60" s="203"/>
      <c r="G60" s="203"/>
    </row>
    <row r="61" spans="3:7" x14ac:dyDescent="0.4">
      <c r="C61" s="203"/>
      <c r="G61" s="203"/>
    </row>
    <row r="62" spans="3:7" x14ac:dyDescent="0.4">
      <c r="C62" s="203"/>
      <c r="G62" s="203"/>
    </row>
    <row r="63" spans="3:7" x14ac:dyDescent="0.4">
      <c r="C63" s="203"/>
      <c r="G63" s="203"/>
    </row>
    <row r="64" spans="3:7" x14ac:dyDescent="0.4">
      <c r="C64" s="203"/>
      <c r="G64" s="203"/>
    </row>
    <row r="65" spans="2:7" x14ac:dyDescent="0.4">
      <c r="C65" s="203"/>
      <c r="G65" s="203"/>
    </row>
    <row r="66" spans="2:7" x14ac:dyDescent="0.4">
      <c r="C66" s="203"/>
      <c r="G66" s="203"/>
    </row>
    <row r="67" spans="2:7" x14ac:dyDescent="0.4">
      <c r="B67" s="202">
        <v>6025</v>
      </c>
      <c r="C67" s="203"/>
      <c r="F67" s="201">
        <v>10620</v>
      </c>
      <c r="G67" s="203"/>
    </row>
    <row r="68" spans="2:7" x14ac:dyDescent="0.4">
      <c r="C68" s="203"/>
      <c r="G68" s="203"/>
    </row>
    <row r="69" spans="2:7" x14ac:dyDescent="0.4">
      <c r="C69" s="203"/>
      <c r="G69" s="203"/>
    </row>
    <row r="70" spans="2:7" x14ac:dyDescent="0.4">
      <c r="C70" s="203"/>
      <c r="G70" s="203"/>
    </row>
    <row r="71" spans="2:7" x14ac:dyDescent="0.4">
      <c r="C71" s="203"/>
      <c r="G71" s="203"/>
    </row>
    <row r="72" spans="2:7" x14ac:dyDescent="0.4">
      <c r="C72" s="203"/>
      <c r="G72" s="203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26'!A1" display="'h26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2"/>
  <sheetViews>
    <sheetView showGridLines="0" zoomScale="90" zoomScaleNormal="90" zoomScaleSheetLayoutView="90" workbookViewId="0">
      <pane xSplit="2" ySplit="5" topLeftCell="C24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02" customWidth="1"/>
    <col min="2" max="2" width="20.75" style="202" customWidth="1"/>
    <col min="3" max="4" width="11.625" style="201" customWidth="1"/>
    <col min="5" max="5" width="8.625" style="201" customWidth="1"/>
    <col min="6" max="6" width="10.625" style="201" customWidth="1"/>
    <col min="7" max="8" width="11.625" style="201" customWidth="1"/>
    <col min="9" max="9" width="8.625" style="201" customWidth="1"/>
    <col min="10" max="10" width="10.625" style="201" customWidth="1"/>
    <col min="11" max="11" width="9.625" style="70" customWidth="1"/>
    <col min="12" max="12" width="9.625" style="201" customWidth="1"/>
    <col min="13" max="13" width="8.625" style="201" customWidth="1"/>
    <col min="14" max="16384" width="9" style="201"/>
  </cols>
  <sheetData>
    <row r="1" spans="1:13" s="217" customFormat="1" x14ac:dyDescent="0.4">
      <c r="A1" s="327" t="str">
        <f>'h26'!A1</f>
        <v>平成26年度</v>
      </c>
      <c r="B1" s="327"/>
      <c r="C1" s="90"/>
      <c r="D1" s="90"/>
      <c r="E1" s="90"/>
      <c r="F1" s="95" t="str">
        <f ca="1">RIGHT(CELL("filename",$A$1),LEN(CELL("filename",$A$1))-FIND("]",CELL("filename",$A$1)))</f>
        <v>10月上旬</v>
      </c>
      <c r="G1" s="94" t="s">
        <v>71</v>
      </c>
      <c r="H1" s="90"/>
      <c r="I1" s="90"/>
      <c r="J1" s="90"/>
      <c r="K1" s="90"/>
      <c r="L1" s="90"/>
      <c r="M1" s="90"/>
    </row>
    <row r="2" spans="1:13" s="217" customFormat="1" ht="19.5" thickBot="1" x14ac:dyDescent="0.45">
      <c r="A2" s="13"/>
      <c r="B2" s="13" t="s">
        <v>177</v>
      </c>
      <c r="C2" s="218">
        <f>'10月（上旬）'!E2</f>
        <v>10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7.100000000000001" customHeight="1" x14ac:dyDescent="0.4">
      <c r="A3" s="216"/>
      <c r="B3" s="215"/>
      <c r="C3" s="323" t="s">
        <v>173</v>
      </c>
      <c r="D3" s="324"/>
      <c r="E3" s="325"/>
      <c r="F3" s="326"/>
      <c r="G3" s="323" t="s">
        <v>172</v>
      </c>
      <c r="H3" s="324"/>
      <c r="I3" s="325"/>
      <c r="J3" s="326"/>
      <c r="K3" s="315" t="s">
        <v>171</v>
      </c>
      <c r="L3" s="316"/>
      <c r="M3" s="317"/>
    </row>
    <row r="4" spans="1:13" ht="17.100000000000001" customHeight="1" x14ac:dyDescent="0.4">
      <c r="A4" s="206"/>
      <c r="B4" s="214"/>
      <c r="C4" s="305" t="s">
        <v>292</v>
      </c>
      <c r="D4" s="340" t="s">
        <v>291</v>
      </c>
      <c r="E4" s="341" t="s">
        <v>168</v>
      </c>
      <c r="F4" s="342"/>
      <c r="G4" s="318" t="str">
        <f>C4</f>
        <v>14'10上旬</v>
      </c>
      <c r="H4" s="338" t="str">
        <f>D4</f>
        <v>13'10上旬</v>
      </c>
      <c r="I4" s="341" t="s">
        <v>168</v>
      </c>
      <c r="J4" s="342"/>
      <c r="K4" s="318" t="str">
        <f>C4</f>
        <v>14'10上旬</v>
      </c>
      <c r="L4" s="319" t="str">
        <f>D4</f>
        <v>13'10上旬</v>
      </c>
      <c r="M4" s="321" t="s">
        <v>167</v>
      </c>
    </row>
    <row r="5" spans="1:13" ht="17.100000000000001" customHeight="1" x14ac:dyDescent="0.4">
      <c r="A5" s="205"/>
      <c r="B5" s="213"/>
      <c r="C5" s="306"/>
      <c r="D5" s="320"/>
      <c r="E5" s="212" t="s">
        <v>166</v>
      </c>
      <c r="F5" s="211" t="s">
        <v>165</v>
      </c>
      <c r="G5" s="306"/>
      <c r="H5" s="339"/>
      <c r="I5" s="212" t="s">
        <v>166</v>
      </c>
      <c r="J5" s="211" t="s">
        <v>165</v>
      </c>
      <c r="K5" s="306"/>
      <c r="L5" s="320"/>
      <c r="M5" s="322"/>
    </row>
    <row r="6" spans="1:13" x14ac:dyDescent="0.4">
      <c r="A6" s="332" t="s">
        <v>164</v>
      </c>
      <c r="B6" s="333"/>
      <c r="C6" s="334">
        <v>136012</v>
      </c>
      <c r="D6" s="348">
        <v>117491</v>
      </c>
      <c r="E6" s="307">
        <v>1.1576376062847367</v>
      </c>
      <c r="F6" s="328">
        <v>18521</v>
      </c>
      <c r="G6" s="334">
        <v>203383</v>
      </c>
      <c r="H6" s="336">
        <v>197857</v>
      </c>
      <c r="I6" s="307">
        <v>1.0279292620427884</v>
      </c>
      <c r="J6" s="328">
        <v>5526</v>
      </c>
      <c r="K6" s="309">
        <v>0.66874812545787998</v>
      </c>
      <c r="L6" s="345">
        <v>0.59381775726913877</v>
      </c>
      <c r="M6" s="313">
        <v>7.4930368188741214E-2</v>
      </c>
    </row>
    <row r="7" spans="1:13" x14ac:dyDescent="0.4">
      <c r="A7" s="330" t="s">
        <v>163</v>
      </c>
      <c r="B7" s="331"/>
      <c r="C7" s="335"/>
      <c r="D7" s="349"/>
      <c r="E7" s="344"/>
      <c r="F7" s="343"/>
      <c r="G7" s="335"/>
      <c r="H7" s="337"/>
      <c r="I7" s="344"/>
      <c r="J7" s="343"/>
      <c r="K7" s="310"/>
      <c r="L7" s="346"/>
      <c r="M7" s="347"/>
    </row>
    <row r="8" spans="1:13" ht="18" customHeight="1" x14ac:dyDescent="0.4">
      <c r="A8" s="208" t="s">
        <v>162</v>
      </c>
      <c r="B8" s="14"/>
      <c r="C8" s="15">
        <v>73602</v>
      </c>
      <c r="D8" s="16">
        <v>67284</v>
      </c>
      <c r="E8" s="17">
        <v>1.093900481540931</v>
      </c>
      <c r="F8" s="18">
        <v>6318</v>
      </c>
      <c r="G8" s="15">
        <v>97159</v>
      </c>
      <c r="H8" s="19">
        <v>101335</v>
      </c>
      <c r="I8" s="17">
        <v>0.9587901514777718</v>
      </c>
      <c r="J8" s="18">
        <v>-4176</v>
      </c>
      <c r="K8" s="20">
        <v>0.75754176144258378</v>
      </c>
      <c r="L8" s="21">
        <v>0.66397592144866036</v>
      </c>
      <c r="M8" s="210">
        <v>9.3565839993923428E-2</v>
      </c>
    </row>
    <row r="9" spans="1:13" ht="18" customHeight="1" x14ac:dyDescent="0.4">
      <c r="A9" s="206"/>
      <c r="B9" s="81" t="s">
        <v>157</v>
      </c>
      <c r="C9" s="23">
        <v>34937</v>
      </c>
      <c r="D9" s="24">
        <v>31670</v>
      </c>
      <c r="E9" s="25">
        <v>1.1031575623618566</v>
      </c>
      <c r="F9" s="26">
        <v>3267</v>
      </c>
      <c r="G9" s="23">
        <v>46304</v>
      </c>
      <c r="H9" s="24">
        <v>48949</v>
      </c>
      <c r="I9" s="25">
        <v>0.94596416678583828</v>
      </c>
      <c r="J9" s="26">
        <v>-2645</v>
      </c>
      <c r="K9" s="27">
        <v>0.75451364892881823</v>
      </c>
      <c r="L9" s="28">
        <v>0.64699993871172035</v>
      </c>
      <c r="M9" s="209">
        <v>0.10751371021709788</v>
      </c>
    </row>
    <row r="10" spans="1:13" ht="18" customHeight="1" x14ac:dyDescent="0.4">
      <c r="A10" s="206"/>
      <c r="B10" s="66" t="s">
        <v>156</v>
      </c>
      <c r="C10" s="30">
        <v>3525</v>
      </c>
      <c r="D10" s="31">
        <v>3243</v>
      </c>
      <c r="E10" s="32">
        <v>1.0869565217391304</v>
      </c>
      <c r="F10" s="33">
        <v>282</v>
      </c>
      <c r="G10" s="30">
        <v>4060</v>
      </c>
      <c r="H10" s="31">
        <v>4255</v>
      </c>
      <c r="I10" s="32">
        <v>0.95417156286721505</v>
      </c>
      <c r="J10" s="33">
        <v>-195</v>
      </c>
      <c r="K10" s="34">
        <v>0.86822660098522164</v>
      </c>
      <c r="L10" s="35">
        <v>0.76216216216216215</v>
      </c>
      <c r="M10" s="36">
        <v>0.10606443882305949</v>
      </c>
    </row>
    <row r="11" spans="1:13" ht="18" customHeight="1" x14ac:dyDescent="0.4">
      <c r="A11" s="206"/>
      <c r="B11" s="66" t="s">
        <v>154</v>
      </c>
      <c r="C11" s="30">
        <v>35140</v>
      </c>
      <c r="D11" s="31">
        <v>32371</v>
      </c>
      <c r="E11" s="32">
        <v>1.0855395261190572</v>
      </c>
      <c r="F11" s="33">
        <v>2769</v>
      </c>
      <c r="G11" s="30">
        <v>46795</v>
      </c>
      <c r="H11" s="31">
        <v>48131</v>
      </c>
      <c r="I11" s="32">
        <v>0.97224242172404485</v>
      </c>
      <c r="J11" s="33">
        <v>-1336</v>
      </c>
      <c r="K11" s="34">
        <v>0.75093492894540015</v>
      </c>
      <c r="L11" s="35">
        <v>0.67256030416986978</v>
      </c>
      <c r="M11" s="36">
        <v>7.8374624775530366E-2</v>
      </c>
    </row>
    <row r="12" spans="1:13" s="45" customFormat="1" ht="18" customHeight="1" x14ac:dyDescent="0.15">
      <c r="A12" s="37"/>
      <c r="B12" s="52" t="s">
        <v>99</v>
      </c>
      <c r="C12" s="38" t="s">
        <v>0</v>
      </c>
      <c r="D12" s="39" t="s">
        <v>0</v>
      </c>
      <c r="E12" s="40" t="s">
        <v>0</v>
      </c>
      <c r="F12" s="41" t="s">
        <v>0</v>
      </c>
      <c r="G12" s="38" t="s">
        <v>0</v>
      </c>
      <c r="H12" s="39" t="s">
        <v>0</v>
      </c>
      <c r="I12" s="40" t="s">
        <v>0</v>
      </c>
      <c r="J12" s="41" t="s">
        <v>0</v>
      </c>
      <c r="K12" s="42" t="s">
        <v>0</v>
      </c>
      <c r="L12" s="43" t="s">
        <v>0</v>
      </c>
      <c r="M12" s="44" t="s">
        <v>0</v>
      </c>
    </row>
    <row r="13" spans="1:13" ht="18" customHeight="1" x14ac:dyDescent="0.4">
      <c r="A13" s="208" t="s">
        <v>161</v>
      </c>
      <c r="B13" s="14"/>
      <c r="C13" s="15">
        <v>22456</v>
      </c>
      <c r="D13" s="16">
        <v>17054</v>
      </c>
      <c r="E13" s="17">
        <v>1.316758531722763</v>
      </c>
      <c r="F13" s="18">
        <v>5402</v>
      </c>
      <c r="G13" s="15">
        <v>37478</v>
      </c>
      <c r="H13" s="16">
        <v>30293</v>
      </c>
      <c r="I13" s="17">
        <v>1.2371835077410622</v>
      </c>
      <c r="J13" s="18">
        <v>7185</v>
      </c>
      <c r="K13" s="46">
        <v>0.59917818453492711</v>
      </c>
      <c r="L13" s="47">
        <v>0.56296834252137462</v>
      </c>
      <c r="M13" s="48">
        <v>3.6209842013552485E-2</v>
      </c>
    </row>
    <row r="14" spans="1:13" ht="18" customHeight="1" x14ac:dyDescent="0.4">
      <c r="A14" s="206"/>
      <c r="B14" s="81" t="s">
        <v>157</v>
      </c>
      <c r="C14" s="23">
        <v>5211</v>
      </c>
      <c r="D14" s="24">
        <v>3019</v>
      </c>
      <c r="E14" s="25">
        <v>1.72606823451474</v>
      </c>
      <c r="F14" s="26">
        <v>2192</v>
      </c>
      <c r="G14" s="23">
        <v>10000</v>
      </c>
      <c r="H14" s="24">
        <v>4500</v>
      </c>
      <c r="I14" s="25">
        <v>2.2222222222222223</v>
      </c>
      <c r="J14" s="26">
        <v>5500</v>
      </c>
      <c r="K14" s="49">
        <v>0.52110000000000001</v>
      </c>
      <c r="L14" s="50">
        <v>0.67088888888888887</v>
      </c>
      <c r="M14" s="29">
        <v>-0.14978888888888886</v>
      </c>
    </row>
    <row r="15" spans="1:13" ht="18" customHeight="1" x14ac:dyDescent="0.4">
      <c r="A15" s="206"/>
      <c r="B15" s="66" t="s">
        <v>156</v>
      </c>
      <c r="C15" s="30">
        <v>3805</v>
      </c>
      <c r="D15" s="31">
        <v>3194</v>
      </c>
      <c r="E15" s="32">
        <v>1.1912961803381339</v>
      </c>
      <c r="F15" s="33">
        <v>611</v>
      </c>
      <c r="G15" s="30">
        <v>5735</v>
      </c>
      <c r="H15" s="31">
        <v>5315</v>
      </c>
      <c r="I15" s="32">
        <v>1.0790216368767638</v>
      </c>
      <c r="J15" s="33">
        <v>420</v>
      </c>
      <c r="K15" s="34">
        <v>0.66346992153443762</v>
      </c>
      <c r="L15" s="35">
        <v>0.60094073377234247</v>
      </c>
      <c r="M15" s="36">
        <v>6.2529187762095151E-2</v>
      </c>
    </row>
    <row r="16" spans="1:13" ht="18" customHeight="1" x14ac:dyDescent="0.4">
      <c r="A16" s="206"/>
      <c r="B16" s="66" t="s">
        <v>154</v>
      </c>
      <c r="C16" s="30">
        <v>12758</v>
      </c>
      <c r="D16" s="31">
        <v>10590</v>
      </c>
      <c r="E16" s="32">
        <v>1.2047214353163362</v>
      </c>
      <c r="F16" s="33">
        <v>2168</v>
      </c>
      <c r="G16" s="30">
        <v>20283</v>
      </c>
      <c r="H16" s="31">
        <v>19163</v>
      </c>
      <c r="I16" s="32">
        <v>1.0584459635756405</v>
      </c>
      <c r="J16" s="33">
        <v>1120</v>
      </c>
      <c r="K16" s="34">
        <v>0.62899965488339993</v>
      </c>
      <c r="L16" s="35">
        <v>0.55262745916610134</v>
      </c>
      <c r="M16" s="36">
        <v>7.6372195717298585E-2</v>
      </c>
    </row>
    <row r="17" spans="1:13" ht="18" customHeight="1" x14ac:dyDescent="0.4">
      <c r="A17" s="206"/>
      <c r="B17" s="66" t="s">
        <v>153</v>
      </c>
      <c r="C17" s="30">
        <v>682</v>
      </c>
      <c r="D17" s="31">
        <v>251</v>
      </c>
      <c r="E17" s="32">
        <v>2.7171314741035855</v>
      </c>
      <c r="F17" s="33">
        <v>431</v>
      </c>
      <c r="G17" s="30">
        <v>1460</v>
      </c>
      <c r="H17" s="31">
        <v>1315</v>
      </c>
      <c r="I17" s="32">
        <v>1.1102661596958174</v>
      </c>
      <c r="J17" s="33">
        <v>145</v>
      </c>
      <c r="K17" s="34">
        <v>0.4671232876712329</v>
      </c>
      <c r="L17" s="35">
        <v>0.19087452471482891</v>
      </c>
      <c r="M17" s="36">
        <v>0.27624876295640399</v>
      </c>
    </row>
    <row r="18" spans="1:13" s="45" customFormat="1" ht="18" customHeight="1" x14ac:dyDescent="0.15">
      <c r="A18" s="51"/>
      <c r="B18" s="52" t="s">
        <v>99</v>
      </c>
      <c r="C18" s="53" t="s">
        <v>0</v>
      </c>
      <c r="D18" s="39" t="s">
        <v>0</v>
      </c>
      <c r="E18" s="40" t="s">
        <v>0</v>
      </c>
      <c r="F18" s="41" t="s">
        <v>0</v>
      </c>
      <c r="G18" s="53" t="s">
        <v>0</v>
      </c>
      <c r="H18" s="39" t="s">
        <v>0</v>
      </c>
      <c r="I18" s="40" t="s">
        <v>0</v>
      </c>
      <c r="J18" s="41" t="s">
        <v>0</v>
      </c>
      <c r="K18" s="42" t="s">
        <v>0</v>
      </c>
      <c r="L18" s="43" t="s">
        <v>0</v>
      </c>
      <c r="M18" s="44" t="s">
        <v>0</v>
      </c>
    </row>
    <row r="19" spans="1:13" ht="18" customHeight="1" x14ac:dyDescent="0.4">
      <c r="A19" s="208" t="s">
        <v>160</v>
      </c>
      <c r="B19" s="14"/>
      <c r="C19" s="15">
        <v>15458</v>
      </c>
      <c r="D19" s="16">
        <v>12111</v>
      </c>
      <c r="E19" s="17">
        <v>1.2763603335810421</v>
      </c>
      <c r="F19" s="18">
        <v>3347</v>
      </c>
      <c r="G19" s="15">
        <v>24788</v>
      </c>
      <c r="H19" s="19">
        <v>25277</v>
      </c>
      <c r="I19" s="17">
        <v>0.98065434980416977</v>
      </c>
      <c r="J19" s="18">
        <v>-489</v>
      </c>
      <c r="K19" s="46">
        <v>0.62360819751492658</v>
      </c>
      <c r="L19" s="47">
        <v>0.47913122601574554</v>
      </c>
      <c r="M19" s="22">
        <v>0.14447697149918104</v>
      </c>
    </row>
    <row r="20" spans="1:13" ht="18" customHeight="1" x14ac:dyDescent="0.4">
      <c r="A20" s="206"/>
      <c r="B20" s="81" t="s">
        <v>157</v>
      </c>
      <c r="C20" s="23">
        <v>0</v>
      </c>
      <c r="D20" s="24">
        <v>0</v>
      </c>
      <c r="E20" s="25" t="e">
        <v>#DIV/0!</v>
      </c>
      <c r="F20" s="26">
        <v>0</v>
      </c>
      <c r="G20" s="23">
        <v>0</v>
      </c>
      <c r="H20" s="24">
        <v>0</v>
      </c>
      <c r="I20" s="25" t="e">
        <v>#DIV/0!</v>
      </c>
      <c r="J20" s="26">
        <v>0</v>
      </c>
      <c r="K20" s="49" t="s">
        <v>0</v>
      </c>
      <c r="L20" s="50" t="s">
        <v>0</v>
      </c>
      <c r="M20" s="29" t="e">
        <v>#VALUE!</v>
      </c>
    </row>
    <row r="21" spans="1:13" ht="18" customHeight="1" x14ac:dyDescent="0.4">
      <c r="A21" s="206"/>
      <c r="B21" s="66" t="s">
        <v>156</v>
      </c>
      <c r="C21" s="30">
        <v>5485</v>
      </c>
      <c r="D21" s="31">
        <v>3886</v>
      </c>
      <c r="E21" s="32">
        <v>1.4114770972722595</v>
      </c>
      <c r="F21" s="33">
        <v>1599</v>
      </c>
      <c r="G21" s="30">
        <v>8425</v>
      </c>
      <c r="H21" s="54">
        <v>7865</v>
      </c>
      <c r="I21" s="32">
        <v>1.0712015257469802</v>
      </c>
      <c r="J21" s="33">
        <v>560</v>
      </c>
      <c r="K21" s="34">
        <v>0.65103857566765577</v>
      </c>
      <c r="L21" s="35">
        <v>0.49408773045136684</v>
      </c>
      <c r="M21" s="36">
        <v>0.15695084521628894</v>
      </c>
    </row>
    <row r="22" spans="1:13" ht="18" customHeight="1" x14ac:dyDescent="0.4">
      <c r="A22" s="206"/>
      <c r="B22" s="66" t="s">
        <v>154</v>
      </c>
      <c r="C22" s="30">
        <v>9973</v>
      </c>
      <c r="D22" s="31">
        <v>8225</v>
      </c>
      <c r="E22" s="32">
        <v>1.2125227963525835</v>
      </c>
      <c r="F22" s="33">
        <v>1748</v>
      </c>
      <c r="G22" s="30">
        <v>16363</v>
      </c>
      <c r="H22" s="31">
        <v>17412</v>
      </c>
      <c r="I22" s="32">
        <v>0.93975419251091197</v>
      </c>
      <c r="J22" s="33">
        <v>-1049</v>
      </c>
      <c r="K22" s="34">
        <v>0.60948481329829496</v>
      </c>
      <c r="L22" s="35">
        <v>0.47237537330576612</v>
      </c>
      <c r="M22" s="36">
        <v>0.13710943999252884</v>
      </c>
    </row>
    <row r="23" spans="1:13" s="45" customFormat="1" ht="18" customHeight="1" x14ac:dyDescent="0.15">
      <c r="A23" s="51"/>
      <c r="B23" s="52" t="s">
        <v>99</v>
      </c>
      <c r="C23" s="53" t="s">
        <v>0</v>
      </c>
      <c r="D23" s="39" t="s">
        <v>0</v>
      </c>
      <c r="E23" s="40" t="s">
        <v>0</v>
      </c>
      <c r="F23" s="41" t="s">
        <v>0</v>
      </c>
      <c r="G23" s="53" t="s">
        <v>0</v>
      </c>
      <c r="H23" s="39" t="s">
        <v>0</v>
      </c>
      <c r="I23" s="40" t="s">
        <v>0</v>
      </c>
      <c r="J23" s="41" t="s">
        <v>0</v>
      </c>
      <c r="K23" s="42" t="s">
        <v>0</v>
      </c>
      <c r="L23" s="43" t="s">
        <v>0</v>
      </c>
      <c r="M23" s="44" t="s">
        <v>0</v>
      </c>
    </row>
    <row r="24" spans="1:13" ht="18" customHeight="1" x14ac:dyDescent="0.4">
      <c r="A24" s="208" t="s">
        <v>159</v>
      </c>
      <c r="B24" s="14"/>
      <c r="C24" s="15">
        <v>10137</v>
      </c>
      <c r="D24" s="16">
        <v>8719</v>
      </c>
      <c r="E24" s="17">
        <v>1.1626333295102649</v>
      </c>
      <c r="F24" s="18">
        <v>1418</v>
      </c>
      <c r="G24" s="15">
        <v>16289</v>
      </c>
      <c r="H24" s="19">
        <v>14133</v>
      </c>
      <c r="I24" s="17">
        <v>1.1525507677067854</v>
      </c>
      <c r="J24" s="18">
        <v>2156</v>
      </c>
      <c r="K24" s="46">
        <v>0.62232181226594629</v>
      </c>
      <c r="L24" s="47">
        <v>0.61692492747470462</v>
      </c>
      <c r="M24" s="48">
        <v>5.396884791241674E-3</v>
      </c>
    </row>
    <row r="25" spans="1:13" ht="18" customHeight="1" x14ac:dyDescent="0.4">
      <c r="A25" s="206"/>
      <c r="B25" s="81" t="s">
        <v>157</v>
      </c>
      <c r="C25" s="23">
        <v>0</v>
      </c>
      <c r="D25" s="24">
        <v>0</v>
      </c>
      <c r="E25" s="25" t="e">
        <v>#DIV/0!</v>
      </c>
      <c r="F25" s="26">
        <v>0</v>
      </c>
      <c r="G25" s="23">
        <v>0</v>
      </c>
      <c r="H25" s="24">
        <v>0</v>
      </c>
      <c r="I25" s="25" t="e">
        <v>#DIV/0!</v>
      </c>
      <c r="J25" s="26">
        <v>0</v>
      </c>
      <c r="K25" s="49" t="s">
        <v>0</v>
      </c>
      <c r="L25" s="50" t="s">
        <v>0</v>
      </c>
      <c r="M25" s="29" t="e">
        <v>#VALUE!</v>
      </c>
    </row>
    <row r="26" spans="1:13" ht="18" customHeight="1" x14ac:dyDescent="0.4">
      <c r="A26" s="206"/>
      <c r="B26" s="66" t="s">
        <v>156</v>
      </c>
      <c r="C26" s="30">
        <v>4202</v>
      </c>
      <c r="D26" s="31">
        <v>3456</v>
      </c>
      <c r="E26" s="32">
        <v>1.2158564814814814</v>
      </c>
      <c r="F26" s="33">
        <v>746</v>
      </c>
      <c r="G26" s="30">
        <v>5550</v>
      </c>
      <c r="H26" s="54">
        <v>5265</v>
      </c>
      <c r="I26" s="32">
        <v>1.0541310541310542</v>
      </c>
      <c r="J26" s="33">
        <v>285</v>
      </c>
      <c r="K26" s="34">
        <v>0.75711711711711716</v>
      </c>
      <c r="L26" s="35">
        <v>0.65641025641025641</v>
      </c>
      <c r="M26" s="36">
        <v>0.10070686070686075</v>
      </c>
    </row>
    <row r="27" spans="1:13" ht="18" customHeight="1" x14ac:dyDescent="0.4">
      <c r="A27" s="206"/>
      <c r="B27" s="66" t="s">
        <v>154</v>
      </c>
      <c r="C27" s="30">
        <v>5935</v>
      </c>
      <c r="D27" s="31">
        <v>5263</v>
      </c>
      <c r="E27" s="32">
        <v>1.1276838305149155</v>
      </c>
      <c r="F27" s="33">
        <v>672</v>
      </c>
      <c r="G27" s="30">
        <v>10739</v>
      </c>
      <c r="H27" s="31">
        <v>8868</v>
      </c>
      <c r="I27" s="32">
        <v>1.2109833107803338</v>
      </c>
      <c r="J27" s="33">
        <v>1871</v>
      </c>
      <c r="K27" s="34">
        <v>0.55265853431418199</v>
      </c>
      <c r="L27" s="35">
        <v>0.59348218313035639</v>
      </c>
      <c r="M27" s="36">
        <v>-4.0823648816174396E-2</v>
      </c>
    </row>
    <row r="28" spans="1:13" s="45" customFormat="1" ht="18" customHeight="1" x14ac:dyDescent="0.15">
      <c r="A28" s="51"/>
      <c r="B28" s="52" t="s">
        <v>99</v>
      </c>
      <c r="C28" s="53" t="s">
        <v>0</v>
      </c>
      <c r="D28" s="39" t="s">
        <v>0</v>
      </c>
      <c r="E28" s="40" t="s">
        <v>0</v>
      </c>
      <c r="F28" s="41" t="s">
        <v>0</v>
      </c>
      <c r="G28" s="53" t="s">
        <v>0</v>
      </c>
      <c r="H28" s="39" t="s">
        <v>0</v>
      </c>
      <c r="I28" s="40" t="s">
        <v>0</v>
      </c>
      <c r="J28" s="41" t="s">
        <v>0</v>
      </c>
      <c r="K28" s="42" t="s">
        <v>0</v>
      </c>
      <c r="L28" s="43" t="s">
        <v>0</v>
      </c>
      <c r="M28" s="44" t="s">
        <v>0</v>
      </c>
    </row>
    <row r="29" spans="1:13" ht="18" customHeight="1" x14ac:dyDescent="0.4">
      <c r="A29" s="208" t="s">
        <v>158</v>
      </c>
      <c r="B29" s="14"/>
      <c r="C29" s="15">
        <v>14359</v>
      </c>
      <c r="D29" s="16">
        <v>12323</v>
      </c>
      <c r="E29" s="17">
        <v>1.1652195082366308</v>
      </c>
      <c r="F29" s="18">
        <v>2036</v>
      </c>
      <c r="G29" s="15">
        <v>27669</v>
      </c>
      <c r="H29" s="16">
        <v>26819</v>
      </c>
      <c r="I29" s="17">
        <v>1.0316939483202208</v>
      </c>
      <c r="J29" s="18">
        <v>850</v>
      </c>
      <c r="K29" s="46">
        <v>0.51895623260688861</v>
      </c>
      <c r="L29" s="47">
        <v>0.45948767664715312</v>
      </c>
      <c r="M29" s="22">
        <v>5.9468555959735492E-2</v>
      </c>
    </row>
    <row r="30" spans="1:13" ht="18" customHeight="1" x14ac:dyDescent="0.4">
      <c r="A30" s="206"/>
      <c r="B30" s="81" t="s">
        <v>157</v>
      </c>
      <c r="C30" s="23">
        <v>0</v>
      </c>
      <c r="D30" s="24">
        <v>0</v>
      </c>
      <c r="E30" s="25" t="e">
        <v>#DIV/0!</v>
      </c>
      <c r="F30" s="26">
        <v>0</v>
      </c>
      <c r="G30" s="23">
        <v>0</v>
      </c>
      <c r="H30" s="24">
        <v>0</v>
      </c>
      <c r="I30" s="25" t="e">
        <v>#DIV/0!</v>
      </c>
      <c r="J30" s="26">
        <v>0</v>
      </c>
      <c r="K30" s="49" t="s">
        <v>0</v>
      </c>
      <c r="L30" s="50" t="s">
        <v>0</v>
      </c>
      <c r="M30" s="29" t="e">
        <v>#VALUE!</v>
      </c>
    </row>
    <row r="31" spans="1:13" ht="18" customHeight="1" x14ac:dyDescent="0.4">
      <c r="A31" s="206"/>
      <c r="B31" s="66" t="s">
        <v>156</v>
      </c>
      <c r="C31" s="30">
        <v>1739</v>
      </c>
      <c r="D31" s="207">
        <v>1711</v>
      </c>
      <c r="E31" s="32">
        <v>1.016364699006429</v>
      </c>
      <c r="F31" s="33">
        <v>28</v>
      </c>
      <c r="G31" s="30">
        <v>2900</v>
      </c>
      <c r="H31" s="207">
        <v>3770</v>
      </c>
      <c r="I31" s="32">
        <v>0.76923076923076927</v>
      </c>
      <c r="J31" s="33">
        <v>-870</v>
      </c>
      <c r="K31" s="34">
        <v>0.59965517241379307</v>
      </c>
      <c r="L31" s="35">
        <v>0.45384615384615384</v>
      </c>
      <c r="M31" s="36">
        <v>0.14580901856763923</v>
      </c>
    </row>
    <row r="32" spans="1:13" ht="18" customHeight="1" x14ac:dyDescent="0.4">
      <c r="A32" s="206"/>
      <c r="B32" s="66" t="s">
        <v>155</v>
      </c>
      <c r="C32" s="30">
        <v>576</v>
      </c>
      <c r="D32" s="31">
        <v>378</v>
      </c>
      <c r="E32" s="32">
        <v>1.5238095238095237</v>
      </c>
      <c r="F32" s="33">
        <v>198</v>
      </c>
      <c r="G32" s="30">
        <v>829</v>
      </c>
      <c r="H32" s="31">
        <v>651</v>
      </c>
      <c r="I32" s="32">
        <v>1.2734254992319509</v>
      </c>
      <c r="J32" s="33">
        <v>178</v>
      </c>
      <c r="K32" s="34">
        <v>0.69481302774427023</v>
      </c>
      <c r="L32" s="35">
        <v>0.58064516129032262</v>
      </c>
      <c r="M32" s="36">
        <v>0.11416786645394761</v>
      </c>
    </row>
    <row r="33" spans="1:13" ht="18" customHeight="1" x14ac:dyDescent="0.4">
      <c r="A33" s="206"/>
      <c r="B33" s="66" t="s">
        <v>154</v>
      </c>
      <c r="C33" s="30">
        <v>11216</v>
      </c>
      <c r="D33" s="31">
        <v>9635</v>
      </c>
      <c r="E33" s="32">
        <v>1.1640892579138558</v>
      </c>
      <c r="F33" s="33">
        <v>1581</v>
      </c>
      <c r="G33" s="30">
        <v>22426</v>
      </c>
      <c r="H33" s="31">
        <v>21063</v>
      </c>
      <c r="I33" s="32">
        <v>1.0647106300147178</v>
      </c>
      <c r="J33" s="33">
        <v>1363</v>
      </c>
      <c r="K33" s="34">
        <v>0.50013377329884956</v>
      </c>
      <c r="L33" s="35">
        <v>0.45743721217300481</v>
      </c>
      <c r="M33" s="36">
        <v>4.2696561125844745E-2</v>
      </c>
    </row>
    <row r="34" spans="1:13" ht="18" customHeight="1" x14ac:dyDescent="0.4">
      <c r="A34" s="206"/>
      <c r="B34" s="66" t="s">
        <v>153</v>
      </c>
      <c r="C34" s="30">
        <v>828</v>
      </c>
      <c r="D34" s="31">
        <v>599</v>
      </c>
      <c r="E34" s="32">
        <v>1.3823038397328882</v>
      </c>
      <c r="F34" s="33">
        <v>229</v>
      </c>
      <c r="G34" s="30">
        <v>1514</v>
      </c>
      <c r="H34" s="31">
        <v>1335</v>
      </c>
      <c r="I34" s="32">
        <v>1.1340823970037452</v>
      </c>
      <c r="J34" s="33">
        <v>179</v>
      </c>
      <c r="K34" s="34">
        <v>0.54689564068692209</v>
      </c>
      <c r="L34" s="35">
        <v>0.448689138576779</v>
      </c>
      <c r="M34" s="36">
        <v>9.820650211014309E-2</v>
      </c>
    </row>
    <row r="35" spans="1:13" s="45" customFormat="1" ht="18" customHeight="1" x14ac:dyDescent="0.15">
      <c r="A35" s="37"/>
      <c r="B35" s="57" t="s">
        <v>99</v>
      </c>
      <c r="C35" s="58" t="s">
        <v>0</v>
      </c>
      <c r="D35" s="59" t="s">
        <v>0</v>
      </c>
      <c r="E35" s="60" t="s">
        <v>0</v>
      </c>
      <c r="F35" s="61" t="s">
        <v>0</v>
      </c>
      <c r="G35" s="58" t="s">
        <v>0</v>
      </c>
      <c r="H35" s="59" t="s">
        <v>0</v>
      </c>
      <c r="I35" s="60" t="s">
        <v>0</v>
      </c>
      <c r="J35" s="61" t="s">
        <v>0</v>
      </c>
      <c r="K35" s="62" t="s">
        <v>0</v>
      </c>
      <c r="L35" s="63" t="s">
        <v>0</v>
      </c>
      <c r="M35" s="64" t="s">
        <v>0</v>
      </c>
    </row>
    <row r="36" spans="1:13" s="45" customFormat="1" ht="18" customHeight="1" thickBot="1" x14ac:dyDescent="0.2">
      <c r="A36" s="51"/>
      <c r="B36" s="52" t="s">
        <v>152</v>
      </c>
      <c r="C36" s="53" t="s">
        <v>0</v>
      </c>
      <c r="D36" s="39" t="s">
        <v>0</v>
      </c>
      <c r="E36" s="40" t="s">
        <v>0</v>
      </c>
      <c r="F36" s="41" t="s">
        <v>0</v>
      </c>
      <c r="G36" s="53" t="s">
        <v>0</v>
      </c>
      <c r="H36" s="39" t="s">
        <v>0</v>
      </c>
      <c r="I36" s="40" t="s">
        <v>0</v>
      </c>
      <c r="J36" s="41" t="s">
        <v>0</v>
      </c>
      <c r="K36" s="67" t="s">
        <v>0</v>
      </c>
      <c r="L36" s="68" t="s">
        <v>0</v>
      </c>
      <c r="M36" s="69" t="s">
        <v>0</v>
      </c>
    </row>
    <row r="37" spans="1:13" x14ac:dyDescent="0.4">
      <c r="C37" s="203"/>
      <c r="G37" s="203"/>
    </row>
    <row r="38" spans="1:13" x14ac:dyDescent="0.4">
      <c r="C38" s="203"/>
      <c r="G38" s="203"/>
    </row>
    <row r="39" spans="1:13" x14ac:dyDescent="0.4">
      <c r="C39" s="203"/>
      <c r="G39" s="71"/>
    </row>
    <row r="40" spans="1:13" x14ac:dyDescent="0.4">
      <c r="C40" s="203"/>
      <c r="G40" s="203"/>
    </row>
    <row r="41" spans="1:13" x14ac:dyDescent="0.4">
      <c r="C41" s="203"/>
      <c r="G41" s="203"/>
    </row>
    <row r="42" spans="1:13" x14ac:dyDescent="0.4">
      <c r="C42" s="203"/>
      <c r="G42" s="203"/>
    </row>
    <row r="43" spans="1:13" x14ac:dyDescent="0.4">
      <c r="C43" s="203"/>
      <c r="G43" s="203"/>
    </row>
    <row r="44" spans="1:13" x14ac:dyDescent="0.4">
      <c r="C44" s="203"/>
      <c r="G44" s="203"/>
    </row>
    <row r="45" spans="1:13" x14ac:dyDescent="0.4">
      <c r="C45" s="203"/>
      <c r="G45" s="203"/>
    </row>
    <row r="46" spans="1:13" x14ac:dyDescent="0.4">
      <c r="C46" s="203"/>
      <c r="G46" s="203"/>
    </row>
    <row r="47" spans="1:13" x14ac:dyDescent="0.4">
      <c r="C47" s="203"/>
      <c r="G47" s="203"/>
    </row>
    <row r="48" spans="1:13" x14ac:dyDescent="0.4">
      <c r="C48" s="203"/>
      <c r="G48" s="203"/>
    </row>
    <row r="49" spans="3:7" x14ac:dyDescent="0.4">
      <c r="C49" s="203"/>
      <c r="G49" s="203"/>
    </row>
    <row r="50" spans="3:7" x14ac:dyDescent="0.4">
      <c r="C50" s="203"/>
      <c r="G50" s="203"/>
    </row>
    <row r="51" spans="3:7" x14ac:dyDescent="0.4">
      <c r="C51" s="203"/>
      <c r="G51" s="203"/>
    </row>
    <row r="52" spans="3:7" x14ac:dyDescent="0.4">
      <c r="C52" s="203"/>
      <c r="G52" s="203"/>
    </row>
    <row r="53" spans="3:7" x14ac:dyDescent="0.4">
      <c r="C53" s="203"/>
      <c r="G53" s="203"/>
    </row>
    <row r="54" spans="3:7" x14ac:dyDescent="0.4">
      <c r="C54" s="203"/>
      <c r="G54" s="203"/>
    </row>
    <row r="55" spans="3:7" x14ac:dyDescent="0.4">
      <c r="C55" s="203"/>
      <c r="G55" s="203"/>
    </row>
    <row r="56" spans="3:7" x14ac:dyDescent="0.4">
      <c r="C56" s="203"/>
      <c r="G56" s="203"/>
    </row>
    <row r="57" spans="3:7" x14ac:dyDescent="0.4">
      <c r="C57" s="203"/>
      <c r="G57" s="203"/>
    </row>
    <row r="58" spans="3:7" x14ac:dyDescent="0.4">
      <c r="C58" s="203"/>
      <c r="G58" s="203"/>
    </row>
    <row r="59" spans="3:7" x14ac:dyDescent="0.4">
      <c r="C59" s="203"/>
      <c r="G59" s="203"/>
    </row>
    <row r="60" spans="3:7" x14ac:dyDescent="0.4">
      <c r="C60" s="203"/>
      <c r="G60" s="203"/>
    </row>
    <row r="61" spans="3:7" x14ac:dyDescent="0.4">
      <c r="C61" s="203"/>
      <c r="G61" s="203"/>
    </row>
    <row r="62" spans="3:7" x14ac:dyDescent="0.4">
      <c r="C62" s="203"/>
      <c r="G62" s="203"/>
    </row>
    <row r="63" spans="3:7" x14ac:dyDescent="0.4">
      <c r="C63" s="203"/>
      <c r="G63" s="203"/>
    </row>
    <row r="64" spans="3:7" x14ac:dyDescent="0.4">
      <c r="C64" s="203"/>
      <c r="G64" s="203"/>
    </row>
    <row r="65" spans="2:7" x14ac:dyDescent="0.4">
      <c r="C65" s="203"/>
      <c r="G65" s="203"/>
    </row>
    <row r="66" spans="2:7" x14ac:dyDescent="0.4">
      <c r="C66" s="203"/>
      <c r="G66" s="203"/>
    </row>
    <row r="67" spans="2:7" x14ac:dyDescent="0.4">
      <c r="B67" s="202">
        <v>6025</v>
      </c>
      <c r="C67" s="203"/>
      <c r="F67" s="201">
        <v>10620</v>
      </c>
      <c r="G67" s="203"/>
    </row>
    <row r="68" spans="2:7" x14ac:dyDescent="0.4">
      <c r="C68" s="203"/>
      <c r="G68" s="203"/>
    </row>
    <row r="69" spans="2:7" x14ac:dyDescent="0.4">
      <c r="C69" s="203"/>
      <c r="G69" s="203"/>
    </row>
    <row r="70" spans="2:7" x14ac:dyDescent="0.4">
      <c r="C70" s="203"/>
      <c r="G70" s="203"/>
    </row>
    <row r="71" spans="2:7" x14ac:dyDescent="0.4">
      <c r="C71" s="203"/>
      <c r="G71" s="203"/>
    </row>
    <row r="72" spans="2:7" x14ac:dyDescent="0.4">
      <c r="C72" s="203"/>
      <c r="G72" s="203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26'!A1" display="'h26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2"/>
  <sheetViews>
    <sheetView showGridLines="0" zoomScale="90" zoomScaleNormal="90" zoomScaleSheetLayoutView="90" workbookViewId="0">
      <pane xSplit="2" ySplit="5" topLeftCell="C24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02" customWidth="1"/>
    <col min="2" max="2" width="20.75" style="202" customWidth="1"/>
    <col min="3" max="4" width="11.625" style="201" customWidth="1"/>
    <col min="5" max="5" width="8.625" style="201" customWidth="1"/>
    <col min="6" max="6" width="10.625" style="201" customWidth="1"/>
    <col min="7" max="8" width="11.625" style="201" customWidth="1"/>
    <col min="9" max="9" width="8.625" style="201" customWidth="1"/>
    <col min="10" max="10" width="10.625" style="201" customWidth="1"/>
    <col min="11" max="11" width="9.625" style="70" customWidth="1"/>
    <col min="12" max="12" width="9.625" style="201" customWidth="1"/>
    <col min="13" max="13" width="8.625" style="201" customWidth="1"/>
    <col min="14" max="16384" width="9" style="201"/>
  </cols>
  <sheetData>
    <row r="1" spans="1:13" s="217" customFormat="1" x14ac:dyDescent="0.4">
      <c r="A1" s="327" t="str">
        <f>'h26'!A1</f>
        <v>平成26年度</v>
      </c>
      <c r="B1" s="327"/>
      <c r="C1" s="90"/>
      <c r="D1" s="90"/>
      <c r="E1" s="90"/>
      <c r="F1" s="95" t="str">
        <f ca="1">RIGHT(CELL("filename",$A$1),LEN(CELL("filename",$A$1))-FIND("]",CELL("filename",$A$1)))</f>
        <v>10月中旬</v>
      </c>
      <c r="G1" s="94" t="s">
        <v>71</v>
      </c>
      <c r="H1" s="90"/>
      <c r="I1" s="90"/>
      <c r="J1" s="90"/>
      <c r="K1" s="90"/>
      <c r="L1" s="90"/>
      <c r="M1" s="90"/>
    </row>
    <row r="2" spans="1:13" s="217" customFormat="1" ht="19.5" thickBot="1" x14ac:dyDescent="0.45">
      <c r="A2" s="13"/>
      <c r="B2" s="13" t="str">
        <f>'10月上旬'!B2</f>
        <v>26（2014）年</v>
      </c>
      <c r="C2" s="218">
        <f>'10月（上旬）'!E2</f>
        <v>10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7.100000000000001" customHeight="1" x14ac:dyDescent="0.4">
      <c r="A3" s="216"/>
      <c r="B3" s="215"/>
      <c r="C3" s="323" t="s">
        <v>173</v>
      </c>
      <c r="D3" s="324"/>
      <c r="E3" s="325"/>
      <c r="F3" s="326"/>
      <c r="G3" s="323" t="s">
        <v>172</v>
      </c>
      <c r="H3" s="324"/>
      <c r="I3" s="325"/>
      <c r="J3" s="326"/>
      <c r="K3" s="315" t="s">
        <v>171</v>
      </c>
      <c r="L3" s="316"/>
      <c r="M3" s="317"/>
    </row>
    <row r="4" spans="1:13" ht="17.100000000000001" customHeight="1" x14ac:dyDescent="0.4">
      <c r="A4" s="206"/>
      <c r="B4" s="214"/>
      <c r="C4" s="305" t="s">
        <v>294</v>
      </c>
      <c r="D4" s="340" t="s">
        <v>293</v>
      </c>
      <c r="E4" s="341" t="s">
        <v>168</v>
      </c>
      <c r="F4" s="342"/>
      <c r="G4" s="318" t="str">
        <f>C4</f>
        <v>14'10中旬</v>
      </c>
      <c r="H4" s="338" t="str">
        <f>D4</f>
        <v>13'10中旬</v>
      </c>
      <c r="I4" s="341" t="s">
        <v>168</v>
      </c>
      <c r="J4" s="342"/>
      <c r="K4" s="318" t="str">
        <f>C4</f>
        <v>14'10中旬</v>
      </c>
      <c r="L4" s="319" t="str">
        <f>D4</f>
        <v>13'10中旬</v>
      </c>
      <c r="M4" s="321" t="s">
        <v>167</v>
      </c>
    </row>
    <row r="5" spans="1:13" ht="17.100000000000001" customHeight="1" x14ac:dyDescent="0.4">
      <c r="A5" s="205"/>
      <c r="B5" s="213"/>
      <c r="C5" s="306"/>
      <c r="D5" s="320"/>
      <c r="E5" s="212" t="s">
        <v>166</v>
      </c>
      <c r="F5" s="211" t="s">
        <v>165</v>
      </c>
      <c r="G5" s="306"/>
      <c r="H5" s="339"/>
      <c r="I5" s="212" t="s">
        <v>166</v>
      </c>
      <c r="J5" s="211" t="s">
        <v>165</v>
      </c>
      <c r="K5" s="306"/>
      <c r="L5" s="320"/>
      <c r="M5" s="322"/>
    </row>
    <row r="6" spans="1:13" x14ac:dyDescent="0.4">
      <c r="A6" s="332" t="s">
        <v>164</v>
      </c>
      <c r="B6" s="333"/>
      <c r="C6" s="334">
        <v>145153</v>
      </c>
      <c r="D6" s="348">
        <v>181154</v>
      </c>
      <c r="E6" s="307">
        <v>0.8012685339545359</v>
      </c>
      <c r="F6" s="328">
        <v>-36001</v>
      </c>
      <c r="G6" s="334">
        <v>180029</v>
      </c>
      <c r="H6" s="336">
        <v>223261</v>
      </c>
      <c r="I6" s="307">
        <v>0.80636116473544417</v>
      </c>
      <c r="J6" s="328">
        <v>-43232</v>
      </c>
      <c r="K6" s="309">
        <v>0.80627565558882175</v>
      </c>
      <c r="L6" s="345">
        <v>0.81140011018494052</v>
      </c>
      <c r="M6" s="313">
        <v>-5.124454596118766E-3</v>
      </c>
    </row>
    <row r="7" spans="1:13" x14ac:dyDescent="0.4">
      <c r="A7" s="330" t="s">
        <v>163</v>
      </c>
      <c r="B7" s="331"/>
      <c r="C7" s="335"/>
      <c r="D7" s="349"/>
      <c r="E7" s="344"/>
      <c r="F7" s="343"/>
      <c r="G7" s="335"/>
      <c r="H7" s="337"/>
      <c r="I7" s="344"/>
      <c r="J7" s="343"/>
      <c r="K7" s="310"/>
      <c r="L7" s="346"/>
      <c r="M7" s="347"/>
    </row>
    <row r="8" spans="1:13" ht="18" customHeight="1" x14ac:dyDescent="0.4">
      <c r="A8" s="208" t="s">
        <v>162</v>
      </c>
      <c r="B8" s="14"/>
      <c r="C8" s="15">
        <v>76127</v>
      </c>
      <c r="D8" s="16">
        <v>94596</v>
      </c>
      <c r="E8" s="17">
        <v>0.80475918643494437</v>
      </c>
      <c r="F8" s="18">
        <v>-18469</v>
      </c>
      <c r="G8" s="15">
        <v>91866</v>
      </c>
      <c r="H8" s="19">
        <v>112206</v>
      </c>
      <c r="I8" s="17">
        <v>0.81872627132238918</v>
      </c>
      <c r="J8" s="18">
        <v>-20340</v>
      </c>
      <c r="K8" s="20">
        <v>0.82867437354407503</v>
      </c>
      <c r="L8" s="21">
        <v>0.84305652104165552</v>
      </c>
      <c r="M8" s="210">
        <v>-1.4382147497580489E-2</v>
      </c>
    </row>
    <row r="9" spans="1:13" ht="18" customHeight="1" x14ac:dyDescent="0.4">
      <c r="A9" s="206"/>
      <c r="B9" s="81" t="s">
        <v>157</v>
      </c>
      <c r="C9" s="23">
        <v>35955</v>
      </c>
      <c r="D9" s="24">
        <v>46022</v>
      </c>
      <c r="E9" s="25">
        <v>0.78125679023075922</v>
      </c>
      <c r="F9" s="26">
        <v>-10067</v>
      </c>
      <c r="G9" s="23">
        <v>43527</v>
      </c>
      <c r="H9" s="24">
        <v>55815</v>
      </c>
      <c r="I9" s="25">
        <v>0.77984412792260149</v>
      </c>
      <c r="J9" s="26">
        <v>-12288</v>
      </c>
      <c r="K9" s="27">
        <v>0.82603901026948789</v>
      </c>
      <c r="L9" s="28">
        <v>0.82454537310758758</v>
      </c>
      <c r="M9" s="209">
        <v>1.4936371619003186E-3</v>
      </c>
    </row>
    <row r="10" spans="1:13" ht="18" customHeight="1" x14ac:dyDescent="0.4">
      <c r="A10" s="206"/>
      <c r="B10" s="66" t="s">
        <v>156</v>
      </c>
      <c r="C10" s="30">
        <v>3328</v>
      </c>
      <c r="D10" s="31">
        <v>3882</v>
      </c>
      <c r="E10" s="32">
        <v>0.85729005667181868</v>
      </c>
      <c r="F10" s="33">
        <v>-554</v>
      </c>
      <c r="G10" s="30">
        <v>3625</v>
      </c>
      <c r="H10" s="31">
        <v>4105</v>
      </c>
      <c r="I10" s="32">
        <v>0.88306942752740558</v>
      </c>
      <c r="J10" s="33">
        <v>-480</v>
      </c>
      <c r="K10" s="34">
        <v>0.91806896551724138</v>
      </c>
      <c r="L10" s="35">
        <v>0.94567600487210723</v>
      </c>
      <c r="M10" s="36">
        <v>-2.7607039354865859E-2</v>
      </c>
    </row>
    <row r="11" spans="1:13" ht="18" customHeight="1" x14ac:dyDescent="0.4">
      <c r="A11" s="206"/>
      <c r="B11" s="66" t="s">
        <v>154</v>
      </c>
      <c r="C11" s="30">
        <v>36844</v>
      </c>
      <c r="D11" s="31">
        <v>44692</v>
      </c>
      <c r="E11" s="32">
        <v>0.82439810256869239</v>
      </c>
      <c r="F11" s="33">
        <v>-7848</v>
      </c>
      <c r="G11" s="30">
        <v>44714</v>
      </c>
      <c r="H11" s="31">
        <v>52286</v>
      </c>
      <c r="I11" s="32">
        <v>0.85518111922885665</v>
      </c>
      <c r="J11" s="33">
        <v>-7572</v>
      </c>
      <c r="K11" s="34">
        <v>0.82399248557498772</v>
      </c>
      <c r="L11" s="35">
        <v>0.85476035650078419</v>
      </c>
      <c r="M11" s="36">
        <v>-3.076787092579647E-2</v>
      </c>
    </row>
    <row r="12" spans="1:13" s="45" customFormat="1" ht="18" customHeight="1" x14ac:dyDescent="0.15">
      <c r="A12" s="37"/>
      <c r="B12" s="52" t="s">
        <v>99</v>
      </c>
      <c r="C12" s="38" t="s">
        <v>0</v>
      </c>
      <c r="D12" s="39" t="s">
        <v>0</v>
      </c>
      <c r="E12" s="40" t="s">
        <v>0</v>
      </c>
      <c r="F12" s="41" t="s">
        <v>0</v>
      </c>
      <c r="G12" s="38" t="s">
        <v>0</v>
      </c>
      <c r="H12" s="39" t="s">
        <v>0</v>
      </c>
      <c r="I12" s="40" t="s">
        <v>0</v>
      </c>
      <c r="J12" s="41" t="s">
        <v>0</v>
      </c>
      <c r="K12" s="42" t="s">
        <v>0</v>
      </c>
      <c r="L12" s="43" t="s">
        <v>0</v>
      </c>
      <c r="M12" s="44" t="s">
        <v>0</v>
      </c>
    </row>
    <row r="13" spans="1:13" ht="18" customHeight="1" x14ac:dyDescent="0.4">
      <c r="A13" s="208" t="s">
        <v>161</v>
      </c>
      <c r="B13" s="14"/>
      <c r="C13" s="15">
        <v>25552</v>
      </c>
      <c r="D13" s="16">
        <v>28243</v>
      </c>
      <c r="E13" s="17">
        <v>0.90471975356725565</v>
      </c>
      <c r="F13" s="18">
        <v>-2691</v>
      </c>
      <c r="G13" s="15">
        <v>31696</v>
      </c>
      <c r="H13" s="16">
        <v>34817</v>
      </c>
      <c r="I13" s="17">
        <v>0.91035988166700177</v>
      </c>
      <c r="J13" s="18">
        <v>-3121</v>
      </c>
      <c r="K13" s="46">
        <v>0.80615850580514892</v>
      </c>
      <c r="L13" s="47">
        <v>0.81118419163052535</v>
      </c>
      <c r="M13" s="48">
        <v>-5.0256858253764358E-3</v>
      </c>
    </row>
    <row r="14" spans="1:13" ht="18" customHeight="1" x14ac:dyDescent="0.4">
      <c r="A14" s="206"/>
      <c r="B14" s="81" t="s">
        <v>157</v>
      </c>
      <c r="C14" s="23">
        <v>5774</v>
      </c>
      <c r="D14" s="24">
        <v>4283</v>
      </c>
      <c r="E14" s="25">
        <v>1.3481204763016577</v>
      </c>
      <c r="F14" s="26">
        <v>1491</v>
      </c>
      <c r="G14" s="23">
        <v>8000</v>
      </c>
      <c r="H14" s="24">
        <v>5000</v>
      </c>
      <c r="I14" s="25">
        <v>1.6</v>
      </c>
      <c r="J14" s="26">
        <v>3000</v>
      </c>
      <c r="K14" s="49">
        <v>0.72175</v>
      </c>
      <c r="L14" s="50">
        <v>0.85660000000000003</v>
      </c>
      <c r="M14" s="29">
        <v>-0.13485000000000003</v>
      </c>
    </row>
    <row r="15" spans="1:13" ht="18" customHeight="1" x14ac:dyDescent="0.4">
      <c r="A15" s="206"/>
      <c r="B15" s="66" t="s">
        <v>156</v>
      </c>
      <c r="C15" s="30">
        <v>4131</v>
      </c>
      <c r="D15" s="31">
        <v>5396</v>
      </c>
      <c r="E15" s="32">
        <v>0.76556708673091178</v>
      </c>
      <c r="F15" s="33">
        <v>-1265</v>
      </c>
      <c r="G15" s="30">
        <v>4845</v>
      </c>
      <c r="H15" s="31">
        <v>5900</v>
      </c>
      <c r="I15" s="32">
        <v>0.82118644067796609</v>
      </c>
      <c r="J15" s="33">
        <v>-1055</v>
      </c>
      <c r="K15" s="34">
        <v>0.85263157894736841</v>
      </c>
      <c r="L15" s="35">
        <v>0.91457627118644069</v>
      </c>
      <c r="M15" s="36">
        <v>-6.1944692239072285E-2</v>
      </c>
    </row>
    <row r="16" spans="1:13" ht="18" customHeight="1" x14ac:dyDescent="0.4">
      <c r="A16" s="206"/>
      <c r="B16" s="66" t="s">
        <v>154</v>
      </c>
      <c r="C16" s="30">
        <v>14950</v>
      </c>
      <c r="D16" s="31">
        <v>17946</v>
      </c>
      <c r="E16" s="32">
        <v>0.83305471971469969</v>
      </c>
      <c r="F16" s="33">
        <v>-2996</v>
      </c>
      <c r="G16" s="30">
        <v>17657</v>
      </c>
      <c r="H16" s="31">
        <v>22312</v>
      </c>
      <c r="I16" s="32">
        <v>0.79136787378988882</v>
      </c>
      <c r="J16" s="33">
        <v>-4655</v>
      </c>
      <c r="K16" s="34">
        <v>0.84668969813671635</v>
      </c>
      <c r="L16" s="35">
        <v>0.80432054499820727</v>
      </c>
      <c r="M16" s="36">
        <v>4.2369153138509086E-2</v>
      </c>
    </row>
    <row r="17" spans="1:13" ht="18" customHeight="1" x14ac:dyDescent="0.4">
      <c r="A17" s="206"/>
      <c r="B17" s="66" t="s">
        <v>153</v>
      </c>
      <c r="C17" s="30">
        <v>697</v>
      </c>
      <c r="D17" s="31">
        <v>618</v>
      </c>
      <c r="E17" s="32">
        <v>1.1278317152103561</v>
      </c>
      <c r="F17" s="33">
        <v>79</v>
      </c>
      <c r="G17" s="30">
        <v>1194</v>
      </c>
      <c r="H17" s="31">
        <v>1605</v>
      </c>
      <c r="I17" s="32">
        <v>0.74392523364485985</v>
      </c>
      <c r="J17" s="33">
        <v>-411</v>
      </c>
      <c r="K17" s="34">
        <v>0.58375209380234505</v>
      </c>
      <c r="L17" s="35">
        <v>0.38504672897196263</v>
      </c>
      <c r="M17" s="36">
        <v>0.19870536483038242</v>
      </c>
    </row>
    <row r="18" spans="1:13" s="45" customFormat="1" ht="18" customHeight="1" x14ac:dyDescent="0.15">
      <c r="A18" s="51"/>
      <c r="B18" s="52" t="s">
        <v>99</v>
      </c>
      <c r="C18" s="53" t="s">
        <v>0</v>
      </c>
      <c r="D18" s="39" t="s">
        <v>0</v>
      </c>
      <c r="E18" s="40" t="s">
        <v>0</v>
      </c>
      <c r="F18" s="41" t="s">
        <v>0</v>
      </c>
      <c r="G18" s="53" t="s">
        <v>0</v>
      </c>
      <c r="H18" s="39" t="s">
        <v>0</v>
      </c>
      <c r="I18" s="40" t="s">
        <v>0</v>
      </c>
      <c r="J18" s="41" t="s">
        <v>0</v>
      </c>
      <c r="K18" s="42" t="s">
        <v>0</v>
      </c>
      <c r="L18" s="43" t="s">
        <v>0</v>
      </c>
      <c r="M18" s="44" t="s">
        <v>0</v>
      </c>
    </row>
    <row r="19" spans="1:13" ht="18" customHeight="1" x14ac:dyDescent="0.4">
      <c r="A19" s="208" t="s">
        <v>160</v>
      </c>
      <c r="B19" s="14"/>
      <c r="C19" s="15">
        <v>15589</v>
      </c>
      <c r="D19" s="16">
        <v>22245</v>
      </c>
      <c r="E19" s="17">
        <v>0.70078669363902002</v>
      </c>
      <c r="F19" s="18">
        <v>-6656</v>
      </c>
      <c r="G19" s="15">
        <v>20711</v>
      </c>
      <c r="H19" s="19">
        <v>28668</v>
      </c>
      <c r="I19" s="17">
        <v>0.72244314217943351</v>
      </c>
      <c r="J19" s="18">
        <v>-7957</v>
      </c>
      <c r="K19" s="46">
        <v>0.75269180628651444</v>
      </c>
      <c r="L19" s="47">
        <v>0.77595228128924232</v>
      </c>
      <c r="M19" s="22">
        <v>-2.3260475002727876E-2</v>
      </c>
    </row>
    <row r="20" spans="1:13" ht="18" customHeight="1" x14ac:dyDescent="0.4">
      <c r="A20" s="206"/>
      <c r="B20" s="81" t="s">
        <v>157</v>
      </c>
      <c r="C20" s="23">
        <v>0</v>
      </c>
      <c r="D20" s="24">
        <v>0</v>
      </c>
      <c r="E20" s="25" t="e">
        <v>#DIV/0!</v>
      </c>
      <c r="F20" s="26">
        <v>0</v>
      </c>
      <c r="G20" s="23">
        <v>0</v>
      </c>
      <c r="H20" s="24">
        <v>0</v>
      </c>
      <c r="I20" s="25" t="e">
        <v>#DIV/0!</v>
      </c>
      <c r="J20" s="26">
        <v>0</v>
      </c>
      <c r="K20" s="49" t="s">
        <v>0</v>
      </c>
      <c r="L20" s="50" t="s">
        <v>0</v>
      </c>
      <c r="M20" s="29" t="e">
        <v>#VALUE!</v>
      </c>
    </row>
    <row r="21" spans="1:13" ht="18" customHeight="1" x14ac:dyDescent="0.4">
      <c r="A21" s="206"/>
      <c r="B21" s="66" t="s">
        <v>156</v>
      </c>
      <c r="C21" s="30">
        <v>5084</v>
      </c>
      <c r="D21" s="31">
        <v>6842</v>
      </c>
      <c r="E21" s="32">
        <v>0.7430575855013154</v>
      </c>
      <c r="F21" s="33">
        <v>-1758</v>
      </c>
      <c r="G21" s="30">
        <v>6680</v>
      </c>
      <c r="H21" s="31">
        <v>8750</v>
      </c>
      <c r="I21" s="32">
        <v>0.76342857142857146</v>
      </c>
      <c r="J21" s="33">
        <v>-2070</v>
      </c>
      <c r="K21" s="34">
        <v>0.76107784431137726</v>
      </c>
      <c r="L21" s="35">
        <v>0.78194285714285716</v>
      </c>
      <c r="M21" s="36">
        <v>-2.0865012831479901E-2</v>
      </c>
    </row>
    <row r="22" spans="1:13" ht="18" customHeight="1" x14ac:dyDescent="0.4">
      <c r="A22" s="206"/>
      <c r="B22" s="66" t="s">
        <v>154</v>
      </c>
      <c r="C22" s="30">
        <v>10505</v>
      </c>
      <c r="D22" s="31">
        <v>15403</v>
      </c>
      <c r="E22" s="32">
        <v>0.68200999805232743</v>
      </c>
      <c r="F22" s="33">
        <v>-4898</v>
      </c>
      <c r="G22" s="30">
        <v>14031</v>
      </c>
      <c r="H22" s="31">
        <v>19918</v>
      </c>
      <c r="I22" s="32">
        <v>0.70443819660608498</v>
      </c>
      <c r="J22" s="33">
        <v>-5887</v>
      </c>
      <c r="K22" s="34">
        <v>0.7486993086736512</v>
      </c>
      <c r="L22" s="35">
        <v>0.77332061451953005</v>
      </c>
      <c r="M22" s="36">
        <v>-2.4621305845878849E-2</v>
      </c>
    </row>
    <row r="23" spans="1:13" s="45" customFormat="1" ht="18" customHeight="1" x14ac:dyDescent="0.15">
      <c r="A23" s="51"/>
      <c r="B23" s="52" t="s">
        <v>99</v>
      </c>
      <c r="C23" s="53" t="s">
        <v>0</v>
      </c>
      <c r="D23" s="39" t="s">
        <v>0</v>
      </c>
      <c r="E23" s="40" t="s">
        <v>0</v>
      </c>
      <c r="F23" s="41" t="s">
        <v>0</v>
      </c>
      <c r="G23" s="53" t="s">
        <v>0</v>
      </c>
      <c r="H23" s="39" t="s">
        <v>0</v>
      </c>
      <c r="I23" s="40" t="s">
        <v>0</v>
      </c>
      <c r="J23" s="41" t="s">
        <v>0</v>
      </c>
      <c r="K23" s="42" t="s">
        <v>0</v>
      </c>
      <c r="L23" s="43" t="s">
        <v>0</v>
      </c>
      <c r="M23" s="44" t="s">
        <v>0</v>
      </c>
    </row>
    <row r="24" spans="1:13" ht="18" customHeight="1" x14ac:dyDescent="0.4">
      <c r="A24" s="208" t="s">
        <v>159</v>
      </c>
      <c r="B24" s="14"/>
      <c r="C24" s="15">
        <v>11778</v>
      </c>
      <c r="D24" s="16">
        <v>14115</v>
      </c>
      <c r="E24" s="17">
        <v>0.83443145589798084</v>
      </c>
      <c r="F24" s="18">
        <v>-2337</v>
      </c>
      <c r="G24" s="15">
        <v>13865</v>
      </c>
      <c r="H24" s="19">
        <v>15980</v>
      </c>
      <c r="I24" s="17">
        <v>0.86764705882352944</v>
      </c>
      <c r="J24" s="18">
        <v>-2115</v>
      </c>
      <c r="K24" s="46">
        <v>0.84947710061305448</v>
      </c>
      <c r="L24" s="47">
        <v>0.88329161451814764</v>
      </c>
      <c r="M24" s="48">
        <v>-3.3814513905093158E-2</v>
      </c>
    </row>
    <row r="25" spans="1:13" ht="18" customHeight="1" x14ac:dyDescent="0.4">
      <c r="A25" s="206"/>
      <c r="B25" s="81" t="s">
        <v>157</v>
      </c>
      <c r="C25" s="23">
        <v>0</v>
      </c>
      <c r="D25" s="24">
        <v>0</v>
      </c>
      <c r="E25" s="25" t="e">
        <v>#DIV/0!</v>
      </c>
      <c r="F25" s="26">
        <v>0</v>
      </c>
      <c r="G25" s="23">
        <v>0</v>
      </c>
      <c r="H25" s="24">
        <v>0</v>
      </c>
      <c r="I25" s="25" t="e">
        <v>#DIV/0!</v>
      </c>
      <c r="J25" s="26">
        <v>0</v>
      </c>
      <c r="K25" s="49" t="s">
        <v>0</v>
      </c>
      <c r="L25" s="50" t="s">
        <v>0</v>
      </c>
      <c r="M25" s="29" t="e">
        <v>#VALUE!</v>
      </c>
    </row>
    <row r="26" spans="1:13" ht="18" customHeight="1" x14ac:dyDescent="0.4">
      <c r="A26" s="206"/>
      <c r="B26" s="66" t="s">
        <v>156</v>
      </c>
      <c r="C26" s="30">
        <v>3898</v>
      </c>
      <c r="D26" s="31">
        <v>5405</v>
      </c>
      <c r="E26" s="32">
        <v>0.72118408880666052</v>
      </c>
      <c r="F26" s="33">
        <v>-1507</v>
      </c>
      <c r="G26" s="30">
        <v>4235</v>
      </c>
      <c r="H26" s="31">
        <v>5850</v>
      </c>
      <c r="I26" s="32">
        <v>0.72393162393162391</v>
      </c>
      <c r="J26" s="33">
        <v>-1615</v>
      </c>
      <c r="K26" s="34">
        <v>0.92042502951593863</v>
      </c>
      <c r="L26" s="35">
        <v>0.92393162393162398</v>
      </c>
      <c r="M26" s="36">
        <v>-3.506594415685349E-3</v>
      </c>
    </row>
    <row r="27" spans="1:13" ht="18" customHeight="1" x14ac:dyDescent="0.4">
      <c r="A27" s="206"/>
      <c r="B27" s="66" t="s">
        <v>154</v>
      </c>
      <c r="C27" s="30">
        <v>7880</v>
      </c>
      <c r="D27" s="31">
        <v>8710</v>
      </c>
      <c r="E27" s="32">
        <v>0.90470723306544198</v>
      </c>
      <c r="F27" s="33">
        <v>-830</v>
      </c>
      <c r="G27" s="30">
        <v>9630</v>
      </c>
      <c r="H27" s="31">
        <v>10130</v>
      </c>
      <c r="I27" s="32">
        <v>0.95064165844027637</v>
      </c>
      <c r="J27" s="33">
        <v>-500</v>
      </c>
      <c r="K27" s="34">
        <v>0.81827622014537904</v>
      </c>
      <c r="L27" s="35">
        <v>0.859822309970385</v>
      </c>
      <c r="M27" s="36">
        <v>-4.1546089825005961E-2</v>
      </c>
    </row>
    <row r="28" spans="1:13" s="45" customFormat="1" ht="18" customHeight="1" x14ac:dyDescent="0.15">
      <c r="A28" s="51"/>
      <c r="B28" s="52" t="s">
        <v>99</v>
      </c>
      <c r="C28" s="53" t="s">
        <v>0</v>
      </c>
      <c r="D28" s="39" t="s">
        <v>0</v>
      </c>
      <c r="E28" s="40" t="s">
        <v>0</v>
      </c>
      <c r="F28" s="41" t="s">
        <v>0</v>
      </c>
      <c r="G28" s="53" t="s">
        <v>0</v>
      </c>
      <c r="H28" s="39" t="s">
        <v>0</v>
      </c>
      <c r="I28" s="40" t="s">
        <v>0</v>
      </c>
      <c r="J28" s="41" t="s">
        <v>0</v>
      </c>
      <c r="K28" s="42" t="s">
        <v>0</v>
      </c>
      <c r="L28" s="43" t="s">
        <v>0</v>
      </c>
      <c r="M28" s="44" t="s">
        <v>0</v>
      </c>
    </row>
    <row r="29" spans="1:13" ht="18" customHeight="1" x14ac:dyDescent="0.4">
      <c r="A29" s="208" t="s">
        <v>158</v>
      </c>
      <c r="B29" s="14"/>
      <c r="C29" s="15">
        <v>16107</v>
      </c>
      <c r="D29" s="16">
        <v>21955</v>
      </c>
      <c r="E29" s="17">
        <v>0.73363698474151673</v>
      </c>
      <c r="F29" s="18">
        <v>-5848</v>
      </c>
      <c r="G29" s="15">
        <v>21891</v>
      </c>
      <c r="H29" s="16">
        <v>31590</v>
      </c>
      <c r="I29" s="17">
        <v>0.69297245963912635</v>
      </c>
      <c r="J29" s="18">
        <v>-9699</v>
      </c>
      <c r="K29" s="46">
        <v>0.7357818281485542</v>
      </c>
      <c r="L29" s="47">
        <v>0.69499841722063949</v>
      </c>
      <c r="M29" s="22">
        <v>4.0783410927914709E-2</v>
      </c>
    </row>
    <row r="30" spans="1:13" ht="18" customHeight="1" x14ac:dyDescent="0.4">
      <c r="A30" s="206"/>
      <c r="B30" s="81" t="s">
        <v>157</v>
      </c>
      <c r="C30" s="23">
        <v>0</v>
      </c>
      <c r="D30" s="24">
        <v>0</v>
      </c>
      <c r="E30" s="25" t="e">
        <v>#DIV/0!</v>
      </c>
      <c r="F30" s="26">
        <v>0</v>
      </c>
      <c r="G30" s="23">
        <v>0</v>
      </c>
      <c r="H30" s="24">
        <v>0</v>
      </c>
      <c r="I30" s="25" t="e">
        <v>#DIV/0!</v>
      </c>
      <c r="J30" s="26">
        <v>0</v>
      </c>
      <c r="K30" s="49" t="s">
        <v>0</v>
      </c>
      <c r="L30" s="50" t="s">
        <v>0</v>
      </c>
      <c r="M30" s="29" t="e">
        <v>#VALUE!</v>
      </c>
    </row>
    <row r="31" spans="1:13" ht="18" customHeight="1" x14ac:dyDescent="0.4">
      <c r="A31" s="206"/>
      <c r="B31" s="66" t="s">
        <v>156</v>
      </c>
      <c r="C31" s="30">
        <v>1808</v>
      </c>
      <c r="D31" s="207">
        <v>2708</v>
      </c>
      <c r="E31" s="32">
        <v>0.66765140324963068</v>
      </c>
      <c r="F31" s="33">
        <v>-900</v>
      </c>
      <c r="G31" s="30">
        <v>2330</v>
      </c>
      <c r="H31" s="207">
        <v>5220</v>
      </c>
      <c r="I31" s="32">
        <v>0.44636015325670497</v>
      </c>
      <c r="J31" s="33">
        <v>-2890</v>
      </c>
      <c r="K31" s="34">
        <v>0.77596566523605148</v>
      </c>
      <c r="L31" s="35">
        <v>0.51877394636015328</v>
      </c>
      <c r="M31" s="36">
        <v>0.2571917188758982</v>
      </c>
    </row>
    <row r="32" spans="1:13" ht="18" customHeight="1" x14ac:dyDescent="0.4">
      <c r="A32" s="206"/>
      <c r="B32" s="66" t="s">
        <v>155</v>
      </c>
      <c r="C32" s="30">
        <v>437</v>
      </c>
      <c r="D32" s="31">
        <v>820</v>
      </c>
      <c r="E32" s="32">
        <v>0.53292682926829271</v>
      </c>
      <c r="F32" s="33">
        <v>-383</v>
      </c>
      <c r="G32" s="30">
        <v>673</v>
      </c>
      <c r="H32" s="31">
        <v>890</v>
      </c>
      <c r="I32" s="32">
        <v>0.75617977528089886</v>
      </c>
      <c r="J32" s="33">
        <v>-217</v>
      </c>
      <c r="K32" s="34">
        <v>0.64933135215453197</v>
      </c>
      <c r="L32" s="35">
        <v>0.9213483146067416</v>
      </c>
      <c r="M32" s="36">
        <v>-0.27201696245220963</v>
      </c>
    </row>
    <row r="33" spans="1:13" ht="18" customHeight="1" x14ac:dyDescent="0.4">
      <c r="A33" s="206"/>
      <c r="B33" s="66" t="s">
        <v>154</v>
      </c>
      <c r="C33" s="30">
        <v>12865</v>
      </c>
      <c r="D33" s="31">
        <v>17248</v>
      </c>
      <c r="E33" s="32">
        <v>0.74588358070500926</v>
      </c>
      <c r="F33" s="33">
        <v>-4383</v>
      </c>
      <c r="G33" s="30">
        <v>17686</v>
      </c>
      <c r="H33" s="31">
        <v>23884</v>
      </c>
      <c r="I33" s="32">
        <v>0.74049572935856645</v>
      </c>
      <c r="J33" s="33">
        <v>-6198</v>
      </c>
      <c r="K33" s="34">
        <v>0.72741151193034037</v>
      </c>
      <c r="L33" s="35">
        <v>0.7221570926143025</v>
      </c>
      <c r="M33" s="36">
        <v>5.2544193160378727E-3</v>
      </c>
    </row>
    <row r="34" spans="1:13" ht="18" customHeight="1" x14ac:dyDescent="0.4">
      <c r="A34" s="206"/>
      <c r="B34" s="66" t="s">
        <v>153</v>
      </c>
      <c r="C34" s="30">
        <v>997</v>
      </c>
      <c r="D34" s="31">
        <v>1179</v>
      </c>
      <c r="E34" s="32">
        <v>0.8456318914334181</v>
      </c>
      <c r="F34" s="33">
        <v>-182</v>
      </c>
      <c r="G34" s="30">
        <v>1202</v>
      </c>
      <c r="H34" s="31">
        <v>1596</v>
      </c>
      <c r="I34" s="32">
        <v>0.75313283208020054</v>
      </c>
      <c r="J34" s="33">
        <v>-394</v>
      </c>
      <c r="K34" s="34">
        <v>0.82945091514143099</v>
      </c>
      <c r="L34" s="35">
        <v>0.73872180451127822</v>
      </c>
      <c r="M34" s="36">
        <v>9.0729110630152765E-2</v>
      </c>
    </row>
    <row r="35" spans="1:13" s="45" customFormat="1" ht="18" customHeight="1" x14ac:dyDescent="0.15">
      <c r="A35" s="37"/>
      <c r="B35" s="57" t="s">
        <v>99</v>
      </c>
      <c r="C35" s="58" t="s">
        <v>0</v>
      </c>
      <c r="D35" s="59" t="s">
        <v>0</v>
      </c>
      <c r="E35" s="60" t="s">
        <v>0</v>
      </c>
      <c r="F35" s="61" t="s">
        <v>0</v>
      </c>
      <c r="G35" s="58" t="s">
        <v>0</v>
      </c>
      <c r="H35" s="59" t="s">
        <v>0</v>
      </c>
      <c r="I35" s="60" t="s">
        <v>0</v>
      </c>
      <c r="J35" s="61" t="s">
        <v>0</v>
      </c>
      <c r="K35" s="62" t="s">
        <v>0</v>
      </c>
      <c r="L35" s="63" t="s">
        <v>0</v>
      </c>
      <c r="M35" s="64" t="s">
        <v>0</v>
      </c>
    </row>
    <row r="36" spans="1:13" s="45" customFormat="1" ht="18" customHeight="1" thickBot="1" x14ac:dyDescent="0.2">
      <c r="A36" s="51"/>
      <c r="B36" s="52" t="s">
        <v>152</v>
      </c>
      <c r="C36" s="53" t="s">
        <v>0</v>
      </c>
      <c r="D36" s="39" t="s">
        <v>0</v>
      </c>
      <c r="E36" s="40" t="s">
        <v>0</v>
      </c>
      <c r="F36" s="41" t="s">
        <v>0</v>
      </c>
      <c r="G36" s="53" t="s">
        <v>0</v>
      </c>
      <c r="H36" s="39" t="s">
        <v>0</v>
      </c>
      <c r="I36" s="40" t="s">
        <v>0</v>
      </c>
      <c r="J36" s="41" t="s">
        <v>0</v>
      </c>
      <c r="K36" s="67" t="s">
        <v>0</v>
      </c>
      <c r="L36" s="68" t="s">
        <v>0</v>
      </c>
      <c r="M36" s="69" t="s">
        <v>0</v>
      </c>
    </row>
    <row r="37" spans="1:13" x14ac:dyDescent="0.4">
      <c r="C37" s="203"/>
      <c r="G37" s="203"/>
    </row>
    <row r="38" spans="1:13" x14ac:dyDescent="0.4">
      <c r="C38" s="203"/>
      <c r="G38" s="203"/>
    </row>
    <row r="39" spans="1:13" x14ac:dyDescent="0.4">
      <c r="C39" s="203"/>
      <c r="G39" s="71"/>
    </row>
    <row r="40" spans="1:13" x14ac:dyDescent="0.4">
      <c r="C40" s="203"/>
      <c r="G40" s="203"/>
    </row>
    <row r="41" spans="1:13" x14ac:dyDescent="0.4">
      <c r="C41" s="203"/>
      <c r="G41" s="203"/>
    </row>
    <row r="42" spans="1:13" x14ac:dyDescent="0.4">
      <c r="C42" s="203"/>
      <c r="G42" s="203"/>
    </row>
    <row r="43" spans="1:13" x14ac:dyDescent="0.4">
      <c r="C43" s="203"/>
      <c r="G43" s="203"/>
    </row>
    <row r="44" spans="1:13" x14ac:dyDescent="0.4">
      <c r="C44" s="203"/>
      <c r="G44" s="203"/>
    </row>
    <row r="45" spans="1:13" x14ac:dyDescent="0.4">
      <c r="C45" s="203"/>
      <c r="G45" s="203"/>
    </row>
    <row r="46" spans="1:13" x14ac:dyDescent="0.4">
      <c r="C46" s="203"/>
      <c r="G46" s="203"/>
    </row>
    <row r="47" spans="1:13" x14ac:dyDescent="0.4">
      <c r="C47" s="203"/>
      <c r="G47" s="203"/>
    </row>
    <row r="48" spans="1:13" x14ac:dyDescent="0.4">
      <c r="C48" s="203"/>
      <c r="G48" s="203"/>
    </row>
    <row r="49" spans="3:7" x14ac:dyDescent="0.4">
      <c r="C49" s="203"/>
      <c r="G49" s="203"/>
    </row>
    <row r="50" spans="3:7" x14ac:dyDescent="0.4">
      <c r="C50" s="203"/>
      <c r="G50" s="203"/>
    </row>
    <row r="51" spans="3:7" x14ac:dyDescent="0.4">
      <c r="C51" s="203"/>
      <c r="G51" s="203"/>
    </row>
    <row r="52" spans="3:7" x14ac:dyDescent="0.4">
      <c r="C52" s="203"/>
      <c r="G52" s="203"/>
    </row>
    <row r="53" spans="3:7" x14ac:dyDescent="0.4">
      <c r="C53" s="203"/>
      <c r="G53" s="203"/>
    </row>
    <row r="54" spans="3:7" x14ac:dyDescent="0.4">
      <c r="C54" s="203"/>
      <c r="G54" s="203"/>
    </row>
    <row r="55" spans="3:7" x14ac:dyDescent="0.4">
      <c r="C55" s="203"/>
      <c r="G55" s="203"/>
    </row>
    <row r="56" spans="3:7" x14ac:dyDescent="0.4">
      <c r="C56" s="203"/>
      <c r="G56" s="203"/>
    </row>
    <row r="57" spans="3:7" x14ac:dyDescent="0.4">
      <c r="C57" s="203"/>
      <c r="G57" s="203"/>
    </row>
    <row r="58" spans="3:7" x14ac:dyDescent="0.4">
      <c r="C58" s="203"/>
      <c r="G58" s="203"/>
    </row>
    <row r="59" spans="3:7" x14ac:dyDescent="0.4">
      <c r="C59" s="203"/>
      <c r="G59" s="203"/>
    </row>
    <row r="60" spans="3:7" x14ac:dyDescent="0.4">
      <c r="C60" s="203"/>
      <c r="G60" s="203"/>
    </row>
    <row r="61" spans="3:7" x14ac:dyDescent="0.4">
      <c r="C61" s="203"/>
      <c r="G61" s="203"/>
    </row>
    <row r="62" spans="3:7" x14ac:dyDescent="0.4">
      <c r="C62" s="203"/>
      <c r="G62" s="203"/>
    </row>
    <row r="63" spans="3:7" x14ac:dyDescent="0.4">
      <c r="C63" s="203"/>
      <c r="G63" s="203"/>
    </row>
    <row r="64" spans="3:7" x14ac:dyDescent="0.4">
      <c r="C64" s="203"/>
      <c r="G64" s="203"/>
    </row>
    <row r="65" spans="2:7" x14ac:dyDescent="0.4">
      <c r="C65" s="203"/>
      <c r="G65" s="203"/>
    </row>
    <row r="66" spans="2:7" x14ac:dyDescent="0.4">
      <c r="C66" s="203"/>
      <c r="G66" s="203"/>
    </row>
    <row r="67" spans="2:7" x14ac:dyDescent="0.4">
      <c r="B67" s="202">
        <v>6025</v>
      </c>
      <c r="C67" s="203"/>
      <c r="F67" s="201">
        <v>10620</v>
      </c>
      <c r="G67" s="203"/>
    </row>
    <row r="68" spans="2:7" x14ac:dyDescent="0.4">
      <c r="C68" s="203"/>
      <c r="G68" s="203"/>
    </row>
    <row r="69" spans="2:7" x14ac:dyDescent="0.4">
      <c r="C69" s="203"/>
      <c r="G69" s="203"/>
    </row>
    <row r="70" spans="2:7" x14ac:dyDescent="0.4">
      <c r="C70" s="203"/>
      <c r="G70" s="203"/>
    </row>
    <row r="71" spans="2:7" x14ac:dyDescent="0.4">
      <c r="C71" s="203"/>
      <c r="G71" s="203"/>
    </row>
    <row r="72" spans="2:7" x14ac:dyDescent="0.4">
      <c r="C72" s="203"/>
      <c r="G72" s="203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26'!A1" display="'h26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2"/>
  <sheetViews>
    <sheetView showGridLines="0" zoomScale="90" zoomScaleNormal="90" zoomScaleSheetLayoutView="90" workbookViewId="0">
      <pane xSplit="2" ySplit="5" topLeftCell="C24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02" customWidth="1"/>
    <col min="2" max="2" width="20.75" style="202" customWidth="1"/>
    <col min="3" max="4" width="11.625" style="201" customWidth="1"/>
    <col min="5" max="5" width="8.625" style="201" customWidth="1"/>
    <col min="6" max="6" width="10.625" style="201" customWidth="1"/>
    <col min="7" max="8" width="11.625" style="201" customWidth="1"/>
    <col min="9" max="9" width="8.625" style="201" customWidth="1"/>
    <col min="10" max="10" width="10.625" style="201" customWidth="1"/>
    <col min="11" max="11" width="9.625" style="70" customWidth="1"/>
    <col min="12" max="12" width="9.625" style="201" customWidth="1"/>
    <col min="13" max="13" width="8.625" style="201" customWidth="1"/>
    <col min="14" max="16384" width="9" style="201"/>
  </cols>
  <sheetData>
    <row r="1" spans="1:13" s="217" customFormat="1" x14ac:dyDescent="0.4">
      <c r="A1" s="327" t="str">
        <f>'h26'!A1</f>
        <v>平成26年度</v>
      </c>
      <c r="B1" s="327"/>
      <c r="C1" s="90"/>
      <c r="D1" s="90"/>
      <c r="E1" s="90"/>
      <c r="F1" s="95" t="str">
        <f ca="1">RIGHT(CELL("filename",$A$1),LEN(CELL("filename",$A$1))-FIND("]",CELL("filename",$A$1)))</f>
        <v>10月下旬</v>
      </c>
      <c r="G1" s="94" t="s">
        <v>71</v>
      </c>
      <c r="H1" s="90"/>
      <c r="I1" s="90"/>
      <c r="J1" s="90"/>
      <c r="K1" s="90"/>
      <c r="L1" s="90"/>
      <c r="M1" s="90"/>
    </row>
    <row r="2" spans="1:13" s="217" customFormat="1" ht="19.5" thickBot="1" x14ac:dyDescent="0.45">
      <c r="A2" s="13"/>
      <c r="B2" s="13" t="str">
        <f>'10月上旬'!B2</f>
        <v>26（2014）年</v>
      </c>
      <c r="C2" s="218">
        <f>'10月（上旬）'!E2</f>
        <v>10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7.100000000000001" customHeight="1" x14ac:dyDescent="0.4">
      <c r="A3" s="216"/>
      <c r="B3" s="215"/>
      <c r="C3" s="323" t="s">
        <v>173</v>
      </c>
      <c r="D3" s="324"/>
      <c r="E3" s="325"/>
      <c r="F3" s="326"/>
      <c r="G3" s="323" t="s">
        <v>172</v>
      </c>
      <c r="H3" s="324"/>
      <c r="I3" s="325"/>
      <c r="J3" s="326"/>
      <c r="K3" s="315" t="s">
        <v>171</v>
      </c>
      <c r="L3" s="316"/>
      <c r="M3" s="317"/>
    </row>
    <row r="4" spans="1:13" ht="17.100000000000001" customHeight="1" x14ac:dyDescent="0.4">
      <c r="A4" s="206"/>
      <c r="B4" s="214"/>
      <c r="C4" s="305" t="s">
        <v>296</v>
      </c>
      <c r="D4" s="340" t="s">
        <v>295</v>
      </c>
      <c r="E4" s="341" t="s">
        <v>168</v>
      </c>
      <c r="F4" s="342"/>
      <c r="G4" s="318" t="str">
        <f>C4</f>
        <v>14'10下旬</v>
      </c>
      <c r="H4" s="338" t="str">
        <f>D4</f>
        <v>13'10下旬</v>
      </c>
      <c r="I4" s="341" t="s">
        <v>168</v>
      </c>
      <c r="J4" s="342"/>
      <c r="K4" s="318" t="str">
        <f>C4</f>
        <v>14'10下旬</v>
      </c>
      <c r="L4" s="319" t="str">
        <f>D4</f>
        <v>13'10下旬</v>
      </c>
      <c r="M4" s="321" t="s">
        <v>167</v>
      </c>
    </row>
    <row r="5" spans="1:13" ht="17.100000000000001" customHeight="1" x14ac:dyDescent="0.4">
      <c r="A5" s="205"/>
      <c r="B5" s="213"/>
      <c r="C5" s="306"/>
      <c r="D5" s="320"/>
      <c r="E5" s="212" t="s">
        <v>166</v>
      </c>
      <c r="F5" s="211" t="s">
        <v>165</v>
      </c>
      <c r="G5" s="306"/>
      <c r="H5" s="339"/>
      <c r="I5" s="212" t="s">
        <v>166</v>
      </c>
      <c r="J5" s="211" t="s">
        <v>165</v>
      </c>
      <c r="K5" s="306"/>
      <c r="L5" s="320"/>
      <c r="M5" s="322"/>
    </row>
    <row r="6" spans="1:13" x14ac:dyDescent="0.4">
      <c r="A6" s="332" t="s">
        <v>164</v>
      </c>
      <c r="B6" s="333"/>
      <c r="C6" s="334">
        <v>182419</v>
      </c>
      <c r="D6" s="348">
        <v>156900</v>
      </c>
      <c r="E6" s="307">
        <v>1.1626449968132568</v>
      </c>
      <c r="F6" s="328">
        <v>25519</v>
      </c>
      <c r="G6" s="334">
        <v>233196</v>
      </c>
      <c r="H6" s="336">
        <v>236663</v>
      </c>
      <c r="I6" s="307">
        <v>0.98535047726091529</v>
      </c>
      <c r="J6" s="328">
        <v>-3467</v>
      </c>
      <c r="K6" s="309">
        <v>0.78225612789241672</v>
      </c>
      <c r="L6" s="345">
        <v>0.66296801781436054</v>
      </c>
      <c r="M6" s="313">
        <v>0.11928811007805618</v>
      </c>
    </row>
    <row r="7" spans="1:13" x14ac:dyDescent="0.4">
      <c r="A7" s="330" t="s">
        <v>163</v>
      </c>
      <c r="B7" s="331"/>
      <c r="C7" s="335"/>
      <c r="D7" s="349"/>
      <c r="E7" s="344"/>
      <c r="F7" s="343"/>
      <c r="G7" s="335"/>
      <c r="H7" s="337"/>
      <c r="I7" s="344"/>
      <c r="J7" s="343"/>
      <c r="K7" s="310"/>
      <c r="L7" s="346"/>
      <c r="M7" s="347"/>
    </row>
    <row r="8" spans="1:13" ht="18" customHeight="1" x14ac:dyDescent="0.4">
      <c r="A8" s="208" t="s">
        <v>162</v>
      </c>
      <c r="B8" s="14"/>
      <c r="C8" s="15">
        <v>97174</v>
      </c>
      <c r="D8" s="16">
        <v>84014</v>
      </c>
      <c r="E8" s="17">
        <v>1.1566405599066822</v>
      </c>
      <c r="F8" s="18">
        <v>13160</v>
      </c>
      <c r="G8" s="15">
        <v>114860</v>
      </c>
      <c r="H8" s="19">
        <v>120833</v>
      </c>
      <c r="I8" s="17">
        <v>0.95056813949831587</v>
      </c>
      <c r="J8" s="18">
        <v>-5973</v>
      </c>
      <c r="K8" s="20">
        <v>0.84602124325265537</v>
      </c>
      <c r="L8" s="21">
        <v>0.69529019390398317</v>
      </c>
      <c r="M8" s="210">
        <v>0.15073104934867221</v>
      </c>
    </row>
    <row r="9" spans="1:13" ht="18" customHeight="1" x14ac:dyDescent="0.4">
      <c r="A9" s="206"/>
      <c r="B9" s="81" t="s">
        <v>157</v>
      </c>
      <c r="C9" s="23">
        <v>44413</v>
      </c>
      <c r="D9" s="24">
        <v>40516</v>
      </c>
      <c r="E9" s="25">
        <v>1.0961842235166355</v>
      </c>
      <c r="F9" s="26">
        <v>3897</v>
      </c>
      <c r="G9" s="23">
        <v>53432</v>
      </c>
      <c r="H9" s="24">
        <v>58230</v>
      </c>
      <c r="I9" s="25">
        <v>0.91760261033831358</v>
      </c>
      <c r="J9" s="26">
        <v>-4798</v>
      </c>
      <c r="K9" s="27">
        <v>0.83120601886509959</v>
      </c>
      <c r="L9" s="28">
        <v>0.69579254679718361</v>
      </c>
      <c r="M9" s="209">
        <v>0.13541347206791599</v>
      </c>
    </row>
    <row r="10" spans="1:13" ht="18" customHeight="1" x14ac:dyDescent="0.4">
      <c r="A10" s="206"/>
      <c r="B10" s="66" t="s">
        <v>156</v>
      </c>
      <c r="C10" s="30">
        <v>4249</v>
      </c>
      <c r="D10" s="31">
        <v>3782</v>
      </c>
      <c r="E10" s="32">
        <v>1.1234796404019038</v>
      </c>
      <c r="F10" s="33">
        <v>467</v>
      </c>
      <c r="G10" s="30">
        <v>4785</v>
      </c>
      <c r="H10" s="31">
        <v>4830</v>
      </c>
      <c r="I10" s="32">
        <v>0.99068322981366463</v>
      </c>
      <c r="J10" s="33">
        <v>-45</v>
      </c>
      <c r="K10" s="34">
        <v>0.88798328108672941</v>
      </c>
      <c r="L10" s="35">
        <v>0.7830227743271222</v>
      </c>
      <c r="M10" s="36">
        <v>0.10496050675960722</v>
      </c>
    </row>
    <row r="11" spans="1:13" ht="18" customHeight="1" x14ac:dyDescent="0.4">
      <c r="A11" s="206"/>
      <c r="B11" s="66" t="s">
        <v>154</v>
      </c>
      <c r="C11" s="30">
        <v>48512</v>
      </c>
      <c r="D11" s="31">
        <v>39716</v>
      </c>
      <c r="E11" s="32">
        <v>1.2214724544264277</v>
      </c>
      <c r="F11" s="33">
        <v>8796</v>
      </c>
      <c r="G11" s="30">
        <v>56643</v>
      </c>
      <c r="H11" s="31">
        <v>57773</v>
      </c>
      <c r="I11" s="32">
        <v>0.98044069028785075</v>
      </c>
      <c r="J11" s="33">
        <v>-1130</v>
      </c>
      <c r="K11" s="34">
        <v>0.8564518122274597</v>
      </c>
      <c r="L11" s="35">
        <v>0.68744915444931021</v>
      </c>
      <c r="M11" s="36">
        <v>0.16900265777814949</v>
      </c>
    </row>
    <row r="12" spans="1:13" s="45" customFormat="1" ht="18" customHeight="1" x14ac:dyDescent="0.15">
      <c r="A12" s="37"/>
      <c r="B12" s="52" t="s">
        <v>99</v>
      </c>
      <c r="C12" s="38" t="s">
        <v>0</v>
      </c>
      <c r="D12" s="39" t="s">
        <v>0</v>
      </c>
      <c r="E12" s="40" t="s">
        <v>0</v>
      </c>
      <c r="F12" s="41" t="s">
        <v>0</v>
      </c>
      <c r="G12" s="38" t="s">
        <v>0</v>
      </c>
      <c r="H12" s="39" t="s">
        <v>0</v>
      </c>
      <c r="I12" s="40" t="s">
        <v>0</v>
      </c>
      <c r="J12" s="41" t="s">
        <v>0</v>
      </c>
      <c r="K12" s="42" t="s">
        <v>0</v>
      </c>
      <c r="L12" s="43" t="s">
        <v>0</v>
      </c>
      <c r="M12" s="44" t="s">
        <v>0</v>
      </c>
    </row>
    <row r="13" spans="1:13" ht="18" customHeight="1" x14ac:dyDescent="0.4">
      <c r="A13" s="208" t="s">
        <v>161</v>
      </c>
      <c r="B13" s="14"/>
      <c r="C13" s="15">
        <v>30811</v>
      </c>
      <c r="D13" s="16">
        <v>24429</v>
      </c>
      <c r="E13" s="17">
        <v>1.2612468787097302</v>
      </c>
      <c r="F13" s="18">
        <v>6382</v>
      </c>
      <c r="G13" s="15">
        <v>41286</v>
      </c>
      <c r="H13" s="16">
        <v>37171</v>
      </c>
      <c r="I13" s="17">
        <v>1.110704581528611</v>
      </c>
      <c r="J13" s="18">
        <v>4115</v>
      </c>
      <c r="K13" s="46">
        <v>0.74628203265029303</v>
      </c>
      <c r="L13" s="47">
        <v>0.6572058863092195</v>
      </c>
      <c r="M13" s="48">
        <v>8.9076146341073525E-2</v>
      </c>
    </row>
    <row r="14" spans="1:13" ht="18" customHeight="1" x14ac:dyDescent="0.4">
      <c r="A14" s="206"/>
      <c r="B14" s="81" t="s">
        <v>157</v>
      </c>
      <c r="C14" s="23">
        <v>7732</v>
      </c>
      <c r="D14" s="24">
        <v>4120</v>
      </c>
      <c r="E14" s="25">
        <v>1.8766990291262136</v>
      </c>
      <c r="F14" s="26">
        <v>3612</v>
      </c>
      <c r="G14" s="23">
        <v>10625</v>
      </c>
      <c r="H14" s="24">
        <v>5500</v>
      </c>
      <c r="I14" s="25">
        <v>1.9318181818181819</v>
      </c>
      <c r="J14" s="26">
        <v>5125</v>
      </c>
      <c r="K14" s="49">
        <v>0.72771764705882358</v>
      </c>
      <c r="L14" s="50">
        <v>0.74909090909090914</v>
      </c>
      <c r="M14" s="29">
        <v>-2.137326203208556E-2</v>
      </c>
    </row>
    <row r="15" spans="1:13" ht="18" customHeight="1" x14ac:dyDescent="0.4">
      <c r="A15" s="206"/>
      <c r="B15" s="66" t="s">
        <v>156</v>
      </c>
      <c r="C15" s="30">
        <v>4617</v>
      </c>
      <c r="D15" s="31">
        <v>4467</v>
      </c>
      <c r="E15" s="32">
        <v>1.0335795836131632</v>
      </c>
      <c r="F15" s="33">
        <v>150</v>
      </c>
      <c r="G15" s="30">
        <v>6485</v>
      </c>
      <c r="H15" s="31">
        <v>6465</v>
      </c>
      <c r="I15" s="32">
        <v>1.0030935808197989</v>
      </c>
      <c r="J15" s="33">
        <v>20</v>
      </c>
      <c r="K15" s="34">
        <v>0.71195065535851965</v>
      </c>
      <c r="L15" s="35">
        <v>0.69095127610208817</v>
      </c>
      <c r="M15" s="36">
        <v>2.0999379256431472E-2</v>
      </c>
    </row>
    <row r="16" spans="1:13" ht="18" customHeight="1" x14ac:dyDescent="0.4">
      <c r="A16" s="206"/>
      <c r="B16" s="66" t="s">
        <v>154</v>
      </c>
      <c r="C16" s="30">
        <v>17608</v>
      </c>
      <c r="D16" s="31">
        <v>15462</v>
      </c>
      <c r="E16" s="32">
        <v>1.1387918768593972</v>
      </c>
      <c r="F16" s="33">
        <v>2146</v>
      </c>
      <c r="G16" s="30">
        <v>22397</v>
      </c>
      <c r="H16" s="31">
        <v>23517</v>
      </c>
      <c r="I16" s="32">
        <v>0.95237487774801211</v>
      </c>
      <c r="J16" s="33">
        <v>-1120</v>
      </c>
      <c r="K16" s="34">
        <v>0.78617672009644146</v>
      </c>
      <c r="L16" s="35">
        <v>0.65748182166092617</v>
      </c>
      <c r="M16" s="36">
        <v>0.12869489843551529</v>
      </c>
    </row>
    <row r="17" spans="1:13" ht="18" customHeight="1" x14ac:dyDescent="0.4">
      <c r="A17" s="206"/>
      <c r="B17" s="66" t="s">
        <v>153</v>
      </c>
      <c r="C17" s="30">
        <v>854</v>
      </c>
      <c r="D17" s="31">
        <v>380</v>
      </c>
      <c r="E17" s="32">
        <v>2.2473684210526317</v>
      </c>
      <c r="F17" s="33">
        <v>474</v>
      </c>
      <c r="G17" s="30">
        <v>1779</v>
      </c>
      <c r="H17" s="31">
        <v>1689</v>
      </c>
      <c r="I17" s="32">
        <v>1.0532859680284192</v>
      </c>
      <c r="J17" s="33">
        <v>90</v>
      </c>
      <c r="K17" s="34">
        <v>0.48004496908375494</v>
      </c>
      <c r="L17" s="35">
        <v>0.22498519834221434</v>
      </c>
      <c r="M17" s="36">
        <v>0.25505977074154063</v>
      </c>
    </row>
    <row r="18" spans="1:13" s="45" customFormat="1" ht="18" customHeight="1" x14ac:dyDescent="0.15">
      <c r="A18" s="51"/>
      <c r="B18" s="52" t="s">
        <v>99</v>
      </c>
      <c r="C18" s="53" t="s">
        <v>0</v>
      </c>
      <c r="D18" s="39" t="s">
        <v>0</v>
      </c>
      <c r="E18" s="40" t="s">
        <v>0</v>
      </c>
      <c r="F18" s="41" t="s">
        <v>0</v>
      </c>
      <c r="G18" s="53" t="s">
        <v>0</v>
      </c>
      <c r="H18" s="39" t="s">
        <v>0</v>
      </c>
      <c r="I18" s="40" t="s">
        <v>0</v>
      </c>
      <c r="J18" s="41" t="s">
        <v>0</v>
      </c>
      <c r="K18" s="42" t="s">
        <v>0</v>
      </c>
      <c r="L18" s="43" t="s">
        <v>0</v>
      </c>
      <c r="M18" s="44" t="s">
        <v>0</v>
      </c>
    </row>
    <row r="19" spans="1:13" ht="18" customHeight="1" x14ac:dyDescent="0.4">
      <c r="A19" s="208" t="s">
        <v>160</v>
      </c>
      <c r="B19" s="14"/>
      <c r="C19" s="15">
        <v>20892</v>
      </c>
      <c r="D19" s="16">
        <v>19450</v>
      </c>
      <c r="E19" s="17">
        <v>1.0741388174807198</v>
      </c>
      <c r="F19" s="18">
        <v>1442</v>
      </c>
      <c r="G19" s="15">
        <v>27952</v>
      </c>
      <c r="H19" s="19">
        <v>29415</v>
      </c>
      <c r="I19" s="17">
        <v>0.95026347101818798</v>
      </c>
      <c r="J19" s="18">
        <v>-1463</v>
      </c>
      <c r="K19" s="46">
        <v>0.74742415569547793</v>
      </c>
      <c r="L19" s="47">
        <v>0.66122726500084994</v>
      </c>
      <c r="M19" s="22">
        <v>8.6196890694627992E-2</v>
      </c>
    </row>
    <row r="20" spans="1:13" ht="18" customHeight="1" x14ac:dyDescent="0.4">
      <c r="A20" s="206"/>
      <c r="B20" s="81" t="s">
        <v>157</v>
      </c>
      <c r="C20" s="23">
        <v>0</v>
      </c>
      <c r="D20" s="24">
        <v>0</v>
      </c>
      <c r="E20" s="25" t="e">
        <v>#DIV/0!</v>
      </c>
      <c r="F20" s="26">
        <v>0</v>
      </c>
      <c r="G20" s="23">
        <v>0</v>
      </c>
      <c r="H20" s="24">
        <v>0</v>
      </c>
      <c r="I20" s="25" t="e">
        <v>#DIV/0!</v>
      </c>
      <c r="J20" s="26">
        <v>0</v>
      </c>
      <c r="K20" s="49" t="s">
        <v>0</v>
      </c>
      <c r="L20" s="50" t="s">
        <v>0</v>
      </c>
      <c r="M20" s="29" t="e">
        <v>#VALUE!</v>
      </c>
    </row>
    <row r="21" spans="1:13" ht="18" customHeight="1" x14ac:dyDescent="0.4">
      <c r="A21" s="206"/>
      <c r="B21" s="66" t="s">
        <v>156</v>
      </c>
      <c r="C21" s="30">
        <v>7644</v>
      </c>
      <c r="D21" s="31">
        <v>6572</v>
      </c>
      <c r="E21" s="32">
        <v>1.1631162507608035</v>
      </c>
      <c r="F21" s="33">
        <v>1072</v>
      </c>
      <c r="G21" s="30">
        <v>9580</v>
      </c>
      <c r="H21" s="31">
        <v>9605</v>
      </c>
      <c r="I21" s="32">
        <v>0.99739718896408125</v>
      </c>
      <c r="J21" s="33">
        <v>-25</v>
      </c>
      <c r="K21" s="34">
        <v>0.79791231732776613</v>
      </c>
      <c r="L21" s="35">
        <v>0.68422696512233216</v>
      </c>
      <c r="M21" s="36">
        <v>0.11368535220543396</v>
      </c>
    </row>
    <row r="22" spans="1:13" ht="18" customHeight="1" x14ac:dyDescent="0.4">
      <c r="A22" s="206"/>
      <c r="B22" s="66" t="s">
        <v>154</v>
      </c>
      <c r="C22" s="30">
        <v>13248</v>
      </c>
      <c r="D22" s="31">
        <v>12878</v>
      </c>
      <c r="E22" s="32">
        <v>1.0287311694362478</v>
      </c>
      <c r="F22" s="33">
        <v>370</v>
      </c>
      <c r="G22" s="30">
        <v>18372</v>
      </c>
      <c r="H22" s="31">
        <v>19810</v>
      </c>
      <c r="I22" s="32">
        <v>0.92741039878849063</v>
      </c>
      <c r="J22" s="33">
        <v>-1438</v>
      </c>
      <c r="K22" s="34">
        <v>0.72109732201175702</v>
      </c>
      <c r="L22" s="35">
        <v>0.65007571933366981</v>
      </c>
      <c r="M22" s="36">
        <v>7.1021602678087214E-2</v>
      </c>
    </row>
    <row r="23" spans="1:13" s="45" customFormat="1" ht="18" customHeight="1" x14ac:dyDescent="0.15">
      <c r="A23" s="51"/>
      <c r="B23" s="52" t="s">
        <v>99</v>
      </c>
      <c r="C23" s="53" t="s">
        <v>0</v>
      </c>
      <c r="D23" s="39" t="s">
        <v>0</v>
      </c>
      <c r="E23" s="40" t="s">
        <v>0</v>
      </c>
      <c r="F23" s="41" t="s">
        <v>0</v>
      </c>
      <c r="G23" s="53" t="s">
        <v>0</v>
      </c>
      <c r="H23" s="39" t="s">
        <v>0</v>
      </c>
      <c r="I23" s="40" t="s">
        <v>0</v>
      </c>
      <c r="J23" s="41" t="s">
        <v>0</v>
      </c>
      <c r="K23" s="42" t="s">
        <v>0</v>
      </c>
      <c r="L23" s="43" t="s">
        <v>0</v>
      </c>
      <c r="M23" s="44" t="s">
        <v>0</v>
      </c>
    </row>
    <row r="24" spans="1:13" ht="18" customHeight="1" x14ac:dyDescent="0.4">
      <c r="A24" s="208" t="s">
        <v>159</v>
      </c>
      <c r="B24" s="14"/>
      <c r="C24" s="15">
        <v>14425</v>
      </c>
      <c r="D24" s="16">
        <v>11754</v>
      </c>
      <c r="E24" s="17">
        <v>1.2272417900289263</v>
      </c>
      <c r="F24" s="18">
        <v>2671</v>
      </c>
      <c r="G24" s="15">
        <v>18012</v>
      </c>
      <c r="H24" s="19">
        <v>17167</v>
      </c>
      <c r="I24" s="17">
        <v>1.0492223451971807</v>
      </c>
      <c r="J24" s="18">
        <v>845</v>
      </c>
      <c r="K24" s="46">
        <v>0.80085498556517876</v>
      </c>
      <c r="L24" s="47">
        <v>0.68468573425758728</v>
      </c>
      <c r="M24" s="48">
        <v>0.11616925130759148</v>
      </c>
    </row>
    <row r="25" spans="1:13" ht="18" customHeight="1" x14ac:dyDescent="0.4">
      <c r="A25" s="206"/>
      <c r="B25" s="81" t="s">
        <v>157</v>
      </c>
      <c r="C25" s="23">
        <v>0</v>
      </c>
      <c r="D25" s="24">
        <v>0</v>
      </c>
      <c r="E25" s="25" t="e">
        <v>#DIV/0!</v>
      </c>
      <c r="F25" s="26">
        <v>0</v>
      </c>
      <c r="G25" s="23">
        <v>0</v>
      </c>
      <c r="H25" s="24">
        <v>0</v>
      </c>
      <c r="I25" s="25" t="e">
        <v>#DIV/0!</v>
      </c>
      <c r="J25" s="26">
        <v>0</v>
      </c>
      <c r="K25" s="49" t="s">
        <v>0</v>
      </c>
      <c r="L25" s="50" t="s">
        <v>0</v>
      </c>
      <c r="M25" s="29" t="e">
        <v>#VALUE!</v>
      </c>
    </row>
    <row r="26" spans="1:13" ht="18" customHeight="1" x14ac:dyDescent="0.4">
      <c r="A26" s="206"/>
      <c r="B26" s="66" t="s">
        <v>156</v>
      </c>
      <c r="C26" s="30">
        <v>5662</v>
      </c>
      <c r="D26" s="31">
        <v>4596</v>
      </c>
      <c r="E26" s="32">
        <v>1.2319408181026981</v>
      </c>
      <c r="F26" s="33">
        <v>1066</v>
      </c>
      <c r="G26" s="30">
        <v>6430</v>
      </c>
      <c r="H26" s="31">
        <v>6430</v>
      </c>
      <c r="I26" s="32">
        <v>1</v>
      </c>
      <c r="J26" s="33">
        <v>0</v>
      </c>
      <c r="K26" s="34">
        <v>0.8805598755832037</v>
      </c>
      <c r="L26" s="35">
        <v>0.71477449455676512</v>
      </c>
      <c r="M26" s="36">
        <v>0.16578538102643858</v>
      </c>
    </row>
    <row r="27" spans="1:13" ht="18" customHeight="1" x14ac:dyDescent="0.4">
      <c r="A27" s="206"/>
      <c r="B27" s="66" t="s">
        <v>154</v>
      </c>
      <c r="C27" s="30">
        <v>8763</v>
      </c>
      <c r="D27" s="31">
        <v>7158</v>
      </c>
      <c r="E27" s="32">
        <v>1.2242246437552389</v>
      </c>
      <c r="F27" s="33">
        <v>1605</v>
      </c>
      <c r="G27" s="30">
        <v>11582</v>
      </c>
      <c r="H27" s="31">
        <v>10737</v>
      </c>
      <c r="I27" s="32">
        <v>1.0786998230418181</v>
      </c>
      <c r="J27" s="33">
        <v>845</v>
      </c>
      <c r="K27" s="34">
        <v>0.75660507684337763</v>
      </c>
      <c r="L27" s="35">
        <v>0.66666666666666663</v>
      </c>
      <c r="M27" s="36">
        <v>8.9938410176711003E-2</v>
      </c>
    </row>
    <row r="28" spans="1:13" s="45" customFormat="1" ht="18" customHeight="1" x14ac:dyDescent="0.15">
      <c r="A28" s="51"/>
      <c r="B28" s="52" t="s">
        <v>99</v>
      </c>
      <c r="C28" s="53" t="s">
        <v>0</v>
      </c>
      <c r="D28" s="39" t="s">
        <v>0</v>
      </c>
      <c r="E28" s="40" t="s">
        <v>0</v>
      </c>
      <c r="F28" s="41" t="s">
        <v>0</v>
      </c>
      <c r="G28" s="53" t="s">
        <v>0</v>
      </c>
      <c r="H28" s="39" t="s">
        <v>0</v>
      </c>
      <c r="I28" s="40" t="s">
        <v>0</v>
      </c>
      <c r="J28" s="41" t="s">
        <v>0</v>
      </c>
      <c r="K28" s="42" t="s">
        <v>0</v>
      </c>
      <c r="L28" s="43" t="s">
        <v>0</v>
      </c>
      <c r="M28" s="44" t="s">
        <v>0</v>
      </c>
    </row>
    <row r="29" spans="1:13" ht="18" customHeight="1" x14ac:dyDescent="0.4">
      <c r="A29" s="208" t="s">
        <v>158</v>
      </c>
      <c r="B29" s="14"/>
      <c r="C29" s="15">
        <v>19117</v>
      </c>
      <c r="D29" s="16">
        <v>17253</v>
      </c>
      <c r="E29" s="17">
        <v>1.1080391815916073</v>
      </c>
      <c r="F29" s="18">
        <v>1864</v>
      </c>
      <c r="G29" s="15">
        <v>31086</v>
      </c>
      <c r="H29" s="16">
        <v>32077</v>
      </c>
      <c r="I29" s="17">
        <v>0.96910558967484495</v>
      </c>
      <c r="J29" s="18">
        <v>-991</v>
      </c>
      <c r="K29" s="46">
        <v>0.6149713697484398</v>
      </c>
      <c r="L29" s="47">
        <v>0.53786201951554069</v>
      </c>
      <c r="M29" s="22">
        <v>7.710935023289911E-2</v>
      </c>
    </row>
    <row r="30" spans="1:13" ht="18" customHeight="1" x14ac:dyDescent="0.4">
      <c r="A30" s="206"/>
      <c r="B30" s="81" t="s">
        <v>157</v>
      </c>
      <c r="C30" s="23">
        <v>0</v>
      </c>
      <c r="D30" s="24">
        <v>0</v>
      </c>
      <c r="E30" s="25" t="e">
        <v>#DIV/0!</v>
      </c>
      <c r="F30" s="26">
        <v>0</v>
      </c>
      <c r="G30" s="23">
        <v>0</v>
      </c>
      <c r="H30" s="24">
        <v>0</v>
      </c>
      <c r="I30" s="25" t="e">
        <v>#DIV/0!</v>
      </c>
      <c r="J30" s="26">
        <v>0</v>
      </c>
      <c r="K30" s="49" t="s">
        <v>0</v>
      </c>
      <c r="L30" s="50" t="s">
        <v>0</v>
      </c>
      <c r="M30" s="29" t="e">
        <v>#VALUE!</v>
      </c>
    </row>
    <row r="31" spans="1:13" ht="18" customHeight="1" x14ac:dyDescent="0.4">
      <c r="A31" s="206"/>
      <c r="B31" s="66" t="s">
        <v>156</v>
      </c>
      <c r="C31" s="30">
        <v>2326</v>
      </c>
      <c r="D31" s="207">
        <v>2151</v>
      </c>
      <c r="E31" s="32">
        <v>1.0813575081357507</v>
      </c>
      <c r="F31" s="33">
        <v>175</v>
      </c>
      <c r="G31" s="30">
        <v>3190</v>
      </c>
      <c r="H31" s="207">
        <v>2910</v>
      </c>
      <c r="I31" s="32">
        <v>1.0962199312714778</v>
      </c>
      <c r="J31" s="33">
        <v>280</v>
      </c>
      <c r="K31" s="34">
        <v>0.72915360501567394</v>
      </c>
      <c r="L31" s="35">
        <v>0.7391752577319588</v>
      </c>
      <c r="M31" s="36">
        <v>-1.0021652716284857E-2</v>
      </c>
    </row>
    <row r="32" spans="1:13" ht="18" customHeight="1" x14ac:dyDescent="0.4">
      <c r="A32" s="206"/>
      <c r="B32" s="66" t="s">
        <v>155</v>
      </c>
      <c r="C32" s="30">
        <v>671</v>
      </c>
      <c r="D32" s="31">
        <v>548</v>
      </c>
      <c r="E32" s="32">
        <v>1.2244525547445255</v>
      </c>
      <c r="F32" s="33">
        <v>123</v>
      </c>
      <c r="G32" s="30">
        <v>901</v>
      </c>
      <c r="H32" s="31">
        <v>929</v>
      </c>
      <c r="I32" s="32">
        <v>0.96986006458557594</v>
      </c>
      <c r="J32" s="33">
        <v>-28</v>
      </c>
      <c r="K32" s="34">
        <v>0.74472807991120982</v>
      </c>
      <c r="L32" s="35">
        <v>0.58988159311087196</v>
      </c>
      <c r="M32" s="36">
        <v>0.15484648680033786</v>
      </c>
    </row>
    <row r="33" spans="1:13" ht="18" customHeight="1" x14ac:dyDescent="0.4">
      <c r="A33" s="206"/>
      <c r="B33" s="66" t="s">
        <v>154</v>
      </c>
      <c r="C33" s="30">
        <v>14998</v>
      </c>
      <c r="D33" s="31">
        <v>13675</v>
      </c>
      <c r="E33" s="32">
        <v>1.096745886654479</v>
      </c>
      <c r="F33" s="33">
        <v>1323</v>
      </c>
      <c r="G33" s="30">
        <v>25206</v>
      </c>
      <c r="H33" s="31">
        <v>26466</v>
      </c>
      <c r="I33" s="32">
        <v>0.95239174790296988</v>
      </c>
      <c r="J33" s="33">
        <v>-1260</v>
      </c>
      <c r="K33" s="34">
        <v>0.59501705943029437</v>
      </c>
      <c r="L33" s="35">
        <v>0.5167006725610217</v>
      </c>
      <c r="M33" s="36">
        <v>7.8316386869272669E-2</v>
      </c>
    </row>
    <row r="34" spans="1:13" ht="18" customHeight="1" x14ac:dyDescent="0.4">
      <c r="A34" s="206"/>
      <c r="B34" s="66" t="s">
        <v>153</v>
      </c>
      <c r="C34" s="30">
        <v>1122</v>
      </c>
      <c r="D34" s="31">
        <v>879</v>
      </c>
      <c r="E34" s="32">
        <v>1.2764505119453924</v>
      </c>
      <c r="F34" s="33">
        <v>243</v>
      </c>
      <c r="G34" s="30">
        <v>1789</v>
      </c>
      <c r="H34" s="31">
        <v>1772</v>
      </c>
      <c r="I34" s="32">
        <v>1.0095936794582392</v>
      </c>
      <c r="J34" s="33">
        <v>17</v>
      </c>
      <c r="K34" s="34">
        <v>0.62716601453325882</v>
      </c>
      <c r="L34" s="35">
        <v>0.49604966139954854</v>
      </c>
      <c r="M34" s="36">
        <v>0.13111635313371028</v>
      </c>
    </row>
    <row r="35" spans="1:13" s="45" customFormat="1" ht="18" customHeight="1" x14ac:dyDescent="0.15">
      <c r="A35" s="37"/>
      <c r="B35" s="57" t="s">
        <v>99</v>
      </c>
      <c r="C35" s="58" t="s">
        <v>0</v>
      </c>
      <c r="D35" s="59" t="s">
        <v>0</v>
      </c>
      <c r="E35" s="60" t="s">
        <v>0</v>
      </c>
      <c r="F35" s="61" t="s">
        <v>0</v>
      </c>
      <c r="G35" s="58" t="s">
        <v>0</v>
      </c>
      <c r="H35" s="59" t="s">
        <v>0</v>
      </c>
      <c r="I35" s="60" t="s">
        <v>0</v>
      </c>
      <c r="J35" s="61" t="s">
        <v>0</v>
      </c>
      <c r="K35" s="62" t="s">
        <v>0</v>
      </c>
      <c r="L35" s="63" t="s">
        <v>0</v>
      </c>
      <c r="M35" s="64" t="s">
        <v>0</v>
      </c>
    </row>
    <row r="36" spans="1:13" s="45" customFormat="1" ht="18" customHeight="1" thickBot="1" x14ac:dyDescent="0.2">
      <c r="A36" s="51"/>
      <c r="B36" s="52" t="s">
        <v>152</v>
      </c>
      <c r="C36" s="53" t="s">
        <v>0</v>
      </c>
      <c r="D36" s="39" t="s">
        <v>0</v>
      </c>
      <c r="E36" s="40" t="s">
        <v>0</v>
      </c>
      <c r="F36" s="41" t="s">
        <v>0</v>
      </c>
      <c r="G36" s="53" t="s">
        <v>0</v>
      </c>
      <c r="H36" s="39" t="s">
        <v>0</v>
      </c>
      <c r="I36" s="40" t="s">
        <v>0</v>
      </c>
      <c r="J36" s="41" t="s">
        <v>0</v>
      </c>
      <c r="K36" s="67" t="s">
        <v>0</v>
      </c>
      <c r="L36" s="68" t="s">
        <v>0</v>
      </c>
      <c r="M36" s="69" t="s">
        <v>0</v>
      </c>
    </row>
    <row r="37" spans="1:13" x14ac:dyDescent="0.4">
      <c r="C37" s="203"/>
      <c r="G37" s="203"/>
    </row>
    <row r="38" spans="1:13" x14ac:dyDescent="0.4">
      <c r="C38" s="203"/>
      <c r="G38" s="203"/>
    </row>
    <row r="39" spans="1:13" x14ac:dyDescent="0.4">
      <c r="C39" s="203"/>
      <c r="G39" s="71"/>
    </row>
    <row r="40" spans="1:13" x14ac:dyDescent="0.4">
      <c r="C40" s="203"/>
      <c r="G40" s="203"/>
    </row>
    <row r="41" spans="1:13" x14ac:dyDescent="0.4">
      <c r="C41" s="203"/>
      <c r="G41" s="203"/>
    </row>
    <row r="42" spans="1:13" x14ac:dyDescent="0.4">
      <c r="C42" s="203"/>
      <c r="G42" s="203"/>
    </row>
    <row r="43" spans="1:13" x14ac:dyDescent="0.4">
      <c r="C43" s="203"/>
      <c r="G43" s="203"/>
    </row>
    <row r="44" spans="1:13" x14ac:dyDescent="0.4">
      <c r="C44" s="203"/>
      <c r="G44" s="203"/>
    </row>
    <row r="45" spans="1:13" x14ac:dyDescent="0.4">
      <c r="C45" s="203"/>
      <c r="G45" s="203"/>
    </row>
    <row r="46" spans="1:13" x14ac:dyDescent="0.4">
      <c r="C46" s="203"/>
      <c r="G46" s="203"/>
    </row>
    <row r="47" spans="1:13" x14ac:dyDescent="0.4">
      <c r="C47" s="203"/>
      <c r="G47" s="203"/>
    </row>
    <row r="48" spans="1:13" x14ac:dyDescent="0.4">
      <c r="C48" s="203"/>
      <c r="G48" s="203"/>
    </row>
    <row r="49" spans="3:7" x14ac:dyDescent="0.4">
      <c r="C49" s="203"/>
      <c r="G49" s="203"/>
    </row>
    <row r="50" spans="3:7" x14ac:dyDescent="0.4">
      <c r="C50" s="203"/>
      <c r="G50" s="203"/>
    </row>
    <row r="51" spans="3:7" x14ac:dyDescent="0.4">
      <c r="C51" s="203"/>
      <c r="G51" s="203"/>
    </row>
    <row r="52" spans="3:7" x14ac:dyDescent="0.4">
      <c r="C52" s="203"/>
      <c r="G52" s="203"/>
    </row>
    <row r="53" spans="3:7" x14ac:dyDescent="0.4">
      <c r="C53" s="203"/>
      <c r="G53" s="203"/>
    </row>
    <row r="54" spans="3:7" x14ac:dyDescent="0.4">
      <c r="C54" s="203"/>
      <c r="G54" s="203"/>
    </row>
    <row r="55" spans="3:7" x14ac:dyDescent="0.4">
      <c r="C55" s="203"/>
      <c r="G55" s="203"/>
    </row>
    <row r="56" spans="3:7" x14ac:dyDescent="0.4">
      <c r="C56" s="203"/>
      <c r="G56" s="203"/>
    </row>
    <row r="57" spans="3:7" x14ac:dyDescent="0.4">
      <c r="C57" s="203"/>
      <c r="G57" s="203"/>
    </row>
    <row r="58" spans="3:7" x14ac:dyDescent="0.4">
      <c r="C58" s="203"/>
      <c r="G58" s="203"/>
    </row>
    <row r="59" spans="3:7" x14ac:dyDescent="0.4">
      <c r="C59" s="203"/>
      <c r="G59" s="203"/>
    </row>
    <row r="60" spans="3:7" x14ac:dyDescent="0.4">
      <c r="C60" s="203"/>
      <c r="G60" s="203"/>
    </row>
    <row r="61" spans="3:7" x14ac:dyDescent="0.4">
      <c r="C61" s="203"/>
      <c r="G61" s="203"/>
    </row>
    <row r="62" spans="3:7" x14ac:dyDescent="0.4">
      <c r="C62" s="203"/>
      <c r="G62" s="203"/>
    </row>
    <row r="63" spans="3:7" x14ac:dyDescent="0.4">
      <c r="C63" s="203"/>
      <c r="G63" s="203"/>
    </row>
    <row r="64" spans="3:7" x14ac:dyDescent="0.4">
      <c r="C64" s="203"/>
      <c r="G64" s="203"/>
    </row>
    <row r="65" spans="2:7" x14ac:dyDescent="0.4">
      <c r="C65" s="203"/>
      <c r="G65" s="203"/>
    </row>
    <row r="66" spans="2:7" x14ac:dyDescent="0.4">
      <c r="C66" s="203"/>
      <c r="G66" s="203"/>
    </row>
    <row r="67" spans="2:7" x14ac:dyDescent="0.4">
      <c r="B67" s="202">
        <v>6025</v>
      </c>
      <c r="C67" s="203"/>
      <c r="F67" s="201">
        <v>10620</v>
      </c>
      <c r="G67" s="203"/>
    </row>
    <row r="68" spans="2:7" x14ac:dyDescent="0.4">
      <c r="C68" s="203"/>
      <c r="G68" s="203"/>
    </row>
    <row r="69" spans="2:7" x14ac:dyDescent="0.4">
      <c r="C69" s="203"/>
      <c r="G69" s="203"/>
    </row>
    <row r="70" spans="2:7" x14ac:dyDescent="0.4">
      <c r="C70" s="203"/>
      <c r="G70" s="203"/>
    </row>
    <row r="71" spans="2:7" x14ac:dyDescent="0.4">
      <c r="C71" s="203"/>
      <c r="G71" s="203"/>
    </row>
    <row r="72" spans="2:7" x14ac:dyDescent="0.4">
      <c r="C72" s="203"/>
      <c r="G72" s="203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26'!A1" display="'h26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0"/>
  <sheetViews>
    <sheetView showGridLines="0" zoomScale="90" zoomScaleNormal="90" zoomScaleSheetLayoutView="90" workbookViewId="0">
      <pane xSplit="6" ySplit="5" topLeftCell="G15" activePane="bottomRight" state="frozen"/>
      <selection activeCell="H23" sqref="H23"/>
      <selection pane="topRight" activeCell="H23" sqref="H23"/>
      <selection pane="bottomLeft" activeCell="H23" sqref="H23"/>
      <selection pane="bottomRight" sqref="A1:D1"/>
    </sheetView>
  </sheetViews>
  <sheetFormatPr defaultRowHeight="13.5" x14ac:dyDescent="0.4"/>
  <cols>
    <col min="1" max="1" width="2.125" style="136" customWidth="1"/>
    <col min="2" max="2" width="1.125" style="136" customWidth="1"/>
    <col min="3" max="3" width="6.75" style="136" customWidth="1"/>
    <col min="4" max="4" width="2.625" style="136" bestFit="1" customWidth="1"/>
    <col min="5" max="5" width="7.125" style="136" bestFit="1" customWidth="1"/>
    <col min="6" max="6" width="6.375" style="136" customWidth="1"/>
    <col min="7" max="8" width="12.75" style="136" bestFit="1" customWidth="1"/>
    <col min="9" max="9" width="7.625" style="136" customWidth="1"/>
    <col min="10" max="10" width="9.625" style="136" customWidth="1"/>
    <col min="11" max="12" width="12.75" style="136" bestFit="1" customWidth="1"/>
    <col min="13" max="13" width="7.625" style="136" customWidth="1"/>
    <col min="14" max="16" width="9.625" style="136" customWidth="1"/>
    <col min="17" max="17" width="8.625" style="136" customWidth="1"/>
    <col min="18" max="16384" width="9" style="136"/>
  </cols>
  <sheetData>
    <row r="1" spans="1:19" ht="17.25" customHeight="1" thickBot="1" x14ac:dyDescent="0.45">
      <c r="A1" s="281" t="str">
        <f>'h26'!A1</f>
        <v>平成26年度</v>
      </c>
      <c r="B1" s="281"/>
      <c r="C1" s="281"/>
      <c r="D1" s="281"/>
      <c r="E1" s="89"/>
      <c r="F1" s="89"/>
      <c r="G1" s="89"/>
      <c r="H1" s="89"/>
      <c r="I1" s="89"/>
      <c r="J1" s="92" t="str">
        <f ca="1">RIGHT(CELL("filename",$A$1),LEN(CELL("filename",$A$1))-FIND("]",CELL("filename",$A$1)))</f>
        <v>11月（月間）</v>
      </c>
      <c r="K1" s="93" t="s">
        <v>72</v>
      </c>
      <c r="L1" s="89"/>
      <c r="M1" s="89"/>
      <c r="N1" s="89"/>
      <c r="O1" s="89"/>
      <c r="P1" s="89"/>
      <c r="Q1" s="89"/>
    </row>
    <row r="2" spans="1:19" x14ac:dyDescent="0.4">
      <c r="A2" s="299">
        <v>26</v>
      </c>
      <c r="B2" s="284"/>
      <c r="C2" s="1">
        <v>2014</v>
      </c>
      <c r="D2" s="2" t="s">
        <v>141</v>
      </c>
      <c r="E2" s="2">
        <v>11</v>
      </c>
      <c r="F2" s="2" t="s">
        <v>140</v>
      </c>
      <c r="G2" s="291" t="s">
        <v>139</v>
      </c>
      <c r="H2" s="284"/>
      <c r="I2" s="284"/>
      <c r="J2" s="292"/>
      <c r="K2" s="284" t="s">
        <v>138</v>
      </c>
      <c r="L2" s="284"/>
      <c r="M2" s="284"/>
      <c r="N2" s="284"/>
      <c r="O2" s="291" t="s">
        <v>137</v>
      </c>
      <c r="P2" s="284"/>
      <c r="Q2" s="302"/>
    </row>
    <row r="3" spans="1:19" x14ac:dyDescent="0.4">
      <c r="A3" s="295" t="s">
        <v>136</v>
      </c>
      <c r="B3" s="296"/>
      <c r="C3" s="296"/>
      <c r="D3" s="296"/>
      <c r="E3" s="296"/>
      <c r="F3" s="296"/>
      <c r="G3" s="293" t="s">
        <v>298</v>
      </c>
      <c r="H3" s="287" t="s">
        <v>297</v>
      </c>
      <c r="I3" s="289" t="s">
        <v>133</v>
      </c>
      <c r="J3" s="290"/>
      <c r="K3" s="285" t="s">
        <v>298</v>
      </c>
      <c r="L3" s="287" t="s">
        <v>297</v>
      </c>
      <c r="M3" s="289" t="s">
        <v>133</v>
      </c>
      <c r="N3" s="290"/>
      <c r="O3" s="303" t="s">
        <v>298</v>
      </c>
      <c r="P3" s="282" t="s">
        <v>297</v>
      </c>
      <c r="Q3" s="300" t="s">
        <v>131</v>
      </c>
    </row>
    <row r="4" spans="1:19" ht="14.25" thickBot="1" x14ac:dyDescent="0.45">
      <c r="A4" s="297"/>
      <c r="B4" s="298"/>
      <c r="C4" s="298"/>
      <c r="D4" s="298"/>
      <c r="E4" s="298"/>
      <c r="F4" s="298"/>
      <c r="G4" s="294"/>
      <c r="H4" s="288"/>
      <c r="I4" s="3" t="s">
        <v>132</v>
      </c>
      <c r="J4" s="4" t="s">
        <v>131</v>
      </c>
      <c r="K4" s="286"/>
      <c r="L4" s="288"/>
      <c r="M4" s="3" t="s">
        <v>132</v>
      </c>
      <c r="N4" s="4" t="s">
        <v>131</v>
      </c>
      <c r="O4" s="304"/>
      <c r="P4" s="283"/>
      <c r="Q4" s="301"/>
    </row>
    <row r="5" spans="1:19" x14ac:dyDescent="0.4">
      <c r="A5" s="176" t="s">
        <v>130</v>
      </c>
      <c r="B5" s="195"/>
      <c r="C5" s="195"/>
      <c r="D5" s="195"/>
      <c r="E5" s="195"/>
      <c r="F5" s="195"/>
      <c r="G5" s="194">
        <v>524541</v>
      </c>
      <c r="H5" s="193">
        <v>509245</v>
      </c>
      <c r="I5" s="192">
        <v>1.0300366228436215</v>
      </c>
      <c r="J5" s="191">
        <v>15296</v>
      </c>
      <c r="K5" s="194">
        <v>709336</v>
      </c>
      <c r="L5" s="193">
        <v>707227</v>
      </c>
      <c r="M5" s="192">
        <v>1.0029820694062868</v>
      </c>
      <c r="N5" s="191">
        <v>2109</v>
      </c>
      <c r="O5" s="190">
        <v>0.73948171247476513</v>
      </c>
      <c r="P5" s="189">
        <v>0.72005876472476305</v>
      </c>
      <c r="Q5" s="188">
        <v>1.9422947750002084E-2</v>
      </c>
      <c r="R5" s="139"/>
      <c r="S5" s="139"/>
    </row>
    <row r="6" spans="1:19" x14ac:dyDescent="0.4">
      <c r="A6" s="159" t="s">
        <v>129</v>
      </c>
      <c r="B6" s="158" t="s">
        <v>128</v>
      </c>
      <c r="C6" s="158"/>
      <c r="D6" s="158"/>
      <c r="E6" s="158"/>
      <c r="F6" s="158"/>
      <c r="G6" s="157">
        <v>200339</v>
      </c>
      <c r="H6" s="156">
        <v>188267</v>
      </c>
      <c r="I6" s="155">
        <v>1.0641216995012404</v>
      </c>
      <c r="J6" s="154">
        <v>12072</v>
      </c>
      <c r="K6" s="177">
        <v>255278</v>
      </c>
      <c r="L6" s="156">
        <v>250151</v>
      </c>
      <c r="M6" s="155">
        <v>1.0204956206451303</v>
      </c>
      <c r="N6" s="154">
        <v>5127</v>
      </c>
      <c r="O6" s="153">
        <v>0.78478756492921442</v>
      </c>
      <c r="P6" s="152">
        <v>0.75261342149341792</v>
      </c>
      <c r="Q6" s="151">
        <v>3.2174143435796498E-2</v>
      </c>
      <c r="R6" s="139"/>
      <c r="S6" s="139"/>
    </row>
    <row r="7" spans="1:19" x14ac:dyDescent="0.4">
      <c r="A7" s="169"/>
      <c r="B7" s="159" t="s">
        <v>127</v>
      </c>
      <c r="C7" s="158"/>
      <c r="D7" s="158"/>
      <c r="E7" s="158"/>
      <c r="F7" s="158"/>
      <c r="G7" s="157">
        <v>133152</v>
      </c>
      <c r="H7" s="156">
        <v>119911</v>
      </c>
      <c r="I7" s="155">
        <v>1.1104235641434064</v>
      </c>
      <c r="J7" s="154">
        <v>13241</v>
      </c>
      <c r="K7" s="157">
        <v>169675</v>
      </c>
      <c r="L7" s="156">
        <v>161267</v>
      </c>
      <c r="M7" s="155">
        <v>1.0521371390303038</v>
      </c>
      <c r="N7" s="154">
        <v>8408</v>
      </c>
      <c r="O7" s="153">
        <v>0.78474731103580375</v>
      </c>
      <c r="P7" s="152">
        <v>0.74355571815684551</v>
      </c>
      <c r="Q7" s="151">
        <v>4.1191592878958239E-2</v>
      </c>
      <c r="R7" s="139"/>
      <c r="S7" s="139"/>
    </row>
    <row r="8" spans="1:19" x14ac:dyDescent="0.4">
      <c r="A8" s="169"/>
      <c r="B8" s="169"/>
      <c r="C8" s="168" t="s">
        <v>98</v>
      </c>
      <c r="D8" s="5"/>
      <c r="E8" s="167"/>
      <c r="F8" s="6" t="s">
        <v>84</v>
      </c>
      <c r="G8" s="166">
        <v>112024</v>
      </c>
      <c r="H8" s="165">
        <v>106628</v>
      </c>
      <c r="I8" s="164">
        <v>1.0506058446186743</v>
      </c>
      <c r="J8" s="163">
        <v>5396</v>
      </c>
      <c r="K8" s="166">
        <v>139800</v>
      </c>
      <c r="L8" s="165">
        <v>142184</v>
      </c>
      <c r="M8" s="164">
        <v>0.98323299386710183</v>
      </c>
      <c r="N8" s="163">
        <v>-2384</v>
      </c>
      <c r="O8" s="162">
        <v>0.80131616595135913</v>
      </c>
      <c r="P8" s="161">
        <v>0.74992966859843579</v>
      </c>
      <c r="Q8" s="160">
        <v>5.1386497352923333E-2</v>
      </c>
      <c r="R8" s="139"/>
      <c r="S8" s="139"/>
    </row>
    <row r="9" spans="1:19" x14ac:dyDescent="0.4">
      <c r="A9" s="169"/>
      <c r="B9" s="169"/>
      <c r="C9" s="168" t="s">
        <v>112</v>
      </c>
      <c r="D9" s="167"/>
      <c r="E9" s="167"/>
      <c r="F9" s="6" t="s">
        <v>84</v>
      </c>
      <c r="G9" s="166">
        <v>21128</v>
      </c>
      <c r="H9" s="165">
        <v>11093</v>
      </c>
      <c r="I9" s="164">
        <v>1.9046245379969351</v>
      </c>
      <c r="J9" s="163">
        <v>10035</v>
      </c>
      <c r="K9" s="166">
        <v>29875</v>
      </c>
      <c r="L9" s="165">
        <v>15000</v>
      </c>
      <c r="M9" s="164">
        <v>1.9916666666666667</v>
      </c>
      <c r="N9" s="163">
        <v>14875</v>
      </c>
      <c r="O9" s="162">
        <v>0.70721338912133891</v>
      </c>
      <c r="P9" s="161">
        <v>0.73953333333333338</v>
      </c>
      <c r="Q9" s="160">
        <v>-3.2319944211994467E-2</v>
      </c>
      <c r="R9" s="139"/>
      <c r="S9" s="139"/>
    </row>
    <row r="10" spans="1:19" x14ac:dyDescent="0.4">
      <c r="A10" s="169"/>
      <c r="B10" s="169"/>
      <c r="C10" s="168" t="s">
        <v>96</v>
      </c>
      <c r="D10" s="167"/>
      <c r="E10" s="167"/>
      <c r="F10" s="173"/>
      <c r="G10" s="166"/>
      <c r="H10" s="165"/>
      <c r="I10" s="164" t="e">
        <v>#DIV/0!</v>
      </c>
      <c r="J10" s="163">
        <v>0</v>
      </c>
      <c r="K10" s="166"/>
      <c r="L10" s="165"/>
      <c r="M10" s="164" t="e">
        <v>#DIV/0!</v>
      </c>
      <c r="N10" s="163">
        <v>0</v>
      </c>
      <c r="O10" s="162" t="e">
        <v>#DIV/0!</v>
      </c>
      <c r="P10" s="161" t="e">
        <v>#DIV/0!</v>
      </c>
      <c r="Q10" s="160" t="e">
        <v>#DIV/0!</v>
      </c>
      <c r="R10" s="139"/>
      <c r="S10" s="139"/>
    </row>
    <row r="11" spans="1:19" x14ac:dyDescent="0.4">
      <c r="A11" s="169"/>
      <c r="B11" s="169"/>
      <c r="C11" s="168" t="s">
        <v>97</v>
      </c>
      <c r="D11" s="167"/>
      <c r="E11" s="167"/>
      <c r="F11" s="173"/>
      <c r="G11" s="166"/>
      <c r="H11" s="165"/>
      <c r="I11" s="164" t="e">
        <v>#DIV/0!</v>
      </c>
      <c r="J11" s="163">
        <v>0</v>
      </c>
      <c r="K11" s="166"/>
      <c r="L11" s="165"/>
      <c r="M11" s="164" t="e">
        <v>#DIV/0!</v>
      </c>
      <c r="N11" s="163">
        <v>0</v>
      </c>
      <c r="O11" s="162" t="e">
        <v>#DIV/0!</v>
      </c>
      <c r="P11" s="161" t="e">
        <v>#DIV/0!</v>
      </c>
      <c r="Q11" s="160" t="e">
        <v>#DIV/0!</v>
      </c>
      <c r="R11" s="139"/>
      <c r="S11" s="139"/>
    </row>
    <row r="12" spans="1:19" x14ac:dyDescent="0.4">
      <c r="A12" s="169"/>
      <c r="B12" s="169"/>
      <c r="C12" s="168" t="s">
        <v>93</v>
      </c>
      <c r="D12" s="167"/>
      <c r="E12" s="167"/>
      <c r="F12" s="173"/>
      <c r="G12" s="166"/>
      <c r="H12" s="165"/>
      <c r="I12" s="164" t="e">
        <v>#DIV/0!</v>
      </c>
      <c r="J12" s="163">
        <v>0</v>
      </c>
      <c r="K12" s="166"/>
      <c r="L12" s="165"/>
      <c r="M12" s="164" t="e">
        <v>#DIV/0!</v>
      </c>
      <c r="N12" s="163">
        <v>0</v>
      </c>
      <c r="O12" s="162" t="e">
        <v>#DIV/0!</v>
      </c>
      <c r="P12" s="161" t="e">
        <v>#DIV/0!</v>
      </c>
      <c r="Q12" s="160" t="e">
        <v>#DIV/0!</v>
      </c>
      <c r="R12" s="139"/>
      <c r="S12" s="139"/>
    </row>
    <row r="13" spans="1:19" x14ac:dyDescent="0.4">
      <c r="A13" s="169"/>
      <c r="B13" s="169"/>
      <c r="C13" s="168" t="s">
        <v>91</v>
      </c>
      <c r="D13" s="167"/>
      <c r="E13" s="167"/>
      <c r="F13" s="6" t="s">
        <v>84</v>
      </c>
      <c r="G13" s="166">
        <v>0</v>
      </c>
      <c r="H13" s="165">
        <v>2190</v>
      </c>
      <c r="I13" s="164">
        <v>0</v>
      </c>
      <c r="J13" s="163">
        <v>-2190</v>
      </c>
      <c r="K13" s="166">
        <v>0</v>
      </c>
      <c r="L13" s="165">
        <v>4083</v>
      </c>
      <c r="M13" s="164">
        <v>0</v>
      </c>
      <c r="N13" s="163">
        <v>-4083</v>
      </c>
      <c r="O13" s="162" t="e">
        <v>#DIV/0!</v>
      </c>
      <c r="P13" s="161">
        <v>0.53637031594415874</v>
      </c>
      <c r="Q13" s="160" t="e">
        <v>#DIV/0!</v>
      </c>
      <c r="R13" s="139"/>
      <c r="S13" s="139"/>
    </row>
    <row r="14" spans="1:19" x14ac:dyDescent="0.4">
      <c r="A14" s="169"/>
      <c r="B14" s="169"/>
      <c r="C14" s="168" t="s">
        <v>110</v>
      </c>
      <c r="D14" s="167"/>
      <c r="E14" s="167"/>
      <c r="F14" s="173"/>
      <c r="G14" s="166"/>
      <c r="H14" s="165"/>
      <c r="I14" s="164" t="e">
        <v>#DIV/0!</v>
      </c>
      <c r="J14" s="163">
        <v>0</v>
      </c>
      <c r="K14" s="166"/>
      <c r="L14" s="165"/>
      <c r="M14" s="164" t="e">
        <v>#DIV/0!</v>
      </c>
      <c r="N14" s="163">
        <v>0</v>
      </c>
      <c r="O14" s="162" t="e">
        <v>#DIV/0!</v>
      </c>
      <c r="P14" s="161" t="e">
        <v>#DIV/0!</v>
      </c>
      <c r="Q14" s="160" t="e">
        <v>#DIV/0!</v>
      </c>
      <c r="R14" s="139"/>
      <c r="S14" s="139"/>
    </row>
    <row r="15" spans="1:19" x14ac:dyDescent="0.4">
      <c r="A15" s="169"/>
      <c r="B15" s="169"/>
      <c r="C15" s="168" t="s">
        <v>90</v>
      </c>
      <c r="D15" s="167"/>
      <c r="E15" s="167"/>
      <c r="F15" s="173"/>
      <c r="G15" s="166"/>
      <c r="H15" s="165"/>
      <c r="I15" s="164" t="e">
        <v>#DIV/0!</v>
      </c>
      <c r="J15" s="163">
        <v>0</v>
      </c>
      <c r="K15" s="166"/>
      <c r="L15" s="165"/>
      <c r="M15" s="164" t="e">
        <v>#DIV/0!</v>
      </c>
      <c r="N15" s="163">
        <v>0</v>
      </c>
      <c r="O15" s="162" t="e">
        <v>#DIV/0!</v>
      </c>
      <c r="P15" s="161" t="e">
        <v>#DIV/0!</v>
      </c>
      <c r="Q15" s="160" t="e">
        <v>#DIV/0!</v>
      </c>
      <c r="R15" s="139"/>
      <c r="S15" s="139"/>
    </row>
    <row r="16" spans="1:19" x14ac:dyDescent="0.4">
      <c r="A16" s="169"/>
      <c r="B16" s="169"/>
      <c r="C16" s="149" t="s">
        <v>126</v>
      </c>
      <c r="D16" s="147"/>
      <c r="E16" s="147"/>
      <c r="F16" s="187"/>
      <c r="G16" s="146"/>
      <c r="H16" s="145"/>
      <c r="I16" s="144" t="e">
        <v>#DIV/0!</v>
      </c>
      <c r="J16" s="143">
        <v>0</v>
      </c>
      <c r="K16" s="146"/>
      <c r="L16" s="145"/>
      <c r="M16" s="144" t="e">
        <v>#DIV/0!</v>
      </c>
      <c r="N16" s="143">
        <v>0</v>
      </c>
      <c r="O16" s="142" t="e">
        <v>#DIV/0!</v>
      </c>
      <c r="P16" s="141" t="e">
        <v>#DIV/0!</v>
      </c>
      <c r="Q16" s="140" t="e">
        <v>#DIV/0!</v>
      </c>
      <c r="R16" s="139"/>
      <c r="S16" s="139"/>
    </row>
    <row r="17" spans="1:19" x14ac:dyDescent="0.4">
      <c r="A17" s="169"/>
      <c r="B17" s="159" t="s">
        <v>125</v>
      </c>
      <c r="C17" s="158"/>
      <c r="D17" s="158"/>
      <c r="E17" s="158"/>
      <c r="F17" s="174"/>
      <c r="G17" s="157">
        <v>65624</v>
      </c>
      <c r="H17" s="156">
        <v>66662</v>
      </c>
      <c r="I17" s="155">
        <v>0.9844289100237017</v>
      </c>
      <c r="J17" s="154">
        <v>-1038</v>
      </c>
      <c r="K17" s="157">
        <v>82955</v>
      </c>
      <c r="L17" s="156">
        <v>86390</v>
      </c>
      <c r="M17" s="155">
        <v>0.96023845352471349</v>
      </c>
      <c r="N17" s="154">
        <v>-3435</v>
      </c>
      <c r="O17" s="153">
        <v>0.79107950093424151</v>
      </c>
      <c r="P17" s="152">
        <v>0.7716402361384419</v>
      </c>
      <c r="Q17" s="151">
        <v>1.9439264795799605E-2</v>
      </c>
      <c r="R17" s="139"/>
      <c r="S17" s="139"/>
    </row>
    <row r="18" spans="1:19" x14ac:dyDescent="0.4">
      <c r="A18" s="169"/>
      <c r="B18" s="169"/>
      <c r="C18" s="168" t="s">
        <v>98</v>
      </c>
      <c r="D18" s="167"/>
      <c r="E18" s="167"/>
      <c r="F18" s="173"/>
      <c r="G18" s="166"/>
      <c r="H18" s="165"/>
      <c r="I18" s="164" t="e">
        <v>#DIV/0!</v>
      </c>
      <c r="J18" s="163">
        <v>0</v>
      </c>
      <c r="K18" s="166"/>
      <c r="L18" s="165"/>
      <c r="M18" s="164" t="e">
        <v>#DIV/0!</v>
      </c>
      <c r="N18" s="163">
        <v>0</v>
      </c>
      <c r="O18" s="162" t="e">
        <v>#DIV/0!</v>
      </c>
      <c r="P18" s="161" t="e">
        <v>#DIV/0!</v>
      </c>
      <c r="Q18" s="160" t="e">
        <v>#DIV/0!</v>
      </c>
      <c r="R18" s="139"/>
      <c r="S18" s="139"/>
    </row>
    <row r="19" spans="1:19" x14ac:dyDescent="0.4">
      <c r="A19" s="169"/>
      <c r="B19" s="169"/>
      <c r="C19" s="168" t="s">
        <v>96</v>
      </c>
      <c r="D19" s="167"/>
      <c r="E19" s="167"/>
      <c r="F19" s="6" t="s">
        <v>84</v>
      </c>
      <c r="G19" s="166">
        <v>9747</v>
      </c>
      <c r="H19" s="165">
        <v>10332</v>
      </c>
      <c r="I19" s="164">
        <v>0.94337979094076652</v>
      </c>
      <c r="J19" s="163">
        <v>-585</v>
      </c>
      <c r="K19" s="166">
        <v>13200</v>
      </c>
      <c r="L19" s="165">
        <v>13160</v>
      </c>
      <c r="M19" s="164">
        <v>1.0030395136778116</v>
      </c>
      <c r="N19" s="163">
        <v>40</v>
      </c>
      <c r="O19" s="162">
        <v>0.7384090909090909</v>
      </c>
      <c r="P19" s="161">
        <v>0.78510638297872337</v>
      </c>
      <c r="Q19" s="160">
        <v>-4.6697292069632468E-2</v>
      </c>
      <c r="R19" s="139"/>
      <c r="S19" s="139"/>
    </row>
    <row r="20" spans="1:19" x14ac:dyDescent="0.4">
      <c r="A20" s="169"/>
      <c r="B20" s="169"/>
      <c r="C20" s="168" t="s">
        <v>97</v>
      </c>
      <c r="D20" s="167"/>
      <c r="E20" s="167"/>
      <c r="F20" s="6" t="s">
        <v>84</v>
      </c>
      <c r="G20" s="166">
        <v>21492</v>
      </c>
      <c r="H20" s="165">
        <v>22434</v>
      </c>
      <c r="I20" s="164">
        <v>0.95801016314522602</v>
      </c>
      <c r="J20" s="163">
        <v>-942</v>
      </c>
      <c r="K20" s="166">
        <v>26100</v>
      </c>
      <c r="L20" s="165">
        <v>26150</v>
      </c>
      <c r="M20" s="164">
        <v>0.99808795411089868</v>
      </c>
      <c r="N20" s="163">
        <v>-50</v>
      </c>
      <c r="O20" s="162">
        <v>0.82344827586206892</v>
      </c>
      <c r="P20" s="161">
        <v>0.85789674952198858</v>
      </c>
      <c r="Q20" s="160">
        <v>-3.4448473659919654E-2</v>
      </c>
      <c r="R20" s="139"/>
      <c r="S20" s="139"/>
    </row>
    <row r="21" spans="1:19" x14ac:dyDescent="0.4">
      <c r="A21" s="169"/>
      <c r="B21" s="169"/>
      <c r="C21" s="168" t="s">
        <v>98</v>
      </c>
      <c r="D21" s="5" t="s">
        <v>0</v>
      </c>
      <c r="E21" s="167" t="s">
        <v>89</v>
      </c>
      <c r="F21" s="6" t="s">
        <v>84</v>
      </c>
      <c r="G21" s="166">
        <v>6662</v>
      </c>
      <c r="H21" s="165">
        <v>6122</v>
      </c>
      <c r="I21" s="164">
        <v>1.0882064684743549</v>
      </c>
      <c r="J21" s="163">
        <v>540</v>
      </c>
      <c r="K21" s="166">
        <v>8700</v>
      </c>
      <c r="L21" s="165">
        <v>8565</v>
      </c>
      <c r="M21" s="164">
        <v>1.0157618213660244</v>
      </c>
      <c r="N21" s="163">
        <v>135</v>
      </c>
      <c r="O21" s="162">
        <v>0.76574712643678156</v>
      </c>
      <c r="P21" s="161">
        <v>0.71476941039112663</v>
      </c>
      <c r="Q21" s="160">
        <v>5.0977716045654931E-2</v>
      </c>
      <c r="R21" s="139"/>
      <c r="S21" s="139"/>
    </row>
    <row r="22" spans="1:19" x14ac:dyDescent="0.4">
      <c r="A22" s="169"/>
      <c r="B22" s="169"/>
      <c r="C22" s="168" t="s">
        <v>98</v>
      </c>
      <c r="D22" s="5" t="s">
        <v>0</v>
      </c>
      <c r="E22" s="167" t="s">
        <v>123</v>
      </c>
      <c r="F22" s="6" t="s">
        <v>84</v>
      </c>
      <c r="G22" s="166">
        <v>3286</v>
      </c>
      <c r="H22" s="165">
        <v>3020</v>
      </c>
      <c r="I22" s="164">
        <v>1.0880794701986756</v>
      </c>
      <c r="J22" s="163">
        <v>266</v>
      </c>
      <c r="K22" s="166">
        <v>4350</v>
      </c>
      <c r="L22" s="165">
        <v>4470</v>
      </c>
      <c r="M22" s="164">
        <v>0.97315436241610742</v>
      </c>
      <c r="N22" s="163">
        <v>-120</v>
      </c>
      <c r="O22" s="162">
        <v>0.75540229885057475</v>
      </c>
      <c r="P22" s="161">
        <v>0.67561521252796419</v>
      </c>
      <c r="Q22" s="160">
        <v>7.9787086322610556E-2</v>
      </c>
      <c r="R22" s="139"/>
      <c r="S22" s="139"/>
    </row>
    <row r="23" spans="1:19" x14ac:dyDescent="0.4">
      <c r="A23" s="169"/>
      <c r="B23" s="169"/>
      <c r="C23" s="168" t="s">
        <v>98</v>
      </c>
      <c r="D23" s="5" t="s">
        <v>0</v>
      </c>
      <c r="E23" s="167" t="s">
        <v>124</v>
      </c>
      <c r="F23" s="6" t="s">
        <v>88</v>
      </c>
      <c r="G23" s="166"/>
      <c r="H23" s="165"/>
      <c r="I23" s="164" t="e">
        <v>#DIV/0!</v>
      </c>
      <c r="J23" s="163">
        <v>0</v>
      </c>
      <c r="K23" s="166"/>
      <c r="L23" s="165"/>
      <c r="M23" s="164" t="e">
        <v>#DIV/0!</v>
      </c>
      <c r="N23" s="163">
        <v>0</v>
      </c>
      <c r="O23" s="162" t="e">
        <v>#DIV/0!</v>
      </c>
      <c r="P23" s="161" t="e">
        <v>#DIV/0!</v>
      </c>
      <c r="Q23" s="160" t="e">
        <v>#DIV/0!</v>
      </c>
      <c r="R23" s="139"/>
      <c r="S23" s="139"/>
    </row>
    <row r="24" spans="1:19" x14ac:dyDescent="0.4">
      <c r="A24" s="169"/>
      <c r="B24" s="169"/>
      <c r="C24" s="168" t="s">
        <v>96</v>
      </c>
      <c r="D24" s="5" t="s">
        <v>0</v>
      </c>
      <c r="E24" s="167" t="s">
        <v>89</v>
      </c>
      <c r="F24" s="6" t="s">
        <v>84</v>
      </c>
      <c r="G24" s="166">
        <v>2372</v>
      </c>
      <c r="H24" s="165">
        <v>2828</v>
      </c>
      <c r="I24" s="164">
        <v>0.83875530410183874</v>
      </c>
      <c r="J24" s="163">
        <v>-456</v>
      </c>
      <c r="K24" s="166">
        <v>4500</v>
      </c>
      <c r="L24" s="165">
        <v>4185</v>
      </c>
      <c r="M24" s="164">
        <v>1.075268817204301</v>
      </c>
      <c r="N24" s="163">
        <v>315</v>
      </c>
      <c r="O24" s="162">
        <v>0.52711111111111109</v>
      </c>
      <c r="P24" s="161">
        <v>0.67574671445639189</v>
      </c>
      <c r="Q24" s="160">
        <v>-0.14863560334528081</v>
      </c>
      <c r="R24" s="139"/>
      <c r="S24" s="139"/>
    </row>
    <row r="25" spans="1:19" x14ac:dyDescent="0.4">
      <c r="A25" s="169"/>
      <c r="B25" s="169"/>
      <c r="C25" s="168" t="s">
        <v>96</v>
      </c>
      <c r="D25" s="5" t="s">
        <v>0</v>
      </c>
      <c r="E25" s="167" t="s">
        <v>123</v>
      </c>
      <c r="F25" s="173"/>
      <c r="G25" s="166"/>
      <c r="H25" s="165"/>
      <c r="I25" s="164" t="e">
        <v>#DIV/0!</v>
      </c>
      <c r="J25" s="163">
        <v>0</v>
      </c>
      <c r="K25" s="166"/>
      <c r="L25" s="165"/>
      <c r="M25" s="164" t="e">
        <v>#DIV/0!</v>
      </c>
      <c r="N25" s="163">
        <v>0</v>
      </c>
      <c r="O25" s="162" t="e">
        <v>#DIV/0!</v>
      </c>
      <c r="P25" s="161" t="e">
        <v>#DIV/0!</v>
      </c>
      <c r="Q25" s="160" t="e">
        <v>#DIV/0!</v>
      </c>
      <c r="R25" s="139"/>
      <c r="S25" s="139"/>
    </row>
    <row r="26" spans="1:19" x14ac:dyDescent="0.4">
      <c r="A26" s="169"/>
      <c r="B26" s="169"/>
      <c r="C26" s="168" t="s">
        <v>90</v>
      </c>
      <c r="D26" s="5" t="s">
        <v>0</v>
      </c>
      <c r="E26" s="167" t="s">
        <v>89</v>
      </c>
      <c r="F26" s="173"/>
      <c r="G26" s="166"/>
      <c r="H26" s="165"/>
      <c r="I26" s="164" t="e">
        <v>#DIV/0!</v>
      </c>
      <c r="J26" s="163">
        <v>0</v>
      </c>
      <c r="K26" s="166"/>
      <c r="L26" s="165"/>
      <c r="M26" s="164" t="e">
        <v>#DIV/0!</v>
      </c>
      <c r="N26" s="163">
        <v>0</v>
      </c>
      <c r="O26" s="162" t="e">
        <v>#DIV/0!</v>
      </c>
      <c r="P26" s="161" t="e">
        <v>#DIV/0!</v>
      </c>
      <c r="Q26" s="160" t="e">
        <v>#DIV/0!</v>
      </c>
      <c r="R26" s="139"/>
      <c r="S26" s="139"/>
    </row>
    <row r="27" spans="1:19" x14ac:dyDescent="0.4">
      <c r="A27" s="169"/>
      <c r="B27" s="169"/>
      <c r="C27" s="168" t="s">
        <v>93</v>
      </c>
      <c r="D27" s="5" t="s">
        <v>0</v>
      </c>
      <c r="E27" s="167" t="s">
        <v>89</v>
      </c>
      <c r="F27" s="173"/>
      <c r="G27" s="166"/>
      <c r="H27" s="165"/>
      <c r="I27" s="164" t="e">
        <v>#DIV/0!</v>
      </c>
      <c r="J27" s="163">
        <v>0</v>
      </c>
      <c r="K27" s="166"/>
      <c r="L27" s="165"/>
      <c r="M27" s="164" t="e">
        <v>#DIV/0!</v>
      </c>
      <c r="N27" s="163">
        <v>0</v>
      </c>
      <c r="O27" s="162" t="e">
        <v>#DIV/0!</v>
      </c>
      <c r="P27" s="161" t="e">
        <v>#DIV/0!</v>
      </c>
      <c r="Q27" s="160" t="e">
        <v>#DIV/0!</v>
      </c>
      <c r="R27" s="139"/>
      <c r="S27" s="139"/>
    </row>
    <row r="28" spans="1:19" x14ac:dyDescent="0.4">
      <c r="A28" s="169"/>
      <c r="B28" s="169"/>
      <c r="C28" s="168" t="s">
        <v>110</v>
      </c>
      <c r="D28" s="167"/>
      <c r="E28" s="167"/>
      <c r="F28" s="173"/>
      <c r="G28" s="166"/>
      <c r="H28" s="165"/>
      <c r="I28" s="164" t="e">
        <v>#DIV/0!</v>
      </c>
      <c r="J28" s="163">
        <v>0</v>
      </c>
      <c r="K28" s="166"/>
      <c r="L28" s="165"/>
      <c r="M28" s="164" t="e">
        <v>#DIV/0!</v>
      </c>
      <c r="N28" s="163">
        <v>0</v>
      </c>
      <c r="O28" s="162" t="e">
        <v>#DIV/0!</v>
      </c>
      <c r="P28" s="161" t="e">
        <v>#DIV/0!</v>
      </c>
      <c r="Q28" s="160" t="e">
        <v>#DIV/0!</v>
      </c>
      <c r="R28" s="139"/>
      <c r="S28" s="139"/>
    </row>
    <row r="29" spans="1:19" x14ac:dyDescent="0.4">
      <c r="A29" s="169"/>
      <c r="B29" s="169"/>
      <c r="C29" s="168" t="s">
        <v>105</v>
      </c>
      <c r="D29" s="167"/>
      <c r="E29" s="167"/>
      <c r="F29" s="173"/>
      <c r="G29" s="166"/>
      <c r="H29" s="165"/>
      <c r="I29" s="164" t="e">
        <v>#DIV/0!</v>
      </c>
      <c r="J29" s="163">
        <v>0</v>
      </c>
      <c r="K29" s="166"/>
      <c r="L29" s="165"/>
      <c r="M29" s="164" t="e">
        <v>#DIV/0!</v>
      </c>
      <c r="N29" s="163">
        <v>0</v>
      </c>
      <c r="O29" s="162" t="e">
        <v>#DIV/0!</v>
      </c>
      <c r="P29" s="161" t="e">
        <v>#DIV/0!</v>
      </c>
      <c r="Q29" s="160" t="e">
        <v>#DIV/0!</v>
      </c>
      <c r="R29" s="139"/>
      <c r="S29" s="139"/>
    </row>
    <row r="30" spans="1:19" x14ac:dyDescent="0.4">
      <c r="A30" s="169"/>
      <c r="B30" s="169"/>
      <c r="C30" s="168" t="s">
        <v>122</v>
      </c>
      <c r="D30" s="167"/>
      <c r="E30" s="167"/>
      <c r="F30" s="173"/>
      <c r="G30" s="166"/>
      <c r="H30" s="165"/>
      <c r="I30" s="164" t="e">
        <v>#DIV/0!</v>
      </c>
      <c r="J30" s="163">
        <v>0</v>
      </c>
      <c r="K30" s="166"/>
      <c r="L30" s="165"/>
      <c r="M30" s="164" t="e">
        <v>#DIV/0!</v>
      </c>
      <c r="N30" s="163">
        <v>0</v>
      </c>
      <c r="O30" s="162" t="e">
        <v>#DIV/0!</v>
      </c>
      <c r="P30" s="161" t="e">
        <v>#DIV/0!</v>
      </c>
      <c r="Q30" s="160" t="e">
        <v>#DIV/0!</v>
      </c>
      <c r="R30" s="139"/>
      <c r="S30" s="139"/>
    </row>
    <row r="31" spans="1:19" x14ac:dyDescent="0.4">
      <c r="A31" s="169"/>
      <c r="B31" s="169"/>
      <c r="C31" s="168" t="s">
        <v>121</v>
      </c>
      <c r="D31" s="167"/>
      <c r="E31" s="167"/>
      <c r="F31" s="6" t="s">
        <v>84</v>
      </c>
      <c r="G31" s="166">
        <v>3470</v>
      </c>
      <c r="H31" s="165">
        <v>4632</v>
      </c>
      <c r="I31" s="164">
        <v>0.74913644214162345</v>
      </c>
      <c r="J31" s="163">
        <v>-1162</v>
      </c>
      <c r="K31" s="166">
        <v>4350</v>
      </c>
      <c r="L31" s="165">
        <v>7985</v>
      </c>
      <c r="M31" s="164">
        <v>0.5447714464621165</v>
      </c>
      <c r="N31" s="163">
        <v>-3635</v>
      </c>
      <c r="O31" s="162">
        <v>0.79770114942528736</v>
      </c>
      <c r="P31" s="161">
        <v>0.58008766437069503</v>
      </c>
      <c r="Q31" s="160">
        <v>0.21761348505459233</v>
      </c>
      <c r="R31" s="139"/>
      <c r="S31" s="139"/>
    </row>
    <row r="32" spans="1:19" x14ac:dyDescent="0.4">
      <c r="A32" s="169"/>
      <c r="B32" s="169"/>
      <c r="C32" s="168" t="s">
        <v>120</v>
      </c>
      <c r="D32" s="167"/>
      <c r="E32" s="167"/>
      <c r="F32" s="173"/>
      <c r="G32" s="166"/>
      <c r="H32" s="165"/>
      <c r="I32" s="164" t="e">
        <v>#DIV/0!</v>
      </c>
      <c r="J32" s="163">
        <v>0</v>
      </c>
      <c r="K32" s="166"/>
      <c r="L32" s="165"/>
      <c r="M32" s="164" t="e">
        <v>#DIV/0!</v>
      </c>
      <c r="N32" s="163">
        <v>0</v>
      </c>
      <c r="O32" s="162" t="e">
        <v>#DIV/0!</v>
      </c>
      <c r="P32" s="161" t="e">
        <v>#DIV/0!</v>
      </c>
      <c r="Q32" s="160" t="e">
        <v>#DIV/0!</v>
      </c>
      <c r="R32" s="139"/>
      <c r="S32" s="139"/>
    </row>
    <row r="33" spans="1:19" x14ac:dyDescent="0.4">
      <c r="A33" s="169"/>
      <c r="B33" s="169"/>
      <c r="C33" s="168" t="s">
        <v>119</v>
      </c>
      <c r="D33" s="167"/>
      <c r="E33" s="167"/>
      <c r="F33" s="6" t="s">
        <v>84</v>
      </c>
      <c r="G33" s="166">
        <v>3052</v>
      </c>
      <c r="H33" s="165">
        <v>2848</v>
      </c>
      <c r="I33" s="164">
        <v>1.071629213483146</v>
      </c>
      <c r="J33" s="163">
        <v>204</v>
      </c>
      <c r="K33" s="166">
        <v>4205</v>
      </c>
      <c r="L33" s="165">
        <v>4480</v>
      </c>
      <c r="M33" s="164">
        <v>0.9386160714285714</v>
      </c>
      <c r="N33" s="163">
        <v>-275</v>
      </c>
      <c r="O33" s="162">
        <v>0.72580261593341255</v>
      </c>
      <c r="P33" s="161">
        <v>0.63571428571428568</v>
      </c>
      <c r="Q33" s="160">
        <v>9.0088330219126878E-2</v>
      </c>
      <c r="R33" s="139"/>
      <c r="S33" s="139"/>
    </row>
    <row r="34" spans="1:19" x14ac:dyDescent="0.4">
      <c r="A34" s="169"/>
      <c r="B34" s="169"/>
      <c r="C34" s="168" t="s">
        <v>94</v>
      </c>
      <c r="D34" s="167"/>
      <c r="E34" s="167"/>
      <c r="F34" s="173"/>
      <c r="G34" s="166"/>
      <c r="H34" s="165"/>
      <c r="I34" s="164" t="e">
        <v>#DIV/0!</v>
      </c>
      <c r="J34" s="163">
        <v>0</v>
      </c>
      <c r="K34" s="166"/>
      <c r="L34" s="165"/>
      <c r="M34" s="164" t="e">
        <v>#DIV/0!</v>
      </c>
      <c r="N34" s="163">
        <v>0</v>
      </c>
      <c r="O34" s="162" t="e">
        <v>#DIV/0!</v>
      </c>
      <c r="P34" s="161" t="e">
        <v>#DIV/0!</v>
      </c>
      <c r="Q34" s="160" t="e">
        <v>#DIV/0!</v>
      </c>
      <c r="R34" s="139"/>
      <c r="S34" s="139"/>
    </row>
    <row r="35" spans="1:19" x14ac:dyDescent="0.4">
      <c r="A35" s="169"/>
      <c r="B35" s="169"/>
      <c r="C35" s="168" t="s">
        <v>90</v>
      </c>
      <c r="D35" s="167"/>
      <c r="E35" s="167"/>
      <c r="F35" s="173"/>
      <c r="G35" s="166"/>
      <c r="H35" s="165"/>
      <c r="I35" s="164" t="e">
        <v>#DIV/0!</v>
      </c>
      <c r="J35" s="163">
        <v>0</v>
      </c>
      <c r="K35" s="166"/>
      <c r="L35" s="165"/>
      <c r="M35" s="164" t="e">
        <v>#DIV/0!</v>
      </c>
      <c r="N35" s="163">
        <v>0</v>
      </c>
      <c r="O35" s="162" t="e">
        <v>#DIV/0!</v>
      </c>
      <c r="P35" s="161" t="e">
        <v>#DIV/0!</v>
      </c>
      <c r="Q35" s="160" t="e">
        <v>#DIV/0!</v>
      </c>
      <c r="R35" s="139"/>
      <c r="S35" s="139"/>
    </row>
    <row r="36" spans="1:19" x14ac:dyDescent="0.4">
      <c r="A36" s="169"/>
      <c r="B36" s="150"/>
      <c r="C36" s="149" t="s">
        <v>93</v>
      </c>
      <c r="D36" s="147"/>
      <c r="E36" s="147"/>
      <c r="F36" s="6" t="s">
        <v>84</v>
      </c>
      <c r="G36" s="146">
        <v>15543</v>
      </c>
      <c r="H36" s="145">
        <v>14446</v>
      </c>
      <c r="I36" s="144">
        <v>1.0759379759102865</v>
      </c>
      <c r="J36" s="143">
        <v>1097</v>
      </c>
      <c r="K36" s="146">
        <v>17550</v>
      </c>
      <c r="L36" s="145">
        <v>17395</v>
      </c>
      <c r="M36" s="144">
        <v>1.0089106064961195</v>
      </c>
      <c r="N36" s="143">
        <v>155</v>
      </c>
      <c r="O36" s="142">
        <v>0.88564102564102565</v>
      </c>
      <c r="P36" s="141">
        <v>0.83046852543834437</v>
      </c>
      <c r="Q36" s="140">
        <v>5.5172500202681274E-2</v>
      </c>
      <c r="R36" s="139"/>
      <c r="S36" s="139"/>
    </row>
    <row r="37" spans="1:19" x14ac:dyDescent="0.4">
      <c r="A37" s="169"/>
      <c r="B37" s="159" t="s">
        <v>118</v>
      </c>
      <c r="C37" s="158"/>
      <c r="D37" s="158"/>
      <c r="E37" s="158"/>
      <c r="F37" s="174"/>
      <c r="G37" s="157">
        <v>1563</v>
      </c>
      <c r="H37" s="156">
        <v>1694</v>
      </c>
      <c r="I37" s="155">
        <v>0.92266824085005905</v>
      </c>
      <c r="J37" s="154">
        <v>-131</v>
      </c>
      <c r="K37" s="157">
        <v>2648</v>
      </c>
      <c r="L37" s="156">
        <v>2494</v>
      </c>
      <c r="M37" s="155">
        <v>1.0617481956696071</v>
      </c>
      <c r="N37" s="154">
        <v>154</v>
      </c>
      <c r="O37" s="153">
        <v>0.59025679758308158</v>
      </c>
      <c r="P37" s="152">
        <v>0.67923015236567763</v>
      </c>
      <c r="Q37" s="151">
        <v>-8.8973354782596048E-2</v>
      </c>
      <c r="R37" s="139"/>
      <c r="S37" s="139"/>
    </row>
    <row r="38" spans="1:19" x14ac:dyDescent="0.4">
      <c r="A38" s="169"/>
      <c r="B38" s="169"/>
      <c r="C38" s="168" t="s">
        <v>117</v>
      </c>
      <c r="D38" s="167"/>
      <c r="E38" s="167"/>
      <c r="F38" s="6" t="s">
        <v>84</v>
      </c>
      <c r="G38" s="166">
        <v>857</v>
      </c>
      <c r="H38" s="165">
        <v>888</v>
      </c>
      <c r="I38" s="164">
        <v>0.96509009009009006</v>
      </c>
      <c r="J38" s="163">
        <v>-31</v>
      </c>
      <c r="K38" s="166">
        <v>1467</v>
      </c>
      <c r="L38" s="165">
        <v>1324</v>
      </c>
      <c r="M38" s="164">
        <v>1.1080060422960725</v>
      </c>
      <c r="N38" s="163">
        <v>143</v>
      </c>
      <c r="O38" s="162">
        <v>0.58418541240627131</v>
      </c>
      <c r="P38" s="161">
        <v>0.67069486404833834</v>
      </c>
      <c r="Q38" s="160">
        <v>-8.6509451642067026E-2</v>
      </c>
      <c r="R38" s="139"/>
      <c r="S38" s="139"/>
    </row>
    <row r="39" spans="1:19" x14ac:dyDescent="0.4">
      <c r="A39" s="150"/>
      <c r="B39" s="150"/>
      <c r="C39" s="186" t="s">
        <v>116</v>
      </c>
      <c r="D39" s="185"/>
      <c r="E39" s="185"/>
      <c r="F39" s="6" t="s">
        <v>84</v>
      </c>
      <c r="G39" s="184">
        <v>706</v>
      </c>
      <c r="H39" s="183">
        <v>806</v>
      </c>
      <c r="I39" s="182">
        <v>0.87593052109181146</v>
      </c>
      <c r="J39" s="181">
        <v>-100</v>
      </c>
      <c r="K39" s="184">
        <v>1181</v>
      </c>
      <c r="L39" s="183">
        <v>1170</v>
      </c>
      <c r="M39" s="182">
        <v>1.0094017094017094</v>
      </c>
      <c r="N39" s="181">
        <v>11</v>
      </c>
      <c r="O39" s="180">
        <v>0.59779847586790857</v>
      </c>
      <c r="P39" s="179">
        <v>0.68888888888888888</v>
      </c>
      <c r="Q39" s="178">
        <v>-9.109041302098031E-2</v>
      </c>
      <c r="R39" s="139"/>
      <c r="S39" s="139"/>
    </row>
    <row r="40" spans="1:19" x14ac:dyDescent="0.4">
      <c r="A40" s="159" t="s">
        <v>115</v>
      </c>
      <c r="B40" s="158" t="s">
        <v>114</v>
      </c>
      <c r="C40" s="158"/>
      <c r="D40" s="158"/>
      <c r="E40" s="158"/>
      <c r="F40" s="174"/>
      <c r="G40" s="157">
        <v>281635</v>
      </c>
      <c r="H40" s="156">
        <v>266572</v>
      </c>
      <c r="I40" s="155">
        <v>1.0565063097399576</v>
      </c>
      <c r="J40" s="154">
        <v>15063</v>
      </c>
      <c r="K40" s="177">
        <v>374123</v>
      </c>
      <c r="L40" s="156">
        <v>369095</v>
      </c>
      <c r="M40" s="155">
        <v>1.0136225091101208</v>
      </c>
      <c r="N40" s="154">
        <v>5028</v>
      </c>
      <c r="O40" s="153">
        <v>0.75278718496323405</v>
      </c>
      <c r="P40" s="152">
        <v>0.72223140383911999</v>
      </c>
      <c r="Q40" s="151">
        <v>3.0555781124114056E-2</v>
      </c>
      <c r="R40" s="139"/>
      <c r="S40" s="139"/>
    </row>
    <row r="41" spans="1:19" x14ac:dyDescent="0.4">
      <c r="A41" s="176"/>
      <c r="B41" s="159" t="s">
        <v>113</v>
      </c>
      <c r="C41" s="158"/>
      <c r="D41" s="158"/>
      <c r="E41" s="158"/>
      <c r="F41" s="174"/>
      <c r="G41" s="157">
        <v>275965</v>
      </c>
      <c r="H41" s="156">
        <v>262355</v>
      </c>
      <c r="I41" s="155">
        <v>1.0518762745135408</v>
      </c>
      <c r="J41" s="154">
        <v>13610</v>
      </c>
      <c r="K41" s="157">
        <v>364398</v>
      </c>
      <c r="L41" s="156">
        <v>359569</v>
      </c>
      <c r="M41" s="155">
        <v>1.0134299675444769</v>
      </c>
      <c r="N41" s="154">
        <v>4829</v>
      </c>
      <c r="O41" s="153">
        <v>0.75731754839488696</v>
      </c>
      <c r="P41" s="152">
        <v>0.72963742703069512</v>
      </c>
      <c r="Q41" s="151">
        <v>2.7680121364191845E-2</v>
      </c>
      <c r="R41" s="139"/>
      <c r="S41" s="139"/>
    </row>
    <row r="42" spans="1:19" x14ac:dyDescent="0.4">
      <c r="A42" s="169"/>
      <c r="B42" s="169"/>
      <c r="C42" s="168" t="s">
        <v>98</v>
      </c>
      <c r="D42" s="167"/>
      <c r="E42" s="167"/>
      <c r="F42" s="6" t="s">
        <v>84</v>
      </c>
      <c r="G42" s="166">
        <v>113491</v>
      </c>
      <c r="H42" s="165">
        <v>104224</v>
      </c>
      <c r="I42" s="164">
        <v>1.0889142615904206</v>
      </c>
      <c r="J42" s="163">
        <v>9267</v>
      </c>
      <c r="K42" s="166">
        <v>141908</v>
      </c>
      <c r="L42" s="165">
        <v>140339</v>
      </c>
      <c r="M42" s="164">
        <v>1.0111800711135179</v>
      </c>
      <c r="N42" s="163">
        <v>1569</v>
      </c>
      <c r="O42" s="162">
        <v>0.79975054260506806</v>
      </c>
      <c r="P42" s="161">
        <v>0.74265884750497013</v>
      </c>
      <c r="Q42" s="160">
        <v>5.7091695100097928E-2</v>
      </c>
      <c r="R42" s="139"/>
      <c r="S42" s="139"/>
    </row>
    <row r="43" spans="1:19" x14ac:dyDescent="0.4">
      <c r="A43" s="169"/>
      <c r="B43" s="169"/>
      <c r="C43" s="168" t="s">
        <v>112</v>
      </c>
      <c r="D43" s="167"/>
      <c r="E43" s="167"/>
      <c r="F43" s="6" t="s">
        <v>84</v>
      </c>
      <c r="G43" s="166">
        <v>15094</v>
      </c>
      <c r="H43" s="165">
        <v>15469</v>
      </c>
      <c r="I43" s="164">
        <v>0.97575796754799926</v>
      </c>
      <c r="J43" s="163">
        <v>-375</v>
      </c>
      <c r="K43" s="166">
        <v>17758</v>
      </c>
      <c r="L43" s="165">
        <v>20073</v>
      </c>
      <c r="M43" s="164">
        <v>0.88467095102874505</v>
      </c>
      <c r="N43" s="163">
        <v>-2315</v>
      </c>
      <c r="O43" s="162">
        <v>0.84998310620565376</v>
      </c>
      <c r="P43" s="161">
        <v>0.77063717431375478</v>
      </c>
      <c r="Q43" s="160">
        <v>7.934593189189898E-2</v>
      </c>
      <c r="R43" s="139"/>
      <c r="S43" s="139"/>
    </row>
    <row r="44" spans="1:19" x14ac:dyDescent="0.4">
      <c r="A44" s="169"/>
      <c r="B44" s="169"/>
      <c r="C44" s="168" t="s">
        <v>96</v>
      </c>
      <c r="D44" s="167"/>
      <c r="E44" s="167"/>
      <c r="F44" s="6" t="s">
        <v>84</v>
      </c>
      <c r="G44" s="166">
        <v>16731</v>
      </c>
      <c r="H44" s="165">
        <v>16385</v>
      </c>
      <c r="I44" s="164">
        <v>1.0211168751907231</v>
      </c>
      <c r="J44" s="163">
        <v>346</v>
      </c>
      <c r="K44" s="166">
        <v>23270</v>
      </c>
      <c r="L44" s="165">
        <v>21495</v>
      </c>
      <c r="M44" s="164">
        <v>1.0825773435682717</v>
      </c>
      <c r="N44" s="163">
        <v>1775</v>
      </c>
      <c r="O44" s="162">
        <v>0.71899441340782122</v>
      </c>
      <c r="P44" s="161">
        <v>0.76227029541753899</v>
      </c>
      <c r="Q44" s="160">
        <v>-4.327588200971777E-2</v>
      </c>
      <c r="R44" s="139"/>
      <c r="S44" s="139"/>
    </row>
    <row r="45" spans="1:19" x14ac:dyDescent="0.4">
      <c r="A45" s="169"/>
      <c r="B45" s="169"/>
      <c r="C45" s="168" t="s">
        <v>90</v>
      </c>
      <c r="D45" s="167"/>
      <c r="E45" s="167"/>
      <c r="F45" s="6" t="s">
        <v>84</v>
      </c>
      <c r="G45" s="166">
        <v>7357</v>
      </c>
      <c r="H45" s="165">
        <v>7806</v>
      </c>
      <c r="I45" s="164">
        <v>0.94248014347937481</v>
      </c>
      <c r="J45" s="163">
        <v>-449</v>
      </c>
      <c r="K45" s="166">
        <v>10797</v>
      </c>
      <c r="L45" s="165">
        <v>10806</v>
      </c>
      <c r="M45" s="164">
        <v>0.99916712937257079</v>
      </c>
      <c r="N45" s="163">
        <v>-9</v>
      </c>
      <c r="O45" s="162">
        <v>0.68139297953135125</v>
      </c>
      <c r="P45" s="161">
        <v>0.72237645752359803</v>
      </c>
      <c r="Q45" s="160">
        <v>-4.0983477992246775E-2</v>
      </c>
      <c r="R45" s="139"/>
      <c r="S45" s="139"/>
    </row>
    <row r="46" spans="1:19" x14ac:dyDescent="0.4">
      <c r="A46" s="169"/>
      <c r="B46" s="169"/>
      <c r="C46" s="168" t="s">
        <v>93</v>
      </c>
      <c r="D46" s="167"/>
      <c r="E46" s="167"/>
      <c r="F46" s="6" t="s">
        <v>84</v>
      </c>
      <c r="G46" s="166">
        <v>20169</v>
      </c>
      <c r="H46" s="165">
        <v>20109</v>
      </c>
      <c r="I46" s="164">
        <v>1.0029837386244964</v>
      </c>
      <c r="J46" s="163">
        <v>60</v>
      </c>
      <c r="K46" s="166">
        <v>24300</v>
      </c>
      <c r="L46" s="165">
        <v>24472</v>
      </c>
      <c r="M46" s="164">
        <v>0.99297155933311543</v>
      </c>
      <c r="N46" s="163">
        <v>-172</v>
      </c>
      <c r="O46" s="162">
        <v>0.83</v>
      </c>
      <c r="P46" s="161">
        <v>0.82171461261850276</v>
      </c>
      <c r="Q46" s="160">
        <v>8.2853873814972001E-3</v>
      </c>
      <c r="R46" s="139"/>
      <c r="S46" s="139"/>
    </row>
    <row r="47" spans="1:19" x14ac:dyDescent="0.4">
      <c r="A47" s="169"/>
      <c r="B47" s="169"/>
      <c r="C47" s="168" t="s">
        <v>97</v>
      </c>
      <c r="D47" s="167"/>
      <c r="E47" s="167"/>
      <c r="F47" s="6" t="s">
        <v>84</v>
      </c>
      <c r="G47" s="166">
        <v>39602</v>
      </c>
      <c r="H47" s="165">
        <v>37612</v>
      </c>
      <c r="I47" s="164">
        <v>1.0529086461767521</v>
      </c>
      <c r="J47" s="163">
        <v>1990</v>
      </c>
      <c r="K47" s="166">
        <v>50994</v>
      </c>
      <c r="L47" s="165">
        <v>44292</v>
      </c>
      <c r="M47" s="164">
        <v>1.1513140070441614</v>
      </c>
      <c r="N47" s="163">
        <v>6702</v>
      </c>
      <c r="O47" s="162">
        <v>0.77660116876495278</v>
      </c>
      <c r="P47" s="161">
        <v>0.84918269664950785</v>
      </c>
      <c r="Q47" s="160">
        <v>-7.2581527884555075E-2</v>
      </c>
      <c r="R47" s="139"/>
      <c r="S47" s="139"/>
    </row>
    <row r="48" spans="1:19" x14ac:dyDescent="0.4">
      <c r="A48" s="169"/>
      <c r="B48" s="169"/>
      <c r="C48" s="168" t="s">
        <v>91</v>
      </c>
      <c r="D48" s="167"/>
      <c r="E48" s="167"/>
      <c r="F48" s="6" t="s">
        <v>84</v>
      </c>
      <c r="G48" s="166">
        <v>4322</v>
      </c>
      <c r="H48" s="165">
        <v>3846</v>
      </c>
      <c r="I48" s="164">
        <v>1.1237649505980238</v>
      </c>
      <c r="J48" s="163">
        <v>476</v>
      </c>
      <c r="K48" s="166">
        <v>8099</v>
      </c>
      <c r="L48" s="165">
        <v>7846</v>
      </c>
      <c r="M48" s="164">
        <v>1.0322457303084374</v>
      </c>
      <c r="N48" s="163">
        <v>253</v>
      </c>
      <c r="O48" s="162">
        <v>0.53364612915174714</v>
      </c>
      <c r="P48" s="161">
        <v>0.49018608208004077</v>
      </c>
      <c r="Q48" s="160">
        <v>4.3460047071706365E-2</v>
      </c>
      <c r="R48" s="139"/>
      <c r="S48" s="139"/>
    </row>
    <row r="49" spans="1:19" x14ac:dyDescent="0.4">
      <c r="A49" s="169"/>
      <c r="B49" s="169"/>
      <c r="C49" s="168" t="s">
        <v>111</v>
      </c>
      <c r="D49" s="167"/>
      <c r="E49" s="167"/>
      <c r="F49" s="6" t="s">
        <v>84</v>
      </c>
      <c r="G49" s="166">
        <v>4383</v>
      </c>
      <c r="H49" s="165">
        <v>3719</v>
      </c>
      <c r="I49" s="164">
        <v>1.1785426189835977</v>
      </c>
      <c r="J49" s="163">
        <v>664</v>
      </c>
      <c r="K49" s="166">
        <v>5280</v>
      </c>
      <c r="L49" s="165">
        <v>5374</v>
      </c>
      <c r="M49" s="164">
        <v>0.98250837365091181</v>
      </c>
      <c r="N49" s="163">
        <v>-94</v>
      </c>
      <c r="O49" s="162">
        <v>0.83011363636363633</v>
      </c>
      <c r="P49" s="161">
        <v>0.69203572757722365</v>
      </c>
      <c r="Q49" s="160">
        <v>0.13807790878641268</v>
      </c>
      <c r="R49" s="139"/>
      <c r="S49" s="139"/>
    </row>
    <row r="50" spans="1:19" x14ac:dyDescent="0.4">
      <c r="A50" s="169"/>
      <c r="B50" s="169"/>
      <c r="C50" s="168" t="s">
        <v>110</v>
      </c>
      <c r="D50" s="167"/>
      <c r="E50" s="167"/>
      <c r="F50" s="6" t="s">
        <v>84</v>
      </c>
      <c r="G50" s="166">
        <v>6560</v>
      </c>
      <c r="H50" s="165">
        <v>6615</v>
      </c>
      <c r="I50" s="164">
        <v>0.99168556311413458</v>
      </c>
      <c r="J50" s="163">
        <v>-55</v>
      </c>
      <c r="K50" s="166">
        <v>8100</v>
      </c>
      <c r="L50" s="165">
        <v>9180</v>
      </c>
      <c r="M50" s="164">
        <v>0.88235294117647056</v>
      </c>
      <c r="N50" s="163">
        <v>-1080</v>
      </c>
      <c r="O50" s="162">
        <v>0.80987654320987656</v>
      </c>
      <c r="P50" s="161">
        <v>0.72058823529411764</v>
      </c>
      <c r="Q50" s="160">
        <v>8.9288307915758924E-2</v>
      </c>
      <c r="R50" s="139"/>
      <c r="S50" s="139"/>
    </row>
    <row r="51" spans="1:19" x14ac:dyDescent="0.4">
      <c r="A51" s="169"/>
      <c r="B51" s="169"/>
      <c r="C51" s="168" t="s">
        <v>109</v>
      </c>
      <c r="D51" s="167"/>
      <c r="E51" s="167"/>
      <c r="F51" s="6" t="s">
        <v>88</v>
      </c>
      <c r="G51" s="166">
        <v>2702</v>
      </c>
      <c r="H51" s="165">
        <v>2380</v>
      </c>
      <c r="I51" s="164">
        <v>1.1352941176470588</v>
      </c>
      <c r="J51" s="163">
        <v>322</v>
      </c>
      <c r="K51" s="166">
        <v>3830</v>
      </c>
      <c r="L51" s="165">
        <v>3899</v>
      </c>
      <c r="M51" s="164">
        <v>0.9823031546550397</v>
      </c>
      <c r="N51" s="163">
        <v>-69</v>
      </c>
      <c r="O51" s="162">
        <v>0.70548302872062663</v>
      </c>
      <c r="P51" s="161">
        <v>0.61041292639138245</v>
      </c>
      <c r="Q51" s="160">
        <v>9.5070102329244177E-2</v>
      </c>
      <c r="R51" s="139"/>
      <c r="S51" s="139"/>
    </row>
    <row r="52" spans="1:19" x14ac:dyDescent="0.4">
      <c r="A52" s="169"/>
      <c r="B52" s="169"/>
      <c r="C52" s="168" t="s">
        <v>108</v>
      </c>
      <c r="D52" s="167"/>
      <c r="E52" s="167"/>
      <c r="F52" s="6" t="s">
        <v>84</v>
      </c>
      <c r="G52" s="166">
        <v>2829</v>
      </c>
      <c r="H52" s="165">
        <v>3046</v>
      </c>
      <c r="I52" s="164">
        <v>0.92875902823374923</v>
      </c>
      <c r="J52" s="163">
        <v>-217</v>
      </c>
      <c r="K52" s="166">
        <v>5272</v>
      </c>
      <c r="L52" s="165">
        <v>5280</v>
      </c>
      <c r="M52" s="164">
        <v>0.99848484848484853</v>
      </c>
      <c r="N52" s="163">
        <v>-8</v>
      </c>
      <c r="O52" s="162">
        <v>0.53660849772382402</v>
      </c>
      <c r="P52" s="161">
        <v>0.5768939393939394</v>
      </c>
      <c r="Q52" s="160">
        <v>-4.0285441670115385E-2</v>
      </c>
      <c r="R52" s="139"/>
      <c r="S52" s="139"/>
    </row>
    <row r="53" spans="1:19" x14ac:dyDescent="0.4">
      <c r="A53" s="169"/>
      <c r="B53" s="169"/>
      <c r="C53" s="168" t="s">
        <v>107</v>
      </c>
      <c r="D53" s="167"/>
      <c r="E53" s="167"/>
      <c r="F53" s="6" t="s">
        <v>84</v>
      </c>
      <c r="G53" s="166">
        <v>5465</v>
      </c>
      <c r="H53" s="165">
        <v>5085</v>
      </c>
      <c r="I53" s="164">
        <v>1.0747295968534907</v>
      </c>
      <c r="J53" s="163">
        <v>380</v>
      </c>
      <c r="K53" s="166">
        <v>8235</v>
      </c>
      <c r="L53" s="165">
        <v>8100</v>
      </c>
      <c r="M53" s="164">
        <v>1.0166666666666666</v>
      </c>
      <c r="N53" s="163">
        <v>135</v>
      </c>
      <c r="O53" s="162">
        <v>0.66363084395871286</v>
      </c>
      <c r="P53" s="161">
        <v>0.62777777777777777</v>
      </c>
      <c r="Q53" s="160">
        <v>3.5853066180935089E-2</v>
      </c>
      <c r="R53" s="139"/>
      <c r="S53" s="139"/>
    </row>
    <row r="54" spans="1:19" x14ac:dyDescent="0.4">
      <c r="A54" s="169"/>
      <c r="B54" s="169"/>
      <c r="C54" s="168" t="s">
        <v>106</v>
      </c>
      <c r="D54" s="167"/>
      <c r="E54" s="167"/>
      <c r="F54" s="6" t="s">
        <v>84</v>
      </c>
      <c r="G54" s="166">
        <v>4356</v>
      </c>
      <c r="H54" s="165">
        <v>4028</v>
      </c>
      <c r="I54" s="164">
        <v>1.0814299900695135</v>
      </c>
      <c r="J54" s="163">
        <v>328</v>
      </c>
      <c r="K54" s="166">
        <v>7994</v>
      </c>
      <c r="L54" s="165">
        <v>8098</v>
      </c>
      <c r="M54" s="164">
        <v>0.98715732279575208</v>
      </c>
      <c r="N54" s="163">
        <v>-104</v>
      </c>
      <c r="O54" s="162">
        <v>0.54490868151113336</v>
      </c>
      <c r="P54" s="161">
        <v>0.49740676710298837</v>
      </c>
      <c r="Q54" s="160">
        <v>4.7501914408144996E-2</v>
      </c>
      <c r="R54" s="139"/>
      <c r="S54" s="139"/>
    </row>
    <row r="55" spans="1:19" x14ac:dyDescent="0.4">
      <c r="A55" s="169"/>
      <c r="B55" s="169"/>
      <c r="C55" s="168" t="s">
        <v>105</v>
      </c>
      <c r="D55" s="167"/>
      <c r="E55" s="167"/>
      <c r="F55" s="6" t="s">
        <v>84</v>
      </c>
      <c r="G55" s="166">
        <v>2906</v>
      </c>
      <c r="H55" s="165">
        <v>2693</v>
      </c>
      <c r="I55" s="164">
        <v>1.0790939472707017</v>
      </c>
      <c r="J55" s="163">
        <v>213</v>
      </c>
      <c r="K55" s="166">
        <v>5230</v>
      </c>
      <c r="L55" s="165">
        <v>5280</v>
      </c>
      <c r="M55" s="164">
        <v>0.99053030303030298</v>
      </c>
      <c r="N55" s="163">
        <v>-50</v>
      </c>
      <c r="O55" s="162">
        <v>0.55564053537284896</v>
      </c>
      <c r="P55" s="161">
        <v>0.51003787878787876</v>
      </c>
      <c r="Q55" s="160">
        <v>4.5602656584970203E-2</v>
      </c>
      <c r="R55" s="139"/>
      <c r="S55" s="139"/>
    </row>
    <row r="56" spans="1:19" x14ac:dyDescent="0.4">
      <c r="A56" s="169"/>
      <c r="B56" s="169"/>
      <c r="C56" s="168" t="s">
        <v>103</v>
      </c>
      <c r="D56" s="167"/>
      <c r="E56" s="167"/>
      <c r="F56" s="6" t="s">
        <v>84</v>
      </c>
      <c r="G56" s="166">
        <v>3670</v>
      </c>
      <c r="H56" s="165">
        <v>3712</v>
      </c>
      <c r="I56" s="164">
        <v>0.98868534482758619</v>
      </c>
      <c r="J56" s="163">
        <v>-42</v>
      </c>
      <c r="K56" s="166">
        <v>4814</v>
      </c>
      <c r="L56" s="165">
        <v>5280</v>
      </c>
      <c r="M56" s="164">
        <v>0.91174242424242424</v>
      </c>
      <c r="N56" s="163">
        <v>-466</v>
      </c>
      <c r="O56" s="162">
        <v>0.76235978396343995</v>
      </c>
      <c r="P56" s="161">
        <v>0.70303030303030301</v>
      </c>
      <c r="Q56" s="160">
        <v>5.9329480933136947E-2</v>
      </c>
      <c r="R56" s="139"/>
      <c r="S56" s="139"/>
    </row>
    <row r="57" spans="1:19" x14ac:dyDescent="0.4">
      <c r="A57" s="169"/>
      <c r="B57" s="169"/>
      <c r="C57" s="168" t="s">
        <v>102</v>
      </c>
      <c r="D57" s="167"/>
      <c r="E57" s="167"/>
      <c r="F57" s="6" t="s">
        <v>84</v>
      </c>
      <c r="G57" s="166">
        <v>3032</v>
      </c>
      <c r="H57" s="165">
        <v>2720</v>
      </c>
      <c r="I57" s="164">
        <v>1.1147058823529412</v>
      </c>
      <c r="J57" s="163">
        <v>312</v>
      </c>
      <c r="K57" s="166">
        <v>5280</v>
      </c>
      <c r="L57" s="165">
        <v>5224</v>
      </c>
      <c r="M57" s="164">
        <v>1.010719754977029</v>
      </c>
      <c r="N57" s="163">
        <v>56</v>
      </c>
      <c r="O57" s="162">
        <v>0.57424242424242422</v>
      </c>
      <c r="P57" s="161">
        <v>0.52067381316998473</v>
      </c>
      <c r="Q57" s="160">
        <v>5.3568611072439487E-2</v>
      </c>
      <c r="R57" s="139"/>
      <c r="S57" s="139"/>
    </row>
    <row r="58" spans="1:19" x14ac:dyDescent="0.4">
      <c r="A58" s="169"/>
      <c r="B58" s="169"/>
      <c r="C58" s="168" t="s">
        <v>104</v>
      </c>
      <c r="D58" s="167"/>
      <c r="E58" s="167"/>
      <c r="F58" s="6" t="s">
        <v>84</v>
      </c>
      <c r="G58" s="166">
        <v>2393</v>
      </c>
      <c r="H58" s="165">
        <v>2428</v>
      </c>
      <c r="I58" s="164">
        <v>0.98558484349258646</v>
      </c>
      <c r="J58" s="163">
        <v>-35</v>
      </c>
      <c r="K58" s="166">
        <v>3598</v>
      </c>
      <c r="L58" s="165">
        <v>3610</v>
      </c>
      <c r="M58" s="164">
        <v>0.99667590027700836</v>
      </c>
      <c r="N58" s="163">
        <v>-12</v>
      </c>
      <c r="O58" s="162">
        <v>0.66509171762090047</v>
      </c>
      <c r="P58" s="161">
        <v>0.6725761772853186</v>
      </c>
      <c r="Q58" s="160">
        <v>-7.4844596644181305E-3</v>
      </c>
      <c r="R58" s="139"/>
      <c r="S58" s="139"/>
    </row>
    <row r="59" spans="1:19" x14ac:dyDescent="0.4">
      <c r="A59" s="169"/>
      <c r="B59" s="169"/>
      <c r="C59" s="168" t="s">
        <v>101</v>
      </c>
      <c r="D59" s="167"/>
      <c r="E59" s="167"/>
      <c r="F59" s="6" t="s">
        <v>84</v>
      </c>
      <c r="G59" s="166">
        <v>6959</v>
      </c>
      <c r="H59" s="165">
        <v>7601</v>
      </c>
      <c r="I59" s="164">
        <v>0.91553742928562032</v>
      </c>
      <c r="J59" s="163">
        <v>-642</v>
      </c>
      <c r="K59" s="166">
        <v>10980</v>
      </c>
      <c r="L59" s="165">
        <v>12578</v>
      </c>
      <c r="M59" s="164">
        <v>0.87295277468595966</v>
      </c>
      <c r="N59" s="163">
        <v>-1598</v>
      </c>
      <c r="O59" s="162">
        <v>0.63378870673952636</v>
      </c>
      <c r="P59" s="161">
        <v>0.60430911114644614</v>
      </c>
      <c r="Q59" s="160">
        <v>2.9479595593080221E-2</v>
      </c>
      <c r="R59" s="139"/>
      <c r="S59" s="139"/>
    </row>
    <row r="60" spans="1:19" x14ac:dyDescent="0.4">
      <c r="A60" s="169"/>
      <c r="B60" s="169"/>
      <c r="C60" s="168" t="s">
        <v>98</v>
      </c>
      <c r="D60" s="5" t="s">
        <v>0</v>
      </c>
      <c r="E60" s="167" t="s">
        <v>89</v>
      </c>
      <c r="F60" s="6" t="s">
        <v>84</v>
      </c>
      <c r="G60" s="166">
        <v>6903</v>
      </c>
      <c r="H60" s="165">
        <v>6350</v>
      </c>
      <c r="I60" s="164">
        <v>1.0870866141732283</v>
      </c>
      <c r="J60" s="163">
        <v>553</v>
      </c>
      <c r="K60" s="166">
        <v>8099</v>
      </c>
      <c r="L60" s="165">
        <v>8100</v>
      </c>
      <c r="M60" s="164">
        <v>0.99987654320987651</v>
      </c>
      <c r="N60" s="163">
        <v>-1</v>
      </c>
      <c r="O60" s="162">
        <v>0.8523274478330658</v>
      </c>
      <c r="P60" s="161">
        <v>0.78395061728395066</v>
      </c>
      <c r="Q60" s="160">
        <v>6.8376830549115142E-2</v>
      </c>
      <c r="R60" s="139"/>
      <c r="S60" s="139"/>
    </row>
    <row r="61" spans="1:19" x14ac:dyDescent="0.4">
      <c r="A61" s="169"/>
      <c r="B61" s="169"/>
      <c r="C61" s="168" t="s">
        <v>96</v>
      </c>
      <c r="D61" s="5" t="s">
        <v>0</v>
      </c>
      <c r="E61" s="167" t="s">
        <v>89</v>
      </c>
      <c r="F61" s="6" t="s">
        <v>84</v>
      </c>
      <c r="G61" s="166">
        <v>3454</v>
      </c>
      <c r="H61" s="165">
        <v>3387</v>
      </c>
      <c r="I61" s="164">
        <v>1.0197815175671685</v>
      </c>
      <c r="J61" s="163">
        <v>67</v>
      </c>
      <c r="K61" s="166">
        <v>5280</v>
      </c>
      <c r="L61" s="165">
        <v>5019</v>
      </c>
      <c r="M61" s="164">
        <v>1.0520023909145249</v>
      </c>
      <c r="N61" s="163">
        <v>261</v>
      </c>
      <c r="O61" s="162">
        <v>0.65416666666666667</v>
      </c>
      <c r="P61" s="161">
        <v>0.67483562462641955</v>
      </c>
      <c r="Q61" s="160">
        <v>-2.0668957959752876E-2</v>
      </c>
      <c r="R61" s="139"/>
      <c r="S61" s="139"/>
    </row>
    <row r="62" spans="1:19" x14ac:dyDescent="0.4">
      <c r="A62" s="169"/>
      <c r="B62" s="169"/>
      <c r="C62" s="168" t="s">
        <v>93</v>
      </c>
      <c r="D62" s="5" t="s">
        <v>0</v>
      </c>
      <c r="E62" s="167" t="s">
        <v>89</v>
      </c>
      <c r="F62" s="6" t="s">
        <v>84</v>
      </c>
      <c r="G62" s="166">
        <v>3587</v>
      </c>
      <c r="H62" s="165">
        <v>3140</v>
      </c>
      <c r="I62" s="164">
        <v>1.1423566878980891</v>
      </c>
      <c r="J62" s="163">
        <v>447</v>
      </c>
      <c r="K62" s="166">
        <v>5280</v>
      </c>
      <c r="L62" s="165">
        <v>5224</v>
      </c>
      <c r="M62" s="164">
        <v>1.010719754977029</v>
      </c>
      <c r="N62" s="163">
        <v>56</v>
      </c>
      <c r="O62" s="162">
        <v>0.67935606060606057</v>
      </c>
      <c r="P62" s="161">
        <v>0.60107197549770286</v>
      </c>
      <c r="Q62" s="160">
        <v>7.8284085108357715E-2</v>
      </c>
      <c r="R62" s="139"/>
      <c r="S62" s="139"/>
    </row>
    <row r="63" spans="1:19" x14ac:dyDescent="0.4">
      <c r="A63" s="169"/>
      <c r="B63" s="150"/>
      <c r="C63" s="149" t="s">
        <v>97</v>
      </c>
      <c r="D63" s="11" t="s">
        <v>0</v>
      </c>
      <c r="E63" s="147" t="s">
        <v>89</v>
      </c>
      <c r="F63" s="6" t="s">
        <v>88</v>
      </c>
      <c r="G63" s="146">
        <v>0</v>
      </c>
      <c r="H63" s="145"/>
      <c r="I63" s="144" t="e">
        <v>#DIV/0!</v>
      </c>
      <c r="J63" s="143">
        <v>0</v>
      </c>
      <c r="K63" s="146">
        <v>0</v>
      </c>
      <c r="L63" s="145"/>
      <c r="M63" s="144" t="e">
        <v>#DIV/0!</v>
      </c>
      <c r="N63" s="143">
        <v>0</v>
      </c>
      <c r="O63" s="142" t="e">
        <v>#DIV/0!</v>
      </c>
      <c r="P63" s="141" t="e">
        <v>#DIV/0!</v>
      </c>
      <c r="Q63" s="140" t="e">
        <v>#DIV/0!</v>
      </c>
      <c r="R63" s="139"/>
      <c r="S63" s="139"/>
    </row>
    <row r="64" spans="1:19" x14ac:dyDescent="0.4">
      <c r="A64" s="169"/>
      <c r="B64" s="159" t="s">
        <v>1</v>
      </c>
      <c r="C64" s="158"/>
      <c r="D64" s="175"/>
      <c r="E64" s="158"/>
      <c r="F64" s="174"/>
      <c r="G64" s="157">
        <v>5670</v>
      </c>
      <c r="H64" s="156">
        <v>4217</v>
      </c>
      <c r="I64" s="155">
        <v>1.3445577424709509</v>
      </c>
      <c r="J64" s="154">
        <v>1453</v>
      </c>
      <c r="K64" s="157">
        <v>9725</v>
      </c>
      <c r="L64" s="156">
        <v>9526</v>
      </c>
      <c r="M64" s="155">
        <v>1.0208901952550913</v>
      </c>
      <c r="N64" s="154">
        <v>199</v>
      </c>
      <c r="O64" s="153">
        <v>0.58303341902313621</v>
      </c>
      <c r="P64" s="152">
        <v>0.44268318286794039</v>
      </c>
      <c r="Q64" s="151">
        <v>0.14035023615519582</v>
      </c>
      <c r="R64" s="139"/>
      <c r="S64" s="139"/>
    </row>
    <row r="65" spans="1:19" x14ac:dyDescent="0.4">
      <c r="A65" s="169"/>
      <c r="B65" s="169"/>
      <c r="C65" s="168" t="s">
        <v>104</v>
      </c>
      <c r="D65" s="167"/>
      <c r="E65" s="167"/>
      <c r="F65" s="6" t="s">
        <v>84</v>
      </c>
      <c r="G65" s="166">
        <v>1109</v>
      </c>
      <c r="H65" s="165">
        <v>1004</v>
      </c>
      <c r="I65" s="164">
        <v>1.1045816733067728</v>
      </c>
      <c r="J65" s="163">
        <v>105</v>
      </c>
      <c r="K65" s="166">
        <v>1622</v>
      </c>
      <c r="L65" s="165">
        <v>1610</v>
      </c>
      <c r="M65" s="164">
        <v>1.0074534161490682</v>
      </c>
      <c r="N65" s="163">
        <v>12</v>
      </c>
      <c r="O65" s="162">
        <v>0.68372379778051784</v>
      </c>
      <c r="P65" s="161">
        <v>0.62360248447204969</v>
      </c>
      <c r="Q65" s="160">
        <v>6.0121313308468149E-2</v>
      </c>
      <c r="R65" s="139"/>
      <c r="S65" s="139"/>
    </row>
    <row r="66" spans="1:19" x14ac:dyDescent="0.4">
      <c r="A66" s="169"/>
      <c r="B66" s="169"/>
      <c r="C66" s="168" t="s">
        <v>103</v>
      </c>
      <c r="D66" s="167"/>
      <c r="E66" s="167"/>
      <c r="F66" s="173"/>
      <c r="G66" s="166"/>
      <c r="H66" s="165">
        <v>0</v>
      </c>
      <c r="I66" s="164" t="e">
        <v>#DIV/0!</v>
      </c>
      <c r="J66" s="163">
        <v>0</v>
      </c>
      <c r="K66" s="166"/>
      <c r="L66" s="165">
        <v>0</v>
      </c>
      <c r="M66" s="164" t="e">
        <v>#DIV/0!</v>
      </c>
      <c r="N66" s="163">
        <v>0</v>
      </c>
      <c r="O66" s="162" t="e">
        <v>#DIV/0!</v>
      </c>
      <c r="P66" s="161" t="e">
        <v>#DIV/0!</v>
      </c>
      <c r="Q66" s="160" t="e">
        <v>#DIV/0!</v>
      </c>
      <c r="R66" s="139"/>
      <c r="S66" s="139"/>
    </row>
    <row r="67" spans="1:19" x14ac:dyDescent="0.4">
      <c r="A67" s="169"/>
      <c r="B67" s="169"/>
      <c r="C67" s="168" t="s">
        <v>102</v>
      </c>
      <c r="D67" s="167"/>
      <c r="E67" s="167"/>
      <c r="F67" s="173"/>
      <c r="G67" s="166"/>
      <c r="H67" s="165">
        <v>0</v>
      </c>
      <c r="I67" s="164" t="e">
        <v>#DIV/0!</v>
      </c>
      <c r="J67" s="163">
        <v>0</v>
      </c>
      <c r="K67" s="166"/>
      <c r="L67" s="165">
        <v>0</v>
      </c>
      <c r="M67" s="164" t="e">
        <v>#DIV/0!</v>
      </c>
      <c r="N67" s="163">
        <v>0</v>
      </c>
      <c r="O67" s="162" t="e">
        <v>#DIV/0!</v>
      </c>
      <c r="P67" s="161" t="e">
        <v>#DIV/0!</v>
      </c>
      <c r="Q67" s="160" t="e">
        <v>#DIV/0!</v>
      </c>
      <c r="R67" s="139"/>
      <c r="S67" s="139"/>
    </row>
    <row r="68" spans="1:19" x14ac:dyDescent="0.4">
      <c r="A68" s="169"/>
      <c r="B68" s="169"/>
      <c r="C68" s="168" t="s">
        <v>101</v>
      </c>
      <c r="D68" s="167"/>
      <c r="E68" s="167"/>
      <c r="F68" s="6" t="s">
        <v>84</v>
      </c>
      <c r="G68" s="166">
        <v>2119</v>
      </c>
      <c r="H68" s="165">
        <v>1565</v>
      </c>
      <c r="I68" s="164">
        <v>1.3539936102236421</v>
      </c>
      <c r="J68" s="163">
        <v>554</v>
      </c>
      <c r="K68" s="166">
        <v>3240</v>
      </c>
      <c r="L68" s="165">
        <v>3236</v>
      </c>
      <c r="M68" s="164">
        <v>1.0012360939431397</v>
      </c>
      <c r="N68" s="163">
        <v>4</v>
      </c>
      <c r="O68" s="162">
        <v>0.65401234567901234</v>
      </c>
      <c r="P68" s="161">
        <v>0.48362175525339923</v>
      </c>
      <c r="Q68" s="160">
        <v>0.17039059042561311</v>
      </c>
      <c r="R68" s="139"/>
      <c r="S68" s="139"/>
    </row>
    <row r="69" spans="1:19" x14ac:dyDescent="0.4">
      <c r="A69" s="150"/>
      <c r="B69" s="150"/>
      <c r="C69" s="149" t="s">
        <v>90</v>
      </c>
      <c r="D69" s="147"/>
      <c r="E69" s="147"/>
      <c r="F69" s="12" t="s">
        <v>84</v>
      </c>
      <c r="G69" s="146">
        <v>2442</v>
      </c>
      <c r="H69" s="145">
        <v>1648</v>
      </c>
      <c r="I69" s="144">
        <v>1.4817961165048543</v>
      </c>
      <c r="J69" s="143">
        <v>794</v>
      </c>
      <c r="K69" s="146">
        <v>4863</v>
      </c>
      <c r="L69" s="145">
        <v>4680</v>
      </c>
      <c r="M69" s="144">
        <v>1.0391025641025642</v>
      </c>
      <c r="N69" s="143">
        <v>183</v>
      </c>
      <c r="O69" s="142">
        <v>0.5021591610117212</v>
      </c>
      <c r="P69" s="141">
        <v>0.35213675213675216</v>
      </c>
      <c r="Q69" s="140">
        <v>0.15002240887496904</v>
      </c>
      <c r="R69" s="139"/>
      <c r="S69" s="139"/>
    </row>
    <row r="70" spans="1:19" x14ac:dyDescent="0.4">
      <c r="A70" s="159" t="s">
        <v>100</v>
      </c>
      <c r="B70" s="158" t="s">
        <v>99</v>
      </c>
      <c r="C70" s="158"/>
      <c r="D70" s="158"/>
      <c r="E70" s="158"/>
      <c r="F70" s="158"/>
      <c r="G70" s="157">
        <v>42518</v>
      </c>
      <c r="H70" s="156">
        <v>54306</v>
      </c>
      <c r="I70" s="155">
        <v>0.78293374581077602</v>
      </c>
      <c r="J70" s="154">
        <v>-11788</v>
      </c>
      <c r="K70" s="157">
        <v>79827</v>
      </c>
      <c r="L70" s="156">
        <v>87792</v>
      </c>
      <c r="M70" s="155">
        <v>0.90927419354838712</v>
      </c>
      <c r="N70" s="154">
        <v>-7965</v>
      </c>
      <c r="O70" s="153">
        <v>0.53262680546682195</v>
      </c>
      <c r="P70" s="152">
        <v>0.61857572443958442</v>
      </c>
      <c r="Q70" s="151">
        <v>-8.5948918972762467E-2</v>
      </c>
      <c r="R70" s="139"/>
      <c r="S70" s="139"/>
    </row>
    <row r="71" spans="1:19" x14ac:dyDescent="0.4">
      <c r="A71" s="169"/>
      <c r="B71" s="168"/>
      <c r="C71" s="167" t="s">
        <v>98</v>
      </c>
      <c r="D71" s="167"/>
      <c r="E71" s="167"/>
      <c r="F71" s="6" t="s">
        <v>84</v>
      </c>
      <c r="G71" s="166">
        <v>18557</v>
      </c>
      <c r="H71" s="165">
        <v>20867</v>
      </c>
      <c r="I71" s="164">
        <v>0.88929889298892983</v>
      </c>
      <c r="J71" s="163">
        <v>-2310</v>
      </c>
      <c r="K71" s="166">
        <v>31860</v>
      </c>
      <c r="L71" s="165">
        <v>26550</v>
      </c>
      <c r="M71" s="164">
        <v>1.2</v>
      </c>
      <c r="N71" s="163">
        <v>5310</v>
      </c>
      <c r="O71" s="162">
        <v>0.58245448838669178</v>
      </c>
      <c r="P71" s="161">
        <v>0.78595103578154424</v>
      </c>
      <c r="Q71" s="160">
        <v>-0.20349654739485246</v>
      </c>
      <c r="R71" s="139"/>
      <c r="S71" s="139"/>
    </row>
    <row r="72" spans="1:19" x14ac:dyDescent="0.4">
      <c r="A72" s="169"/>
      <c r="B72" s="168"/>
      <c r="C72" s="167" t="s">
        <v>91</v>
      </c>
      <c r="D72" s="167"/>
      <c r="E72" s="167"/>
      <c r="F72" s="6" t="s">
        <v>84</v>
      </c>
      <c r="G72" s="166">
        <v>0</v>
      </c>
      <c r="H72" s="165">
        <v>4313</v>
      </c>
      <c r="I72" s="164">
        <v>0</v>
      </c>
      <c r="J72" s="163">
        <v>-4313</v>
      </c>
      <c r="K72" s="166">
        <v>0</v>
      </c>
      <c r="L72" s="165">
        <v>10620</v>
      </c>
      <c r="M72" s="164">
        <v>0</v>
      </c>
      <c r="N72" s="163">
        <v>-10620</v>
      </c>
      <c r="O72" s="162" t="e">
        <v>#DIV/0!</v>
      </c>
      <c r="P72" s="161">
        <v>0.40612052730696796</v>
      </c>
      <c r="Q72" s="160" t="e">
        <v>#DIV/0!</v>
      </c>
      <c r="R72" s="139"/>
      <c r="S72" s="139"/>
    </row>
    <row r="73" spans="1:19" x14ac:dyDescent="0.4">
      <c r="A73" s="169"/>
      <c r="B73" s="168"/>
      <c r="C73" s="167" t="s">
        <v>97</v>
      </c>
      <c r="D73" s="167"/>
      <c r="E73" s="167"/>
      <c r="F73" s="6" t="s">
        <v>84</v>
      </c>
      <c r="G73" s="166">
        <v>9871</v>
      </c>
      <c r="H73" s="165">
        <v>12002</v>
      </c>
      <c r="I73" s="164">
        <v>0.82244625895684054</v>
      </c>
      <c r="J73" s="163">
        <v>-2131</v>
      </c>
      <c r="K73" s="166">
        <v>21063</v>
      </c>
      <c r="L73" s="165">
        <v>15930</v>
      </c>
      <c r="M73" s="164">
        <v>1.3222222222222222</v>
      </c>
      <c r="N73" s="163">
        <v>5133</v>
      </c>
      <c r="O73" s="162">
        <v>0.46864169396572186</v>
      </c>
      <c r="P73" s="161">
        <v>0.75342121782799754</v>
      </c>
      <c r="Q73" s="160">
        <v>-0.28477952386227567</v>
      </c>
      <c r="R73" s="139"/>
      <c r="S73" s="139"/>
    </row>
    <row r="74" spans="1:19" x14ac:dyDescent="0.4">
      <c r="A74" s="169"/>
      <c r="B74" s="168"/>
      <c r="C74" s="167" t="s">
        <v>96</v>
      </c>
      <c r="D74" s="167"/>
      <c r="E74" s="167"/>
      <c r="F74" s="6"/>
      <c r="G74" s="166"/>
      <c r="H74" s="165"/>
      <c r="I74" s="164" t="e">
        <v>#DIV/0!</v>
      </c>
      <c r="J74" s="163">
        <v>0</v>
      </c>
      <c r="K74" s="166"/>
      <c r="L74" s="165"/>
      <c r="M74" s="164" t="e">
        <v>#DIV/0!</v>
      </c>
      <c r="N74" s="163">
        <v>0</v>
      </c>
      <c r="O74" s="162" t="e">
        <v>#DIV/0!</v>
      </c>
      <c r="P74" s="161" t="e">
        <v>#DIV/0!</v>
      </c>
      <c r="Q74" s="160" t="e">
        <v>#DIV/0!</v>
      </c>
      <c r="R74" s="139"/>
      <c r="S74" s="139"/>
    </row>
    <row r="75" spans="1:19" x14ac:dyDescent="0.4">
      <c r="A75" s="169"/>
      <c r="B75" s="168"/>
      <c r="C75" s="167" t="s">
        <v>90</v>
      </c>
      <c r="D75" s="167"/>
      <c r="E75" s="167"/>
      <c r="F75" s="6" t="s">
        <v>84</v>
      </c>
      <c r="G75" s="166">
        <v>5449</v>
      </c>
      <c r="H75" s="165">
        <v>8918</v>
      </c>
      <c r="I75" s="164">
        <v>0.61101143754204978</v>
      </c>
      <c r="J75" s="163">
        <v>-3469</v>
      </c>
      <c r="K75" s="166">
        <v>10620</v>
      </c>
      <c r="L75" s="165">
        <v>15930</v>
      </c>
      <c r="M75" s="164">
        <v>0.66666666666666663</v>
      </c>
      <c r="N75" s="163">
        <v>-5310</v>
      </c>
      <c r="O75" s="162">
        <v>0.51308851224105456</v>
      </c>
      <c r="P75" s="161">
        <v>0.55982423101067169</v>
      </c>
      <c r="Q75" s="160">
        <v>-4.6735718769617129E-2</v>
      </c>
      <c r="R75" s="139"/>
      <c r="S75" s="139"/>
    </row>
    <row r="76" spans="1:19" x14ac:dyDescent="0.4">
      <c r="A76" s="169"/>
      <c r="B76" s="168"/>
      <c r="C76" s="167" t="s">
        <v>95</v>
      </c>
      <c r="D76" s="167"/>
      <c r="E76" s="167"/>
      <c r="F76" s="6" t="s">
        <v>88</v>
      </c>
      <c r="G76" s="166"/>
      <c r="H76" s="165"/>
      <c r="I76" s="164" t="e">
        <v>#DIV/0!</v>
      </c>
      <c r="J76" s="163">
        <v>0</v>
      </c>
      <c r="K76" s="166"/>
      <c r="L76" s="165"/>
      <c r="M76" s="164" t="e">
        <v>#DIV/0!</v>
      </c>
      <c r="N76" s="163">
        <v>0</v>
      </c>
      <c r="O76" s="162" t="e">
        <v>#DIV/0!</v>
      </c>
      <c r="P76" s="161" t="e">
        <v>#DIV/0!</v>
      </c>
      <c r="Q76" s="160" t="e">
        <v>#DIV/0!</v>
      </c>
      <c r="R76" s="139"/>
      <c r="S76" s="139"/>
    </row>
    <row r="77" spans="1:19" x14ac:dyDescent="0.4">
      <c r="A77" s="169"/>
      <c r="B77" s="168"/>
      <c r="C77" s="167" t="s">
        <v>94</v>
      </c>
      <c r="D77" s="167"/>
      <c r="E77" s="167"/>
      <c r="F77" s="6"/>
      <c r="G77" s="166"/>
      <c r="H77" s="165"/>
      <c r="I77" s="164" t="e">
        <v>#DIV/0!</v>
      </c>
      <c r="J77" s="163">
        <v>0</v>
      </c>
      <c r="K77" s="166"/>
      <c r="L77" s="165"/>
      <c r="M77" s="164" t="e">
        <v>#DIV/0!</v>
      </c>
      <c r="N77" s="163">
        <v>0</v>
      </c>
      <c r="O77" s="162" t="e">
        <v>#DIV/0!</v>
      </c>
      <c r="P77" s="161" t="e">
        <v>#DIV/0!</v>
      </c>
      <c r="Q77" s="160" t="e">
        <v>#DIV/0!</v>
      </c>
      <c r="R77" s="139"/>
      <c r="S77" s="139"/>
    </row>
    <row r="78" spans="1:19" x14ac:dyDescent="0.4">
      <c r="A78" s="169"/>
      <c r="B78" s="168"/>
      <c r="C78" s="167" t="s">
        <v>93</v>
      </c>
      <c r="D78" s="167"/>
      <c r="E78" s="167"/>
      <c r="F78" s="6" t="s">
        <v>84</v>
      </c>
      <c r="G78" s="166">
        <v>6079</v>
      </c>
      <c r="H78" s="165">
        <v>6452</v>
      </c>
      <c r="I78" s="164">
        <v>0.94218846869187844</v>
      </c>
      <c r="J78" s="163">
        <v>-373</v>
      </c>
      <c r="K78" s="166">
        <v>10974</v>
      </c>
      <c r="L78" s="165">
        <v>10620</v>
      </c>
      <c r="M78" s="164">
        <v>1.0333333333333334</v>
      </c>
      <c r="N78" s="163">
        <v>354</v>
      </c>
      <c r="O78" s="162">
        <v>0.55394568981228354</v>
      </c>
      <c r="P78" s="161">
        <v>0.607532956685499</v>
      </c>
      <c r="Q78" s="160">
        <v>-5.3587266873215467E-2</v>
      </c>
      <c r="R78" s="139"/>
      <c r="S78" s="139"/>
    </row>
    <row r="79" spans="1:19" x14ac:dyDescent="0.4">
      <c r="A79" s="169"/>
      <c r="B79" s="226"/>
      <c r="C79" s="225" t="s">
        <v>92</v>
      </c>
      <c r="D79" s="225"/>
      <c r="E79" s="225"/>
      <c r="F79" s="224" t="s">
        <v>84</v>
      </c>
      <c r="G79" s="166">
        <v>2562</v>
      </c>
      <c r="H79" s="165">
        <v>0</v>
      </c>
      <c r="I79" s="164" t="e">
        <v>#DIV/0!</v>
      </c>
      <c r="J79" s="163">
        <v>2562</v>
      </c>
      <c r="K79" s="166">
        <v>5310</v>
      </c>
      <c r="L79" s="165">
        <v>0</v>
      </c>
      <c r="M79" s="164" t="e">
        <v>#DIV/0!</v>
      </c>
      <c r="N79" s="163">
        <v>5310</v>
      </c>
      <c r="O79" s="162">
        <v>0.48248587570621471</v>
      </c>
      <c r="P79" s="161" t="e">
        <v>#DIV/0!</v>
      </c>
      <c r="Q79" s="160" t="e">
        <v>#DIV/0!</v>
      </c>
      <c r="R79" s="139"/>
      <c r="S79" s="139"/>
    </row>
    <row r="80" spans="1:19" x14ac:dyDescent="0.4">
      <c r="A80" s="169"/>
      <c r="B80" s="172"/>
      <c r="C80" s="171" t="s">
        <v>256</v>
      </c>
      <c r="D80" s="171"/>
      <c r="E80" s="171"/>
      <c r="F80" s="7" t="s">
        <v>88</v>
      </c>
      <c r="G80" s="166"/>
      <c r="H80" s="165"/>
      <c r="I80" s="164" t="e">
        <v>#DIV/0!</v>
      </c>
      <c r="J80" s="163">
        <v>0</v>
      </c>
      <c r="K80" s="166"/>
      <c r="L80" s="165"/>
      <c r="M80" s="164" t="e">
        <v>#DIV/0!</v>
      </c>
      <c r="N80" s="163">
        <v>0</v>
      </c>
      <c r="O80" s="162" t="e">
        <v>#DIV/0!</v>
      </c>
      <c r="P80" s="161" t="e">
        <v>#DIV/0!</v>
      </c>
      <c r="Q80" s="160" t="e">
        <v>#DIV/0!</v>
      </c>
      <c r="R80" s="139"/>
      <c r="S80" s="139"/>
    </row>
    <row r="81" spans="1:19" x14ac:dyDescent="0.4">
      <c r="A81" s="169"/>
      <c r="B81" s="172"/>
      <c r="C81" s="171" t="s">
        <v>91</v>
      </c>
      <c r="D81" s="10" t="s">
        <v>0</v>
      </c>
      <c r="E81" s="171" t="s">
        <v>89</v>
      </c>
      <c r="F81" s="7" t="s">
        <v>88</v>
      </c>
      <c r="G81" s="166">
        <v>0</v>
      </c>
      <c r="H81" s="165">
        <v>821</v>
      </c>
      <c r="I81" s="164">
        <v>0</v>
      </c>
      <c r="J81" s="163">
        <v>-821</v>
      </c>
      <c r="K81" s="166">
        <v>0</v>
      </c>
      <c r="L81" s="165">
        <v>4071</v>
      </c>
      <c r="M81" s="164">
        <v>0</v>
      </c>
      <c r="N81" s="163">
        <v>-4071</v>
      </c>
      <c r="O81" s="162" t="e">
        <v>#DIV/0!</v>
      </c>
      <c r="P81" s="161">
        <v>0.20167035126504546</v>
      </c>
      <c r="Q81" s="160" t="e">
        <v>#DIV/0!</v>
      </c>
      <c r="R81" s="139"/>
      <c r="S81" s="139"/>
    </row>
    <row r="82" spans="1:19" x14ac:dyDescent="0.4">
      <c r="A82" s="150"/>
      <c r="B82" s="149"/>
      <c r="C82" s="147" t="s">
        <v>90</v>
      </c>
      <c r="D82" s="11" t="s">
        <v>0</v>
      </c>
      <c r="E82" s="147" t="s">
        <v>89</v>
      </c>
      <c r="F82" s="6" t="s">
        <v>88</v>
      </c>
      <c r="G82" s="146">
        <v>0</v>
      </c>
      <c r="H82" s="145">
        <v>933</v>
      </c>
      <c r="I82" s="144">
        <v>0</v>
      </c>
      <c r="J82" s="143">
        <v>-933</v>
      </c>
      <c r="K82" s="146">
        <v>0</v>
      </c>
      <c r="L82" s="145">
        <v>4071</v>
      </c>
      <c r="M82" s="144">
        <v>0</v>
      </c>
      <c r="N82" s="143">
        <v>-4071</v>
      </c>
      <c r="O82" s="142" t="e">
        <v>#DIV/0!</v>
      </c>
      <c r="P82" s="141">
        <v>0.22918201915991157</v>
      </c>
      <c r="Q82" s="140" t="e">
        <v>#DIV/0!</v>
      </c>
      <c r="R82" s="139"/>
      <c r="S82" s="139"/>
    </row>
    <row r="83" spans="1:19" x14ac:dyDescent="0.4">
      <c r="A83" s="159" t="s">
        <v>87</v>
      </c>
      <c r="B83" s="158" t="s">
        <v>86</v>
      </c>
      <c r="C83" s="158"/>
      <c r="D83" s="158"/>
      <c r="E83" s="158"/>
      <c r="F83" s="158"/>
      <c r="G83" s="157">
        <v>49</v>
      </c>
      <c r="H83" s="156">
        <v>100</v>
      </c>
      <c r="I83" s="155">
        <v>0.49</v>
      </c>
      <c r="J83" s="154">
        <v>-51</v>
      </c>
      <c r="K83" s="157">
        <v>108</v>
      </c>
      <c r="L83" s="156">
        <v>189</v>
      </c>
      <c r="M83" s="155">
        <v>0.5714285714285714</v>
      </c>
      <c r="N83" s="154">
        <v>-81</v>
      </c>
      <c r="O83" s="153">
        <v>0.45370370370370372</v>
      </c>
      <c r="P83" s="152">
        <v>0.52910052910052907</v>
      </c>
      <c r="Q83" s="151">
        <v>-7.5396825396825351E-2</v>
      </c>
      <c r="R83" s="139"/>
      <c r="S83" s="139"/>
    </row>
    <row r="84" spans="1:19" ht="18.75" x14ac:dyDescent="0.4">
      <c r="A84" s="150"/>
      <c r="B84" s="149"/>
      <c r="C84" s="148" t="s">
        <v>85</v>
      </c>
      <c r="D84" s="147"/>
      <c r="E84" s="147"/>
      <c r="F84" s="12" t="s">
        <v>84</v>
      </c>
      <c r="G84" s="146">
        <v>49</v>
      </c>
      <c r="H84" s="145">
        <v>100</v>
      </c>
      <c r="I84" s="144">
        <v>0.49</v>
      </c>
      <c r="J84" s="143">
        <v>-51</v>
      </c>
      <c r="K84" s="146">
        <v>108</v>
      </c>
      <c r="L84" s="145">
        <v>189</v>
      </c>
      <c r="M84" s="144">
        <v>0.5714285714285714</v>
      </c>
      <c r="N84" s="143">
        <v>-81</v>
      </c>
      <c r="O84" s="142">
        <v>0.45370370370370372</v>
      </c>
      <c r="P84" s="141">
        <v>0.52910052910052907</v>
      </c>
      <c r="Q84" s="140">
        <v>-7.5396825396825351E-2</v>
      </c>
      <c r="R84" s="139"/>
      <c r="S84" s="139"/>
    </row>
    <row r="85" spans="1:19" x14ac:dyDescent="0.4">
      <c r="G85" s="138"/>
      <c r="H85" s="138"/>
      <c r="I85" s="138"/>
      <c r="J85" s="138"/>
      <c r="K85" s="138"/>
      <c r="L85" s="138"/>
      <c r="M85" s="138"/>
      <c r="N85" s="138"/>
      <c r="O85" s="137"/>
      <c r="P85" s="137"/>
      <c r="Q85" s="137"/>
    </row>
    <row r="86" spans="1:19" x14ac:dyDescent="0.4">
      <c r="C86" s="8" t="s">
        <v>83</v>
      </c>
    </row>
    <row r="87" spans="1:19" x14ac:dyDescent="0.4">
      <c r="C87" s="9" t="s">
        <v>82</v>
      </c>
    </row>
    <row r="88" spans="1:19" x14ac:dyDescent="0.4">
      <c r="C88" s="8" t="s">
        <v>81</v>
      </c>
    </row>
    <row r="89" spans="1:19" x14ac:dyDescent="0.4">
      <c r="C89" s="8" t="s">
        <v>80</v>
      </c>
    </row>
    <row r="90" spans="1:19" x14ac:dyDescent="0.4">
      <c r="C90" s="8" t="s">
        <v>79</v>
      </c>
    </row>
  </sheetData>
  <mergeCells count="15">
    <mergeCell ref="Q3:Q4"/>
    <mergeCell ref="O2:Q2"/>
    <mergeCell ref="O3:O4"/>
    <mergeCell ref="A1:D1"/>
    <mergeCell ref="G2:J2"/>
    <mergeCell ref="I3:J3"/>
    <mergeCell ref="G3:G4"/>
    <mergeCell ref="H3:H4"/>
    <mergeCell ref="A3:F4"/>
    <mergeCell ref="A2:B2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h26'!A1" display="'h26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showGridLines="0" zoomScale="90" zoomScaleNormal="90" workbookViewId="0">
      <pane xSplit="6" ySplit="5" topLeftCell="G18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36" customWidth="1"/>
    <col min="2" max="2" width="1.125" style="136" customWidth="1"/>
    <col min="3" max="3" width="6.75" style="136" customWidth="1"/>
    <col min="4" max="4" width="2.625" style="136" bestFit="1" customWidth="1"/>
    <col min="5" max="5" width="7.125" style="136" bestFit="1" customWidth="1"/>
    <col min="6" max="6" width="6.375" style="136" customWidth="1"/>
    <col min="7" max="8" width="12.75" style="136" bestFit="1" customWidth="1"/>
    <col min="9" max="9" width="7.625" style="136" customWidth="1"/>
    <col min="10" max="10" width="9.625" style="136" customWidth="1"/>
    <col min="11" max="12" width="12.75" style="136" bestFit="1" customWidth="1"/>
    <col min="13" max="13" width="7.625" style="136" customWidth="1"/>
    <col min="14" max="16" width="9.625" style="136" customWidth="1"/>
    <col min="17" max="17" width="8.625" style="136" customWidth="1"/>
    <col min="18" max="16384" width="9" style="136"/>
  </cols>
  <sheetData>
    <row r="1" spans="1:19" ht="17.25" customHeight="1" thickBot="1" x14ac:dyDescent="0.45">
      <c r="A1" s="281" t="str">
        <f>'h26'!A1</f>
        <v>平成26年度</v>
      </c>
      <c r="B1" s="281"/>
      <c r="C1" s="281"/>
      <c r="D1" s="281"/>
      <c r="E1" s="89"/>
      <c r="F1" s="89"/>
      <c r="G1" s="89"/>
      <c r="H1" s="89"/>
      <c r="I1" s="89"/>
      <c r="J1" s="92" t="str">
        <f ca="1">RIGHT(CELL("filename",$A$1),LEN(CELL("filename",$A$1))-FIND("]",CELL("filename",$A$1)))</f>
        <v>11月（上旬）</v>
      </c>
      <c r="K1" s="93" t="s">
        <v>72</v>
      </c>
      <c r="L1" s="89"/>
      <c r="M1" s="89"/>
      <c r="N1" s="89"/>
      <c r="O1" s="89"/>
      <c r="P1" s="89"/>
      <c r="Q1" s="89"/>
    </row>
    <row r="2" spans="1:19" x14ac:dyDescent="0.4">
      <c r="A2" s="299">
        <v>26</v>
      </c>
      <c r="B2" s="284"/>
      <c r="C2" s="1">
        <v>2014</v>
      </c>
      <c r="D2" s="2" t="s">
        <v>141</v>
      </c>
      <c r="E2" s="2">
        <v>11</v>
      </c>
      <c r="F2" s="2" t="s">
        <v>140</v>
      </c>
      <c r="G2" s="291" t="s">
        <v>139</v>
      </c>
      <c r="H2" s="284"/>
      <c r="I2" s="284"/>
      <c r="J2" s="292"/>
      <c r="K2" s="284" t="s">
        <v>138</v>
      </c>
      <c r="L2" s="284"/>
      <c r="M2" s="284"/>
      <c r="N2" s="284"/>
      <c r="O2" s="291" t="s">
        <v>137</v>
      </c>
      <c r="P2" s="284"/>
      <c r="Q2" s="302"/>
    </row>
    <row r="3" spans="1:19" x14ac:dyDescent="0.4">
      <c r="A3" s="295" t="s">
        <v>136</v>
      </c>
      <c r="B3" s="296"/>
      <c r="C3" s="296"/>
      <c r="D3" s="296"/>
      <c r="E3" s="296"/>
      <c r="F3" s="296"/>
      <c r="G3" s="293" t="s">
        <v>301</v>
      </c>
      <c r="H3" s="287" t="s">
        <v>300</v>
      </c>
      <c r="I3" s="289" t="s">
        <v>133</v>
      </c>
      <c r="J3" s="290"/>
      <c r="K3" s="285" t="s">
        <v>301</v>
      </c>
      <c r="L3" s="287" t="s">
        <v>300</v>
      </c>
      <c r="M3" s="289" t="s">
        <v>133</v>
      </c>
      <c r="N3" s="290"/>
      <c r="O3" s="303" t="s">
        <v>301</v>
      </c>
      <c r="P3" s="282" t="s">
        <v>300</v>
      </c>
      <c r="Q3" s="300" t="s">
        <v>131</v>
      </c>
    </row>
    <row r="4" spans="1:19" ht="14.25" thickBot="1" x14ac:dyDescent="0.45">
      <c r="A4" s="297"/>
      <c r="B4" s="298"/>
      <c r="C4" s="298"/>
      <c r="D4" s="298"/>
      <c r="E4" s="298"/>
      <c r="F4" s="298"/>
      <c r="G4" s="294"/>
      <c r="H4" s="288"/>
      <c r="I4" s="3" t="s">
        <v>132</v>
      </c>
      <c r="J4" s="4" t="s">
        <v>131</v>
      </c>
      <c r="K4" s="286"/>
      <c r="L4" s="288"/>
      <c r="M4" s="3" t="s">
        <v>132</v>
      </c>
      <c r="N4" s="4" t="s">
        <v>131</v>
      </c>
      <c r="O4" s="304"/>
      <c r="P4" s="283"/>
      <c r="Q4" s="301"/>
    </row>
    <row r="5" spans="1:19" x14ac:dyDescent="0.4">
      <c r="A5" s="176" t="s">
        <v>130</v>
      </c>
      <c r="B5" s="195"/>
      <c r="C5" s="195"/>
      <c r="D5" s="195"/>
      <c r="E5" s="195"/>
      <c r="F5" s="195"/>
      <c r="G5" s="194">
        <v>167775</v>
      </c>
      <c r="H5" s="193">
        <v>166702</v>
      </c>
      <c r="I5" s="192">
        <v>1.0064366354332881</v>
      </c>
      <c r="J5" s="191">
        <v>1073</v>
      </c>
      <c r="K5" s="194">
        <v>210720</v>
      </c>
      <c r="L5" s="193">
        <v>208223</v>
      </c>
      <c r="M5" s="192">
        <v>1.0119919509372164</v>
      </c>
      <c r="N5" s="191">
        <v>2497</v>
      </c>
      <c r="O5" s="190">
        <v>0.79619874715261962</v>
      </c>
      <c r="P5" s="189">
        <v>0.80059359436757704</v>
      </c>
      <c r="Q5" s="188">
        <v>-4.3948472149574203E-3</v>
      </c>
      <c r="R5" s="139"/>
      <c r="S5" s="139"/>
    </row>
    <row r="6" spans="1:19" x14ac:dyDescent="0.4">
      <c r="A6" s="159" t="s">
        <v>129</v>
      </c>
      <c r="B6" s="158" t="s">
        <v>128</v>
      </c>
      <c r="C6" s="158"/>
      <c r="D6" s="158"/>
      <c r="E6" s="158"/>
      <c r="F6" s="158"/>
      <c r="G6" s="157">
        <v>69414</v>
      </c>
      <c r="H6" s="156">
        <v>69898</v>
      </c>
      <c r="I6" s="155">
        <v>0.9930756244813872</v>
      </c>
      <c r="J6" s="154">
        <v>-484</v>
      </c>
      <c r="K6" s="177">
        <v>85850</v>
      </c>
      <c r="L6" s="156">
        <v>83978</v>
      </c>
      <c r="M6" s="155">
        <v>1.0222915525494773</v>
      </c>
      <c r="N6" s="154">
        <v>1872</v>
      </c>
      <c r="O6" s="153">
        <v>0.80854979615608624</v>
      </c>
      <c r="P6" s="152">
        <v>0.83233704065350445</v>
      </c>
      <c r="Q6" s="151">
        <v>-2.3787244497418203E-2</v>
      </c>
      <c r="R6" s="139"/>
      <c r="S6" s="139"/>
    </row>
    <row r="7" spans="1:19" x14ac:dyDescent="0.4">
      <c r="A7" s="169"/>
      <c r="B7" s="159" t="s">
        <v>127</v>
      </c>
      <c r="C7" s="158"/>
      <c r="D7" s="158"/>
      <c r="E7" s="158"/>
      <c r="F7" s="158"/>
      <c r="G7" s="157">
        <v>46831</v>
      </c>
      <c r="H7" s="156">
        <v>45415</v>
      </c>
      <c r="I7" s="155">
        <v>1.0311791258394802</v>
      </c>
      <c r="J7" s="154">
        <v>1416</v>
      </c>
      <c r="K7" s="157">
        <v>57260</v>
      </c>
      <c r="L7" s="156">
        <v>54273</v>
      </c>
      <c r="M7" s="155">
        <v>1.0550365743555727</v>
      </c>
      <c r="N7" s="154">
        <v>2987</v>
      </c>
      <c r="O7" s="153">
        <v>0.81786587495633956</v>
      </c>
      <c r="P7" s="152">
        <v>0.83678808984209463</v>
      </c>
      <c r="Q7" s="151">
        <v>-1.8922214885755073E-2</v>
      </c>
      <c r="R7" s="139"/>
      <c r="S7" s="139"/>
    </row>
    <row r="8" spans="1:19" x14ac:dyDescent="0.4">
      <c r="A8" s="169"/>
      <c r="B8" s="169"/>
      <c r="C8" s="168" t="s">
        <v>98</v>
      </c>
      <c r="D8" s="5"/>
      <c r="E8" s="167"/>
      <c r="F8" s="6" t="s">
        <v>84</v>
      </c>
      <c r="G8" s="200">
        <v>39688</v>
      </c>
      <c r="H8" s="199">
        <v>40635</v>
      </c>
      <c r="I8" s="164">
        <v>0.97669496739264183</v>
      </c>
      <c r="J8" s="163">
        <v>-947</v>
      </c>
      <c r="K8" s="200">
        <v>47260</v>
      </c>
      <c r="L8" s="199">
        <v>47913</v>
      </c>
      <c r="M8" s="164">
        <v>0.98637113100828588</v>
      </c>
      <c r="N8" s="163">
        <v>-653</v>
      </c>
      <c r="O8" s="162">
        <v>0.83977994075327977</v>
      </c>
      <c r="P8" s="161">
        <v>0.84809968067121655</v>
      </c>
      <c r="Q8" s="160">
        <v>-8.3197399179367748E-3</v>
      </c>
      <c r="R8" s="139"/>
      <c r="S8" s="139"/>
    </row>
    <row r="9" spans="1:19" x14ac:dyDescent="0.4">
      <c r="A9" s="169"/>
      <c r="B9" s="169"/>
      <c r="C9" s="168" t="s">
        <v>112</v>
      </c>
      <c r="D9" s="167"/>
      <c r="E9" s="167"/>
      <c r="F9" s="6" t="s">
        <v>84</v>
      </c>
      <c r="G9" s="200">
        <v>7143</v>
      </c>
      <c r="H9" s="199">
        <v>4011</v>
      </c>
      <c r="I9" s="164">
        <v>1.7808526551982049</v>
      </c>
      <c r="J9" s="163">
        <v>3132</v>
      </c>
      <c r="K9" s="200">
        <v>10000</v>
      </c>
      <c r="L9" s="199">
        <v>5000</v>
      </c>
      <c r="M9" s="164">
        <v>2</v>
      </c>
      <c r="N9" s="163">
        <v>5000</v>
      </c>
      <c r="O9" s="162">
        <v>0.71430000000000005</v>
      </c>
      <c r="P9" s="161">
        <v>0.80220000000000002</v>
      </c>
      <c r="Q9" s="160">
        <v>-8.7899999999999978E-2</v>
      </c>
      <c r="R9" s="139"/>
      <c r="S9" s="139"/>
    </row>
    <row r="10" spans="1:19" x14ac:dyDescent="0.4">
      <c r="A10" s="169"/>
      <c r="B10" s="169"/>
      <c r="C10" s="168" t="s">
        <v>96</v>
      </c>
      <c r="D10" s="167"/>
      <c r="E10" s="167"/>
      <c r="F10" s="173"/>
      <c r="G10" s="200"/>
      <c r="H10" s="199"/>
      <c r="I10" s="164" t="e">
        <v>#DIV/0!</v>
      </c>
      <c r="J10" s="163">
        <v>0</v>
      </c>
      <c r="K10" s="200"/>
      <c r="L10" s="199"/>
      <c r="M10" s="164" t="e">
        <v>#DIV/0!</v>
      </c>
      <c r="N10" s="163">
        <v>0</v>
      </c>
      <c r="O10" s="162" t="e">
        <v>#DIV/0!</v>
      </c>
      <c r="P10" s="161" t="e">
        <v>#DIV/0!</v>
      </c>
      <c r="Q10" s="160" t="e">
        <v>#DIV/0!</v>
      </c>
      <c r="R10" s="139"/>
      <c r="S10" s="139"/>
    </row>
    <row r="11" spans="1:19" x14ac:dyDescent="0.4">
      <c r="A11" s="169"/>
      <c r="B11" s="169"/>
      <c r="C11" s="168" t="s">
        <v>97</v>
      </c>
      <c r="D11" s="167"/>
      <c r="E11" s="167"/>
      <c r="F11" s="173"/>
      <c r="G11" s="200"/>
      <c r="H11" s="199"/>
      <c r="I11" s="164" t="e">
        <v>#DIV/0!</v>
      </c>
      <c r="J11" s="163">
        <v>0</v>
      </c>
      <c r="K11" s="200"/>
      <c r="L11" s="199"/>
      <c r="M11" s="164" t="e">
        <v>#DIV/0!</v>
      </c>
      <c r="N11" s="163">
        <v>0</v>
      </c>
      <c r="O11" s="162" t="e">
        <v>#DIV/0!</v>
      </c>
      <c r="P11" s="161" t="e">
        <v>#DIV/0!</v>
      </c>
      <c r="Q11" s="160" t="e">
        <v>#DIV/0!</v>
      </c>
      <c r="R11" s="139"/>
      <c r="S11" s="139"/>
    </row>
    <row r="12" spans="1:19" x14ac:dyDescent="0.4">
      <c r="A12" s="169"/>
      <c r="B12" s="169"/>
      <c r="C12" s="168" t="s">
        <v>93</v>
      </c>
      <c r="D12" s="167"/>
      <c r="E12" s="167"/>
      <c r="F12" s="173"/>
      <c r="G12" s="200"/>
      <c r="H12" s="199"/>
      <c r="I12" s="164" t="e">
        <v>#DIV/0!</v>
      </c>
      <c r="J12" s="163">
        <v>0</v>
      </c>
      <c r="K12" s="200"/>
      <c r="L12" s="199"/>
      <c r="M12" s="164" t="e">
        <v>#DIV/0!</v>
      </c>
      <c r="N12" s="163">
        <v>0</v>
      </c>
      <c r="O12" s="162" t="e">
        <v>#DIV/0!</v>
      </c>
      <c r="P12" s="161" t="e">
        <v>#DIV/0!</v>
      </c>
      <c r="Q12" s="160" t="e">
        <v>#DIV/0!</v>
      </c>
      <c r="R12" s="139"/>
      <c r="S12" s="139"/>
    </row>
    <row r="13" spans="1:19" x14ac:dyDescent="0.4">
      <c r="A13" s="169"/>
      <c r="B13" s="169"/>
      <c r="C13" s="168" t="s">
        <v>299</v>
      </c>
      <c r="D13" s="167"/>
      <c r="E13" s="167"/>
      <c r="F13" s="6" t="s">
        <v>84</v>
      </c>
      <c r="G13" s="200">
        <v>0</v>
      </c>
      <c r="H13" s="199">
        <v>769</v>
      </c>
      <c r="I13" s="164">
        <v>0</v>
      </c>
      <c r="J13" s="163">
        <v>-769</v>
      </c>
      <c r="K13" s="200">
        <v>0</v>
      </c>
      <c r="L13" s="199">
        <v>1360</v>
      </c>
      <c r="M13" s="164">
        <v>0</v>
      </c>
      <c r="N13" s="163">
        <v>-1360</v>
      </c>
      <c r="O13" s="162" t="e">
        <v>#DIV/0!</v>
      </c>
      <c r="P13" s="161">
        <v>0.56544117647058822</v>
      </c>
      <c r="Q13" s="160" t="e">
        <v>#DIV/0!</v>
      </c>
      <c r="R13" s="139"/>
      <c r="S13" s="139"/>
    </row>
    <row r="14" spans="1:19" x14ac:dyDescent="0.4">
      <c r="A14" s="169"/>
      <c r="B14" s="169"/>
      <c r="C14" s="168" t="s">
        <v>110</v>
      </c>
      <c r="D14" s="167"/>
      <c r="E14" s="167"/>
      <c r="F14" s="173"/>
      <c r="G14" s="200"/>
      <c r="H14" s="199"/>
      <c r="I14" s="164" t="e">
        <v>#DIV/0!</v>
      </c>
      <c r="J14" s="163">
        <v>0</v>
      </c>
      <c r="K14" s="200"/>
      <c r="L14" s="199"/>
      <c r="M14" s="164" t="e">
        <v>#DIV/0!</v>
      </c>
      <c r="N14" s="163">
        <v>0</v>
      </c>
      <c r="O14" s="162" t="e">
        <v>#DIV/0!</v>
      </c>
      <c r="P14" s="161" t="e">
        <v>#DIV/0!</v>
      </c>
      <c r="Q14" s="160" t="e">
        <v>#DIV/0!</v>
      </c>
      <c r="R14" s="139"/>
      <c r="S14" s="139"/>
    </row>
    <row r="15" spans="1:19" x14ac:dyDescent="0.4">
      <c r="A15" s="169"/>
      <c r="B15" s="169"/>
      <c r="C15" s="168" t="s">
        <v>90</v>
      </c>
      <c r="D15" s="167"/>
      <c r="E15" s="167"/>
      <c r="F15" s="173"/>
      <c r="G15" s="200"/>
      <c r="H15" s="199"/>
      <c r="I15" s="164" t="e">
        <v>#DIV/0!</v>
      </c>
      <c r="J15" s="163">
        <v>0</v>
      </c>
      <c r="K15" s="200"/>
      <c r="L15" s="199"/>
      <c r="M15" s="164" t="e">
        <v>#DIV/0!</v>
      </c>
      <c r="N15" s="163">
        <v>0</v>
      </c>
      <c r="O15" s="162" t="e">
        <v>#DIV/0!</v>
      </c>
      <c r="P15" s="161" t="e">
        <v>#DIV/0!</v>
      </c>
      <c r="Q15" s="160" t="e">
        <v>#DIV/0!</v>
      </c>
      <c r="R15" s="139"/>
      <c r="S15" s="139"/>
    </row>
    <row r="16" spans="1:19" x14ac:dyDescent="0.4">
      <c r="A16" s="169"/>
      <c r="B16" s="169"/>
      <c r="C16" s="149" t="s">
        <v>126</v>
      </c>
      <c r="D16" s="147"/>
      <c r="E16" s="147"/>
      <c r="F16" s="187"/>
      <c r="G16" s="198"/>
      <c r="H16" s="197"/>
      <c r="I16" s="144" t="e">
        <v>#DIV/0!</v>
      </c>
      <c r="J16" s="143">
        <v>0</v>
      </c>
      <c r="K16" s="198"/>
      <c r="L16" s="197"/>
      <c r="M16" s="144" t="e">
        <v>#DIV/0!</v>
      </c>
      <c r="N16" s="143">
        <v>0</v>
      </c>
      <c r="O16" s="142" t="e">
        <v>#DIV/0!</v>
      </c>
      <c r="P16" s="141" t="e">
        <v>#DIV/0!</v>
      </c>
      <c r="Q16" s="140" t="e">
        <v>#DIV/0!</v>
      </c>
      <c r="R16" s="139"/>
      <c r="S16" s="139"/>
    </row>
    <row r="17" spans="1:19" x14ac:dyDescent="0.4">
      <c r="A17" s="169"/>
      <c r="B17" s="159" t="s">
        <v>125</v>
      </c>
      <c r="C17" s="158"/>
      <c r="D17" s="158"/>
      <c r="E17" s="158"/>
      <c r="F17" s="174"/>
      <c r="G17" s="157">
        <v>22092</v>
      </c>
      <c r="H17" s="156">
        <v>23915</v>
      </c>
      <c r="I17" s="155">
        <v>0.92377169140706672</v>
      </c>
      <c r="J17" s="154">
        <v>-1823</v>
      </c>
      <c r="K17" s="157">
        <v>27700</v>
      </c>
      <c r="L17" s="156">
        <v>28815</v>
      </c>
      <c r="M17" s="155">
        <v>0.961304875932674</v>
      </c>
      <c r="N17" s="154">
        <v>-1115</v>
      </c>
      <c r="O17" s="153">
        <v>0.7975451263537906</v>
      </c>
      <c r="P17" s="152">
        <v>0.82994967898663885</v>
      </c>
      <c r="Q17" s="151">
        <v>-3.2404552632848249E-2</v>
      </c>
      <c r="R17" s="139"/>
      <c r="S17" s="139"/>
    </row>
    <row r="18" spans="1:19" x14ac:dyDescent="0.4">
      <c r="A18" s="169"/>
      <c r="B18" s="169"/>
      <c r="C18" s="168" t="s">
        <v>98</v>
      </c>
      <c r="D18" s="167"/>
      <c r="E18" s="167"/>
      <c r="F18" s="173"/>
      <c r="G18" s="166"/>
      <c r="H18" s="165"/>
      <c r="I18" s="164" t="e">
        <v>#DIV/0!</v>
      </c>
      <c r="J18" s="163">
        <v>0</v>
      </c>
      <c r="K18" s="166"/>
      <c r="L18" s="165"/>
      <c r="M18" s="164" t="e">
        <v>#DIV/0!</v>
      </c>
      <c r="N18" s="163">
        <v>0</v>
      </c>
      <c r="O18" s="162" t="e">
        <v>#DIV/0!</v>
      </c>
      <c r="P18" s="161" t="e">
        <v>#DIV/0!</v>
      </c>
      <c r="Q18" s="160" t="e">
        <v>#DIV/0!</v>
      </c>
      <c r="R18" s="139"/>
      <c r="S18" s="139"/>
    </row>
    <row r="19" spans="1:19" x14ac:dyDescent="0.4">
      <c r="A19" s="169"/>
      <c r="B19" s="169"/>
      <c r="C19" s="168" t="s">
        <v>96</v>
      </c>
      <c r="D19" s="167"/>
      <c r="E19" s="167"/>
      <c r="F19" s="6" t="s">
        <v>84</v>
      </c>
      <c r="G19" s="166">
        <v>3042</v>
      </c>
      <c r="H19" s="165">
        <v>3660</v>
      </c>
      <c r="I19" s="164">
        <v>0.83114754098360655</v>
      </c>
      <c r="J19" s="163">
        <v>-618</v>
      </c>
      <c r="K19" s="166">
        <v>4400</v>
      </c>
      <c r="L19" s="165">
        <v>4390</v>
      </c>
      <c r="M19" s="164">
        <v>1.0022779043280183</v>
      </c>
      <c r="N19" s="163">
        <v>10</v>
      </c>
      <c r="O19" s="162">
        <v>0.6913636363636364</v>
      </c>
      <c r="P19" s="161">
        <v>0.83371298405466976</v>
      </c>
      <c r="Q19" s="160">
        <v>-0.14234934769103336</v>
      </c>
      <c r="R19" s="139"/>
      <c r="S19" s="139"/>
    </row>
    <row r="20" spans="1:19" x14ac:dyDescent="0.4">
      <c r="A20" s="169"/>
      <c r="B20" s="169"/>
      <c r="C20" s="168" t="s">
        <v>97</v>
      </c>
      <c r="D20" s="167"/>
      <c r="E20" s="167"/>
      <c r="F20" s="6" t="s">
        <v>84</v>
      </c>
      <c r="G20" s="166">
        <v>6867</v>
      </c>
      <c r="H20" s="165">
        <v>7598</v>
      </c>
      <c r="I20" s="164">
        <v>0.90379047117662548</v>
      </c>
      <c r="J20" s="163">
        <v>-731</v>
      </c>
      <c r="K20" s="166">
        <v>8700</v>
      </c>
      <c r="L20" s="165">
        <v>8725</v>
      </c>
      <c r="M20" s="164">
        <v>0.99713467048710602</v>
      </c>
      <c r="N20" s="163">
        <v>-25</v>
      </c>
      <c r="O20" s="162">
        <v>0.78931034482758622</v>
      </c>
      <c r="P20" s="161">
        <v>0.8708309455587393</v>
      </c>
      <c r="Q20" s="160">
        <v>-8.1520600731153081E-2</v>
      </c>
      <c r="R20" s="139"/>
      <c r="S20" s="139"/>
    </row>
    <row r="21" spans="1:19" x14ac:dyDescent="0.4">
      <c r="A21" s="169"/>
      <c r="B21" s="169"/>
      <c r="C21" s="168" t="s">
        <v>98</v>
      </c>
      <c r="D21" s="5" t="s">
        <v>0</v>
      </c>
      <c r="E21" s="167" t="s">
        <v>89</v>
      </c>
      <c r="F21" s="6" t="s">
        <v>84</v>
      </c>
      <c r="G21" s="166">
        <v>2361</v>
      </c>
      <c r="H21" s="165">
        <v>2329</v>
      </c>
      <c r="I21" s="164">
        <v>1.0137398024903392</v>
      </c>
      <c r="J21" s="163">
        <v>32</v>
      </c>
      <c r="K21" s="166">
        <v>2900</v>
      </c>
      <c r="L21" s="165">
        <v>2910</v>
      </c>
      <c r="M21" s="164">
        <v>0.99656357388316152</v>
      </c>
      <c r="N21" s="163">
        <v>-10</v>
      </c>
      <c r="O21" s="162">
        <v>0.81413793103448273</v>
      </c>
      <c r="P21" s="161">
        <v>0.80034364261168389</v>
      </c>
      <c r="Q21" s="160">
        <v>1.3794288422798839E-2</v>
      </c>
      <c r="R21" s="139"/>
      <c r="S21" s="139"/>
    </row>
    <row r="22" spans="1:19" x14ac:dyDescent="0.4">
      <c r="A22" s="169"/>
      <c r="B22" s="169"/>
      <c r="C22" s="168" t="s">
        <v>98</v>
      </c>
      <c r="D22" s="5" t="s">
        <v>0</v>
      </c>
      <c r="E22" s="167" t="s">
        <v>123</v>
      </c>
      <c r="F22" s="6" t="s">
        <v>84</v>
      </c>
      <c r="G22" s="166">
        <v>1237</v>
      </c>
      <c r="H22" s="165">
        <v>1182</v>
      </c>
      <c r="I22" s="164">
        <v>1.0465313028764804</v>
      </c>
      <c r="J22" s="163">
        <v>55</v>
      </c>
      <c r="K22" s="166">
        <v>1450</v>
      </c>
      <c r="L22" s="165">
        <v>1485</v>
      </c>
      <c r="M22" s="164">
        <v>0.97643097643097643</v>
      </c>
      <c r="N22" s="163">
        <v>-35</v>
      </c>
      <c r="O22" s="162">
        <v>0.85310344827586204</v>
      </c>
      <c r="P22" s="161">
        <v>0.79595959595959598</v>
      </c>
      <c r="Q22" s="160">
        <v>5.7143852316266064E-2</v>
      </c>
      <c r="R22" s="139"/>
      <c r="S22" s="139"/>
    </row>
    <row r="23" spans="1:19" x14ac:dyDescent="0.4">
      <c r="A23" s="169"/>
      <c r="B23" s="169"/>
      <c r="C23" s="168" t="s">
        <v>98</v>
      </c>
      <c r="D23" s="5" t="s">
        <v>0</v>
      </c>
      <c r="E23" s="167" t="s">
        <v>124</v>
      </c>
      <c r="F23" s="6" t="s">
        <v>88</v>
      </c>
      <c r="G23" s="166"/>
      <c r="H23" s="165"/>
      <c r="I23" s="164" t="e">
        <v>#DIV/0!</v>
      </c>
      <c r="J23" s="163">
        <v>0</v>
      </c>
      <c r="K23" s="166"/>
      <c r="L23" s="165"/>
      <c r="M23" s="164" t="e">
        <v>#DIV/0!</v>
      </c>
      <c r="N23" s="163">
        <v>0</v>
      </c>
      <c r="O23" s="162" t="e">
        <v>#DIV/0!</v>
      </c>
      <c r="P23" s="161" t="e">
        <v>#DIV/0!</v>
      </c>
      <c r="Q23" s="160" t="e">
        <v>#DIV/0!</v>
      </c>
      <c r="R23" s="139"/>
      <c r="S23" s="139"/>
    </row>
    <row r="24" spans="1:19" x14ac:dyDescent="0.4">
      <c r="A24" s="169"/>
      <c r="B24" s="169"/>
      <c r="C24" s="168" t="s">
        <v>96</v>
      </c>
      <c r="D24" s="5" t="s">
        <v>0</v>
      </c>
      <c r="E24" s="167" t="s">
        <v>89</v>
      </c>
      <c r="F24" s="6" t="s">
        <v>84</v>
      </c>
      <c r="G24" s="166">
        <v>900</v>
      </c>
      <c r="H24" s="165">
        <v>1299</v>
      </c>
      <c r="I24" s="164">
        <v>0.69284064665127021</v>
      </c>
      <c r="J24" s="163">
        <v>-399</v>
      </c>
      <c r="K24" s="166">
        <v>1500</v>
      </c>
      <c r="L24" s="165">
        <v>1495</v>
      </c>
      <c r="M24" s="164">
        <v>1.0033444816053512</v>
      </c>
      <c r="N24" s="163">
        <v>5</v>
      </c>
      <c r="O24" s="162">
        <v>0.6</v>
      </c>
      <c r="P24" s="161">
        <v>0.86889632107023407</v>
      </c>
      <c r="Q24" s="160">
        <v>-0.26889632107023409</v>
      </c>
      <c r="R24" s="139"/>
      <c r="S24" s="139"/>
    </row>
    <row r="25" spans="1:19" x14ac:dyDescent="0.4">
      <c r="A25" s="169"/>
      <c r="B25" s="169"/>
      <c r="C25" s="168" t="s">
        <v>96</v>
      </c>
      <c r="D25" s="5" t="s">
        <v>0</v>
      </c>
      <c r="E25" s="167" t="s">
        <v>123</v>
      </c>
      <c r="F25" s="173"/>
      <c r="G25" s="166"/>
      <c r="H25" s="165"/>
      <c r="I25" s="164" t="e">
        <v>#DIV/0!</v>
      </c>
      <c r="J25" s="163">
        <v>0</v>
      </c>
      <c r="K25" s="166"/>
      <c r="L25" s="165"/>
      <c r="M25" s="164" t="e">
        <v>#DIV/0!</v>
      </c>
      <c r="N25" s="163">
        <v>0</v>
      </c>
      <c r="O25" s="162" t="e">
        <v>#DIV/0!</v>
      </c>
      <c r="P25" s="161" t="e">
        <v>#DIV/0!</v>
      </c>
      <c r="Q25" s="160" t="e">
        <v>#DIV/0!</v>
      </c>
      <c r="R25" s="139"/>
      <c r="S25" s="139"/>
    </row>
    <row r="26" spans="1:19" x14ac:dyDescent="0.4">
      <c r="A26" s="169"/>
      <c r="B26" s="169"/>
      <c r="C26" s="168" t="s">
        <v>90</v>
      </c>
      <c r="D26" s="5" t="s">
        <v>0</v>
      </c>
      <c r="E26" s="167" t="s">
        <v>89</v>
      </c>
      <c r="F26" s="173"/>
      <c r="G26" s="166"/>
      <c r="H26" s="165"/>
      <c r="I26" s="164" t="e">
        <v>#DIV/0!</v>
      </c>
      <c r="J26" s="163">
        <v>0</v>
      </c>
      <c r="K26" s="166"/>
      <c r="L26" s="165"/>
      <c r="M26" s="164" t="e">
        <v>#DIV/0!</v>
      </c>
      <c r="N26" s="163">
        <v>0</v>
      </c>
      <c r="O26" s="162" t="e">
        <v>#DIV/0!</v>
      </c>
      <c r="P26" s="161" t="e">
        <v>#DIV/0!</v>
      </c>
      <c r="Q26" s="160" t="e">
        <v>#DIV/0!</v>
      </c>
      <c r="R26" s="139"/>
      <c r="S26" s="139"/>
    </row>
    <row r="27" spans="1:19" x14ac:dyDescent="0.4">
      <c r="A27" s="169"/>
      <c r="B27" s="169"/>
      <c r="C27" s="168" t="s">
        <v>93</v>
      </c>
      <c r="D27" s="5" t="s">
        <v>0</v>
      </c>
      <c r="E27" s="167" t="s">
        <v>89</v>
      </c>
      <c r="F27" s="173"/>
      <c r="G27" s="166"/>
      <c r="H27" s="165"/>
      <c r="I27" s="164" t="e">
        <v>#DIV/0!</v>
      </c>
      <c r="J27" s="163">
        <v>0</v>
      </c>
      <c r="K27" s="166"/>
      <c r="L27" s="165"/>
      <c r="M27" s="164" t="e">
        <v>#DIV/0!</v>
      </c>
      <c r="N27" s="163">
        <v>0</v>
      </c>
      <c r="O27" s="162" t="e">
        <v>#DIV/0!</v>
      </c>
      <c r="P27" s="161" t="e">
        <v>#DIV/0!</v>
      </c>
      <c r="Q27" s="160" t="e">
        <v>#DIV/0!</v>
      </c>
      <c r="R27" s="139"/>
      <c r="S27" s="139"/>
    </row>
    <row r="28" spans="1:19" x14ac:dyDescent="0.4">
      <c r="A28" s="169"/>
      <c r="B28" s="169"/>
      <c r="C28" s="168" t="s">
        <v>110</v>
      </c>
      <c r="D28" s="167"/>
      <c r="E28" s="167"/>
      <c r="F28" s="173"/>
      <c r="G28" s="166"/>
      <c r="H28" s="165"/>
      <c r="I28" s="164" t="e">
        <v>#DIV/0!</v>
      </c>
      <c r="J28" s="163">
        <v>0</v>
      </c>
      <c r="K28" s="166"/>
      <c r="L28" s="165"/>
      <c r="M28" s="164" t="e">
        <v>#DIV/0!</v>
      </c>
      <c r="N28" s="163">
        <v>0</v>
      </c>
      <c r="O28" s="162" t="e">
        <v>#DIV/0!</v>
      </c>
      <c r="P28" s="161" t="e">
        <v>#DIV/0!</v>
      </c>
      <c r="Q28" s="160" t="e">
        <v>#DIV/0!</v>
      </c>
      <c r="R28" s="139"/>
      <c r="S28" s="139"/>
    </row>
    <row r="29" spans="1:19" x14ac:dyDescent="0.4">
      <c r="A29" s="169"/>
      <c r="B29" s="169"/>
      <c r="C29" s="168" t="s">
        <v>105</v>
      </c>
      <c r="D29" s="167"/>
      <c r="E29" s="167"/>
      <c r="F29" s="173"/>
      <c r="G29" s="166"/>
      <c r="H29" s="165"/>
      <c r="I29" s="164" t="e">
        <v>#DIV/0!</v>
      </c>
      <c r="J29" s="163">
        <v>0</v>
      </c>
      <c r="K29" s="166"/>
      <c r="L29" s="165"/>
      <c r="M29" s="164" t="e">
        <v>#DIV/0!</v>
      </c>
      <c r="N29" s="163">
        <v>0</v>
      </c>
      <c r="O29" s="162" t="e">
        <v>#DIV/0!</v>
      </c>
      <c r="P29" s="161" t="e">
        <v>#DIV/0!</v>
      </c>
      <c r="Q29" s="160" t="e">
        <v>#DIV/0!</v>
      </c>
      <c r="R29" s="139"/>
      <c r="S29" s="139"/>
    </row>
    <row r="30" spans="1:19" x14ac:dyDescent="0.4">
      <c r="A30" s="169"/>
      <c r="B30" s="169"/>
      <c r="C30" s="168" t="s">
        <v>122</v>
      </c>
      <c r="D30" s="167"/>
      <c r="E30" s="167"/>
      <c r="F30" s="173"/>
      <c r="G30" s="166"/>
      <c r="H30" s="165"/>
      <c r="I30" s="164" t="e">
        <v>#DIV/0!</v>
      </c>
      <c r="J30" s="163">
        <v>0</v>
      </c>
      <c r="K30" s="166"/>
      <c r="L30" s="165"/>
      <c r="M30" s="164" t="e">
        <v>#DIV/0!</v>
      </c>
      <c r="N30" s="163">
        <v>0</v>
      </c>
      <c r="O30" s="162" t="e">
        <v>#DIV/0!</v>
      </c>
      <c r="P30" s="161" t="e">
        <v>#DIV/0!</v>
      </c>
      <c r="Q30" s="160" t="e">
        <v>#DIV/0!</v>
      </c>
      <c r="R30" s="139"/>
      <c r="S30" s="139"/>
    </row>
    <row r="31" spans="1:19" x14ac:dyDescent="0.4">
      <c r="A31" s="169"/>
      <c r="B31" s="169"/>
      <c r="C31" s="168" t="s">
        <v>121</v>
      </c>
      <c r="D31" s="167"/>
      <c r="E31" s="167"/>
      <c r="F31" s="6" t="s">
        <v>84</v>
      </c>
      <c r="G31" s="166">
        <v>1196</v>
      </c>
      <c r="H31" s="165">
        <v>1793</v>
      </c>
      <c r="I31" s="164">
        <v>0.66703848298940327</v>
      </c>
      <c r="J31" s="163">
        <v>-597</v>
      </c>
      <c r="K31" s="166">
        <v>1450</v>
      </c>
      <c r="L31" s="165">
        <v>2465</v>
      </c>
      <c r="M31" s="164">
        <v>0.58823529411764708</v>
      </c>
      <c r="N31" s="163">
        <v>-1015</v>
      </c>
      <c r="O31" s="162">
        <v>0.82482758620689656</v>
      </c>
      <c r="P31" s="161">
        <v>0.72738336713995944</v>
      </c>
      <c r="Q31" s="160">
        <v>9.7444219066937121E-2</v>
      </c>
      <c r="R31" s="139"/>
      <c r="S31" s="139"/>
    </row>
    <row r="32" spans="1:19" x14ac:dyDescent="0.4">
      <c r="A32" s="169"/>
      <c r="B32" s="169"/>
      <c r="C32" s="168" t="s">
        <v>120</v>
      </c>
      <c r="D32" s="167"/>
      <c r="E32" s="167"/>
      <c r="F32" s="173"/>
      <c r="G32" s="166"/>
      <c r="H32" s="165"/>
      <c r="I32" s="164" t="e">
        <v>#DIV/0!</v>
      </c>
      <c r="J32" s="163">
        <v>0</v>
      </c>
      <c r="K32" s="166"/>
      <c r="L32" s="165"/>
      <c r="M32" s="164" t="e">
        <v>#DIV/0!</v>
      </c>
      <c r="N32" s="163">
        <v>0</v>
      </c>
      <c r="O32" s="162" t="e">
        <v>#DIV/0!</v>
      </c>
      <c r="P32" s="161" t="e">
        <v>#DIV/0!</v>
      </c>
      <c r="Q32" s="160" t="e">
        <v>#DIV/0!</v>
      </c>
      <c r="R32" s="139"/>
      <c r="S32" s="139"/>
    </row>
    <row r="33" spans="1:19" x14ac:dyDescent="0.4">
      <c r="A33" s="169"/>
      <c r="B33" s="169"/>
      <c r="C33" s="168" t="s">
        <v>119</v>
      </c>
      <c r="D33" s="167"/>
      <c r="E33" s="167"/>
      <c r="F33" s="6" t="s">
        <v>84</v>
      </c>
      <c r="G33" s="166">
        <v>1060</v>
      </c>
      <c r="H33" s="165">
        <v>1058</v>
      </c>
      <c r="I33" s="164">
        <v>1.001890359168242</v>
      </c>
      <c r="J33" s="163">
        <v>2</v>
      </c>
      <c r="K33" s="166">
        <v>1450</v>
      </c>
      <c r="L33" s="165">
        <v>1490</v>
      </c>
      <c r="M33" s="164">
        <v>0.97315436241610742</v>
      </c>
      <c r="N33" s="163">
        <v>-40</v>
      </c>
      <c r="O33" s="162">
        <v>0.73103448275862071</v>
      </c>
      <c r="P33" s="161">
        <v>0.71006711409395973</v>
      </c>
      <c r="Q33" s="160">
        <v>2.0967368664660979E-2</v>
      </c>
      <c r="R33" s="139"/>
      <c r="S33" s="139"/>
    </row>
    <row r="34" spans="1:19" x14ac:dyDescent="0.4">
      <c r="A34" s="169"/>
      <c r="B34" s="169"/>
      <c r="C34" s="168" t="s">
        <v>94</v>
      </c>
      <c r="D34" s="167"/>
      <c r="E34" s="167"/>
      <c r="F34" s="173"/>
      <c r="G34" s="166"/>
      <c r="H34" s="165"/>
      <c r="I34" s="164" t="e">
        <v>#DIV/0!</v>
      </c>
      <c r="J34" s="163">
        <v>0</v>
      </c>
      <c r="K34" s="166"/>
      <c r="L34" s="165"/>
      <c r="M34" s="164" t="e">
        <v>#DIV/0!</v>
      </c>
      <c r="N34" s="163">
        <v>0</v>
      </c>
      <c r="O34" s="162" t="e">
        <v>#DIV/0!</v>
      </c>
      <c r="P34" s="161" t="e">
        <v>#DIV/0!</v>
      </c>
      <c r="Q34" s="160" t="e">
        <v>#DIV/0!</v>
      </c>
      <c r="R34" s="139"/>
      <c r="S34" s="139"/>
    </row>
    <row r="35" spans="1:19" x14ac:dyDescent="0.4">
      <c r="A35" s="169"/>
      <c r="B35" s="169"/>
      <c r="C35" s="168" t="s">
        <v>90</v>
      </c>
      <c r="D35" s="167"/>
      <c r="E35" s="167"/>
      <c r="F35" s="173"/>
      <c r="G35" s="166"/>
      <c r="H35" s="165"/>
      <c r="I35" s="164" t="e">
        <v>#DIV/0!</v>
      </c>
      <c r="J35" s="163">
        <v>0</v>
      </c>
      <c r="K35" s="166"/>
      <c r="L35" s="165"/>
      <c r="M35" s="164" t="e">
        <v>#DIV/0!</v>
      </c>
      <c r="N35" s="163">
        <v>0</v>
      </c>
      <c r="O35" s="162" t="e">
        <v>#DIV/0!</v>
      </c>
      <c r="P35" s="161" t="e">
        <v>#DIV/0!</v>
      </c>
      <c r="Q35" s="160" t="e">
        <v>#DIV/0!</v>
      </c>
      <c r="R35" s="139"/>
      <c r="S35" s="139"/>
    </row>
    <row r="36" spans="1:19" x14ac:dyDescent="0.4">
      <c r="A36" s="169"/>
      <c r="B36" s="150"/>
      <c r="C36" s="149" t="s">
        <v>93</v>
      </c>
      <c r="D36" s="147"/>
      <c r="E36" s="147"/>
      <c r="F36" s="6" t="s">
        <v>84</v>
      </c>
      <c r="G36" s="146">
        <v>5429</v>
      </c>
      <c r="H36" s="145">
        <v>4996</v>
      </c>
      <c r="I36" s="144">
        <v>1.0866693354683747</v>
      </c>
      <c r="J36" s="143">
        <v>433</v>
      </c>
      <c r="K36" s="146">
        <v>5850</v>
      </c>
      <c r="L36" s="145">
        <v>5855</v>
      </c>
      <c r="M36" s="144">
        <v>0.99914602903501282</v>
      </c>
      <c r="N36" s="143">
        <v>-5</v>
      </c>
      <c r="O36" s="142">
        <v>0.92803418803418802</v>
      </c>
      <c r="P36" s="141">
        <v>0.85328778821520068</v>
      </c>
      <c r="Q36" s="140">
        <v>7.4746399818987341E-2</v>
      </c>
      <c r="R36" s="139"/>
      <c r="S36" s="139"/>
    </row>
    <row r="37" spans="1:19" x14ac:dyDescent="0.4">
      <c r="A37" s="169"/>
      <c r="B37" s="159" t="s">
        <v>118</v>
      </c>
      <c r="C37" s="158"/>
      <c r="D37" s="158"/>
      <c r="E37" s="158"/>
      <c r="F37" s="174"/>
      <c r="G37" s="157">
        <v>491</v>
      </c>
      <c r="H37" s="156">
        <v>568</v>
      </c>
      <c r="I37" s="155">
        <v>0.86443661971830987</v>
      </c>
      <c r="J37" s="154">
        <v>-77</v>
      </c>
      <c r="K37" s="157">
        <v>890</v>
      </c>
      <c r="L37" s="156">
        <v>890</v>
      </c>
      <c r="M37" s="155">
        <v>1</v>
      </c>
      <c r="N37" s="154">
        <v>0</v>
      </c>
      <c r="O37" s="153">
        <v>0.55168539325842691</v>
      </c>
      <c r="P37" s="152">
        <v>0.63820224719101126</v>
      </c>
      <c r="Q37" s="151">
        <v>-8.6516853932584348E-2</v>
      </c>
      <c r="R37" s="139"/>
      <c r="S37" s="139"/>
    </row>
    <row r="38" spans="1:19" x14ac:dyDescent="0.4">
      <c r="A38" s="169"/>
      <c r="B38" s="169"/>
      <c r="C38" s="168" t="s">
        <v>117</v>
      </c>
      <c r="D38" s="167"/>
      <c r="E38" s="167"/>
      <c r="F38" s="6" t="s">
        <v>84</v>
      </c>
      <c r="G38" s="166">
        <v>311</v>
      </c>
      <c r="H38" s="165">
        <v>297</v>
      </c>
      <c r="I38" s="164">
        <v>1.0471380471380471</v>
      </c>
      <c r="J38" s="163">
        <v>14</v>
      </c>
      <c r="K38" s="166">
        <v>489</v>
      </c>
      <c r="L38" s="165">
        <v>500</v>
      </c>
      <c r="M38" s="164">
        <v>0.97799999999999998</v>
      </c>
      <c r="N38" s="163">
        <v>-11</v>
      </c>
      <c r="O38" s="162">
        <v>0.63599182004089982</v>
      </c>
      <c r="P38" s="161">
        <v>0.59399999999999997</v>
      </c>
      <c r="Q38" s="160">
        <v>4.1991820040899852E-2</v>
      </c>
      <c r="R38" s="139"/>
      <c r="S38" s="139"/>
    </row>
    <row r="39" spans="1:19" x14ac:dyDescent="0.4">
      <c r="A39" s="150"/>
      <c r="B39" s="150"/>
      <c r="C39" s="186" t="s">
        <v>116</v>
      </c>
      <c r="D39" s="185"/>
      <c r="E39" s="185"/>
      <c r="F39" s="6" t="s">
        <v>84</v>
      </c>
      <c r="G39" s="184">
        <v>180</v>
      </c>
      <c r="H39" s="183">
        <v>271</v>
      </c>
      <c r="I39" s="182">
        <v>0.66420664206642066</v>
      </c>
      <c r="J39" s="181">
        <v>-91</v>
      </c>
      <c r="K39" s="184">
        <v>401</v>
      </c>
      <c r="L39" s="183">
        <v>390</v>
      </c>
      <c r="M39" s="182">
        <v>1.0282051282051281</v>
      </c>
      <c r="N39" s="181">
        <v>11</v>
      </c>
      <c r="O39" s="180">
        <v>0.44887780548628431</v>
      </c>
      <c r="P39" s="179">
        <v>0.69487179487179485</v>
      </c>
      <c r="Q39" s="178">
        <v>-0.24599398938551054</v>
      </c>
      <c r="R39" s="139"/>
      <c r="S39" s="139"/>
    </row>
    <row r="40" spans="1:19" x14ac:dyDescent="0.4">
      <c r="A40" s="159" t="s">
        <v>115</v>
      </c>
      <c r="B40" s="158" t="s">
        <v>114</v>
      </c>
      <c r="C40" s="158"/>
      <c r="D40" s="158"/>
      <c r="E40" s="158"/>
      <c r="F40" s="174"/>
      <c r="G40" s="157">
        <v>98361</v>
      </c>
      <c r="H40" s="156">
        <v>96804</v>
      </c>
      <c r="I40" s="155">
        <v>1.016084046113797</v>
      </c>
      <c r="J40" s="154">
        <v>1557</v>
      </c>
      <c r="K40" s="177">
        <v>124870</v>
      </c>
      <c r="L40" s="156">
        <v>124245</v>
      </c>
      <c r="M40" s="155">
        <v>1.0050303835164394</v>
      </c>
      <c r="N40" s="154">
        <v>625</v>
      </c>
      <c r="O40" s="153">
        <v>0.78770721550412426</v>
      </c>
      <c r="P40" s="152">
        <v>0.77913799348062296</v>
      </c>
      <c r="Q40" s="151">
        <v>8.5692220235012995E-3</v>
      </c>
      <c r="R40" s="139"/>
      <c r="S40" s="139"/>
    </row>
    <row r="41" spans="1:19" x14ac:dyDescent="0.4">
      <c r="A41" s="176"/>
      <c r="B41" s="159" t="s">
        <v>144</v>
      </c>
      <c r="C41" s="158"/>
      <c r="D41" s="158"/>
      <c r="E41" s="158"/>
      <c r="F41" s="174"/>
      <c r="G41" s="157">
        <v>96394</v>
      </c>
      <c r="H41" s="156">
        <v>95101</v>
      </c>
      <c r="I41" s="155">
        <v>1.013596071544989</v>
      </c>
      <c r="J41" s="154">
        <v>1293</v>
      </c>
      <c r="K41" s="157">
        <v>121629</v>
      </c>
      <c r="L41" s="156">
        <v>121033</v>
      </c>
      <c r="M41" s="155">
        <v>1.0049242768501152</v>
      </c>
      <c r="N41" s="154">
        <v>596</v>
      </c>
      <c r="O41" s="153">
        <v>0.79252480905047318</v>
      </c>
      <c r="P41" s="152">
        <v>0.78574438376310596</v>
      </c>
      <c r="Q41" s="151">
        <v>6.7804252873672199E-3</v>
      </c>
      <c r="R41" s="139"/>
      <c r="S41" s="139"/>
    </row>
    <row r="42" spans="1:19" x14ac:dyDescent="0.4">
      <c r="A42" s="169"/>
      <c r="B42" s="169"/>
      <c r="C42" s="168" t="s">
        <v>143</v>
      </c>
      <c r="D42" s="167"/>
      <c r="E42" s="167"/>
      <c r="F42" s="6" t="s">
        <v>84</v>
      </c>
      <c r="G42" s="166">
        <v>40355</v>
      </c>
      <c r="H42" s="165">
        <v>38675</v>
      </c>
      <c r="I42" s="164">
        <v>1.0434389140271494</v>
      </c>
      <c r="J42" s="163">
        <v>1680</v>
      </c>
      <c r="K42" s="166">
        <v>47507</v>
      </c>
      <c r="L42" s="165">
        <v>47210</v>
      </c>
      <c r="M42" s="164">
        <v>1.0062910400338911</v>
      </c>
      <c r="N42" s="163">
        <v>297</v>
      </c>
      <c r="O42" s="162">
        <v>0.84945376470835876</v>
      </c>
      <c r="P42" s="161">
        <v>0.81921203134929044</v>
      </c>
      <c r="Q42" s="160">
        <v>3.0241733359068323E-2</v>
      </c>
      <c r="R42" s="139"/>
      <c r="S42" s="139"/>
    </row>
    <row r="43" spans="1:19" x14ac:dyDescent="0.4">
      <c r="A43" s="169"/>
      <c r="B43" s="169"/>
      <c r="C43" s="168" t="s">
        <v>112</v>
      </c>
      <c r="D43" s="167"/>
      <c r="E43" s="167"/>
      <c r="F43" s="6" t="s">
        <v>84</v>
      </c>
      <c r="G43" s="166">
        <v>5299</v>
      </c>
      <c r="H43" s="165">
        <v>5349</v>
      </c>
      <c r="I43" s="164">
        <v>0.99065245840343985</v>
      </c>
      <c r="J43" s="163">
        <v>-50</v>
      </c>
      <c r="K43" s="166">
        <v>5928</v>
      </c>
      <c r="L43" s="165">
        <v>6776</v>
      </c>
      <c r="M43" s="164">
        <v>0.87485242030696575</v>
      </c>
      <c r="N43" s="163">
        <v>-848</v>
      </c>
      <c r="O43" s="162">
        <v>0.8938933873144399</v>
      </c>
      <c r="P43" s="161">
        <v>0.78940377804014172</v>
      </c>
      <c r="Q43" s="160">
        <v>0.10448960927429818</v>
      </c>
      <c r="R43" s="139"/>
      <c r="S43" s="139"/>
    </row>
    <row r="44" spans="1:19" x14ac:dyDescent="0.4">
      <c r="A44" s="169"/>
      <c r="B44" s="169"/>
      <c r="C44" s="168" t="s">
        <v>96</v>
      </c>
      <c r="D44" s="167"/>
      <c r="E44" s="167"/>
      <c r="F44" s="6" t="s">
        <v>84</v>
      </c>
      <c r="G44" s="166">
        <v>5769</v>
      </c>
      <c r="H44" s="165">
        <v>5576</v>
      </c>
      <c r="I44" s="164">
        <v>1.0346126255380201</v>
      </c>
      <c r="J44" s="163">
        <v>193</v>
      </c>
      <c r="K44" s="166">
        <v>7810</v>
      </c>
      <c r="L44" s="165">
        <v>7397</v>
      </c>
      <c r="M44" s="164">
        <v>1.0558334459916183</v>
      </c>
      <c r="N44" s="163">
        <v>413</v>
      </c>
      <c r="O44" s="162">
        <v>0.73866837387964146</v>
      </c>
      <c r="P44" s="161">
        <v>0.75381911585778016</v>
      </c>
      <c r="Q44" s="160">
        <v>-1.5150741978138704E-2</v>
      </c>
      <c r="R44" s="139"/>
      <c r="S44" s="139"/>
    </row>
    <row r="45" spans="1:19" x14ac:dyDescent="0.4">
      <c r="A45" s="169"/>
      <c r="B45" s="169"/>
      <c r="C45" s="168" t="s">
        <v>90</v>
      </c>
      <c r="D45" s="167"/>
      <c r="E45" s="167"/>
      <c r="F45" s="6" t="s">
        <v>84</v>
      </c>
      <c r="G45" s="166">
        <v>2652</v>
      </c>
      <c r="H45" s="165">
        <v>2686</v>
      </c>
      <c r="I45" s="164">
        <v>0.98734177215189878</v>
      </c>
      <c r="J45" s="163">
        <v>-34</v>
      </c>
      <c r="K45" s="166">
        <v>3600</v>
      </c>
      <c r="L45" s="165">
        <v>3615</v>
      </c>
      <c r="M45" s="164">
        <v>0.99585062240663902</v>
      </c>
      <c r="N45" s="163">
        <v>-15</v>
      </c>
      <c r="O45" s="162">
        <v>0.73666666666666669</v>
      </c>
      <c r="P45" s="161">
        <v>0.74301521438450902</v>
      </c>
      <c r="Q45" s="160">
        <v>-6.3485477178423233E-3</v>
      </c>
      <c r="R45" s="139"/>
      <c r="S45" s="139"/>
    </row>
    <row r="46" spans="1:19" x14ac:dyDescent="0.4">
      <c r="A46" s="169"/>
      <c r="B46" s="169"/>
      <c r="C46" s="168" t="s">
        <v>93</v>
      </c>
      <c r="D46" s="167"/>
      <c r="E46" s="167"/>
      <c r="F46" s="6" t="s">
        <v>84</v>
      </c>
      <c r="G46" s="166">
        <v>7289</v>
      </c>
      <c r="H46" s="165">
        <v>7226</v>
      </c>
      <c r="I46" s="164">
        <v>1.0087185164683088</v>
      </c>
      <c r="J46" s="163">
        <v>63</v>
      </c>
      <c r="K46" s="166">
        <v>8100</v>
      </c>
      <c r="L46" s="165">
        <v>8006</v>
      </c>
      <c r="M46" s="164">
        <v>1.0117411941044216</v>
      </c>
      <c r="N46" s="163">
        <v>94</v>
      </c>
      <c r="O46" s="162">
        <v>0.89987654320987653</v>
      </c>
      <c r="P46" s="161">
        <v>0.902573070197352</v>
      </c>
      <c r="Q46" s="160">
        <v>-2.6965269874754672E-3</v>
      </c>
      <c r="R46" s="139"/>
      <c r="S46" s="139"/>
    </row>
    <row r="47" spans="1:19" x14ac:dyDescent="0.4">
      <c r="A47" s="169"/>
      <c r="B47" s="169"/>
      <c r="C47" s="168" t="s">
        <v>97</v>
      </c>
      <c r="D47" s="167"/>
      <c r="E47" s="167"/>
      <c r="F47" s="6" t="s">
        <v>84</v>
      </c>
      <c r="G47" s="166">
        <v>12642</v>
      </c>
      <c r="H47" s="165">
        <v>12667</v>
      </c>
      <c r="I47" s="164">
        <v>0.99802636772716502</v>
      </c>
      <c r="J47" s="163">
        <v>-25</v>
      </c>
      <c r="K47" s="166">
        <v>16960</v>
      </c>
      <c r="L47" s="165">
        <v>14858</v>
      </c>
      <c r="M47" s="164">
        <v>1.141472607349576</v>
      </c>
      <c r="N47" s="163">
        <v>2102</v>
      </c>
      <c r="O47" s="162">
        <v>0.74540094339622642</v>
      </c>
      <c r="P47" s="161">
        <v>0.85253735361421457</v>
      </c>
      <c r="Q47" s="160">
        <v>-0.10713641021798814</v>
      </c>
      <c r="R47" s="139"/>
      <c r="S47" s="139"/>
    </row>
    <row r="48" spans="1:19" x14ac:dyDescent="0.4">
      <c r="A48" s="169"/>
      <c r="B48" s="169"/>
      <c r="C48" s="168" t="s">
        <v>91</v>
      </c>
      <c r="D48" s="167"/>
      <c r="E48" s="167"/>
      <c r="F48" s="6" t="s">
        <v>84</v>
      </c>
      <c r="G48" s="166">
        <v>1452</v>
      </c>
      <c r="H48" s="165">
        <v>1503</v>
      </c>
      <c r="I48" s="164">
        <v>0.96606786427145708</v>
      </c>
      <c r="J48" s="163">
        <v>-51</v>
      </c>
      <c r="K48" s="166">
        <v>2699</v>
      </c>
      <c r="L48" s="165">
        <v>2700</v>
      </c>
      <c r="M48" s="164">
        <v>0.99962962962962965</v>
      </c>
      <c r="N48" s="163">
        <v>-1</v>
      </c>
      <c r="O48" s="162">
        <v>0.5379770285290848</v>
      </c>
      <c r="P48" s="161">
        <v>0.55666666666666664</v>
      </c>
      <c r="Q48" s="160">
        <v>-1.8689638137581843E-2</v>
      </c>
      <c r="R48" s="139"/>
      <c r="S48" s="139"/>
    </row>
    <row r="49" spans="1:19" x14ac:dyDescent="0.4">
      <c r="A49" s="169"/>
      <c r="B49" s="169"/>
      <c r="C49" s="168" t="s">
        <v>111</v>
      </c>
      <c r="D49" s="167"/>
      <c r="E49" s="167"/>
      <c r="F49" s="6" t="s">
        <v>84</v>
      </c>
      <c r="G49" s="166">
        <v>1586</v>
      </c>
      <c r="H49" s="165">
        <v>1435</v>
      </c>
      <c r="I49" s="164">
        <v>1.1052264808362369</v>
      </c>
      <c r="J49" s="163">
        <v>151</v>
      </c>
      <c r="K49" s="166">
        <v>1760</v>
      </c>
      <c r="L49" s="165">
        <v>1854</v>
      </c>
      <c r="M49" s="164">
        <v>0.94929881337648325</v>
      </c>
      <c r="N49" s="163">
        <v>-94</v>
      </c>
      <c r="O49" s="162">
        <v>0.90113636363636362</v>
      </c>
      <c r="P49" s="161">
        <v>0.77400215749730317</v>
      </c>
      <c r="Q49" s="160">
        <v>0.12713420613906046</v>
      </c>
      <c r="R49" s="139"/>
      <c r="S49" s="139"/>
    </row>
    <row r="50" spans="1:19" x14ac:dyDescent="0.4">
      <c r="A50" s="169"/>
      <c r="B50" s="169"/>
      <c r="C50" s="168" t="s">
        <v>110</v>
      </c>
      <c r="D50" s="167"/>
      <c r="E50" s="167"/>
      <c r="F50" s="6" t="s">
        <v>84</v>
      </c>
      <c r="G50" s="166">
        <v>2529</v>
      </c>
      <c r="H50" s="165">
        <v>2406</v>
      </c>
      <c r="I50" s="164">
        <v>1.0511221945137157</v>
      </c>
      <c r="J50" s="163">
        <v>123</v>
      </c>
      <c r="K50" s="166">
        <v>2700</v>
      </c>
      <c r="L50" s="165">
        <v>3375</v>
      </c>
      <c r="M50" s="164">
        <v>0.8</v>
      </c>
      <c r="N50" s="163">
        <v>-675</v>
      </c>
      <c r="O50" s="162">
        <v>0.93666666666666665</v>
      </c>
      <c r="P50" s="161">
        <v>0.71288888888888891</v>
      </c>
      <c r="Q50" s="160">
        <v>0.22377777777777774</v>
      </c>
      <c r="R50" s="139"/>
      <c r="S50" s="139"/>
    </row>
    <row r="51" spans="1:19" x14ac:dyDescent="0.4">
      <c r="A51" s="169"/>
      <c r="B51" s="169"/>
      <c r="C51" s="168" t="s">
        <v>109</v>
      </c>
      <c r="D51" s="167"/>
      <c r="E51" s="167"/>
      <c r="F51" s="6" t="s">
        <v>88</v>
      </c>
      <c r="G51" s="166">
        <v>829</v>
      </c>
      <c r="H51" s="165">
        <v>737</v>
      </c>
      <c r="I51" s="164">
        <v>1.12483039348711</v>
      </c>
      <c r="J51" s="163">
        <v>92</v>
      </c>
      <c r="K51" s="166">
        <v>1260</v>
      </c>
      <c r="L51" s="165">
        <v>1300</v>
      </c>
      <c r="M51" s="164">
        <v>0.96923076923076923</v>
      </c>
      <c r="N51" s="163">
        <v>-40</v>
      </c>
      <c r="O51" s="162">
        <v>0.65793650793650793</v>
      </c>
      <c r="P51" s="161">
        <v>0.56692307692307697</v>
      </c>
      <c r="Q51" s="160">
        <v>9.1013431013430957E-2</v>
      </c>
      <c r="R51" s="139"/>
      <c r="S51" s="139"/>
    </row>
    <row r="52" spans="1:19" x14ac:dyDescent="0.4">
      <c r="A52" s="169"/>
      <c r="B52" s="169"/>
      <c r="C52" s="168" t="s">
        <v>108</v>
      </c>
      <c r="D52" s="167"/>
      <c r="E52" s="167"/>
      <c r="F52" s="6" t="s">
        <v>84</v>
      </c>
      <c r="G52" s="166">
        <v>1101</v>
      </c>
      <c r="H52" s="165">
        <v>987</v>
      </c>
      <c r="I52" s="164">
        <v>1.115501519756839</v>
      </c>
      <c r="J52" s="163">
        <v>114</v>
      </c>
      <c r="K52" s="166">
        <v>1752</v>
      </c>
      <c r="L52" s="165">
        <v>1760</v>
      </c>
      <c r="M52" s="164">
        <v>0.99545454545454548</v>
      </c>
      <c r="N52" s="163">
        <v>-8</v>
      </c>
      <c r="O52" s="162">
        <v>0.62842465753424659</v>
      </c>
      <c r="P52" s="161">
        <v>0.56079545454545454</v>
      </c>
      <c r="Q52" s="160">
        <v>6.7629202988792048E-2</v>
      </c>
      <c r="R52" s="139"/>
      <c r="S52" s="139"/>
    </row>
    <row r="53" spans="1:19" x14ac:dyDescent="0.4">
      <c r="A53" s="169"/>
      <c r="B53" s="169"/>
      <c r="C53" s="168" t="s">
        <v>107</v>
      </c>
      <c r="D53" s="167"/>
      <c r="E53" s="167"/>
      <c r="F53" s="6" t="s">
        <v>84</v>
      </c>
      <c r="G53" s="166">
        <v>1778</v>
      </c>
      <c r="H53" s="165">
        <v>1814</v>
      </c>
      <c r="I53" s="164">
        <v>0.98015435501653803</v>
      </c>
      <c r="J53" s="163">
        <v>-36</v>
      </c>
      <c r="K53" s="166">
        <v>2700</v>
      </c>
      <c r="L53" s="165">
        <v>2700</v>
      </c>
      <c r="M53" s="164">
        <v>1</v>
      </c>
      <c r="N53" s="163">
        <v>0</v>
      </c>
      <c r="O53" s="162">
        <v>0.6585185185185185</v>
      </c>
      <c r="P53" s="161">
        <v>0.67185185185185181</v>
      </c>
      <c r="Q53" s="160">
        <v>-1.3333333333333308E-2</v>
      </c>
      <c r="R53" s="139"/>
      <c r="S53" s="139"/>
    </row>
    <row r="54" spans="1:19" x14ac:dyDescent="0.4">
      <c r="A54" s="169"/>
      <c r="B54" s="169"/>
      <c r="C54" s="168" t="s">
        <v>106</v>
      </c>
      <c r="D54" s="167"/>
      <c r="E54" s="167"/>
      <c r="F54" s="6" t="s">
        <v>84</v>
      </c>
      <c r="G54" s="166">
        <v>1327</v>
      </c>
      <c r="H54" s="165">
        <v>1727</v>
      </c>
      <c r="I54" s="164">
        <v>0.76838448176027796</v>
      </c>
      <c r="J54" s="163">
        <v>-400</v>
      </c>
      <c r="K54" s="166">
        <v>2594</v>
      </c>
      <c r="L54" s="165">
        <v>2699</v>
      </c>
      <c r="M54" s="164">
        <v>0.96109670248240087</v>
      </c>
      <c r="N54" s="163">
        <v>-105</v>
      </c>
      <c r="O54" s="162">
        <v>0.51156515034695449</v>
      </c>
      <c r="P54" s="161">
        <v>0.63986661726565397</v>
      </c>
      <c r="Q54" s="160">
        <v>-0.12830146691869948</v>
      </c>
      <c r="R54" s="139"/>
      <c r="S54" s="139"/>
    </row>
    <row r="55" spans="1:19" x14ac:dyDescent="0.4">
      <c r="A55" s="169"/>
      <c r="B55" s="169"/>
      <c r="C55" s="168" t="s">
        <v>105</v>
      </c>
      <c r="D55" s="167"/>
      <c r="E55" s="167"/>
      <c r="F55" s="6" t="s">
        <v>84</v>
      </c>
      <c r="G55" s="166">
        <v>1046</v>
      </c>
      <c r="H55" s="165">
        <v>1070</v>
      </c>
      <c r="I55" s="164">
        <v>0.97757009345794388</v>
      </c>
      <c r="J55" s="163">
        <v>-24</v>
      </c>
      <c r="K55" s="166">
        <v>1760</v>
      </c>
      <c r="L55" s="165">
        <v>1760</v>
      </c>
      <c r="M55" s="164">
        <v>1</v>
      </c>
      <c r="N55" s="163">
        <v>0</v>
      </c>
      <c r="O55" s="162">
        <v>0.59431818181818186</v>
      </c>
      <c r="P55" s="161">
        <v>0.60795454545454541</v>
      </c>
      <c r="Q55" s="160">
        <v>-1.3636363636363558E-2</v>
      </c>
      <c r="R55" s="139"/>
      <c r="S55" s="139"/>
    </row>
    <row r="56" spans="1:19" x14ac:dyDescent="0.4">
      <c r="A56" s="169"/>
      <c r="B56" s="169"/>
      <c r="C56" s="168" t="s">
        <v>103</v>
      </c>
      <c r="D56" s="167"/>
      <c r="E56" s="167"/>
      <c r="F56" s="6" t="s">
        <v>84</v>
      </c>
      <c r="G56" s="166">
        <v>1298</v>
      </c>
      <c r="H56" s="165">
        <v>1530</v>
      </c>
      <c r="I56" s="164">
        <v>0.84836601307189541</v>
      </c>
      <c r="J56" s="163">
        <v>-232</v>
      </c>
      <c r="K56" s="166">
        <v>1660</v>
      </c>
      <c r="L56" s="165">
        <v>1760</v>
      </c>
      <c r="M56" s="164">
        <v>0.94318181818181823</v>
      </c>
      <c r="N56" s="163">
        <v>-100</v>
      </c>
      <c r="O56" s="162">
        <v>0.78192771084337354</v>
      </c>
      <c r="P56" s="161">
        <v>0.86931818181818177</v>
      </c>
      <c r="Q56" s="160">
        <v>-8.7390470974808232E-2</v>
      </c>
      <c r="R56" s="139"/>
      <c r="S56" s="139"/>
    </row>
    <row r="57" spans="1:19" x14ac:dyDescent="0.4">
      <c r="A57" s="169"/>
      <c r="B57" s="169"/>
      <c r="C57" s="168" t="s">
        <v>102</v>
      </c>
      <c r="D57" s="167"/>
      <c r="E57" s="167"/>
      <c r="F57" s="6" t="s">
        <v>84</v>
      </c>
      <c r="G57" s="166">
        <v>1216</v>
      </c>
      <c r="H57" s="165">
        <v>1102</v>
      </c>
      <c r="I57" s="164">
        <v>1.103448275862069</v>
      </c>
      <c r="J57" s="163">
        <v>114</v>
      </c>
      <c r="K57" s="166">
        <v>1760</v>
      </c>
      <c r="L57" s="165">
        <v>1760</v>
      </c>
      <c r="M57" s="164">
        <v>1</v>
      </c>
      <c r="N57" s="163">
        <v>0</v>
      </c>
      <c r="O57" s="162">
        <v>0.69090909090909092</v>
      </c>
      <c r="P57" s="161">
        <v>0.6261363636363636</v>
      </c>
      <c r="Q57" s="160">
        <v>6.4772727272727315E-2</v>
      </c>
      <c r="R57" s="139"/>
      <c r="S57" s="139"/>
    </row>
    <row r="58" spans="1:19" x14ac:dyDescent="0.4">
      <c r="A58" s="169"/>
      <c r="B58" s="169"/>
      <c r="C58" s="168" t="s">
        <v>104</v>
      </c>
      <c r="D58" s="167"/>
      <c r="E58" s="167"/>
      <c r="F58" s="6" t="s">
        <v>84</v>
      </c>
      <c r="G58" s="166">
        <v>846</v>
      </c>
      <c r="H58" s="165">
        <v>917</v>
      </c>
      <c r="I58" s="164">
        <v>0.92257360959651036</v>
      </c>
      <c r="J58" s="163">
        <v>-71</v>
      </c>
      <c r="K58" s="166">
        <v>1199</v>
      </c>
      <c r="L58" s="165">
        <v>1213</v>
      </c>
      <c r="M58" s="164">
        <v>0.98845836768342954</v>
      </c>
      <c r="N58" s="163">
        <v>-14</v>
      </c>
      <c r="O58" s="162">
        <v>0.70558798999165973</v>
      </c>
      <c r="P58" s="161">
        <v>0.75597691673536682</v>
      </c>
      <c r="Q58" s="160">
        <v>-5.0388926743707096E-2</v>
      </c>
      <c r="R58" s="139"/>
      <c r="S58" s="139"/>
    </row>
    <row r="59" spans="1:19" x14ac:dyDescent="0.4">
      <c r="A59" s="169"/>
      <c r="B59" s="169"/>
      <c r="C59" s="168" t="s">
        <v>101</v>
      </c>
      <c r="D59" s="167"/>
      <c r="E59" s="167"/>
      <c r="F59" s="6" t="s">
        <v>84</v>
      </c>
      <c r="G59" s="166">
        <v>2210</v>
      </c>
      <c r="H59" s="165">
        <v>2735</v>
      </c>
      <c r="I59" s="164">
        <v>0.80804387568555758</v>
      </c>
      <c r="J59" s="163">
        <v>-525</v>
      </c>
      <c r="K59" s="166">
        <v>3660</v>
      </c>
      <c r="L59" s="165">
        <v>4160</v>
      </c>
      <c r="M59" s="164">
        <v>0.87980769230769229</v>
      </c>
      <c r="N59" s="163">
        <v>-500</v>
      </c>
      <c r="O59" s="162">
        <v>0.60382513661202186</v>
      </c>
      <c r="P59" s="161">
        <v>0.65745192307692313</v>
      </c>
      <c r="Q59" s="160">
        <v>-5.3626786464901266E-2</v>
      </c>
      <c r="R59" s="139"/>
      <c r="S59" s="139"/>
    </row>
    <row r="60" spans="1:19" x14ac:dyDescent="0.4">
      <c r="A60" s="169"/>
      <c r="B60" s="169"/>
      <c r="C60" s="168" t="s">
        <v>98</v>
      </c>
      <c r="D60" s="5" t="s">
        <v>0</v>
      </c>
      <c r="E60" s="167" t="s">
        <v>89</v>
      </c>
      <c r="F60" s="6" t="s">
        <v>84</v>
      </c>
      <c r="G60" s="166">
        <v>2461</v>
      </c>
      <c r="H60" s="165">
        <v>2296</v>
      </c>
      <c r="I60" s="164">
        <v>1.0718641114982579</v>
      </c>
      <c r="J60" s="163">
        <v>165</v>
      </c>
      <c r="K60" s="166">
        <v>2700</v>
      </c>
      <c r="L60" s="165">
        <v>2700</v>
      </c>
      <c r="M60" s="164">
        <v>1</v>
      </c>
      <c r="N60" s="163">
        <v>0</v>
      </c>
      <c r="O60" s="162">
        <v>0.91148148148148145</v>
      </c>
      <c r="P60" s="161">
        <v>0.85037037037037033</v>
      </c>
      <c r="Q60" s="160">
        <v>6.1111111111111116E-2</v>
      </c>
      <c r="R60" s="139"/>
      <c r="S60" s="139"/>
    </row>
    <row r="61" spans="1:19" x14ac:dyDescent="0.4">
      <c r="A61" s="169"/>
      <c r="B61" s="169"/>
      <c r="C61" s="168" t="s">
        <v>96</v>
      </c>
      <c r="D61" s="5" t="s">
        <v>0</v>
      </c>
      <c r="E61" s="167" t="s">
        <v>89</v>
      </c>
      <c r="F61" s="6" t="s">
        <v>84</v>
      </c>
      <c r="G61" s="166">
        <v>1263</v>
      </c>
      <c r="H61" s="165">
        <v>1333</v>
      </c>
      <c r="I61" s="164">
        <v>0.94748687171792945</v>
      </c>
      <c r="J61" s="163">
        <v>-70</v>
      </c>
      <c r="K61" s="166">
        <v>1760</v>
      </c>
      <c r="L61" s="165">
        <v>1670</v>
      </c>
      <c r="M61" s="164">
        <v>1.0538922155688624</v>
      </c>
      <c r="N61" s="163">
        <v>90</v>
      </c>
      <c r="O61" s="162">
        <v>0.7176136363636364</v>
      </c>
      <c r="P61" s="161">
        <v>0.79820359281437125</v>
      </c>
      <c r="Q61" s="160">
        <v>-8.0589956450734856E-2</v>
      </c>
      <c r="R61" s="139"/>
      <c r="S61" s="139"/>
    </row>
    <row r="62" spans="1:19" x14ac:dyDescent="0.4">
      <c r="A62" s="169"/>
      <c r="B62" s="169"/>
      <c r="C62" s="168" t="s">
        <v>93</v>
      </c>
      <c r="D62" s="5" t="s">
        <v>0</v>
      </c>
      <c r="E62" s="167" t="s">
        <v>89</v>
      </c>
      <c r="F62" s="6" t="s">
        <v>84</v>
      </c>
      <c r="G62" s="166">
        <v>1446</v>
      </c>
      <c r="H62" s="165">
        <v>1330</v>
      </c>
      <c r="I62" s="164">
        <v>1.087218045112782</v>
      </c>
      <c r="J62" s="163">
        <v>116</v>
      </c>
      <c r="K62" s="166">
        <v>1760</v>
      </c>
      <c r="L62" s="165">
        <v>1760</v>
      </c>
      <c r="M62" s="164">
        <v>1</v>
      </c>
      <c r="N62" s="163">
        <v>0</v>
      </c>
      <c r="O62" s="162">
        <v>0.82159090909090904</v>
      </c>
      <c r="P62" s="161">
        <v>0.75568181818181823</v>
      </c>
      <c r="Q62" s="160">
        <v>6.5909090909090806E-2</v>
      </c>
      <c r="R62" s="139"/>
      <c r="S62" s="139"/>
    </row>
    <row r="63" spans="1:19" x14ac:dyDescent="0.4">
      <c r="A63" s="169"/>
      <c r="B63" s="150"/>
      <c r="C63" s="149" t="s">
        <v>97</v>
      </c>
      <c r="D63" s="11" t="s">
        <v>0</v>
      </c>
      <c r="E63" s="147" t="s">
        <v>89</v>
      </c>
      <c r="F63" s="6" t="s">
        <v>88</v>
      </c>
      <c r="G63" s="146">
        <v>0</v>
      </c>
      <c r="H63" s="145">
        <v>0</v>
      </c>
      <c r="I63" s="144" t="e">
        <v>#DIV/0!</v>
      </c>
      <c r="J63" s="143">
        <v>0</v>
      </c>
      <c r="K63" s="146">
        <v>0</v>
      </c>
      <c r="L63" s="145">
        <v>0</v>
      </c>
      <c r="M63" s="144" t="e">
        <v>#DIV/0!</v>
      </c>
      <c r="N63" s="143">
        <v>0</v>
      </c>
      <c r="O63" s="142" t="e">
        <v>#DIV/0!</v>
      </c>
      <c r="P63" s="141" t="e">
        <v>#DIV/0!</v>
      </c>
      <c r="Q63" s="140" t="e">
        <v>#DIV/0!</v>
      </c>
      <c r="R63" s="139"/>
      <c r="S63" s="139"/>
    </row>
    <row r="64" spans="1:19" x14ac:dyDescent="0.4">
      <c r="A64" s="169"/>
      <c r="B64" s="159" t="s">
        <v>142</v>
      </c>
      <c r="C64" s="158"/>
      <c r="D64" s="175"/>
      <c r="E64" s="158"/>
      <c r="F64" s="174"/>
      <c r="G64" s="157">
        <v>1967</v>
      </c>
      <c r="H64" s="156">
        <v>1703</v>
      </c>
      <c r="I64" s="155">
        <v>1.1550205519671168</v>
      </c>
      <c r="J64" s="154">
        <v>264</v>
      </c>
      <c r="K64" s="157">
        <v>3241</v>
      </c>
      <c r="L64" s="156">
        <v>3212</v>
      </c>
      <c r="M64" s="155">
        <v>1.0090286425902864</v>
      </c>
      <c r="N64" s="154">
        <v>29</v>
      </c>
      <c r="O64" s="153">
        <v>0.60691144708423328</v>
      </c>
      <c r="P64" s="152">
        <v>0.53019925280199254</v>
      </c>
      <c r="Q64" s="151">
        <v>7.6712194282240742E-2</v>
      </c>
      <c r="R64" s="139"/>
      <c r="S64" s="139"/>
    </row>
    <row r="65" spans="1:19" x14ac:dyDescent="0.4">
      <c r="A65" s="169"/>
      <c r="B65" s="169"/>
      <c r="C65" s="168" t="s">
        <v>104</v>
      </c>
      <c r="D65" s="167"/>
      <c r="E65" s="167"/>
      <c r="F65" s="6" t="s">
        <v>84</v>
      </c>
      <c r="G65" s="166">
        <v>399</v>
      </c>
      <c r="H65" s="165">
        <v>377</v>
      </c>
      <c r="I65" s="164">
        <v>1.0583554376657824</v>
      </c>
      <c r="J65" s="163">
        <v>22</v>
      </c>
      <c r="K65" s="166">
        <v>541</v>
      </c>
      <c r="L65" s="165">
        <v>527</v>
      </c>
      <c r="M65" s="164">
        <v>1.0265654648956357</v>
      </c>
      <c r="N65" s="163">
        <v>14</v>
      </c>
      <c r="O65" s="162">
        <v>0.73752310536044363</v>
      </c>
      <c r="P65" s="161">
        <v>0.71537001897533203</v>
      </c>
      <c r="Q65" s="160">
        <v>2.2153086385111598E-2</v>
      </c>
      <c r="R65" s="139"/>
      <c r="S65" s="139"/>
    </row>
    <row r="66" spans="1:19" x14ac:dyDescent="0.4">
      <c r="A66" s="169"/>
      <c r="B66" s="169"/>
      <c r="C66" s="168" t="s">
        <v>103</v>
      </c>
      <c r="D66" s="167"/>
      <c r="E66" s="167"/>
      <c r="F66" s="173"/>
      <c r="G66" s="166"/>
      <c r="H66" s="165"/>
      <c r="I66" s="164" t="e">
        <v>#DIV/0!</v>
      </c>
      <c r="J66" s="163">
        <v>0</v>
      </c>
      <c r="K66" s="166"/>
      <c r="L66" s="165"/>
      <c r="M66" s="164" t="e">
        <v>#DIV/0!</v>
      </c>
      <c r="N66" s="163">
        <v>0</v>
      </c>
      <c r="O66" s="162" t="e">
        <v>#DIV/0!</v>
      </c>
      <c r="P66" s="161" t="e">
        <v>#DIV/0!</v>
      </c>
      <c r="Q66" s="160" t="e">
        <v>#DIV/0!</v>
      </c>
      <c r="R66" s="139"/>
      <c r="S66" s="139"/>
    </row>
    <row r="67" spans="1:19" x14ac:dyDescent="0.4">
      <c r="A67" s="169"/>
      <c r="B67" s="169"/>
      <c r="C67" s="168" t="s">
        <v>102</v>
      </c>
      <c r="D67" s="167"/>
      <c r="E67" s="167"/>
      <c r="F67" s="173"/>
      <c r="G67" s="166"/>
      <c r="H67" s="165"/>
      <c r="I67" s="164" t="e">
        <v>#DIV/0!</v>
      </c>
      <c r="J67" s="163">
        <v>0</v>
      </c>
      <c r="K67" s="166"/>
      <c r="L67" s="165"/>
      <c r="M67" s="164" t="e">
        <v>#DIV/0!</v>
      </c>
      <c r="N67" s="163">
        <v>0</v>
      </c>
      <c r="O67" s="162" t="e">
        <v>#DIV/0!</v>
      </c>
      <c r="P67" s="161" t="e">
        <v>#DIV/0!</v>
      </c>
      <c r="Q67" s="160" t="e">
        <v>#DIV/0!</v>
      </c>
      <c r="R67" s="139"/>
      <c r="S67" s="139"/>
    </row>
    <row r="68" spans="1:19" x14ac:dyDescent="0.4">
      <c r="A68" s="169"/>
      <c r="B68" s="169"/>
      <c r="C68" s="168" t="s">
        <v>101</v>
      </c>
      <c r="D68" s="167"/>
      <c r="E68" s="167"/>
      <c r="F68" s="6" t="s">
        <v>84</v>
      </c>
      <c r="G68" s="166">
        <v>705</v>
      </c>
      <c r="H68" s="165">
        <v>616</v>
      </c>
      <c r="I68" s="164">
        <v>1.1444805194805194</v>
      </c>
      <c r="J68" s="163">
        <v>89</v>
      </c>
      <c r="K68" s="166">
        <v>1080</v>
      </c>
      <c r="L68" s="165">
        <v>1080</v>
      </c>
      <c r="M68" s="164">
        <v>1</v>
      </c>
      <c r="N68" s="163">
        <v>0</v>
      </c>
      <c r="O68" s="162">
        <v>0.65277777777777779</v>
      </c>
      <c r="P68" s="161">
        <v>0.57037037037037042</v>
      </c>
      <c r="Q68" s="160">
        <v>8.2407407407407374E-2</v>
      </c>
      <c r="R68" s="139"/>
      <c r="S68" s="139"/>
    </row>
    <row r="69" spans="1:19" x14ac:dyDescent="0.4">
      <c r="A69" s="150"/>
      <c r="B69" s="150"/>
      <c r="C69" s="149" t="s">
        <v>90</v>
      </c>
      <c r="D69" s="147"/>
      <c r="E69" s="147"/>
      <c r="F69" s="12" t="s">
        <v>84</v>
      </c>
      <c r="G69" s="146">
        <v>863</v>
      </c>
      <c r="H69" s="145">
        <v>710</v>
      </c>
      <c r="I69" s="144">
        <v>1.2154929577464788</v>
      </c>
      <c r="J69" s="143">
        <v>153</v>
      </c>
      <c r="K69" s="146">
        <v>1620</v>
      </c>
      <c r="L69" s="145">
        <v>1605</v>
      </c>
      <c r="M69" s="144">
        <v>1.0093457943925233</v>
      </c>
      <c r="N69" s="143">
        <v>15</v>
      </c>
      <c r="O69" s="142">
        <v>0.53271604938271599</v>
      </c>
      <c r="P69" s="141">
        <v>0.44236760124610591</v>
      </c>
      <c r="Q69" s="140">
        <v>9.0348448136610082E-2</v>
      </c>
      <c r="R69" s="139"/>
      <c r="S69" s="139"/>
    </row>
    <row r="70" spans="1:19" x14ac:dyDescent="0.4">
      <c r="C70" s="196"/>
      <c r="G70" s="138"/>
      <c r="H70" s="138"/>
      <c r="I70" s="138"/>
      <c r="J70" s="138"/>
      <c r="K70" s="138"/>
      <c r="L70" s="138"/>
      <c r="M70" s="138"/>
      <c r="N70" s="138"/>
      <c r="O70" s="137"/>
      <c r="P70" s="137"/>
      <c r="Q70" s="137"/>
    </row>
    <row r="71" spans="1:19" x14ac:dyDescent="0.4">
      <c r="C71" s="8" t="s">
        <v>83</v>
      </c>
    </row>
    <row r="72" spans="1:19" x14ac:dyDescent="0.4">
      <c r="C72" s="9" t="s">
        <v>82</v>
      </c>
    </row>
    <row r="73" spans="1:19" x14ac:dyDescent="0.4">
      <c r="C73" s="8" t="s">
        <v>81</v>
      </c>
    </row>
    <row r="74" spans="1:19" x14ac:dyDescent="0.4">
      <c r="C74" s="8" t="s">
        <v>80</v>
      </c>
    </row>
    <row r="75" spans="1:19" x14ac:dyDescent="0.4">
      <c r="C75" s="8" t="s">
        <v>79</v>
      </c>
    </row>
  </sheetData>
  <mergeCells count="15">
    <mergeCell ref="Q3:Q4"/>
    <mergeCell ref="O2:Q2"/>
    <mergeCell ref="O3:O4"/>
    <mergeCell ref="A1:D1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h26'!A1" display="'h26'!A1"/>
  </hyperlinks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2"/>
  <sheetViews>
    <sheetView showGridLines="0" zoomScale="90" zoomScaleNormal="9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02" customWidth="1"/>
    <col min="2" max="2" width="20.75" style="202" customWidth="1"/>
    <col min="3" max="4" width="11.625" style="201" customWidth="1"/>
    <col min="5" max="5" width="8.625" style="201" customWidth="1"/>
    <col min="6" max="6" width="10.625" style="201" customWidth="1"/>
    <col min="7" max="8" width="11.625" style="201" customWidth="1"/>
    <col min="9" max="9" width="8.625" style="201" customWidth="1"/>
    <col min="10" max="10" width="10.625" style="201" customWidth="1"/>
    <col min="11" max="11" width="9.625" style="70" customWidth="1"/>
    <col min="12" max="12" width="9.625" style="201" customWidth="1"/>
    <col min="13" max="13" width="8.625" style="201" customWidth="1"/>
    <col min="14" max="16384" width="9" style="201"/>
  </cols>
  <sheetData>
    <row r="1" spans="1:13" s="217" customFormat="1" x14ac:dyDescent="0.4">
      <c r="A1" s="327" t="str">
        <f>'h26'!A1</f>
        <v>平成26年度</v>
      </c>
      <c r="B1" s="327"/>
      <c r="C1" s="90"/>
      <c r="D1" s="90"/>
      <c r="E1" s="90"/>
      <c r="F1" s="95" t="str">
        <f ca="1">RIGHT(CELL("filename",$A$1),LEN(CELL("filename",$A$1))-FIND("]",CELL("filename",$A$1)))</f>
        <v>４月月間</v>
      </c>
      <c r="G1" s="94" t="s">
        <v>71</v>
      </c>
      <c r="H1" s="90"/>
      <c r="I1" s="90"/>
      <c r="J1" s="90"/>
      <c r="K1" s="90"/>
      <c r="L1" s="90"/>
      <c r="M1" s="90"/>
    </row>
    <row r="2" spans="1:13" s="217" customFormat="1" ht="19.5" thickBot="1" x14ac:dyDescent="0.45">
      <c r="A2" s="13"/>
      <c r="B2" s="13" t="s">
        <v>174</v>
      </c>
      <c r="C2" s="218">
        <f>'４月（上旬）'!E2</f>
        <v>4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7.100000000000001" customHeight="1" x14ac:dyDescent="0.4">
      <c r="A3" s="216"/>
      <c r="B3" s="215"/>
      <c r="C3" s="323" t="s">
        <v>173</v>
      </c>
      <c r="D3" s="324"/>
      <c r="E3" s="325"/>
      <c r="F3" s="326"/>
      <c r="G3" s="323" t="s">
        <v>172</v>
      </c>
      <c r="H3" s="324"/>
      <c r="I3" s="325"/>
      <c r="J3" s="326"/>
      <c r="K3" s="315" t="s">
        <v>171</v>
      </c>
      <c r="L3" s="316"/>
      <c r="M3" s="317"/>
    </row>
    <row r="4" spans="1:13" ht="17.100000000000001" customHeight="1" x14ac:dyDescent="0.4">
      <c r="A4" s="206"/>
      <c r="B4" s="214"/>
      <c r="C4" s="305" t="s">
        <v>170</v>
      </c>
      <c r="D4" s="340" t="s">
        <v>169</v>
      </c>
      <c r="E4" s="341" t="s">
        <v>168</v>
      </c>
      <c r="F4" s="342"/>
      <c r="G4" s="318" t="str">
        <f>C4</f>
        <v>14'4月間</v>
      </c>
      <c r="H4" s="338" t="str">
        <f>D4</f>
        <v>13'4月間</v>
      </c>
      <c r="I4" s="341" t="s">
        <v>168</v>
      </c>
      <c r="J4" s="342"/>
      <c r="K4" s="318" t="str">
        <f>C4</f>
        <v>14'4月間</v>
      </c>
      <c r="L4" s="319" t="str">
        <f>D4</f>
        <v>13'4月間</v>
      </c>
      <c r="M4" s="321" t="s">
        <v>167</v>
      </c>
    </row>
    <row r="5" spans="1:13" ht="17.100000000000001" customHeight="1" x14ac:dyDescent="0.4">
      <c r="A5" s="205"/>
      <c r="B5" s="213"/>
      <c r="C5" s="306"/>
      <c r="D5" s="320"/>
      <c r="E5" s="212" t="s">
        <v>166</v>
      </c>
      <c r="F5" s="211" t="s">
        <v>165</v>
      </c>
      <c r="G5" s="306"/>
      <c r="H5" s="339"/>
      <c r="I5" s="212" t="s">
        <v>166</v>
      </c>
      <c r="J5" s="211" t="s">
        <v>165</v>
      </c>
      <c r="K5" s="306"/>
      <c r="L5" s="320"/>
      <c r="M5" s="322"/>
    </row>
    <row r="6" spans="1:13" x14ac:dyDescent="0.4">
      <c r="A6" s="332" t="s">
        <v>164</v>
      </c>
      <c r="B6" s="333"/>
      <c r="C6" s="334">
        <v>509221</v>
      </c>
      <c r="D6" s="336">
        <v>493428</v>
      </c>
      <c r="E6" s="307">
        <v>1.0320066960123868</v>
      </c>
      <c r="F6" s="328">
        <v>15793</v>
      </c>
      <c r="G6" s="334">
        <v>726493</v>
      </c>
      <c r="H6" s="336">
        <v>675889</v>
      </c>
      <c r="I6" s="307">
        <v>1.0748702819545812</v>
      </c>
      <c r="J6" s="328">
        <v>50604</v>
      </c>
      <c r="K6" s="309">
        <v>0.70093035996217501</v>
      </c>
      <c r="L6" s="311">
        <v>0.73004295083956094</v>
      </c>
      <c r="M6" s="313">
        <v>-2.9112590877386491E-2</v>
      </c>
    </row>
    <row r="7" spans="1:13" x14ac:dyDescent="0.4">
      <c r="A7" s="330" t="s">
        <v>163</v>
      </c>
      <c r="B7" s="331"/>
      <c r="C7" s="335"/>
      <c r="D7" s="337"/>
      <c r="E7" s="308"/>
      <c r="F7" s="329"/>
      <c r="G7" s="335"/>
      <c r="H7" s="337"/>
      <c r="I7" s="308"/>
      <c r="J7" s="329"/>
      <c r="K7" s="310"/>
      <c r="L7" s="312"/>
      <c r="M7" s="314"/>
    </row>
    <row r="8" spans="1:13" ht="18" customHeight="1" x14ac:dyDescent="0.4">
      <c r="A8" s="208" t="s">
        <v>162</v>
      </c>
      <c r="B8" s="14"/>
      <c r="C8" s="15">
        <v>245509</v>
      </c>
      <c r="D8" s="16">
        <v>242360</v>
      </c>
      <c r="E8" s="17">
        <v>1.0129930681630632</v>
      </c>
      <c r="F8" s="18">
        <v>3149</v>
      </c>
      <c r="G8" s="15">
        <v>357985</v>
      </c>
      <c r="H8" s="19">
        <v>335978</v>
      </c>
      <c r="I8" s="17">
        <v>1.0655013125859432</v>
      </c>
      <c r="J8" s="18">
        <v>22007</v>
      </c>
      <c r="K8" s="20">
        <v>0.68580806458371157</v>
      </c>
      <c r="L8" s="21">
        <v>0.7213567555018483</v>
      </c>
      <c r="M8" s="210">
        <v>-3.5548690918136727E-2</v>
      </c>
    </row>
    <row r="9" spans="1:13" ht="18" customHeight="1" x14ac:dyDescent="0.4">
      <c r="A9" s="206"/>
      <c r="B9" s="81" t="s">
        <v>157</v>
      </c>
      <c r="C9" s="23">
        <v>100616</v>
      </c>
      <c r="D9" s="24">
        <v>108077</v>
      </c>
      <c r="E9" s="25">
        <v>0.93096588543353354</v>
      </c>
      <c r="F9" s="26">
        <v>-7461</v>
      </c>
      <c r="G9" s="23">
        <v>152269</v>
      </c>
      <c r="H9" s="24">
        <v>152620</v>
      </c>
      <c r="I9" s="25">
        <v>0.99770017035775127</v>
      </c>
      <c r="J9" s="26">
        <v>-351</v>
      </c>
      <c r="K9" s="27">
        <v>0.66077796531138966</v>
      </c>
      <c r="L9" s="28">
        <v>0.70814441095531389</v>
      </c>
      <c r="M9" s="209">
        <v>-4.7366445643924227E-2</v>
      </c>
    </row>
    <row r="10" spans="1:13" ht="18" customHeight="1" x14ac:dyDescent="0.4">
      <c r="A10" s="206"/>
      <c r="B10" s="66" t="s">
        <v>156</v>
      </c>
      <c r="C10" s="30">
        <v>10785</v>
      </c>
      <c r="D10" s="31">
        <v>11239</v>
      </c>
      <c r="E10" s="32">
        <v>0.95960494705934696</v>
      </c>
      <c r="F10" s="33">
        <v>-454</v>
      </c>
      <c r="G10" s="30">
        <v>13055</v>
      </c>
      <c r="H10" s="31">
        <v>12885</v>
      </c>
      <c r="I10" s="32">
        <v>1.0131936360108653</v>
      </c>
      <c r="J10" s="33">
        <v>170</v>
      </c>
      <c r="K10" s="34">
        <v>0.82612026043661435</v>
      </c>
      <c r="L10" s="35">
        <v>0.87225455956538611</v>
      </c>
      <c r="M10" s="36">
        <v>-4.6134299128771761E-2</v>
      </c>
    </row>
    <row r="11" spans="1:13" ht="18" customHeight="1" x14ac:dyDescent="0.4">
      <c r="A11" s="206"/>
      <c r="B11" s="66" t="s">
        <v>154</v>
      </c>
      <c r="C11" s="30">
        <v>106996</v>
      </c>
      <c r="D11" s="31">
        <v>99297</v>
      </c>
      <c r="E11" s="32">
        <v>1.0775350715530176</v>
      </c>
      <c r="F11" s="33">
        <v>7699</v>
      </c>
      <c r="G11" s="30">
        <v>150181</v>
      </c>
      <c r="H11" s="31">
        <v>133480</v>
      </c>
      <c r="I11" s="32">
        <v>1.1251198681450405</v>
      </c>
      <c r="J11" s="33">
        <v>16701</v>
      </c>
      <c r="K11" s="34">
        <v>0.71244698064335699</v>
      </c>
      <c r="L11" s="35">
        <v>0.74390919988013182</v>
      </c>
      <c r="M11" s="36">
        <v>-3.1462219236774835E-2</v>
      </c>
    </row>
    <row r="12" spans="1:13" ht="18" customHeight="1" x14ac:dyDescent="0.4">
      <c r="A12" s="206"/>
      <c r="B12" s="204" t="s">
        <v>99</v>
      </c>
      <c r="C12" s="73">
        <v>27112</v>
      </c>
      <c r="D12" s="74">
        <v>23747</v>
      </c>
      <c r="E12" s="75">
        <v>1.1417021097401776</v>
      </c>
      <c r="F12" s="76">
        <v>3365</v>
      </c>
      <c r="G12" s="73">
        <v>42480</v>
      </c>
      <c r="H12" s="74">
        <v>36993</v>
      </c>
      <c r="I12" s="75">
        <v>1.1483253588516746</v>
      </c>
      <c r="J12" s="76">
        <v>5487</v>
      </c>
      <c r="K12" s="77">
        <v>0.63822975517890768</v>
      </c>
      <c r="L12" s="78">
        <v>0.64193225745411298</v>
      </c>
      <c r="M12" s="79">
        <v>-3.7025022752052994E-3</v>
      </c>
    </row>
    <row r="13" spans="1:13" ht="18" customHeight="1" x14ac:dyDescent="0.4">
      <c r="A13" s="208" t="s">
        <v>161</v>
      </c>
      <c r="B13" s="14"/>
      <c r="C13" s="15">
        <v>96013</v>
      </c>
      <c r="D13" s="16">
        <v>91136</v>
      </c>
      <c r="E13" s="17">
        <v>1.053513430477528</v>
      </c>
      <c r="F13" s="18">
        <v>4877</v>
      </c>
      <c r="G13" s="15">
        <v>127288</v>
      </c>
      <c r="H13" s="16">
        <v>116977</v>
      </c>
      <c r="I13" s="17">
        <v>1.0881455328825325</v>
      </c>
      <c r="J13" s="18">
        <v>10311</v>
      </c>
      <c r="K13" s="46">
        <v>0.75429734146188177</v>
      </c>
      <c r="L13" s="47">
        <v>0.77909332603845205</v>
      </c>
      <c r="M13" s="48">
        <v>-2.4795984576570285E-2</v>
      </c>
    </row>
    <row r="14" spans="1:13" ht="18" customHeight="1" x14ac:dyDescent="0.4">
      <c r="A14" s="206"/>
      <c r="B14" s="81" t="s">
        <v>157</v>
      </c>
      <c r="C14" s="23">
        <v>22009</v>
      </c>
      <c r="D14" s="24">
        <v>13954</v>
      </c>
      <c r="E14" s="25">
        <v>1.5772538340260858</v>
      </c>
      <c r="F14" s="26">
        <v>8055</v>
      </c>
      <c r="G14" s="23">
        <v>30750</v>
      </c>
      <c r="H14" s="24">
        <v>15000</v>
      </c>
      <c r="I14" s="25">
        <v>2.0499999999999998</v>
      </c>
      <c r="J14" s="26">
        <v>15750</v>
      </c>
      <c r="K14" s="49">
        <v>0.71573983739837399</v>
      </c>
      <c r="L14" s="50">
        <v>0.93026666666666669</v>
      </c>
      <c r="M14" s="29">
        <v>-0.2145268292682927</v>
      </c>
    </row>
    <row r="15" spans="1:13" ht="18" customHeight="1" x14ac:dyDescent="0.4">
      <c r="A15" s="206"/>
      <c r="B15" s="66" t="s">
        <v>156</v>
      </c>
      <c r="C15" s="30">
        <v>14137</v>
      </c>
      <c r="D15" s="31">
        <v>17152</v>
      </c>
      <c r="E15" s="32">
        <v>0.82421875</v>
      </c>
      <c r="F15" s="33">
        <v>-3015</v>
      </c>
      <c r="G15" s="30">
        <v>17705</v>
      </c>
      <c r="H15" s="31">
        <v>19755</v>
      </c>
      <c r="I15" s="32">
        <v>0.89622880283472539</v>
      </c>
      <c r="J15" s="33">
        <v>-2050</v>
      </c>
      <c r="K15" s="34">
        <v>0.79847500706015251</v>
      </c>
      <c r="L15" s="35">
        <v>0.86823588964819032</v>
      </c>
      <c r="M15" s="36">
        <v>-6.9760882588037809E-2</v>
      </c>
    </row>
    <row r="16" spans="1:13" ht="18" customHeight="1" x14ac:dyDescent="0.4">
      <c r="A16" s="206"/>
      <c r="B16" s="66" t="s">
        <v>154</v>
      </c>
      <c r="C16" s="30">
        <v>49486</v>
      </c>
      <c r="D16" s="31">
        <v>49736</v>
      </c>
      <c r="E16" s="32">
        <v>0.99497345986810359</v>
      </c>
      <c r="F16" s="33">
        <v>-250</v>
      </c>
      <c r="G16" s="30">
        <v>63372</v>
      </c>
      <c r="H16" s="31">
        <v>66292</v>
      </c>
      <c r="I16" s="32">
        <v>0.95595245278464969</v>
      </c>
      <c r="J16" s="33">
        <v>-2920</v>
      </c>
      <c r="K16" s="34">
        <v>0.78088114624755411</v>
      </c>
      <c r="L16" s="35">
        <v>0.75025644119954138</v>
      </c>
      <c r="M16" s="36">
        <v>3.0624705048012735E-2</v>
      </c>
    </row>
    <row r="17" spans="1:13" ht="18" customHeight="1" x14ac:dyDescent="0.4">
      <c r="A17" s="206"/>
      <c r="B17" s="66" t="s">
        <v>153</v>
      </c>
      <c r="C17" s="30">
        <v>2790</v>
      </c>
      <c r="D17" s="31">
        <v>0</v>
      </c>
      <c r="E17" s="32" t="e">
        <v>#DIV/0!</v>
      </c>
      <c r="F17" s="33">
        <v>2790</v>
      </c>
      <c r="G17" s="30">
        <v>4841</v>
      </c>
      <c r="H17" s="31">
        <v>0</v>
      </c>
      <c r="I17" s="32" t="e">
        <v>#DIV/0!</v>
      </c>
      <c r="J17" s="33">
        <v>4841</v>
      </c>
      <c r="K17" s="34">
        <v>0.57632720512290847</v>
      </c>
      <c r="L17" s="35" t="s">
        <v>0</v>
      </c>
      <c r="M17" s="36" t="e">
        <v>#VALUE!</v>
      </c>
    </row>
    <row r="18" spans="1:13" ht="18" customHeight="1" x14ac:dyDescent="0.4">
      <c r="A18" s="205"/>
      <c r="B18" s="204" t="s">
        <v>99</v>
      </c>
      <c r="C18" s="73">
        <v>7591</v>
      </c>
      <c r="D18" s="74">
        <v>10294</v>
      </c>
      <c r="E18" s="75">
        <v>0.73741985622692829</v>
      </c>
      <c r="F18" s="76">
        <v>-2703</v>
      </c>
      <c r="G18" s="73">
        <v>10620</v>
      </c>
      <c r="H18" s="74">
        <v>15930</v>
      </c>
      <c r="I18" s="75">
        <v>0.66666666666666663</v>
      </c>
      <c r="J18" s="76">
        <v>-5310</v>
      </c>
      <c r="K18" s="77">
        <v>0.71478342749529189</v>
      </c>
      <c r="L18" s="78">
        <v>0.64620213433772755</v>
      </c>
      <c r="M18" s="79">
        <v>6.8581293157564338E-2</v>
      </c>
    </row>
    <row r="19" spans="1:13" ht="18" customHeight="1" x14ac:dyDescent="0.4">
      <c r="A19" s="208" t="s">
        <v>160</v>
      </c>
      <c r="B19" s="14"/>
      <c r="C19" s="15">
        <v>62331</v>
      </c>
      <c r="D19" s="16">
        <v>60667</v>
      </c>
      <c r="E19" s="17">
        <v>1.0274284207229631</v>
      </c>
      <c r="F19" s="18">
        <v>1664</v>
      </c>
      <c r="G19" s="15">
        <v>92430</v>
      </c>
      <c r="H19" s="19">
        <v>84350</v>
      </c>
      <c r="I19" s="17">
        <v>1.0957913455838768</v>
      </c>
      <c r="J19" s="18">
        <v>8080</v>
      </c>
      <c r="K19" s="46">
        <v>0.67435897435897441</v>
      </c>
      <c r="L19" s="47">
        <v>0.71922940130409008</v>
      </c>
      <c r="M19" s="22">
        <v>-4.4870426945115671E-2</v>
      </c>
    </row>
    <row r="20" spans="1:13" ht="18" customHeight="1" x14ac:dyDescent="0.4">
      <c r="A20" s="206"/>
      <c r="B20" s="81" t="s">
        <v>157</v>
      </c>
      <c r="C20" s="23">
        <v>0</v>
      </c>
      <c r="D20" s="24">
        <v>0</v>
      </c>
      <c r="E20" s="25" t="e">
        <v>#DIV/0!</v>
      </c>
      <c r="F20" s="26">
        <v>0</v>
      </c>
      <c r="G20" s="23">
        <v>0</v>
      </c>
      <c r="H20" s="24">
        <v>0</v>
      </c>
      <c r="I20" s="25" t="e">
        <v>#DIV/0!</v>
      </c>
      <c r="J20" s="26">
        <v>0</v>
      </c>
      <c r="K20" s="49" t="s">
        <v>0</v>
      </c>
      <c r="L20" s="50" t="s">
        <v>0</v>
      </c>
      <c r="M20" s="29" t="e">
        <v>#VALUE!</v>
      </c>
    </row>
    <row r="21" spans="1:13" ht="18" customHeight="1" x14ac:dyDescent="0.4">
      <c r="A21" s="206"/>
      <c r="B21" s="66" t="s">
        <v>156</v>
      </c>
      <c r="C21" s="30">
        <v>18886</v>
      </c>
      <c r="D21" s="31">
        <v>19913</v>
      </c>
      <c r="E21" s="32">
        <v>0.94842565158439207</v>
      </c>
      <c r="F21" s="33">
        <v>-1027</v>
      </c>
      <c r="G21" s="30">
        <v>27010</v>
      </c>
      <c r="H21" s="31">
        <v>26085</v>
      </c>
      <c r="I21" s="32">
        <v>1.0354609929078014</v>
      </c>
      <c r="J21" s="33">
        <v>925</v>
      </c>
      <c r="K21" s="34">
        <v>0.69922251018141424</v>
      </c>
      <c r="L21" s="35">
        <v>0.7633889208357294</v>
      </c>
      <c r="M21" s="36">
        <v>-6.4166410654315165E-2</v>
      </c>
    </row>
    <row r="22" spans="1:13" ht="18" customHeight="1" x14ac:dyDescent="0.4">
      <c r="A22" s="206"/>
      <c r="B22" s="66" t="s">
        <v>154</v>
      </c>
      <c r="C22" s="30">
        <v>33015</v>
      </c>
      <c r="D22" s="31">
        <v>30437</v>
      </c>
      <c r="E22" s="32">
        <v>1.0846995433189868</v>
      </c>
      <c r="F22" s="33">
        <v>2578</v>
      </c>
      <c r="G22" s="30">
        <v>49490</v>
      </c>
      <c r="H22" s="31">
        <v>42335</v>
      </c>
      <c r="I22" s="32">
        <v>1.1690090941301523</v>
      </c>
      <c r="J22" s="33">
        <v>7155</v>
      </c>
      <c r="K22" s="34">
        <v>0.6671044655485957</v>
      </c>
      <c r="L22" s="35">
        <v>0.71895594661627493</v>
      </c>
      <c r="M22" s="36">
        <v>-5.1851481067679228E-2</v>
      </c>
    </row>
    <row r="23" spans="1:13" ht="18" customHeight="1" x14ac:dyDescent="0.4">
      <c r="A23" s="205"/>
      <c r="B23" s="204" t="s">
        <v>99</v>
      </c>
      <c r="C23" s="73">
        <v>10430</v>
      </c>
      <c r="D23" s="74">
        <v>10317</v>
      </c>
      <c r="E23" s="75">
        <v>1.0109527963555298</v>
      </c>
      <c r="F23" s="76">
        <v>113</v>
      </c>
      <c r="G23" s="73">
        <v>15930</v>
      </c>
      <c r="H23" s="74">
        <v>15930</v>
      </c>
      <c r="I23" s="75">
        <v>1</v>
      </c>
      <c r="J23" s="76">
        <v>0</v>
      </c>
      <c r="K23" s="77">
        <v>0.65473948524795977</v>
      </c>
      <c r="L23" s="78">
        <v>0.6476459510357816</v>
      </c>
      <c r="M23" s="79">
        <v>7.0935342121781764E-3</v>
      </c>
    </row>
    <row r="24" spans="1:13" ht="18" customHeight="1" x14ac:dyDescent="0.4">
      <c r="A24" s="208" t="s">
        <v>159</v>
      </c>
      <c r="B24" s="14"/>
      <c r="C24" s="15">
        <v>47938</v>
      </c>
      <c r="D24" s="16">
        <v>44858</v>
      </c>
      <c r="E24" s="17">
        <v>1.0686611083864639</v>
      </c>
      <c r="F24" s="18">
        <v>3080</v>
      </c>
      <c r="G24" s="15">
        <v>58648</v>
      </c>
      <c r="H24" s="19">
        <v>53483</v>
      </c>
      <c r="I24" s="17">
        <v>1.0965727427406839</v>
      </c>
      <c r="J24" s="18">
        <v>5165</v>
      </c>
      <c r="K24" s="46">
        <v>0.81738507706997676</v>
      </c>
      <c r="L24" s="47">
        <v>0.8387338032645888</v>
      </c>
      <c r="M24" s="48">
        <v>-2.1348726194612033E-2</v>
      </c>
    </row>
    <row r="25" spans="1:13" ht="18" customHeight="1" x14ac:dyDescent="0.4">
      <c r="A25" s="206"/>
      <c r="B25" s="81" t="s">
        <v>157</v>
      </c>
      <c r="C25" s="23">
        <v>0</v>
      </c>
      <c r="D25" s="24">
        <v>0</v>
      </c>
      <c r="E25" s="25" t="e">
        <v>#DIV/0!</v>
      </c>
      <c r="F25" s="26">
        <v>0</v>
      </c>
      <c r="G25" s="23">
        <v>0</v>
      </c>
      <c r="H25" s="24">
        <v>0</v>
      </c>
      <c r="I25" s="25" t="e">
        <v>#DIV/0!</v>
      </c>
      <c r="J25" s="26">
        <v>0</v>
      </c>
      <c r="K25" s="49" t="s">
        <v>0</v>
      </c>
      <c r="L25" s="50" t="s">
        <v>0</v>
      </c>
      <c r="M25" s="29" t="e">
        <v>#VALUE!</v>
      </c>
    </row>
    <row r="26" spans="1:13" ht="18" customHeight="1" x14ac:dyDescent="0.4">
      <c r="A26" s="206"/>
      <c r="B26" s="66" t="s">
        <v>156</v>
      </c>
      <c r="C26" s="30">
        <v>15611</v>
      </c>
      <c r="D26" s="31">
        <v>15144</v>
      </c>
      <c r="E26" s="32">
        <v>1.0308372952984681</v>
      </c>
      <c r="F26" s="33">
        <v>467</v>
      </c>
      <c r="G26" s="30">
        <v>18450</v>
      </c>
      <c r="H26" s="31">
        <v>17535</v>
      </c>
      <c r="I26" s="32">
        <v>1.0521813515825491</v>
      </c>
      <c r="J26" s="33">
        <v>915</v>
      </c>
      <c r="K26" s="34">
        <v>0.84612466124661245</v>
      </c>
      <c r="L26" s="35">
        <v>0.86364414029084691</v>
      </c>
      <c r="M26" s="36">
        <v>-1.7519479044234454E-2</v>
      </c>
    </row>
    <row r="27" spans="1:13" ht="18" customHeight="1" x14ac:dyDescent="0.4">
      <c r="A27" s="206"/>
      <c r="B27" s="66" t="s">
        <v>154</v>
      </c>
      <c r="C27" s="30">
        <v>24828</v>
      </c>
      <c r="D27" s="31">
        <v>21874</v>
      </c>
      <c r="E27" s="32">
        <v>1.1350461735393618</v>
      </c>
      <c r="F27" s="33">
        <v>2954</v>
      </c>
      <c r="G27" s="30">
        <v>29578</v>
      </c>
      <c r="H27" s="31">
        <v>25328</v>
      </c>
      <c r="I27" s="32">
        <v>1.1677984838913456</v>
      </c>
      <c r="J27" s="33">
        <v>4250</v>
      </c>
      <c r="K27" s="34">
        <v>0.83940766786124821</v>
      </c>
      <c r="L27" s="35">
        <v>0.86362918509159825</v>
      </c>
      <c r="M27" s="36">
        <v>-2.4221517230350043E-2</v>
      </c>
    </row>
    <row r="28" spans="1:13" ht="18" customHeight="1" x14ac:dyDescent="0.4">
      <c r="A28" s="205"/>
      <c r="B28" s="204" t="s">
        <v>99</v>
      </c>
      <c r="C28" s="84">
        <v>7499</v>
      </c>
      <c r="D28" s="74">
        <v>7840</v>
      </c>
      <c r="E28" s="75">
        <v>0.95650510204081629</v>
      </c>
      <c r="F28" s="76">
        <v>-341</v>
      </c>
      <c r="G28" s="84">
        <v>10620</v>
      </c>
      <c r="H28" s="74">
        <v>10620</v>
      </c>
      <c r="I28" s="75">
        <v>1</v>
      </c>
      <c r="J28" s="76">
        <v>0</v>
      </c>
      <c r="K28" s="77">
        <v>0.70612052730696795</v>
      </c>
      <c r="L28" s="78">
        <v>0.73822975517890776</v>
      </c>
      <c r="M28" s="79">
        <v>-3.2109227871939816E-2</v>
      </c>
    </row>
    <row r="29" spans="1:13" ht="18" customHeight="1" x14ac:dyDescent="0.4">
      <c r="A29" s="208" t="s">
        <v>158</v>
      </c>
      <c r="B29" s="14"/>
      <c r="C29" s="15">
        <v>57430</v>
      </c>
      <c r="D29" s="16">
        <v>54407</v>
      </c>
      <c r="E29" s="17">
        <v>1.0555627033286159</v>
      </c>
      <c r="F29" s="18">
        <v>3023</v>
      </c>
      <c r="G29" s="15">
        <v>90142</v>
      </c>
      <c r="H29" s="16">
        <v>85101</v>
      </c>
      <c r="I29" s="17">
        <v>1.0592354966451627</v>
      </c>
      <c r="J29" s="18">
        <v>5041</v>
      </c>
      <c r="K29" s="46">
        <v>0.63710589958066166</v>
      </c>
      <c r="L29" s="47">
        <v>0.63932268715996288</v>
      </c>
      <c r="M29" s="22">
        <v>-2.2167875793012159E-3</v>
      </c>
    </row>
    <row r="30" spans="1:13" ht="18" customHeight="1" x14ac:dyDescent="0.4">
      <c r="A30" s="206"/>
      <c r="B30" s="81" t="s">
        <v>157</v>
      </c>
      <c r="C30" s="23">
        <v>0</v>
      </c>
      <c r="D30" s="24">
        <v>0</v>
      </c>
      <c r="E30" s="25" t="e">
        <v>#DIV/0!</v>
      </c>
      <c r="F30" s="26">
        <v>0</v>
      </c>
      <c r="G30" s="23">
        <v>0</v>
      </c>
      <c r="H30" s="24">
        <v>0</v>
      </c>
      <c r="I30" s="25" t="e">
        <v>#DIV/0!</v>
      </c>
      <c r="J30" s="26">
        <v>0</v>
      </c>
      <c r="K30" s="49" t="s">
        <v>0</v>
      </c>
      <c r="L30" s="50" t="s">
        <v>0</v>
      </c>
      <c r="M30" s="29" t="e">
        <v>#VALUE!</v>
      </c>
    </row>
    <row r="31" spans="1:13" ht="18" customHeight="1" x14ac:dyDescent="0.4">
      <c r="A31" s="206"/>
      <c r="B31" s="66" t="s">
        <v>156</v>
      </c>
      <c r="C31" s="30">
        <v>6662</v>
      </c>
      <c r="D31" s="207">
        <v>6755</v>
      </c>
      <c r="E31" s="32">
        <v>0.98623242042931158</v>
      </c>
      <c r="F31" s="33">
        <v>-93</v>
      </c>
      <c r="G31" s="30">
        <v>8710</v>
      </c>
      <c r="H31" s="207">
        <v>8700</v>
      </c>
      <c r="I31" s="32">
        <v>1.0011494252873563</v>
      </c>
      <c r="J31" s="33">
        <v>10</v>
      </c>
      <c r="K31" s="34">
        <v>0.76486796785304245</v>
      </c>
      <c r="L31" s="35">
        <v>0.77643678160919538</v>
      </c>
      <c r="M31" s="36">
        <v>-1.1568813756152929E-2</v>
      </c>
    </row>
    <row r="32" spans="1:13" ht="18" customHeight="1" x14ac:dyDescent="0.4">
      <c r="A32" s="206"/>
      <c r="B32" s="66" t="s">
        <v>155</v>
      </c>
      <c r="C32" s="30">
        <v>1490</v>
      </c>
      <c r="D32" s="31">
        <v>1456</v>
      </c>
      <c r="E32" s="32">
        <v>1.0233516483516483</v>
      </c>
      <c r="F32" s="33">
        <v>34</v>
      </c>
      <c r="G32" s="30">
        <v>2626</v>
      </c>
      <c r="H32" s="31">
        <v>2598</v>
      </c>
      <c r="I32" s="32">
        <v>1.0107775211701309</v>
      </c>
      <c r="J32" s="33">
        <v>28</v>
      </c>
      <c r="K32" s="34">
        <v>0.56740289413556744</v>
      </c>
      <c r="L32" s="35">
        <v>0.56043110084680525</v>
      </c>
      <c r="M32" s="36">
        <v>6.9717932887621847E-3</v>
      </c>
    </row>
    <row r="33" spans="1:13" ht="18" customHeight="1" x14ac:dyDescent="0.4">
      <c r="A33" s="206"/>
      <c r="B33" s="66" t="s">
        <v>154</v>
      </c>
      <c r="C33" s="30">
        <v>44046</v>
      </c>
      <c r="D33" s="31">
        <v>44096</v>
      </c>
      <c r="E33" s="32">
        <v>0.99886611030478956</v>
      </c>
      <c r="F33" s="33">
        <v>-50</v>
      </c>
      <c r="G33" s="30">
        <v>68471</v>
      </c>
      <c r="H33" s="31">
        <v>70276</v>
      </c>
      <c r="I33" s="32">
        <v>0.97431555580852636</v>
      </c>
      <c r="J33" s="33">
        <v>-1805</v>
      </c>
      <c r="K33" s="34">
        <v>0.64327963663448762</v>
      </c>
      <c r="L33" s="35">
        <v>0.62746883715635493</v>
      </c>
      <c r="M33" s="36">
        <v>1.5810799478132687E-2</v>
      </c>
    </row>
    <row r="34" spans="1:13" ht="18" customHeight="1" x14ac:dyDescent="0.4">
      <c r="A34" s="206"/>
      <c r="B34" s="66" t="s">
        <v>153</v>
      </c>
      <c r="C34" s="30">
        <v>2668</v>
      </c>
      <c r="D34" s="31">
        <v>2040</v>
      </c>
      <c r="E34" s="32">
        <v>1.307843137254902</v>
      </c>
      <c r="F34" s="33">
        <v>628</v>
      </c>
      <c r="G34" s="30">
        <v>4872</v>
      </c>
      <c r="H34" s="31">
        <v>3356</v>
      </c>
      <c r="I34" s="32">
        <v>1.4517282479141835</v>
      </c>
      <c r="J34" s="33">
        <v>1516</v>
      </c>
      <c r="K34" s="34">
        <v>0.54761904761904767</v>
      </c>
      <c r="L34" s="35">
        <v>0.60786650774731821</v>
      </c>
      <c r="M34" s="36">
        <v>-6.0247460128270536E-2</v>
      </c>
    </row>
    <row r="35" spans="1:13" ht="18" customHeight="1" x14ac:dyDescent="0.4">
      <c r="A35" s="206"/>
      <c r="B35" s="66" t="s">
        <v>99</v>
      </c>
      <c r="C35" s="82">
        <v>2488</v>
      </c>
      <c r="D35" s="80">
        <v>0</v>
      </c>
      <c r="E35" s="55" t="e">
        <v>#DIV/0!</v>
      </c>
      <c r="F35" s="72">
        <v>2488</v>
      </c>
      <c r="G35" s="82">
        <v>5310</v>
      </c>
      <c r="H35" s="80">
        <v>0</v>
      </c>
      <c r="I35" s="55" t="e">
        <v>#DIV/0!</v>
      </c>
      <c r="J35" s="72">
        <v>5310</v>
      </c>
      <c r="K35" s="34">
        <v>0.46854990583804146</v>
      </c>
      <c r="L35" s="35" t="s">
        <v>0</v>
      </c>
      <c r="M35" s="36" t="e">
        <v>#VALUE!</v>
      </c>
    </row>
    <row r="36" spans="1:13" ht="18" customHeight="1" thickBot="1" x14ac:dyDescent="0.45">
      <c r="A36" s="205"/>
      <c r="B36" s="204" t="s">
        <v>152</v>
      </c>
      <c r="C36" s="84">
        <v>76</v>
      </c>
      <c r="D36" s="74">
        <v>60</v>
      </c>
      <c r="E36" s="75">
        <v>1.2666666666666666</v>
      </c>
      <c r="F36" s="76">
        <v>16</v>
      </c>
      <c r="G36" s="84">
        <v>153</v>
      </c>
      <c r="H36" s="74">
        <v>171</v>
      </c>
      <c r="I36" s="75">
        <v>0.89473684210526316</v>
      </c>
      <c r="J36" s="76">
        <v>-18</v>
      </c>
      <c r="K36" s="86">
        <v>0.49673202614379086</v>
      </c>
      <c r="L36" s="87">
        <v>0.35087719298245612</v>
      </c>
      <c r="M36" s="88">
        <v>0.14585483316133474</v>
      </c>
    </row>
    <row r="37" spans="1:13" x14ac:dyDescent="0.4">
      <c r="C37" s="203"/>
      <c r="G37" s="203"/>
    </row>
    <row r="38" spans="1:13" x14ac:dyDescent="0.4">
      <c r="C38" s="203"/>
      <c r="G38" s="203"/>
    </row>
    <row r="39" spans="1:13" x14ac:dyDescent="0.4">
      <c r="C39" s="203"/>
      <c r="G39" s="71"/>
    </row>
    <row r="40" spans="1:13" x14ac:dyDescent="0.4">
      <c r="C40" s="203"/>
      <c r="G40" s="203"/>
    </row>
    <row r="41" spans="1:13" x14ac:dyDescent="0.4">
      <c r="C41" s="203"/>
      <c r="G41" s="203"/>
    </row>
    <row r="42" spans="1:13" x14ac:dyDescent="0.4">
      <c r="C42" s="203"/>
      <c r="G42" s="203"/>
    </row>
    <row r="43" spans="1:13" x14ac:dyDescent="0.4">
      <c r="C43" s="203"/>
      <c r="G43" s="203"/>
    </row>
    <row r="44" spans="1:13" x14ac:dyDescent="0.4">
      <c r="C44" s="203"/>
      <c r="G44" s="203"/>
    </row>
    <row r="45" spans="1:13" x14ac:dyDescent="0.4">
      <c r="C45" s="203"/>
      <c r="G45" s="203"/>
    </row>
    <row r="46" spans="1:13" x14ac:dyDescent="0.4">
      <c r="C46" s="203"/>
      <c r="G46" s="203"/>
    </row>
    <row r="47" spans="1:13" x14ac:dyDescent="0.4">
      <c r="C47" s="203"/>
      <c r="G47" s="203"/>
    </row>
    <row r="48" spans="1:13" x14ac:dyDescent="0.4">
      <c r="C48" s="203"/>
      <c r="G48" s="203"/>
    </row>
    <row r="49" spans="3:7" x14ac:dyDescent="0.4">
      <c r="C49" s="203"/>
      <c r="G49" s="203"/>
    </row>
    <row r="50" spans="3:7" x14ac:dyDescent="0.4">
      <c r="C50" s="203"/>
      <c r="G50" s="203"/>
    </row>
    <row r="51" spans="3:7" x14ac:dyDescent="0.4">
      <c r="C51" s="203"/>
      <c r="G51" s="203"/>
    </row>
    <row r="52" spans="3:7" x14ac:dyDescent="0.4">
      <c r="C52" s="203"/>
      <c r="G52" s="203"/>
    </row>
    <row r="53" spans="3:7" x14ac:dyDescent="0.4">
      <c r="C53" s="203"/>
      <c r="G53" s="203"/>
    </row>
    <row r="54" spans="3:7" x14ac:dyDescent="0.4">
      <c r="C54" s="203"/>
      <c r="G54" s="203"/>
    </row>
    <row r="55" spans="3:7" x14ac:dyDescent="0.4">
      <c r="C55" s="203"/>
      <c r="G55" s="203"/>
    </row>
    <row r="56" spans="3:7" x14ac:dyDescent="0.4">
      <c r="C56" s="203"/>
      <c r="G56" s="203"/>
    </row>
    <row r="57" spans="3:7" x14ac:dyDescent="0.4">
      <c r="C57" s="203"/>
      <c r="G57" s="203"/>
    </row>
    <row r="58" spans="3:7" x14ac:dyDescent="0.4">
      <c r="C58" s="203"/>
      <c r="G58" s="203"/>
    </row>
    <row r="59" spans="3:7" x14ac:dyDescent="0.4">
      <c r="C59" s="203"/>
      <c r="G59" s="203"/>
    </row>
    <row r="60" spans="3:7" x14ac:dyDescent="0.4">
      <c r="C60" s="203"/>
      <c r="G60" s="203"/>
    </row>
    <row r="61" spans="3:7" x14ac:dyDescent="0.4">
      <c r="C61" s="203"/>
      <c r="G61" s="203"/>
    </row>
    <row r="62" spans="3:7" x14ac:dyDescent="0.4">
      <c r="C62" s="203"/>
      <c r="G62" s="203"/>
    </row>
    <row r="63" spans="3:7" x14ac:dyDescent="0.4">
      <c r="C63" s="203"/>
      <c r="G63" s="203"/>
    </row>
    <row r="64" spans="3:7" x14ac:dyDescent="0.4">
      <c r="C64" s="203"/>
      <c r="G64" s="203"/>
    </row>
    <row r="65" spans="2:7" x14ac:dyDescent="0.4">
      <c r="C65" s="203"/>
      <c r="G65" s="203"/>
    </row>
    <row r="66" spans="2:7" x14ac:dyDescent="0.4">
      <c r="C66" s="203"/>
      <c r="G66" s="203"/>
    </row>
    <row r="67" spans="2:7" x14ac:dyDescent="0.4">
      <c r="B67" s="202">
        <v>6025</v>
      </c>
      <c r="C67" s="203"/>
      <c r="F67" s="201">
        <v>10620</v>
      </c>
      <c r="G67" s="203"/>
    </row>
    <row r="68" spans="2:7" x14ac:dyDescent="0.4">
      <c r="C68" s="203"/>
      <c r="G68" s="203"/>
    </row>
    <row r="69" spans="2:7" x14ac:dyDescent="0.4">
      <c r="C69" s="203"/>
      <c r="G69" s="203"/>
    </row>
    <row r="70" spans="2:7" x14ac:dyDescent="0.4">
      <c r="C70" s="203"/>
      <c r="G70" s="203"/>
    </row>
    <row r="71" spans="2:7" x14ac:dyDescent="0.4">
      <c r="C71" s="203"/>
      <c r="G71" s="203"/>
    </row>
    <row r="72" spans="2:7" x14ac:dyDescent="0.4">
      <c r="C72" s="203"/>
      <c r="G72" s="203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26'!A1" display="'h26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showGridLines="0" zoomScale="90" zoomScaleNormal="90" workbookViewId="0">
      <selection sqref="A1:D1"/>
    </sheetView>
  </sheetViews>
  <sheetFormatPr defaultRowHeight="13.5" x14ac:dyDescent="0.4"/>
  <cols>
    <col min="1" max="1" width="2.125" style="136" customWidth="1"/>
    <col min="2" max="2" width="1.125" style="136" customWidth="1"/>
    <col min="3" max="3" width="6.75" style="136" customWidth="1"/>
    <col min="4" max="4" width="2.625" style="136" bestFit="1" customWidth="1"/>
    <col min="5" max="5" width="7.125" style="136" bestFit="1" customWidth="1"/>
    <col min="6" max="6" width="6.375" style="136" customWidth="1"/>
    <col min="7" max="8" width="12.75" style="136" bestFit="1" customWidth="1"/>
    <col min="9" max="9" width="7.625" style="136" customWidth="1"/>
    <col min="10" max="10" width="9.625" style="136" customWidth="1"/>
    <col min="11" max="12" width="12.75" style="136" bestFit="1" customWidth="1"/>
    <col min="13" max="13" width="7.625" style="136" customWidth="1"/>
    <col min="14" max="16" width="9.625" style="136" customWidth="1"/>
    <col min="17" max="17" width="8.625" style="136" customWidth="1"/>
    <col min="18" max="16384" width="9" style="136"/>
  </cols>
  <sheetData>
    <row r="1" spans="1:19" ht="17.25" customHeight="1" thickBot="1" x14ac:dyDescent="0.45">
      <c r="A1" s="281" t="str">
        <f>'h26'!A1</f>
        <v>平成26年度</v>
      </c>
      <c r="B1" s="281"/>
      <c r="C1" s="281"/>
      <c r="D1" s="281"/>
      <c r="E1" s="89"/>
      <c r="F1" s="89"/>
      <c r="G1" s="89"/>
      <c r="H1" s="89"/>
      <c r="I1" s="89"/>
      <c r="J1" s="92" t="str">
        <f ca="1">RIGHT(CELL("filename",$A$1),LEN(CELL("filename",$A$1))-FIND("]",CELL("filename",$A$1)))</f>
        <v>11月（中旬）</v>
      </c>
      <c r="K1" s="93" t="s">
        <v>72</v>
      </c>
      <c r="L1" s="89"/>
      <c r="M1" s="89"/>
      <c r="N1" s="89"/>
      <c r="O1" s="89"/>
      <c r="P1" s="89"/>
      <c r="Q1" s="89"/>
    </row>
    <row r="2" spans="1:19" x14ac:dyDescent="0.4">
      <c r="A2" s="299">
        <v>26</v>
      </c>
      <c r="B2" s="284"/>
      <c r="C2" s="1">
        <v>2014</v>
      </c>
      <c r="D2" s="2" t="s">
        <v>141</v>
      </c>
      <c r="E2" s="2">
        <v>11</v>
      </c>
      <c r="F2" s="2" t="s">
        <v>140</v>
      </c>
      <c r="G2" s="291" t="s">
        <v>139</v>
      </c>
      <c r="H2" s="284"/>
      <c r="I2" s="284"/>
      <c r="J2" s="292"/>
      <c r="K2" s="284" t="s">
        <v>138</v>
      </c>
      <c r="L2" s="284"/>
      <c r="M2" s="284"/>
      <c r="N2" s="284"/>
      <c r="O2" s="291" t="s">
        <v>137</v>
      </c>
      <c r="P2" s="284"/>
      <c r="Q2" s="302"/>
    </row>
    <row r="3" spans="1:19" x14ac:dyDescent="0.4">
      <c r="A3" s="295" t="s">
        <v>136</v>
      </c>
      <c r="B3" s="296"/>
      <c r="C3" s="296"/>
      <c r="D3" s="296"/>
      <c r="E3" s="296"/>
      <c r="F3" s="296"/>
      <c r="G3" s="293" t="s">
        <v>303</v>
      </c>
      <c r="H3" s="287" t="s">
        <v>302</v>
      </c>
      <c r="I3" s="289" t="s">
        <v>133</v>
      </c>
      <c r="J3" s="290"/>
      <c r="K3" s="285" t="s">
        <v>303</v>
      </c>
      <c r="L3" s="287" t="s">
        <v>302</v>
      </c>
      <c r="M3" s="289" t="s">
        <v>133</v>
      </c>
      <c r="N3" s="290"/>
      <c r="O3" s="303" t="s">
        <v>303</v>
      </c>
      <c r="P3" s="282" t="s">
        <v>302</v>
      </c>
      <c r="Q3" s="300" t="s">
        <v>131</v>
      </c>
    </row>
    <row r="4" spans="1:19" ht="14.25" thickBot="1" x14ac:dyDescent="0.45">
      <c r="A4" s="297"/>
      <c r="B4" s="298"/>
      <c r="C4" s="298"/>
      <c r="D4" s="298"/>
      <c r="E4" s="298"/>
      <c r="F4" s="298"/>
      <c r="G4" s="294"/>
      <c r="H4" s="288"/>
      <c r="I4" s="3" t="s">
        <v>132</v>
      </c>
      <c r="J4" s="4" t="s">
        <v>131</v>
      </c>
      <c r="K4" s="286"/>
      <c r="L4" s="288"/>
      <c r="M4" s="3" t="s">
        <v>132</v>
      </c>
      <c r="N4" s="4" t="s">
        <v>131</v>
      </c>
      <c r="O4" s="304"/>
      <c r="P4" s="283"/>
      <c r="Q4" s="301"/>
    </row>
    <row r="5" spans="1:19" x14ac:dyDescent="0.4">
      <c r="A5" s="176" t="s">
        <v>130</v>
      </c>
      <c r="B5" s="195"/>
      <c r="C5" s="195"/>
      <c r="D5" s="195"/>
      <c r="E5" s="195"/>
      <c r="F5" s="195"/>
      <c r="G5" s="194">
        <v>155731</v>
      </c>
      <c r="H5" s="193">
        <v>143906</v>
      </c>
      <c r="I5" s="192">
        <v>1.0821716954122831</v>
      </c>
      <c r="J5" s="191">
        <v>11825</v>
      </c>
      <c r="K5" s="194">
        <v>208972</v>
      </c>
      <c r="L5" s="193">
        <v>205637</v>
      </c>
      <c r="M5" s="192">
        <v>1.0162178985299337</v>
      </c>
      <c r="N5" s="191">
        <v>3335</v>
      </c>
      <c r="O5" s="190">
        <v>0.74522424056811443</v>
      </c>
      <c r="P5" s="189">
        <v>0.69980596877021162</v>
      </c>
      <c r="Q5" s="188">
        <v>4.5418271797902809E-2</v>
      </c>
      <c r="R5" s="139"/>
      <c r="S5" s="139"/>
    </row>
    <row r="6" spans="1:19" x14ac:dyDescent="0.4">
      <c r="A6" s="159" t="s">
        <v>129</v>
      </c>
      <c r="B6" s="158" t="s">
        <v>128</v>
      </c>
      <c r="C6" s="158"/>
      <c r="D6" s="158"/>
      <c r="E6" s="158"/>
      <c r="F6" s="158"/>
      <c r="G6" s="157">
        <v>64493</v>
      </c>
      <c r="H6" s="156">
        <v>58303</v>
      </c>
      <c r="I6" s="155">
        <v>1.1061694938510882</v>
      </c>
      <c r="J6" s="154">
        <v>6190</v>
      </c>
      <c r="K6" s="177">
        <v>84287</v>
      </c>
      <c r="L6" s="156">
        <v>83962</v>
      </c>
      <c r="M6" s="155">
        <v>1.0038707986946476</v>
      </c>
      <c r="N6" s="154">
        <v>325</v>
      </c>
      <c r="O6" s="153">
        <v>0.76515951451588027</v>
      </c>
      <c r="P6" s="152">
        <v>0.69439746552011627</v>
      </c>
      <c r="Q6" s="151">
        <v>7.0762048995763993E-2</v>
      </c>
      <c r="R6" s="139"/>
      <c r="S6" s="139"/>
    </row>
    <row r="7" spans="1:19" x14ac:dyDescent="0.4">
      <c r="A7" s="169"/>
      <c r="B7" s="159" t="s">
        <v>127</v>
      </c>
      <c r="C7" s="158"/>
      <c r="D7" s="158"/>
      <c r="E7" s="158"/>
      <c r="F7" s="158"/>
      <c r="G7" s="157">
        <v>42113</v>
      </c>
      <c r="H7" s="156">
        <v>36483</v>
      </c>
      <c r="I7" s="155">
        <v>1.1543184496888963</v>
      </c>
      <c r="J7" s="154">
        <v>5630</v>
      </c>
      <c r="K7" s="157">
        <v>55719</v>
      </c>
      <c r="L7" s="156">
        <v>54208</v>
      </c>
      <c r="M7" s="155">
        <v>1.0278741145218417</v>
      </c>
      <c r="N7" s="154">
        <v>1511</v>
      </c>
      <c r="O7" s="153">
        <v>0.75581040578617709</v>
      </c>
      <c r="P7" s="152">
        <v>0.67301874262101535</v>
      </c>
      <c r="Q7" s="151">
        <v>8.2791663165161733E-2</v>
      </c>
      <c r="R7" s="139"/>
      <c r="S7" s="139"/>
    </row>
    <row r="8" spans="1:19" x14ac:dyDescent="0.4">
      <c r="A8" s="169"/>
      <c r="B8" s="169"/>
      <c r="C8" s="168" t="s">
        <v>98</v>
      </c>
      <c r="D8" s="5"/>
      <c r="E8" s="167"/>
      <c r="F8" s="6" t="s">
        <v>84</v>
      </c>
      <c r="G8" s="166">
        <v>35233</v>
      </c>
      <c r="H8" s="165">
        <v>32512</v>
      </c>
      <c r="I8" s="164">
        <v>1.0836921751968505</v>
      </c>
      <c r="J8" s="163">
        <v>2721</v>
      </c>
      <c r="K8" s="166">
        <v>45719</v>
      </c>
      <c r="L8" s="165">
        <v>47848</v>
      </c>
      <c r="M8" s="164">
        <v>0.95550493228557098</v>
      </c>
      <c r="N8" s="163">
        <v>-2129</v>
      </c>
      <c r="O8" s="162">
        <v>0.77064240250224192</v>
      </c>
      <c r="P8" s="161">
        <v>0.67948503594716603</v>
      </c>
      <c r="Q8" s="160">
        <v>9.1157366555075892E-2</v>
      </c>
      <c r="R8" s="139"/>
      <c r="S8" s="139"/>
    </row>
    <row r="9" spans="1:19" x14ac:dyDescent="0.4">
      <c r="A9" s="169"/>
      <c r="B9" s="169"/>
      <c r="C9" s="168" t="s">
        <v>112</v>
      </c>
      <c r="D9" s="167"/>
      <c r="E9" s="167"/>
      <c r="F9" s="6" t="s">
        <v>84</v>
      </c>
      <c r="G9" s="166">
        <v>6880</v>
      </c>
      <c r="H9" s="165">
        <v>3327</v>
      </c>
      <c r="I9" s="164">
        <v>2.0679290652239253</v>
      </c>
      <c r="J9" s="163">
        <v>3553</v>
      </c>
      <c r="K9" s="166">
        <v>10000</v>
      </c>
      <c r="L9" s="165">
        <v>5000</v>
      </c>
      <c r="M9" s="164">
        <v>2</v>
      </c>
      <c r="N9" s="163">
        <v>5000</v>
      </c>
      <c r="O9" s="162">
        <v>0.68799999999999994</v>
      </c>
      <c r="P9" s="161">
        <v>0.66539999999999999</v>
      </c>
      <c r="Q9" s="160">
        <v>2.2599999999999953E-2</v>
      </c>
      <c r="R9" s="139"/>
      <c r="S9" s="139"/>
    </row>
    <row r="10" spans="1:19" x14ac:dyDescent="0.4">
      <c r="A10" s="169"/>
      <c r="B10" s="169"/>
      <c r="C10" s="168" t="s">
        <v>96</v>
      </c>
      <c r="D10" s="167"/>
      <c r="E10" s="167"/>
      <c r="F10" s="173"/>
      <c r="G10" s="166"/>
      <c r="H10" s="165"/>
      <c r="I10" s="164" t="e">
        <v>#DIV/0!</v>
      </c>
      <c r="J10" s="163">
        <v>0</v>
      </c>
      <c r="K10" s="166"/>
      <c r="L10" s="165"/>
      <c r="M10" s="164" t="e">
        <v>#DIV/0!</v>
      </c>
      <c r="N10" s="163">
        <v>0</v>
      </c>
      <c r="O10" s="162" t="e">
        <v>#DIV/0!</v>
      </c>
      <c r="P10" s="161" t="e">
        <v>#DIV/0!</v>
      </c>
      <c r="Q10" s="160" t="e">
        <v>#DIV/0!</v>
      </c>
      <c r="R10" s="139"/>
      <c r="S10" s="139"/>
    </row>
    <row r="11" spans="1:19" x14ac:dyDescent="0.4">
      <c r="A11" s="169"/>
      <c r="B11" s="169"/>
      <c r="C11" s="168" t="s">
        <v>97</v>
      </c>
      <c r="D11" s="167"/>
      <c r="E11" s="167"/>
      <c r="F11" s="173"/>
      <c r="G11" s="166"/>
      <c r="H11" s="165"/>
      <c r="I11" s="164" t="e">
        <v>#DIV/0!</v>
      </c>
      <c r="J11" s="163">
        <v>0</v>
      </c>
      <c r="K11" s="166"/>
      <c r="L11" s="165"/>
      <c r="M11" s="164" t="e">
        <v>#DIV/0!</v>
      </c>
      <c r="N11" s="163">
        <v>0</v>
      </c>
      <c r="O11" s="162" t="e">
        <v>#DIV/0!</v>
      </c>
      <c r="P11" s="161" t="e">
        <v>#DIV/0!</v>
      </c>
      <c r="Q11" s="160" t="e">
        <v>#DIV/0!</v>
      </c>
      <c r="R11" s="139"/>
      <c r="S11" s="139"/>
    </row>
    <row r="12" spans="1:19" x14ac:dyDescent="0.4">
      <c r="A12" s="169"/>
      <c r="B12" s="169"/>
      <c r="C12" s="168" t="s">
        <v>93</v>
      </c>
      <c r="D12" s="167"/>
      <c r="E12" s="167"/>
      <c r="F12" s="173"/>
      <c r="G12" s="166"/>
      <c r="H12" s="165"/>
      <c r="I12" s="164" t="e">
        <v>#DIV/0!</v>
      </c>
      <c r="J12" s="163">
        <v>0</v>
      </c>
      <c r="K12" s="166"/>
      <c r="L12" s="165"/>
      <c r="M12" s="164" t="e">
        <v>#DIV/0!</v>
      </c>
      <c r="N12" s="163">
        <v>0</v>
      </c>
      <c r="O12" s="162" t="e">
        <v>#DIV/0!</v>
      </c>
      <c r="P12" s="161" t="e">
        <v>#DIV/0!</v>
      </c>
      <c r="Q12" s="160" t="e">
        <v>#DIV/0!</v>
      </c>
      <c r="R12" s="139"/>
      <c r="S12" s="139"/>
    </row>
    <row r="13" spans="1:19" x14ac:dyDescent="0.4">
      <c r="A13" s="169"/>
      <c r="B13" s="169"/>
      <c r="C13" s="168" t="s">
        <v>91</v>
      </c>
      <c r="D13" s="167"/>
      <c r="E13" s="167"/>
      <c r="F13" s="6" t="s">
        <v>84</v>
      </c>
      <c r="G13" s="166"/>
      <c r="H13" s="165">
        <v>644</v>
      </c>
      <c r="I13" s="164">
        <v>0</v>
      </c>
      <c r="J13" s="163">
        <v>-644</v>
      </c>
      <c r="K13" s="166"/>
      <c r="L13" s="165">
        <v>1360</v>
      </c>
      <c r="M13" s="164">
        <v>0</v>
      </c>
      <c r="N13" s="163">
        <v>-1360</v>
      </c>
      <c r="O13" s="162" t="e">
        <v>#DIV/0!</v>
      </c>
      <c r="P13" s="161">
        <v>0.47352941176470587</v>
      </c>
      <c r="Q13" s="160" t="e">
        <v>#DIV/0!</v>
      </c>
      <c r="R13" s="139"/>
      <c r="S13" s="139"/>
    </row>
    <row r="14" spans="1:19" x14ac:dyDescent="0.4">
      <c r="A14" s="169"/>
      <c r="B14" s="169"/>
      <c r="C14" s="168" t="s">
        <v>110</v>
      </c>
      <c r="D14" s="167"/>
      <c r="E14" s="167"/>
      <c r="F14" s="173"/>
      <c r="G14" s="166"/>
      <c r="H14" s="165"/>
      <c r="I14" s="164" t="e">
        <v>#DIV/0!</v>
      </c>
      <c r="J14" s="163">
        <v>0</v>
      </c>
      <c r="K14" s="166"/>
      <c r="L14" s="165"/>
      <c r="M14" s="164" t="e">
        <v>#DIV/0!</v>
      </c>
      <c r="N14" s="163">
        <v>0</v>
      </c>
      <c r="O14" s="162" t="e">
        <v>#DIV/0!</v>
      </c>
      <c r="P14" s="161" t="e">
        <v>#DIV/0!</v>
      </c>
      <c r="Q14" s="160" t="e">
        <v>#DIV/0!</v>
      </c>
      <c r="R14" s="139"/>
      <c r="S14" s="139"/>
    </row>
    <row r="15" spans="1:19" x14ac:dyDescent="0.4">
      <c r="A15" s="169"/>
      <c r="B15" s="169"/>
      <c r="C15" s="168" t="s">
        <v>90</v>
      </c>
      <c r="D15" s="167"/>
      <c r="E15" s="167"/>
      <c r="F15" s="173"/>
      <c r="G15" s="166"/>
      <c r="H15" s="165"/>
      <c r="I15" s="164" t="e">
        <v>#DIV/0!</v>
      </c>
      <c r="J15" s="163">
        <v>0</v>
      </c>
      <c r="K15" s="166"/>
      <c r="L15" s="165"/>
      <c r="M15" s="164" t="e">
        <v>#DIV/0!</v>
      </c>
      <c r="N15" s="163">
        <v>0</v>
      </c>
      <c r="O15" s="162" t="e">
        <v>#DIV/0!</v>
      </c>
      <c r="P15" s="161" t="e">
        <v>#DIV/0!</v>
      </c>
      <c r="Q15" s="160" t="e">
        <v>#DIV/0!</v>
      </c>
      <c r="R15" s="139"/>
      <c r="S15" s="139"/>
    </row>
    <row r="16" spans="1:19" x14ac:dyDescent="0.4">
      <c r="A16" s="169"/>
      <c r="B16" s="169"/>
      <c r="C16" s="149" t="s">
        <v>126</v>
      </c>
      <c r="D16" s="147"/>
      <c r="E16" s="147"/>
      <c r="F16" s="187"/>
      <c r="G16" s="146"/>
      <c r="H16" s="145"/>
      <c r="I16" s="144" t="e">
        <v>#DIV/0!</v>
      </c>
      <c r="J16" s="143">
        <v>0</v>
      </c>
      <c r="K16" s="146"/>
      <c r="L16" s="145"/>
      <c r="M16" s="144" t="e">
        <v>#DIV/0!</v>
      </c>
      <c r="N16" s="143">
        <v>0</v>
      </c>
      <c r="O16" s="142" t="e">
        <v>#DIV/0!</v>
      </c>
      <c r="P16" s="141" t="e">
        <v>#DIV/0!</v>
      </c>
      <c r="Q16" s="140" t="e">
        <v>#DIV/0!</v>
      </c>
      <c r="R16" s="139"/>
      <c r="S16" s="139"/>
    </row>
    <row r="17" spans="1:19" x14ac:dyDescent="0.4">
      <c r="A17" s="169"/>
      <c r="B17" s="159" t="s">
        <v>125</v>
      </c>
      <c r="C17" s="158"/>
      <c r="D17" s="158"/>
      <c r="E17" s="158"/>
      <c r="F17" s="174"/>
      <c r="G17" s="157">
        <v>21867</v>
      </c>
      <c r="H17" s="156">
        <v>21268</v>
      </c>
      <c r="I17" s="155">
        <v>1.0281643784088772</v>
      </c>
      <c r="J17" s="154">
        <v>599</v>
      </c>
      <c r="K17" s="157">
        <v>27700</v>
      </c>
      <c r="L17" s="156">
        <v>28930</v>
      </c>
      <c r="M17" s="155">
        <v>0.95748358105772557</v>
      </c>
      <c r="N17" s="154">
        <v>-1230</v>
      </c>
      <c r="O17" s="153">
        <v>0.78942238267148013</v>
      </c>
      <c r="P17" s="152">
        <v>0.7351538195644659</v>
      </c>
      <c r="Q17" s="151">
        <v>5.4268563107014223E-2</v>
      </c>
      <c r="R17" s="139"/>
      <c r="S17" s="139"/>
    </row>
    <row r="18" spans="1:19" x14ac:dyDescent="0.4">
      <c r="A18" s="169"/>
      <c r="B18" s="169"/>
      <c r="C18" s="168" t="s">
        <v>98</v>
      </c>
      <c r="D18" s="167"/>
      <c r="E18" s="167"/>
      <c r="F18" s="173"/>
      <c r="G18" s="166"/>
      <c r="H18" s="165"/>
      <c r="I18" s="164" t="e">
        <v>#DIV/0!</v>
      </c>
      <c r="J18" s="163">
        <v>0</v>
      </c>
      <c r="K18" s="166"/>
      <c r="L18" s="165"/>
      <c r="M18" s="164" t="e">
        <v>#DIV/0!</v>
      </c>
      <c r="N18" s="163">
        <v>0</v>
      </c>
      <c r="O18" s="162" t="e">
        <v>#DIV/0!</v>
      </c>
      <c r="P18" s="161" t="e">
        <v>#DIV/0!</v>
      </c>
      <c r="Q18" s="160" t="e">
        <v>#DIV/0!</v>
      </c>
      <c r="R18" s="139"/>
      <c r="S18" s="139"/>
    </row>
    <row r="19" spans="1:19" x14ac:dyDescent="0.4">
      <c r="A19" s="169"/>
      <c r="B19" s="169"/>
      <c r="C19" s="168" t="s">
        <v>96</v>
      </c>
      <c r="D19" s="167"/>
      <c r="E19" s="167"/>
      <c r="F19" s="6" t="s">
        <v>84</v>
      </c>
      <c r="G19" s="166">
        <v>3369</v>
      </c>
      <c r="H19" s="165">
        <v>3143</v>
      </c>
      <c r="I19" s="164">
        <v>1.0719058224626152</v>
      </c>
      <c r="J19" s="163">
        <v>226</v>
      </c>
      <c r="K19" s="166">
        <v>4400</v>
      </c>
      <c r="L19" s="165">
        <v>4385</v>
      </c>
      <c r="M19" s="164">
        <v>1.0034207525655645</v>
      </c>
      <c r="N19" s="163">
        <v>15</v>
      </c>
      <c r="O19" s="162">
        <v>0.76568181818181813</v>
      </c>
      <c r="P19" s="161">
        <v>0.71676168757126568</v>
      </c>
      <c r="Q19" s="160">
        <v>4.8920130610552448E-2</v>
      </c>
      <c r="R19" s="139"/>
      <c r="S19" s="139"/>
    </row>
    <row r="20" spans="1:19" x14ac:dyDescent="0.4">
      <c r="A20" s="169"/>
      <c r="B20" s="169"/>
      <c r="C20" s="168" t="s">
        <v>97</v>
      </c>
      <c r="D20" s="167"/>
      <c r="E20" s="167"/>
      <c r="F20" s="6" t="s">
        <v>84</v>
      </c>
      <c r="G20" s="166">
        <v>7152</v>
      </c>
      <c r="H20" s="165">
        <v>7264</v>
      </c>
      <c r="I20" s="164">
        <v>0.98458149779735682</v>
      </c>
      <c r="J20" s="163">
        <v>-112</v>
      </c>
      <c r="K20" s="166">
        <v>8700</v>
      </c>
      <c r="L20" s="165">
        <v>8710</v>
      </c>
      <c r="M20" s="164">
        <v>0.99885189437428246</v>
      </c>
      <c r="N20" s="163">
        <v>-10</v>
      </c>
      <c r="O20" s="162">
        <v>0.8220689655172414</v>
      </c>
      <c r="P20" s="161">
        <v>0.83398392652123998</v>
      </c>
      <c r="Q20" s="160">
        <v>-1.1914961003998581E-2</v>
      </c>
      <c r="R20" s="139"/>
      <c r="S20" s="139"/>
    </row>
    <row r="21" spans="1:19" x14ac:dyDescent="0.4">
      <c r="A21" s="169"/>
      <c r="B21" s="169"/>
      <c r="C21" s="168" t="s">
        <v>98</v>
      </c>
      <c r="D21" s="5" t="s">
        <v>0</v>
      </c>
      <c r="E21" s="167" t="s">
        <v>89</v>
      </c>
      <c r="F21" s="6" t="s">
        <v>84</v>
      </c>
      <c r="G21" s="166">
        <v>2218</v>
      </c>
      <c r="H21" s="165">
        <v>2046</v>
      </c>
      <c r="I21" s="164">
        <v>1.0840664711632453</v>
      </c>
      <c r="J21" s="163">
        <v>172</v>
      </c>
      <c r="K21" s="166">
        <v>2900</v>
      </c>
      <c r="L21" s="165">
        <v>2900</v>
      </c>
      <c r="M21" s="164">
        <v>1</v>
      </c>
      <c r="N21" s="163">
        <v>0</v>
      </c>
      <c r="O21" s="162">
        <v>0.7648275862068965</v>
      </c>
      <c r="P21" s="161">
        <v>0.70551724137931038</v>
      </c>
      <c r="Q21" s="160">
        <v>5.9310344827586126E-2</v>
      </c>
      <c r="R21" s="139"/>
      <c r="S21" s="139"/>
    </row>
    <row r="22" spans="1:19" x14ac:dyDescent="0.4">
      <c r="A22" s="169"/>
      <c r="B22" s="169"/>
      <c r="C22" s="168" t="s">
        <v>98</v>
      </c>
      <c r="D22" s="5" t="s">
        <v>0</v>
      </c>
      <c r="E22" s="167" t="s">
        <v>123</v>
      </c>
      <c r="F22" s="6" t="s">
        <v>84</v>
      </c>
      <c r="G22" s="166">
        <v>1074</v>
      </c>
      <c r="H22" s="165">
        <v>923</v>
      </c>
      <c r="I22" s="164">
        <v>1.1635969664138679</v>
      </c>
      <c r="J22" s="163">
        <v>151</v>
      </c>
      <c r="K22" s="166">
        <v>1450</v>
      </c>
      <c r="L22" s="165">
        <v>1495</v>
      </c>
      <c r="M22" s="164">
        <v>0.96989966555183948</v>
      </c>
      <c r="N22" s="163">
        <v>-45</v>
      </c>
      <c r="O22" s="162">
        <v>0.74068965517241381</v>
      </c>
      <c r="P22" s="161">
        <v>0.61739130434782608</v>
      </c>
      <c r="Q22" s="160">
        <v>0.12329835082458773</v>
      </c>
      <c r="R22" s="139"/>
      <c r="S22" s="139"/>
    </row>
    <row r="23" spans="1:19" x14ac:dyDescent="0.4">
      <c r="A23" s="169"/>
      <c r="B23" s="169"/>
      <c r="C23" s="168" t="s">
        <v>98</v>
      </c>
      <c r="D23" s="5" t="s">
        <v>0</v>
      </c>
      <c r="E23" s="167" t="s">
        <v>124</v>
      </c>
      <c r="F23" s="6" t="s">
        <v>88</v>
      </c>
      <c r="G23" s="166">
        <v>0</v>
      </c>
      <c r="H23" s="165"/>
      <c r="I23" s="164" t="e">
        <v>#DIV/0!</v>
      </c>
      <c r="J23" s="163">
        <v>0</v>
      </c>
      <c r="K23" s="166"/>
      <c r="L23" s="165"/>
      <c r="M23" s="164" t="e">
        <v>#DIV/0!</v>
      </c>
      <c r="N23" s="163">
        <v>0</v>
      </c>
      <c r="O23" s="162" t="e">
        <v>#DIV/0!</v>
      </c>
      <c r="P23" s="161" t="e">
        <v>#DIV/0!</v>
      </c>
      <c r="Q23" s="160" t="e">
        <v>#DIV/0!</v>
      </c>
      <c r="R23" s="139"/>
      <c r="S23" s="139"/>
    </row>
    <row r="24" spans="1:19" x14ac:dyDescent="0.4">
      <c r="A24" s="169"/>
      <c r="B24" s="169"/>
      <c r="C24" s="168" t="s">
        <v>96</v>
      </c>
      <c r="D24" s="5" t="s">
        <v>0</v>
      </c>
      <c r="E24" s="167" t="s">
        <v>89</v>
      </c>
      <c r="F24" s="6" t="s">
        <v>84</v>
      </c>
      <c r="G24" s="166">
        <v>885</v>
      </c>
      <c r="H24" s="165">
        <v>727</v>
      </c>
      <c r="I24" s="164">
        <v>1.2173314993122422</v>
      </c>
      <c r="J24" s="163">
        <v>158</v>
      </c>
      <c r="K24" s="166">
        <v>1500</v>
      </c>
      <c r="L24" s="165">
        <v>1195</v>
      </c>
      <c r="M24" s="164">
        <v>1.2552301255230125</v>
      </c>
      <c r="N24" s="163">
        <v>305</v>
      </c>
      <c r="O24" s="162">
        <v>0.59</v>
      </c>
      <c r="P24" s="161">
        <v>0.60836820083682008</v>
      </c>
      <c r="Q24" s="160">
        <v>-1.8368200836820114E-2</v>
      </c>
      <c r="R24" s="139"/>
      <c r="S24" s="139"/>
    </row>
    <row r="25" spans="1:19" x14ac:dyDescent="0.4">
      <c r="A25" s="169"/>
      <c r="B25" s="169"/>
      <c r="C25" s="168" t="s">
        <v>96</v>
      </c>
      <c r="D25" s="5" t="s">
        <v>0</v>
      </c>
      <c r="E25" s="167" t="s">
        <v>123</v>
      </c>
      <c r="F25" s="173"/>
      <c r="G25" s="166"/>
      <c r="H25" s="165"/>
      <c r="I25" s="164" t="e">
        <v>#DIV/0!</v>
      </c>
      <c r="J25" s="163">
        <v>0</v>
      </c>
      <c r="K25" s="166"/>
      <c r="L25" s="165"/>
      <c r="M25" s="164" t="e">
        <v>#DIV/0!</v>
      </c>
      <c r="N25" s="163">
        <v>0</v>
      </c>
      <c r="O25" s="162" t="e">
        <v>#DIV/0!</v>
      </c>
      <c r="P25" s="161" t="e">
        <v>#DIV/0!</v>
      </c>
      <c r="Q25" s="160" t="e">
        <v>#DIV/0!</v>
      </c>
      <c r="R25" s="139"/>
      <c r="S25" s="139"/>
    </row>
    <row r="26" spans="1:19" x14ac:dyDescent="0.4">
      <c r="A26" s="169"/>
      <c r="B26" s="169"/>
      <c r="C26" s="168" t="s">
        <v>90</v>
      </c>
      <c r="D26" s="5" t="s">
        <v>0</v>
      </c>
      <c r="E26" s="167" t="s">
        <v>89</v>
      </c>
      <c r="F26" s="173"/>
      <c r="G26" s="166"/>
      <c r="H26" s="165"/>
      <c r="I26" s="164" t="e">
        <v>#DIV/0!</v>
      </c>
      <c r="J26" s="163">
        <v>0</v>
      </c>
      <c r="K26" s="166"/>
      <c r="L26" s="165"/>
      <c r="M26" s="164" t="e">
        <v>#DIV/0!</v>
      </c>
      <c r="N26" s="163">
        <v>0</v>
      </c>
      <c r="O26" s="162" t="e">
        <v>#DIV/0!</v>
      </c>
      <c r="P26" s="161" t="e">
        <v>#DIV/0!</v>
      </c>
      <c r="Q26" s="160" t="e">
        <v>#DIV/0!</v>
      </c>
      <c r="R26" s="139"/>
      <c r="S26" s="139"/>
    </row>
    <row r="27" spans="1:19" x14ac:dyDescent="0.4">
      <c r="A27" s="169"/>
      <c r="B27" s="169"/>
      <c r="C27" s="168" t="s">
        <v>93</v>
      </c>
      <c r="D27" s="5" t="s">
        <v>0</v>
      </c>
      <c r="E27" s="167" t="s">
        <v>89</v>
      </c>
      <c r="F27" s="173"/>
      <c r="G27" s="166"/>
      <c r="H27" s="165"/>
      <c r="I27" s="164" t="e">
        <v>#DIV/0!</v>
      </c>
      <c r="J27" s="163">
        <v>0</v>
      </c>
      <c r="K27" s="166"/>
      <c r="L27" s="165"/>
      <c r="M27" s="164" t="e">
        <v>#DIV/0!</v>
      </c>
      <c r="N27" s="163">
        <v>0</v>
      </c>
      <c r="O27" s="162" t="e">
        <v>#DIV/0!</v>
      </c>
      <c r="P27" s="161" t="e">
        <v>#DIV/0!</v>
      </c>
      <c r="Q27" s="160" t="e">
        <v>#DIV/0!</v>
      </c>
      <c r="R27" s="139"/>
      <c r="S27" s="139"/>
    </row>
    <row r="28" spans="1:19" x14ac:dyDescent="0.4">
      <c r="A28" s="169"/>
      <c r="B28" s="169"/>
      <c r="C28" s="168" t="s">
        <v>110</v>
      </c>
      <c r="D28" s="167"/>
      <c r="E28" s="167"/>
      <c r="F28" s="173"/>
      <c r="G28" s="166"/>
      <c r="H28" s="165"/>
      <c r="I28" s="164" t="e">
        <v>#DIV/0!</v>
      </c>
      <c r="J28" s="163">
        <v>0</v>
      </c>
      <c r="K28" s="166"/>
      <c r="L28" s="165"/>
      <c r="M28" s="164" t="e">
        <v>#DIV/0!</v>
      </c>
      <c r="N28" s="163">
        <v>0</v>
      </c>
      <c r="O28" s="162" t="e">
        <v>#DIV/0!</v>
      </c>
      <c r="P28" s="161" t="e">
        <v>#DIV/0!</v>
      </c>
      <c r="Q28" s="160" t="e">
        <v>#DIV/0!</v>
      </c>
      <c r="R28" s="139"/>
      <c r="S28" s="139"/>
    </row>
    <row r="29" spans="1:19" x14ac:dyDescent="0.4">
      <c r="A29" s="169"/>
      <c r="B29" s="169"/>
      <c r="C29" s="168" t="s">
        <v>105</v>
      </c>
      <c r="D29" s="167"/>
      <c r="E29" s="167"/>
      <c r="F29" s="173"/>
      <c r="G29" s="166"/>
      <c r="H29" s="165"/>
      <c r="I29" s="164" t="e">
        <v>#DIV/0!</v>
      </c>
      <c r="J29" s="163">
        <v>0</v>
      </c>
      <c r="K29" s="166"/>
      <c r="L29" s="165"/>
      <c r="M29" s="164" t="e">
        <v>#DIV/0!</v>
      </c>
      <c r="N29" s="163">
        <v>0</v>
      </c>
      <c r="O29" s="162" t="e">
        <v>#DIV/0!</v>
      </c>
      <c r="P29" s="161" t="e">
        <v>#DIV/0!</v>
      </c>
      <c r="Q29" s="160" t="e">
        <v>#DIV/0!</v>
      </c>
      <c r="R29" s="139"/>
      <c r="S29" s="139"/>
    </row>
    <row r="30" spans="1:19" x14ac:dyDescent="0.4">
      <c r="A30" s="169"/>
      <c r="B30" s="169"/>
      <c r="C30" s="168" t="s">
        <v>122</v>
      </c>
      <c r="D30" s="167"/>
      <c r="E30" s="167"/>
      <c r="F30" s="173"/>
      <c r="G30" s="166"/>
      <c r="H30" s="165"/>
      <c r="I30" s="164" t="e">
        <v>#DIV/0!</v>
      </c>
      <c r="J30" s="163">
        <v>0</v>
      </c>
      <c r="K30" s="166"/>
      <c r="L30" s="165"/>
      <c r="M30" s="164" t="e">
        <v>#DIV/0!</v>
      </c>
      <c r="N30" s="163">
        <v>0</v>
      </c>
      <c r="O30" s="162" t="e">
        <v>#DIV/0!</v>
      </c>
      <c r="P30" s="161" t="e">
        <v>#DIV/0!</v>
      </c>
      <c r="Q30" s="160" t="e">
        <v>#DIV/0!</v>
      </c>
      <c r="R30" s="139"/>
      <c r="S30" s="139"/>
    </row>
    <row r="31" spans="1:19" x14ac:dyDescent="0.4">
      <c r="A31" s="169"/>
      <c r="B31" s="169"/>
      <c r="C31" s="168" t="s">
        <v>121</v>
      </c>
      <c r="D31" s="167"/>
      <c r="E31" s="167"/>
      <c r="F31" s="6" t="s">
        <v>84</v>
      </c>
      <c r="G31" s="166">
        <v>1116</v>
      </c>
      <c r="H31" s="165">
        <v>1547</v>
      </c>
      <c r="I31" s="164">
        <v>0.7213962508080155</v>
      </c>
      <c r="J31" s="163">
        <v>-431</v>
      </c>
      <c r="K31" s="166">
        <v>1450</v>
      </c>
      <c r="L31" s="165">
        <v>2910</v>
      </c>
      <c r="M31" s="164">
        <v>0.49828178694158076</v>
      </c>
      <c r="N31" s="163">
        <v>-1460</v>
      </c>
      <c r="O31" s="162">
        <v>0.76965517241379311</v>
      </c>
      <c r="P31" s="161">
        <v>0.53161512027491409</v>
      </c>
      <c r="Q31" s="160">
        <v>0.23804005213887902</v>
      </c>
      <c r="R31" s="139"/>
      <c r="S31" s="139"/>
    </row>
    <row r="32" spans="1:19" x14ac:dyDescent="0.4">
      <c r="A32" s="169"/>
      <c r="B32" s="169"/>
      <c r="C32" s="168" t="s">
        <v>120</v>
      </c>
      <c r="D32" s="167"/>
      <c r="E32" s="167"/>
      <c r="F32" s="173"/>
      <c r="G32" s="166"/>
      <c r="H32" s="165"/>
      <c r="I32" s="164" t="e">
        <v>#DIV/0!</v>
      </c>
      <c r="J32" s="163">
        <v>0</v>
      </c>
      <c r="K32" s="166"/>
      <c r="L32" s="165"/>
      <c r="M32" s="164" t="e">
        <v>#DIV/0!</v>
      </c>
      <c r="N32" s="163">
        <v>0</v>
      </c>
      <c r="O32" s="162" t="e">
        <v>#DIV/0!</v>
      </c>
      <c r="P32" s="161" t="e">
        <v>#DIV/0!</v>
      </c>
      <c r="Q32" s="160" t="e">
        <v>#DIV/0!</v>
      </c>
      <c r="R32" s="139"/>
      <c r="S32" s="139"/>
    </row>
    <row r="33" spans="1:19" x14ac:dyDescent="0.4">
      <c r="A33" s="169"/>
      <c r="B33" s="169"/>
      <c r="C33" s="168" t="s">
        <v>119</v>
      </c>
      <c r="D33" s="167"/>
      <c r="E33" s="167"/>
      <c r="F33" s="6" t="s">
        <v>84</v>
      </c>
      <c r="G33" s="166">
        <v>1098</v>
      </c>
      <c r="H33" s="165">
        <v>905</v>
      </c>
      <c r="I33" s="164">
        <v>1.2132596685082873</v>
      </c>
      <c r="J33" s="163">
        <v>193</v>
      </c>
      <c r="K33" s="166">
        <v>1450</v>
      </c>
      <c r="L33" s="165">
        <v>1495</v>
      </c>
      <c r="M33" s="164">
        <v>0.96989966555183948</v>
      </c>
      <c r="N33" s="163">
        <v>-45</v>
      </c>
      <c r="O33" s="162">
        <v>0.75724137931034485</v>
      </c>
      <c r="P33" s="161">
        <v>0.60535117056856191</v>
      </c>
      <c r="Q33" s="160">
        <v>0.15189020874178294</v>
      </c>
      <c r="R33" s="139"/>
      <c r="S33" s="139"/>
    </row>
    <row r="34" spans="1:19" x14ac:dyDescent="0.4">
      <c r="A34" s="169"/>
      <c r="B34" s="169"/>
      <c r="C34" s="168" t="s">
        <v>94</v>
      </c>
      <c r="D34" s="167"/>
      <c r="E34" s="167"/>
      <c r="F34" s="173"/>
      <c r="G34" s="166"/>
      <c r="H34" s="165"/>
      <c r="I34" s="164" t="e">
        <v>#DIV/0!</v>
      </c>
      <c r="J34" s="163">
        <v>0</v>
      </c>
      <c r="K34" s="166"/>
      <c r="L34" s="165"/>
      <c r="M34" s="164" t="e">
        <v>#DIV/0!</v>
      </c>
      <c r="N34" s="163">
        <v>0</v>
      </c>
      <c r="O34" s="162" t="e">
        <v>#DIV/0!</v>
      </c>
      <c r="P34" s="161" t="e">
        <v>#DIV/0!</v>
      </c>
      <c r="Q34" s="160" t="e">
        <v>#DIV/0!</v>
      </c>
      <c r="R34" s="139"/>
      <c r="S34" s="139"/>
    </row>
    <row r="35" spans="1:19" x14ac:dyDescent="0.4">
      <c r="A35" s="169"/>
      <c r="B35" s="169"/>
      <c r="C35" s="168" t="s">
        <v>90</v>
      </c>
      <c r="D35" s="167"/>
      <c r="E35" s="167"/>
      <c r="F35" s="173"/>
      <c r="G35" s="166"/>
      <c r="H35" s="165"/>
      <c r="I35" s="164" t="e">
        <v>#DIV/0!</v>
      </c>
      <c r="J35" s="163">
        <v>0</v>
      </c>
      <c r="K35" s="166"/>
      <c r="L35" s="165"/>
      <c r="M35" s="164" t="e">
        <v>#DIV/0!</v>
      </c>
      <c r="N35" s="163">
        <v>0</v>
      </c>
      <c r="O35" s="162" t="e">
        <v>#DIV/0!</v>
      </c>
      <c r="P35" s="161" t="e">
        <v>#DIV/0!</v>
      </c>
      <c r="Q35" s="160" t="e">
        <v>#DIV/0!</v>
      </c>
      <c r="R35" s="139"/>
      <c r="S35" s="139"/>
    </row>
    <row r="36" spans="1:19" x14ac:dyDescent="0.4">
      <c r="A36" s="169"/>
      <c r="B36" s="150"/>
      <c r="C36" s="149" t="s">
        <v>93</v>
      </c>
      <c r="D36" s="147"/>
      <c r="E36" s="147"/>
      <c r="F36" s="6" t="s">
        <v>84</v>
      </c>
      <c r="G36" s="146">
        <v>4955</v>
      </c>
      <c r="H36" s="145">
        <v>4713</v>
      </c>
      <c r="I36" s="144">
        <v>1.0513473371525568</v>
      </c>
      <c r="J36" s="143">
        <v>242</v>
      </c>
      <c r="K36" s="146">
        <v>5850</v>
      </c>
      <c r="L36" s="145">
        <v>5840</v>
      </c>
      <c r="M36" s="144">
        <v>1.0017123287671232</v>
      </c>
      <c r="N36" s="143">
        <v>10</v>
      </c>
      <c r="O36" s="142">
        <v>0.847008547008547</v>
      </c>
      <c r="P36" s="141">
        <v>0.8070205479452055</v>
      </c>
      <c r="Q36" s="140">
        <v>3.9987999063341495E-2</v>
      </c>
      <c r="R36" s="139"/>
      <c r="S36" s="139"/>
    </row>
    <row r="37" spans="1:19" x14ac:dyDescent="0.4">
      <c r="A37" s="169"/>
      <c r="B37" s="159" t="s">
        <v>118</v>
      </c>
      <c r="C37" s="158"/>
      <c r="D37" s="158"/>
      <c r="E37" s="158"/>
      <c r="F37" s="174"/>
      <c r="G37" s="157">
        <v>513</v>
      </c>
      <c r="H37" s="156">
        <v>552</v>
      </c>
      <c r="I37" s="155">
        <v>0.92934782608695654</v>
      </c>
      <c r="J37" s="154">
        <v>-39</v>
      </c>
      <c r="K37" s="157">
        <v>868</v>
      </c>
      <c r="L37" s="156">
        <v>824</v>
      </c>
      <c r="M37" s="155">
        <v>1.0533980582524272</v>
      </c>
      <c r="N37" s="154">
        <v>44</v>
      </c>
      <c r="O37" s="153">
        <v>0.59101382488479259</v>
      </c>
      <c r="P37" s="152">
        <v>0.66990291262135926</v>
      </c>
      <c r="Q37" s="151">
        <v>-7.8889087736566665E-2</v>
      </c>
      <c r="R37" s="139"/>
      <c r="S37" s="139"/>
    </row>
    <row r="38" spans="1:19" x14ac:dyDescent="0.4">
      <c r="A38" s="169"/>
      <c r="B38" s="169"/>
      <c r="C38" s="168" t="s">
        <v>117</v>
      </c>
      <c r="D38" s="167"/>
      <c r="E38" s="167"/>
      <c r="F38" s="6" t="s">
        <v>84</v>
      </c>
      <c r="G38" s="166">
        <v>283</v>
      </c>
      <c r="H38" s="165">
        <v>280</v>
      </c>
      <c r="I38" s="164">
        <v>1.0107142857142857</v>
      </c>
      <c r="J38" s="163">
        <v>3</v>
      </c>
      <c r="K38" s="166">
        <v>478</v>
      </c>
      <c r="L38" s="165">
        <v>434</v>
      </c>
      <c r="M38" s="164">
        <v>1.1013824884792627</v>
      </c>
      <c r="N38" s="163">
        <v>44</v>
      </c>
      <c r="O38" s="162">
        <v>0.59205020920502094</v>
      </c>
      <c r="P38" s="161">
        <v>0.64516129032258063</v>
      </c>
      <c r="Q38" s="160">
        <v>-5.3111081117559689E-2</v>
      </c>
      <c r="R38" s="139"/>
      <c r="S38" s="139"/>
    </row>
    <row r="39" spans="1:19" x14ac:dyDescent="0.4">
      <c r="A39" s="150"/>
      <c r="B39" s="150"/>
      <c r="C39" s="186" t="s">
        <v>116</v>
      </c>
      <c r="D39" s="185"/>
      <c r="E39" s="185"/>
      <c r="F39" s="6" t="s">
        <v>84</v>
      </c>
      <c r="G39" s="184">
        <v>230</v>
      </c>
      <c r="H39" s="183">
        <v>272</v>
      </c>
      <c r="I39" s="182">
        <v>0.84558823529411764</v>
      </c>
      <c r="J39" s="181">
        <v>-42</v>
      </c>
      <c r="K39" s="184">
        <v>390</v>
      </c>
      <c r="L39" s="183">
        <v>390</v>
      </c>
      <c r="M39" s="182">
        <v>1</v>
      </c>
      <c r="N39" s="181">
        <v>0</v>
      </c>
      <c r="O39" s="180">
        <v>0.58974358974358976</v>
      </c>
      <c r="P39" s="179">
        <v>0.6974358974358974</v>
      </c>
      <c r="Q39" s="178">
        <v>-0.10769230769230764</v>
      </c>
      <c r="R39" s="139"/>
      <c r="S39" s="139"/>
    </row>
    <row r="40" spans="1:19" x14ac:dyDescent="0.4">
      <c r="A40" s="159" t="s">
        <v>115</v>
      </c>
      <c r="B40" s="158" t="s">
        <v>114</v>
      </c>
      <c r="C40" s="158"/>
      <c r="D40" s="158"/>
      <c r="E40" s="158"/>
      <c r="F40" s="174"/>
      <c r="G40" s="157">
        <v>91238</v>
      </c>
      <c r="H40" s="156">
        <v>85603</v>
      </c>
      <c r="I40" s="155">
        <v>1.0658271322266744</v>
      </c>
      <c r="J40" s="154">
        <v>5635</v>
      </c>
      <c r="K40" s="177">
        <v>124685</v>
      </c>
      <c r="L40" s="156">
        <v>121675</v>
      </c>
      <c r="M40" s="155">
        <v>1.0247380316416683</v>
      </c>
      <c r="N40" s="154">
        <v>3010</v>
      </c>
      <c r="O40" s="153">
        <v>0.73174800497253079</v>
      </c>
      <c r="P40" s="152">
        <v>0.70353811382782006</v>
      </c>
      <c r="Q40" s="151">
        <v>2.820989114471073E-2</v>
      </c>
      <c r="R40" s="139"/>
      <c r="S40" s="139"/>
    </row>
    <row r="41" spans="1:19" x14ac:dyDescent="0.4">
      <c r="A41" s="176"/>
      <c r="B41" s="159" t="s">
        <v>113</v>
      </c>
      <c r="C41" s="158"/>
      <c r="D41" s="158"/>
      <c r="E41" s="158"/>
      <c r="F41" s="174"/>
      <c r="G41" s="157">
        <v>89677</v>
      </c>
      <c r="H41" s="156">
        <v>84399</v>
      </c>
      <c r="I41" s="155">
        <v>1.0625362859749523</v>
      </c>
      <c r="J41" s="154">
        <v>5278</v>
      </c>
      <c r="K41" s="157">
        <v>121446</v>
      </c>
      <c r="L41" s="156">
        <v>118535</v>
      </c>
      <c r="M41" s="155">
        <v>1.0245581473826295</v>
      </c>
      <c r="N41" s="154">
        <v>2911</v>
      </c>
      <c r="O41" s="153">
        <v>0.73841048696540024</v>
      </c>
      <c r="P41" s="152">
        <v>0.71201754755979252</v>
      </c>
      <c r="Q41" s="151">
        <v>2.6392939405607718E-2</v>
      </c>
      <c r="R41" s="139"/>
      <c r="S41" s="139"/>
    </row>
    <row r="42" spans="1:19" x14ac:dyDescent="0.4">
      <c r="A42" s="169"/>
      <c r="B42" s="169"/>
      <c r="C42" s="168" t="s">
        <v>98</v>
      </c>
      <c r="D42" s="167"/>
      <c r="E42" s="167"/>
      <c r="F42" s="6" t="s">
        <v>84</v>
      </c>
      <c r="G42" s="166">
        <v>36127</v>
      </c>
      <c r="H42" s="165">
        <v>33315</v>
      </c>
      <c r="I42" s="164">
        <v>1.0844064235329431</v>
      </c>
      <c r="J42" s="163">
        <v>2812</v>
      </c>
      <c r="K42" s="166">
        <v>46985</v>
      </c>
      <c r="L42" s="165">
        <v>46490</v>
      </c>
      <c r="M42" s="164">
        <v>1.0106474510647452</v>
      </c>
      <c r="N42" s="163">
        <v>495</v>
      </c>
      <c r="O42" s="162">
        <v>0.76890496967117161</v>
      </c>
      <c r="P42" s="161">
        <v>0.71660572166057213</v>
      </c>
      <c r="Q42" s="160">
        <v>5.2299248010599486E-2</v>
      </c>
      <c r="R42" s="139"/>
      <c r="S42" s="139"/>
    </row>
    <row r="43" spans="1:19" x14ac:dyDescent="0.4">
      <c r="A43" s="169"/>
      <c r="B43" s="169"/>
      <c r="C43" s="168" t="s">
        <v>112</v>
      </c>
      <c r="D43" s="167"/>
      <c r="E43" s="167"/>
      <c r="F43" s="6" t="s">
        <v>84</v>
      </c>
      <c r="G43" s="166">
        <v>5242</v>
      </c>
      <c r="H43" s="165">
        <v>5167</v>
      </c>
      <c r="I43" s="164">
        <v>1.0145151925682214</v>
      </c>
      <c r="J43" s="163">
        <v>75</v>
      </c>
      <c r="K43" s="200">
        <v>6146</v>
      </c>
      <c r="L43" s="165">
        <v>6397</v>
      </c>
      <c r="M43" s="164">
        <v>0.96076285758949509</v>
      </c>
      <c r="N43" s="163">
        <v>-251</v>
      </c>
      <c r="O43" s="162">
        <v>0.85291246339082327</v>
      </c>
      <c r="P43" s="161">
        <v>0.80772236986087231</v>
      </c>
      <c r="Q43" s="160">
        <v>4.5190093529950959E-2</v>
      </c>
      <c r="R43" s="139"/>
      <c r="S43" s="139"/>
    </row>
    <row r="44" spans="1:19" x14ac:dyDescent="0.4">
      <c r="A44" s="169"/>
      <c r="B44" s="169"/>
      <c r="C44" s="168" t="s">
        <v>96</v>
      </c>
      <c r="D44" s="167"/>
      <c r="E44" s="167"/>
      <c r="F44" s="6" t="s">
        <v>84</v>
      </c>
      <c r="G44" s="166">
        <v>5809</v>
      </c>
      <c r="H44" s="165">
        <v>5715</v>
      </c>
      <c r="I44" s="164">
        <v>1.0164479440069991</v>
      </c>
      <c r="J44" s="163">
        <v>94</v>
      </c>
      <c r="K44" s="200">
        <v>7730</v>
      </c>
      <c r="L44" s="165">
        <v>7268</v>
      </c>
      <c r="M44" s="164">
        <v>1.0635663181067694</v>
      </c>
      <c r="N44" s="163">
        <v>462</v>
      </c>
      <c r="O44" s="162">
        <v>0.75148771021992233</v>
      </c>
      <c r="P44" s="161">
        <v>0.78632361034672538</v>
      </c>
      <c r="Q44" s="160">
        <v>-3.4835900126803043E-2</v>
      </c>
      <c r="R44" s="139"/>
      <c r="S44" s="139"/>
    </row>
    <row r="45" spans="1:19" x14ac:dyDescent="0.4">
      <c r="A45" s="169"/>
      <c r="B45" s="169"/>
      <c r="C45" s="168" t="s">
        <v>90</v>
      </c>
      <c r="D45" s="167"/>
      <c r="E45" s="167"/>
      <c r="F45" s="6" t="s">
        <v>84</v>
      </c>
      <c r="G45" s="166">
        <v>2110</v>
      </c>
      <c r="H45" s="165">
        <v>2249</v>
      </c>
      <c r="I45" s="164">
        <v>0.93819475322365498</v>
      </c>
      <c r="J45" s="163">
        <v>-139</v>
      </c>
      <c r="K45" s="200">
        <v>3600</v>
      </c>
      <c r="L45" s="165">
        <v>3525</v>
      </c>
      <c r="M45" s="164">
        <v>1.0212765957446808</v>
      </c>
      <c r="N45" s="163">
        <v>75</v>
      </c>
      <c r="O45" s="162">
        <v>0.58611111111111114</v>
      </c>
      <c r="P45" s="161">
        <v>0.63801418439716318</v>
      </c>
      <c r="Q45" s="160">
        <v>-5.1903073286052037E-2</v>
      </c>
      <c r="R45" s="139"/>
      <c r="S45" s="139"/>
    </row>
    <row r="46" spans="1:19" x14ac:dyDescent="0.4">
      <c r="A46" s="169"/>
      <c r="B46" s="169"/>
      <c r="C46" s="168" t="s">
        <v>93</v>
      </c>
      <c r="D46" s="167"/>
      <c r="E46" s="167"/>
      <c r="F46" s="6" t="s">
        <v>84</v>
      </c>
      <c r="G46" s="166">
        <v>6846</v>
      </c>
      <c r="H46" s="165">
        <v>6322</v>
      </c>
      <c r="I46" s="164">
        <v>1.0828851629231255</v>
      </c>
      <c r="J46" s="163">
        <v>524</v>
      </c>
      <c r="K46" s="200">
        <v>8100</v>
      </c>
      <c r="L46" s="165">
        <v>8095</v>
      </c>
      <c r="M46" s="164">
        <v>1.0006176652254477</v>
      </c>
      <c r="N46" s="163">
        <v>5</v>
      </c>
      <c r="O46" s="162">
        <v>0.84518518518518515</v>
      </c>
      <c r="P46" s="161">
        <v>0.78097591105620756</v>
      </c>
      <c r="Q46" s="160">
        <v>6.4209274128977589E-2</v>
      </c>
      <c r="R46" s="139"/>
      <c r="S46" s="139"/>
    </row>
    <row r="47" spans="1:19" x14ac:dyDescent="0.4">
      <c r="A47" s="169"/>
      <c r="B47" s="169"/>
      <c r="C47" s="168" t="s">
        <v>97</v>
      </c>
      <c r="D47" s="167"/>
      <c r="E47" s="167"/>
      <c r="F47" s="6" t="s">
        <v>84</v>
      </c>
      <c r="G47" s="166">
        <v>13370</v>
      </c>
      <c r="H47" s="165">
        <v>12422</v>
      </c>
      <c r="I47" s="164">
        <v>1.076316213170182</v>
      </c>
      <c r="J47" s="163">
        <v>948</v>
      </c>
      <c r="K47" s="200">
        <v>17045</v>
      </c>
      <c r="L47" s="165">
        <v>14642</v>
      </c>
      <c r="M47" s="164">
        <v>1.1641169239174975</v>
      </c>
      <c r="N47" s="163">
        <v>2403</v>
      </c>
      <c r="O47" s="162">
        <v>0.78439425051334699</v>
      </c>
      <c r="P47" s="161">
        <v>0.84838136866548286</v>
      </c>
      <c r="Q47" s="160">
        <v>-6.3987118152135869E-2</v>
      </c>
      <c r="R47" s="139"/>
      <c r="S47" s="139"/>
    </row>
    <row r="48" spans="1:19" x14ac:dyDescent="0.4">
      <c r="A48" s="169"/>
      <c r="B48" s="169"/>
      <c r="C48" s="168" t="s">
        <v>91</v>
      </c>
      <c r="D48" s="167"/>
      <c r="E48" s="167"/>
      <c r="F48" s="6" t="s">
        <v>84</v>
      </c>
      <c r="G48" s="166">
        <v>1380</v>
      </c>
      <c r="H48" s="165">
        <v>1234</v>
      </c>
      <c r="I48" s="164">
        <v>1.1183144246353323</v>
      </c>
      <c r="J48" s="163">
        <v>146</v>
      </c>
      <c r="K48" s="200">
        <v>2700</v>
      </c>
      <c r="L48" s="165">
        <v>2446</v>
      </c>
      <c r="M48" s="164">
        <v>1.1038430089942763</v>
      </c>
      <c r="N48" s="163">
        <v>254</v>
      </c>
      <c r="O48" s="162">
        <v>0.51111111111111107</v>
      </c>
      <c r="P48" s="161">
        <v>0.50449713818479147</v>
      </c>
      <c r="Q48" s="160">
        <v>6.6139729263196001E-3</v>
      </c>
      <c r="R48" s="139"/>
      <c r="S48" s="139"/>
    </row>
    <row r="49" spans="1:19" x14ac:dyDescent="0.4">
      <c r="A49" s="169"/>
      <c r="B49" s="169"/>
      <c r="C49" s="168" t="s">
        <v>111</v>
      </c>
      <c r="D49" s="167"/>
      <c r="E49" s="167"/>
      <c r="F49" s="6" t="s">
        <v>84</v>
      </c>
      <c r="G49" s="166">
        <v>1480</v>
      </c>
      <c r="H49" s="165">
        <v>1230</v>
      </c>
      <c r="I49" s="164">
        <v>1.2032520325203253</v>
      </c>
      <c r="J49" s="163">
        <v>250</v>
      </c>
      <c r="K49" s="200">
        <v>1760</v>
      </c>
      <c r="L49" s="165">
        <v>1760</v>
      </c>
      <c r="M49" s="164">
        <v>1</v>
      </c>
      <c r="N49" s="163">
        <v>0</v>
      </c>
      <c r="O49" s="162">
        <v>0.84090909090909094</v>
      </c>
      <c r="P49" s="161">
        <v>0.69886363636363635</v>
      </c>
      <c r="Q49" s="160">
        <v>0.14204545454545459</v>
      </c>
      <c r="R49" s="139"/>
      <c r="S49" s="139"/>
    </row>
    <row r="50" spans="1:19" x14ac:dyDescent="0.4">
      <c r="A50" s="169"/>
      <c r="B50" s="169"/>
      <c r="C50" s="168" t="s">
        <v>110</v>
      </c>
      <c r="D50" s="167"/>
      <c r="E50" s="167"/>
      <c r="F50" s="6" t="s">
        <v>84</v>
      </c>
      <c r="G50" s="166">
        <v>2101</v>
      </c>
      <c r="H50" s="165">
        <v>2016</v>
      </c>
      <c r="I50" s="164">
        <v>1.0421626984126984</v>
      </c>
      <c r="J50" s="163">
        <v>85</v>
      </c>
      <c r="K50" s="200">
        <v>2700</v>
      </c>
      <c r="L50" s="165">
        <v>2835</v>
      </c>
      <c r="M50" s="164">
        <v>0.95238095238095233</v>
      </c>
      <c r="N50" s="163">
        <v>-135</v>
      </c>
      <c r="O50" s="162">
        <v>0.77814814814814814</v>
      </c>
      <c r="P50" s="161">
        <v>0.71111111111111114</v>
      </c>
      <c r="Q50" s="160">
        <v>6.7037037037037006E-2</v>
      </c>
      <c r="R50" s="139"/>
      <c r="S50" s="139"/>
    </row>
    <row r="51" spans="1:19" x14ac:dyDescent="0.4">
      <c r="A51" s="169"/>
      <c r="B51" s="169"/>
      <c r="C51" s="168" t="s">
        <v>109</v>
      </c>
      <c r="D51" s="167"/>
      <c r="E51" s="167"/>
      <c r="F51" s="6" t="s">
        <v>88</v>
      </c>
      <c r="G51" s="166">
        <v>945</v>
      </c>
      <c r="H51" s="165">
        <v>696</v>
      </c>
      <c r="I51" s="164">
        <v>1.3577586206896552</v>
      </c>
      <c r="J51" s="163">
        <v>249</v>
      </c>
      <c r="K51" s="200">
        <v>1260</v>
      </c>
      <c r="L51" s="165">
        <v>1259</v>
      </c>
      <c r="M51" s="164">
        <v>1.0007942811755361</v>
      </c>
      <c r="N51" s="163">
        <v>1</v>
      </c>
      <c r="O51" s="162">
        <v>0.75</v>
      </c>
      <c r="P51" s="161">
        <v>0.55281969817315335</v>
      </c>
      <c r="Q51" s="160">
        <v>0.19718030182684665</v>
      </c>
      <c r="R51" s="139"/>
      <c r="S51" s="139"/>
    </row>
    <row r="52" spans="1:19" x14ac:dyDescent="0.4">
      <c r="A52" s="169"/>
      <c r="B52" s="169"/>
      <c r="C52" s="168" t="s">
        <v>108</v>
      </c>
      <c r="D52" s="167"/>
      <c r="E52" s="167"/>
      <c r="F52" s="6" t="s">
        <v>84</v>
      </c>
      <c r="G52" s="166">
        <v>955</v>
      </c>
      <c r="H52" s="165">
        <v>1058</v>
      </c>
      <c r="I52" s="164">
        <v>0.90264650283553871</v>
      </c>
      <c r="J52" s="163">
        <v>-103</v>
      </c>
      <c r="K52" s="200">
        <v>1760</v>
      </c>
      <c r="L52" s="165">
        <v>1760</v>
      </c>
      <c r="M52" s="164">
        <v>1</v>
      </c>
      <c r="N52" s="163">
        <v>0</v>
      </c>
      <c r="O52" s="162">
        <v>0.54261363636363635</v>
      </c>
      <c r="P52" s="161">
        <v>0.60113636363636369</v>
      </c>
      <c r="Q52" s="160">
        <v>-5.8522727272727337E-2</v>
      </c>
      <c r="R52" s="139"/>
      <c r="S52" s="139"/>
    </row>
    <row r="53" spans="1:19" x14ac:dyDescent="0.4">
      <c r="A53" s="169"/>
      <c r="B53" s="169"/>
      <c r="C53" s="168" t="s">
        <v>107</v>
      </c>
      <c r="D53" s="167"/>
      <c r="E53" s="167"/>
      <c r="F53" s="6" t="s">
        <v>84</v>
      </c>
      <c r="G53" s="166">
        <v>1700</v>
      </c>
      <c r="H53" s="165">
        <v>1485</v>
      </c>
      <c r="I53" s="164">
        <v>1.1447811447811447</v>
      </c>
      <c r="J53" s="163">
        <v>215</v>
      </c>
      <c r="K53" s="200">
        <v>2700</v>
      </c>
      <c r="L53" s="165">
        <v>2700</v>
      </c>
      <c r="M53" s="164">
        <v>1</v>
      </c>
      <c r="N53" s="163">
        <v>0</v>
      </c>
      <c r="O53" s="162">
        <v>0.62962962962962965</v>
      </c>
      <c r="P53" s="161">
        <v>0.55000000000000004</v>
      </c>
      <c r="Q53" s="160">
        <v>7.9629629629629606E-2</v>
      </c>
      <c r="R53" s="139"/>
      <c r="S53" s="139"/>
    </row>
    <row r="54" spans="1:19" x14ac:dyDescent="0.4">
      <c r="A54" s="169"/>
      <c r="B54" s="169"/>
      <c r="C54" s="168" t="s">
        <v>106</v>
      </c>
      <c r="D54" s="167"/>
      <c r="E54" s="167"/>
      <c r="F54" s="6" t="s">
        <v>84</v>
      </c>
      <c r="G54" s="166">
        <v>1538</v>
      </c>
      <c r="H54" s="165">
        <v>1274</v>
      </c>
      <c r="I54" s="164">
        <v>1.207221350078493</v>
      </c>
      <c r="J54" s="163">
        <v>264</v>
      </c>
      <c r="K54" s="200">
        <v>2700</v>
      </c>
      <c r="L54" s="165">
        <v>2699</v>
      </c>
      <c r="M54" s="164">
        <v>1.0003705075954057</v>
      </c>
      <c r="N54" s="163">
        <v>1</v>
      </c>
      <c r="O54" s="162">
        <v>0.5696296296296296</v>
      </c>
      <c r="P54" s="161">
        <v>0.47202667654686919</v>
      </c>
      <c r="Q54" s="160">
        <v>9.7602953082760402E-2</v>
      </c>
      <c r="R54" s="139"/>
      <c r="S54" s="139"/>
    </row>
    <row r="55" spans="1:19" x14ac:dyDescent="0.4">
      <c r="A55" s="169"/>
      <c r="B55" s="169"/>
      <c r="C55" s="168" t="s">
        <v>105</v>
      </c>
      <c r="D55" s="167"/>
      <c r="E55" s="167"/>
      <c r="F55" s="6" t="s">
        <v>84</v>
      </c>
      <c r="G55" s="166">
        <v>878</v>
      </c>
      <c r="H55" s="165">
        <v>771</v>
      </c>
      <c r="I55" s="164">
        <v>1.1387808041504539</v>
      </c>
      <c r="J55" s="163">
        <v>107</v>
      </c>
      <c r="K55" s="200">
        <v>1760</v>
      </c>
      <c r="L55" s="165">
        <v>1760</v>
      </c>
      <c r="M55" s="164">
        <v>1</v>
      </c>
      <c r="N55" s="163">
        <v>0</v>
      </c>
      <c r="O55" s="162">
        <v>0.49886363636363634</v>
      </c>
      <c r="P55" s="161">
        <v>0.4380681818181818</v>
      </c>
      <c r="Q55" s="160">
        <v>6.0795454545454541E-2</v>
      </c>
      <c r="R55" s="139"/>
      <c r="S55" s="139"/>
    </row>
    <row r="56" spans="1:19" x14ac:dyDescent="0.4">
      <c r="A56" s="169"/>
      <c r="B56" s="169"/>
      <c r="C56" s="168" t="s">
        <v>103</v>
      </c>
      <c r="D56" s="167"/>
      <c r="E56" s="167"/>
      <c r="F56" s="6" t="s">
        <v>84</v>
      </c>
      <c r="G56" s="166">
        <v>1161</v>
      </c>
      <c r="H56" s="165">
        <v>1152</v>
      </c>
      <c r="I56" s="164">
        <v>1.0078125</v>
      </c>
      <c r="J56" s="163">
        <v>9</v>
      </c>
      <c r="K56" s="200">
        <v>1660</v>
      </c>
      <c r="L56" s="165">
        <v>1760</v>
      </c>
      <c r="M56" s="164">
        <v>0.94318181818181823</v>
      </c>
      <c r="N56" s="163">
        <v>-100</v>
      </c>
      <c r="O56" s="162">
        <v>0.69939759036144578</v>
      </c>
      <c r="P56" s="161">
        <v>0.65454545454545454</v>
      </c>
      <c r="Q56" s="160">
        <v>4.4852135815991234E-2</v>
      </c>
      <c r="R56" s="139"/>
      <c r="S56" s="139"/>
    </row>
    <row r="57" spans="1:19" x14ac:dyDescent="0.4">
      <c r="A57" s="169"/>
      <c r="B57" s="169"/>
      <c r="C57" s="168" t="s">
        <v>102</v>
      </c>
      <c r="D57" s="167"/>
      <c r="E57" s="167"/>
      <c r="F57" s="6" t="s">
        <v>84</v>
      </c>
      <c r="G57" s="166">
        <v>831</v>
      </c>
      <c r="H57" s="165">
        <v>769</v>
      </c>
      <c r="I57" s="164">
        <v>1.0806241872561768</v>
      </c>
      <c r="J57" s="163">
        <v>62</v>
      </c>
      <c r="K57" s="200">
        <v>1760</v>
      </c>
      <c r="L57" s="165">
        <v>1704</v>
      </c>
      <c r="M57" s="164">
        <v>1.0328638497652582</v>
      </c>
      <c r="N57" s="163">
        <v>56</v>
      </c>
      <c r="O57" s="162">
        <v>0.47215909090909092</v>
      </c>
      <c r="P57" s="161">
        <v>0.45129107981220656</v>
      </c>
      <c r="Q57" s="160">
        <v>2.0868011096884354E-2</v>
      </c>
      <c r="R57" s="139"/>
      <c r="S57" s="139"/>
    </row>
    <row r="58" spans="1:19" x14ac:dyDescent="0.4">
      <c r="A58" s="169"/>
      <c r="B58" s="169"/>
      <c r="C58" s="168" t="s">
        <v>104</v>
      </c>
      <c r="D58" s="167"/>
      <c r="E58" s="167"/>
      <c r="F58" s="6" t="s">
        <v>84</v>
      </c>
      <c r="G58" s="166">
        <v>704</v>
      </c>
      <c r="H58" s="165">
        <v>809</v>
      </c>
      <c r="I58" s="164">
        <v>0.8702101359703337</v>
      </c>
      <c r="J58" s="163">
        <v>-105</v>
      </c>
      <c r="K58" s="200">
        <v>1200</v>
      </c>
      <c r="L58" s="165">
        <v>1197</v>
      </c>
      <c r="M58" s="164">
        <v>1.0025062656641603</v>
      </c>
      <c r="N58" s="163">
        <v>3</v>
      </c>
      <c r="O58" s="162">
        <v>0.58666666666666667</v>
      </c>
      <c r="P58" s="161">
        <v>0.67585630743525482</v>
      </c>
      <c r="Q58" s="160">
        <v>-8.9189640768588152E-2</v>
      </c>
      <c r="R58" s="139"/>
      <c r="S58" s="139"/>
    </row>
    <row r="59" spans="1:19" x14ac:dyDescent="0.4">
      <c r="A59" s="169"/>
      <c r="B59" s="169"/>
      <c r="C59" s="168" t="s">
        <v>101</v>
      </c>
      <c r="D59" s="167"/>
      <c r="E59" s="167"/>
      <c r="F59" s="6" t="s">
        <v>84</v>
      </c>
      <c r="G59" s="166">
        <v>2097</v>
      </c>
      <c r="H59" s="165">
        <v>2439</v>
      </c>
      <c r="I59" s="164">
        <v>0.85977859778597787</v>
      </c>
      <c r="J59" s="163">
        <v>-342</v>
      </c>
      <c r="K59" s="200">
        <v>3661</v>
      </c>
      <c r="L59" s="165">
        <v>4164</v>
      </c>
      <c r="M59" s="164">
        <v>0.87920268972142168</v>
      </c>
      <c r="N59" s="163">
        <v>-503</v>
      </c>
      <c r="O59" s="162">
        <v>0.57279431849221529</v>
      </c>
      <c r="P59" s="161">
        <v>0.58573487031700289</v>
      </c>
      <c r="Q59" s="160">
        <v>-1.2940551824787594E-2</v>
      </c>
      <c r="R59" s="139"/>
      <c r="S59" s="139"/>
    </row>
    <row r="60" spans="1:19" x14ac:dyDescent="0.4">
      <c r="A60" s="169"/>
      <c r="B60" s="169"/>
      <c r="C60" s="168" t="s">
        <v>98</v>
      </c>
      <c r="D60" s="5" t="s">
        <v>0</v>
      </c>
      <c r="E60" s="167" t="s">
        <v>89</v>
      </c>
      <c r="F60" s="6" t="s">
        <v>84</v>
      </c>
      <c r="G60" s="166">
        <v>2334</v>
      </c>
      <c r="H60" s="165">
        <v>2227</v>
      </c>
      <c r="I60" s="164">
        <v>1.0480466995958688</v>
      </c>
      <c r="J60" s="163">
        <v>107</v>
      </c>
      <c r="K60" s="200">
        <v>2699</v>
      </c>
      <c r="L60" s="165">
        <v>2700</v>
      </c>
      <c r="M60" s="164">
        <v>0.99962962962962965</v>
      </c>
      <c r="N60" s="163">
        <v>-1</v>
      </c>
      <c r="O60" s="162">
        <v>0.86476472767691737</v>
      </c>
      <c r="P60" s="161">
        <v>0.82481481481481478</v>
      </c>
      <c r="Q60" s="160">
        <v>3.9949912862102588E-2</v>
      </c>
      <c r="R60" s="139"/>
      <c r="S60" s="139"/>
    </row>
    <row r="61" spans="1:19" x14ac:dyDescent="0.4">
      <c r="A61" s="169"/>
      <c r="B61" s="169"/>
      <c r="C61" s="168" t="s">
        <v>96</v>
      </c>
      <c r="D61" s="5" t="s">
        <v>0</v>
      </c>
      <c r="E61" s="167" t="s">
        <v>89</v>
      </c>
      <c r="F61" s="6" t="s">
        <v>84</v>
      </c>
      <c r="G61" s="166">
        <v>1056</v>
      </c>
      <c r="H61" s="165">
        <v>1105</v>
      </c>
      <c r="I61" s="164">
        <v>0.95565610859728511</v>
      </c>
      <c r="J61" s="163">
        <v>-49</v>
      </c>
      <c r="K61" s="200">
        <v>1760</v>
      </c>
      <c r="L61" s="165">
        <v>1670</v>
      </c>
      <c r="M61" s="164">
        <v>1.0538922155688624</v>
      </c>
      <c r="N61" s="163">
        <v>90</v>
      </c>
      <c r="O61" s="162">
        <v>0.6</v>
      </c>
      <c r="P61" s="161">
        <v>0.66167664670658688</v>
      </c>
      <c r="Q61" s="160">
        <v>-6.1676646706586902E-2</v>
      </c>
      <c r="R61" s="139"/>
      <c r="S61" s="139"/>
    </row>
    <row r="62" spans="1:19" x14ac:dyDescent="0.4">
      <c r="A62" s="169"/>
      <c r="B62" s="169"/>
      <c r="C62" s="168" t="s">
        <v>93</v>
      </c>
      <c r="D62" s="5" t="s">
        <v>0</v>
      </c>
      <c r="E62" s="167" t="s">
        <v>89</v>
      </c>
      <c r="F62" s="6" t="s">
        <v>84</v>
      </c>
      <c r="G62" s="166">
        <v>1013</v>
      </c>
      <c r="H62" s="165">
        <v>944</v>
      </c>
      <c r="I62" s="164">
        <v>1.0730932203389831</v>
      </c>
      <c r="J62" s="163">
        <v>69</v>
      </c>
      <c r="K62" s="200">
        <v>1760</v>
      </c>
      <c r="L62" s="165">
        <v>1704</v>
      </c>
      <c r="M62" s="164">
        <v>1.0328638497652582</v>
      </c>
      <c r="N62" s="163">
        <v>56</v>
      </c>
      <c r="O62" s="162">
        <v>0.57556818181818181</v>
      </c>
      <c r="P62" s="161">
        <v>0.5539906103286385</v>
      </c>
      <c r="Q62" s="160">
        <v>2.1577571489543312E-2</v>
      </c>
      <c r="R62" s="139"/>
      <c r="S62" s="139"/>
    </row>
    <row r="63" spans="1:19" x14ac:dyDescent="0.4">
      <c r="A63" s="169"/>
      <c r="B63" s="150"/>
      <c r="C63" s="149" t="s">
        <v>97</v>
      </c>
      <c r="D63" s="11" t="s">
        <v>0</v>
      </c>
      <c r="E63" s="147" t="s">
        <v>89</v>
      </c>
      <c r="F63" s="6" t="s">
        <v>88</v>
      </c>
      <c r="G63" s="146">
        <v>0</v>
      </c>
      <c r="H63" s="145">
        <v>0</v>
      </c>
      <c r="I63" s="144" t="e">
        <v>#DIV/0!</v>
      </c>
      <c r="J63" s="143">
        <v>0</v>
      </c>
      <c r="K63" s="198">
        <v>0</v>
      </c>
      <c r="L63" s="145">
        <v>0</v>
      </c>
      <c r="M63" s="144" t="e">
        <v>#DIV/0!</v>
      </c>
      <c r="N63" s="143">
        <v>0</v>
      </c>
      <c r="O63" s="142" t="e">
        <v>#DIV/0!</v>
      </c>
      <c r="P63" s="141" t="e">
        <v>#DIV/0!</v>
      </c>
      <c r="Q63" s="140" t="e">
        <v>#DIV/0!</v>
      </c>
      <c r="R63" s="139"/>
      <c r="S63" s="139"/>
    </row>
    <row r="64" spans="1:19" x14ac:dyDescent="0.4">
      <c r="A64" s="169"/>
      <c r="B64" s="159" t="s">
        <v>1</v>
      </c>
      <c r="C64" s="158"/>
      <c r="D64" s="175"/>
      <c r="E64" s="158"/>
      <c r="F64" s="174"/>
      <c r="G64" s="157">
        <v>1561</v>
      </c>
      <c r="H64" s="156">
        <v>1204</v>
      </c>
      <c r="I64" s="155">
        <v>1.2965116279069768</v>
      </c>
      <c r="J64" s="154">
        <v>357</v>
      </c>
      <c r="K64" s="157">
        <v>3239</v>
      </c>
      <c r="L64" s="156">
        <v>3140</v>
      </c>
      <c r="M64" s="155">
        <v>1.0315286624203821</v>
      </c>
      <c r="N64" s="154">
        <v>99</v>
      </c>
      <c r="O64" s="153">
        <v>0.48193887002161162</v>
      </c>
      <c r="P64" s="152">
        <v>0.3834394904458599</v>
      </c>
      <c r="Q64" s="151">
        <v>9.8499379575751722E-2</v>
      </c>
      <c r="R64" s="139"/>
      <c r="S64" s="139"/>
    </row>
    <row r="65" spans="1:19" x14ac:dyDescent="0.4">
      <c r="A65" s="169"/>
      <c r="B65" s="169"/>
      <c r="C65" s="168" t="s">
        <v>104</v>
      </c>
      <c r="D65" s="167"/>
      <c r="E65" s="167"/>
      <c r="F65" s="6" t="s">
        <v>84</v>
      </c>
      <c r="G65" s="166">
        <v>326</v>
      </c>
      <c r="H65" s="165">
        <v>328</v>
      </c>
      <c r="I65" s="164">
        <v>0.99390243902439024</v>
      </c>
      <c r="J65" s="163">
        <v>-2</v>
      </c>
      <c r="K65" s="166">
        <v>540</v>
      </c>
      <c r="L65" s="165">
        <v>543</v>
      </c>
      <c r="M65" s="164">
        <v>0.99447513812154698</v>
      </c>
      <c r="N65" s="163">
        <v>-3</v>
      </c>
      <c r="O65" s="162">
        <v>0.60370370370370374</v>
      </c>
      <c r="P65" s="161">
        <v>0.60405156537753224</v>
      </c>
      <c r="Q65" s="160">
        <v>-3.4786167382849786E-4</v>
      </c>
      <c r="R65" s="139"/>
      <c r="S65" s="139"/>
    </row>
    <row r="66" spans="1:19" x14ac:dyDescent="0.4">
      <c r="A66" s="169"/>
      <c r="B66" s="169"/>
      <c r="C66" s="168" t="s">
        <v>103</v>
      </c>
      <c r="D66" s="167"/>
      <c r="E66" s="167"/>
      <c r="F66" s="173"/>
      <c r="G66" s="166"/>
      <c r="H66" s="165"/>
      <c r="I66" s="164" t="e">
        <v>#DIV/0!</v>
      </c>
      <c r="J66" s="163">
        <v>0</v>
      </c>
      <c r="K66" s="166"/>
      <c r="L66" s="165"/>
      <c r="M66" s="164" t="e">
        <v>#DIV/0!</v>
      </c>
      <c r="N66" s="163">
        <v>0</v>
      </c>
      <c r="O66" s="162" t="e">
        <v>#DIV/0!</v>
      </c>
      <c r="P66" s="161" t="e">
        <v>#DIV/0!</v>
      </c>
      <c r="Q66" s="160" t="e">
        <v>#DIV/0!</v>
      </c>
      <c r="R66" s="139"/>
      <c r="S66" s="139"/>
    </row>
    <row r="67" spans="1:19" x14ac:dyDescent="0.4">
      <c r="A67" s="169"/>
      <c r="B67" s="169"/>
      <c r="C67" s="168" t="s">
        <v>102</v>
      </c>
      <c r="D67" s="167"/>
      <c r="E67" s="167"/>
      <c r="F67" s="173"/>
      <c r="G67" s="166"/>
      <c r="H67" s="165"/>
      <c r="I67" s="164" t="e">
        <v>#DIV/0!</v>
      </c>
      <c r="J67" s="163">
        <v>0</v>
      </c>
      <c r="K67" s="166"/>
      <c r="L67" s="165"/>
      <c r="M67" s="164" t="e">
        <v>#DIV/0!</v>
      </c>
      <c r="N67" s="163">
        <v>0</v>
      </c>
      <c r="O67" s="162" t="e">
        <v>#DIV/0!</v>
      </c>
      <c r="P67" s="161" t="e">
        <v>#DIV/0!</v>
      </c>
      <c r="Q67" s="160" t="e">
        <v>#DIV/0!</v>
      </c>
      <c r="R67" s="139"/>
      <c r="S67" s="139"/>
    </row>
    <row r="68" spans="1:19" x14ac:dyDescent="0.4">
      <c r="A68" s="169"/>
      <c r="B68" s="169"/>
      <c r="C68" s="168" t="s">
        <v>101</v>
      </c>
      <c r="D68" s="167"/>
      <c r="E68" s="167"/>
      <c r="F68" s="6" t="s">
        <v>84</v>
      </c>
      <c r="G68" s="166">
        <v>598</v>
      </c>
      <c r="H68" s="165">
        <v>469</v>
      </c>
      <c r="I68" s="164">
        <v>1.2750533049040511</v>
      </c>
      <c r="J68" s="163">
        <v>129</v>
      </c>
      <c r="K68" s="166">
        <v>1079</v>
      </c>
      <c r="L68" s="165">
        <v>1076</v>
      </c>
      <c r="M68" s="164">
        <v>1.0027881040892193</v>
      </c>
      <c r="N68" s="163">
        <v>3</v>
      </c>
      <c r="O68" s="162">
        <v>0.55421686746987953</v>
      </c>
      <c r="P68" s="161">
        <v>0.43587360594795538</v>
      </c>
      <c r="Q68" s="160">
        <v>0.11834326152192415</v>
      </c>
      <c r="R68" s="139"/>
      <c r="S68" s="139"/>
    </row>
    <row r="69" spans="1:19" x14ac:dyDescent="0.4">
      <c r="A69" s="150"/>
      <c r="B69" s="150"/>
      <c r="C69" s="149" t="s">
        <v>90</v>
      </c>
      <c r="D69" s="147"/>
      <c r="E69" s="147"/>
      <c r="F69" s="12" t="s">
        <v>84</v>
      </c>
      <c r="G69" s="146">
        <v>637</v>
      </c>
      <c r="H69" s="145">
        <v>407</v>
      </c>
      <c r="I69" s="144">
        <v>1.565110565110565</v>
      </c>
      <c r="J69" s="143">
        <v>230</v>
      </c>
      <c r="K69" s="146">
        <v>1620</v>
      </c>
      <c r="L69" s="145">
        <v>1521</v>
      </c>
      <c r="M69" s="144">
        <v>1.0650887573964498</v>
      </c>
      <c r="N69" s="143">
        <v>99</v>
      </c>
      <c r="O69" s="142">
        <v>0.39320987654320988</v>
      </c>
      <c r="P69" s="141">
        <v>0.26758711374095989</v>
      </c>
      <c r="Q69" s="140">
        <v>0.12562276280224999</v>
      </c>
      <c r="R69" s="139"/>
      <c r="S69" s="139"/>
    </row>
    <row r="70" spans="1:19" x14ac:dyDescent="0.4">
      <c r="G70" s="138"/>
      <c r="H70" s="138"/>
      <c r="I70" s="138"/>
      <c r="J70" s="138"/>
      <c r="K70" s="138"/>
      <c r="L70" s="138"/>
      <c r="M70" s="138"/>
      <c r="N70" s="138"/>
      <c r="O70" s="137"/>
      <c r="P70" s="137"/>
      <c r="Q70" s="137"/>
    </row>
    <row r="71" spans="1:19" x14ac:dyDescent="0.4">
      <c r="C71" s="8" t="s">
        <v>83</v>
      </c>
    </row>
    <row r="72" spans="1:19" x14ac:dyDescent="0.4">
      <c r="C72" s="9" t="s">
        <v>82</v>
      </c>
    </row>
    <row r="73" spans="1:19" x14ac:dyDescent="0.4">
      <c r="C73" s="8" t="s">
        <v>81</v>
      </c>
    </row>
    <row r="74" spans="1:19" x14ac:dyDescent="0.4">
      <c r="C74" s="8" t="s">
        <v>80</v>
      </c>
    </row>
    <row r="75" spans="1:19" x14ac:dyDescent="0.4">
      <c r="C75" s="8" t="s">
        <v>79</v>
      </c>
    </row>
  </sheetData>
  <mergeCells count="15">
    <mergeCell ref="Q3:Q4"/>
    <mergeCell ref="O2:Q2"/>
    <mergeCell ref="O3:O4"/>
    <mergeCell ref="A1:D1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h26'!A1" display="'h26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showGridLines="0" zoomScale="90" zoomScaleNormal="90" workbookViewId="0">
      <pane xSplit="6" ySplit="5" topLeftCell="G15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36" customWidth="1"/>
    <col min="2" max="2" width="1.125" style="136" customWidth="1"/>
    <col min="3" max="3" width="6.75" style="136" customWidth="1"/>
    <col min="4" max="4" width="2.625" style="136" bestFit="1" customWidth="1"/>
    <col min="5" max="5" width="7.125" style="136" bestFit="1" customWidth="1"/>
    <col min="6" max="6" width="6.375" style="136" customWidth="1"/>
    <col min="7" max="8" width="12.75" style="136" bestFit="1" customWidth="1"/>
    <col min="9" max="9" width="7.625" style="136" customWidth="1"/>
    <col min="10" max="10" width="9.625" style="136" customWidth="1"/>
    <col min="11" max="12" width="12.75" style="136" bestFit="1" customWidth="1"/>
    <col min="13" max="13" width="7.625" style="136" customWidth="1"/>
    <col min="14" max="16" width="9.625" style="136" customWidth="1"/>
    <col min="17" max="17" width="8.625" style="136" customWidth="1"/>
    <col min="18" max="16384" width="9" style="136"/>
  </cols>
  <sheetData>
    <row r="1" spans="1:19" ht="17.25" customHeight="1" thickBot="1" x14ac:dyDescent="0.45">
      <c r="A1" s="281" t="str">
        <f>'h26'!A1</f>
        <v>平成26年度</v>
      </c>
      <c r="B1" s="281"/>
      <c r="C1" s="281"/>
      <c r="D1" s="281"/>
      <c r="E1" s="89"/>
      <c r="F1" s="89"/>
      <c r="G1" s="89"/>
      <c r="H1" s="89"/>
      <c r="I1" s="89"/>
      <c r="J1" s="92" t="str">
        <f ca="1">RIGHT(CELL("filename",$A$1),LEN(CELL("filename",$A$1))-FIND("]",CELL("filename",$A$1)))</f>
        <v>11月（下旬）</v>
      </c>
      <c r="K1" s="93" t="s">
        <v>72</v>
      </c>
      <c r="L1" s="89"/>
      <c r="M1" s="89"/>
      <c r="N1" s="89"/>
      <c r="O1" s="89"/>
      <c r="P1" s="89"/>
      <c r="Q1" s="89"/>
    </row>
    <row r="2" spans="1:19" x14ac:dyDescent="0.4">
      <c r="A2" s="299">
        <v>26</v>
      </c>
      <c r="B2" s="284"/>
      <c r="C2" s="1">
        <v>2014</v>
      </c>
      <c r="D2" s="2" t="s">
        <v>141</v>
      </c>
      <c r="E2" s="2">
        <v>11</v>
      </c>
      <c r="F2" s="2" t="s">
        <v>140</v>
      </c>
      <c r="G2" s="291" t="s">
        <v>139</v>
      </c>
      <c r="H2" s="284"/>
      <c r="I2" s="284"/>
      <c r="J2" s="292"/>
      <c r="K2" s="284" t="s">
        <v>138</v>
      </c>
      <c r="L2" s="284"/>
      <c r="M2" s="284"/>
      <c r="N2" s="284"/>
      <c r="O2" s="291" t="s">
        <v>137</v>
      </c>
      <c r="P2" s="284"/>
      <c r="Q2" s="302"/>
    </row>
    <row r="3" spans="1:19" x14ac:dyDescent="0.4">
      <c r="A3" s="295" t="s">
        <v>136</v>
      </c>
      <c r="B3" s="296"/>
      <c r="C3" s="296"/>
      <c r="D3" s="296"/>
      <c r="E3" s="296"/>
      <c r="F3" s="296"/>
      <c r="G3" s="293" t="s">
        <v>305</v>
      </c>
      <c r="H3" s="287" t="s">
        <v>304</v>
      </c>
      <c r="I3" s="289" t="s">
        <v>133</v>
      </c>
      <c r="J3" s="290"/>
      <c r="K3" s="285" t="s">
        <v>305</v>
      </c>
      <c r="L3" s="287" t="s">
        <v>304</v>
      </c>
      <c r="M3" s="289" t="s">
        <v>133</v>
      </c>
      <c r="N3" s="290"/>
      <c r="O3" s="303" t="s">
        <v>305</v>
      </c>
      <c r="P3" s="282" t="s">
        <v>304</v>
      </c>
      <c r="Q3" s="300" t="s">
        <v>131</v>
      </c>
    </row>
    <row r="4" spans="1:19" ht="14.25" thickBot="1" x14ac:dyDescent="0.45">
      <c r="A4" s="297"/>
      <c r="B4" s="298"/>
      <c r="C4" s="298"/>
      <c r="D4" s="298"/>
      <c r="E4" s="298"/>
      <c r="F4" s="298"/>
      <c r="G4" s="294"/>
      <c r="H4" s="288"/>
      <c r="I4" s="3" t="s">
        <v>132</v>
      </c>
      <c r="J4" s="4" t="s">
        <v>131</v>
      </c>
      <c r="K4" s="286"/>
      <c r="L4" s="288"/>
      <c r="M4" s="3" t="s">
        <v>132</v>
      </c>
      <c r="N4" s="4" t="s">
        <v>131</v>
      </c>
      <c r="O4" s="304"/>
      <c r="P4" s="283"/>
      <c r="Q4" s="301"/>
    </row>
    <row r="5" spans="1:19" x14ac:dyDescent="0.4">
      <c r="A5" s="176" t="s">
        <v>149</v>
      </c>
      <c r="B5" s="195"/>
      <c r="C5" s="195"/>
      <c r="D5" s="195"/>
      <c r="E5" s="195"/>
      <c r="F5" s="195"/>
      <c r="G5" s="194">
        <v>158468</v>
      </c>
      <c r="H5" s="193">
        <v>144231</v>
      </c>
      <c r="I5" s="192">
        <v>1.0987097087311326</v>
      </c>
      <c r="J5" s="191">
        <v>14237</v>
      </c>
      <c r="K5" s="194">
        <v>209709</v>
      </c>
      <c r="L5" s="193">
        <v>205386</v>
      </c>
      <c r="M5" s="192">
        <v>1.021048172708948</v>
      </c>
      <c r="N5" s="191">
        <v>4323</v>
      </c>
      <c r="O5" s="190">
        <v>0.75565664802178256</v>
      </c>
      <c r="P5" s="189">
        <v>0.70224358038035695</v>
      </c>
      <c r="Q5" s="188">
        <v>5.3413067641425616E-2</v>
      </c>
      <c r="R5" s="139"/>
      <c r="S5" s="139"/>
    </row>
    <row r="6" spans="1:19" x14ac:dyDescent="0.4">
      <c r="A6" s="159" t="s">
        <v>129</v>
      </c>
      <c r="B6" s="158" t="s">
        <v>128</v>
      </c>
      <c r="C6" s="158"/>
      <c r="D6" s="158"/>
      <c r="E6" s="158"/>
      <c r="F6" s="158"/>
      <c r="G6" s="157">
        <v>66432</v>
      </c>
      <c r="H6" s="156">
        <v>60066</v>
      </c>
      <c r="I6" s="155">
        <v>1.1059834182399362</v>
      </c>
      <c r="J6" s="154">
        <v>6366</v>
      </c>
      <c r="K6" s="177">
        <v>85141</v>
      </c>
      <c r="L6" s="156">
        <v>82211</v>
      </c>
      <c r="M6" s="155">
        <v>1.0356399995134471</v>
      </c>
      <c r="N6" s="154">
        <v>2930</v>
      </c>
      <c r="O6" s="153">
        <v>0.78025862980232785</v>
      </c>
      <c r="P6" s="152">
        <v>0.73063215384802516</v>
      </c>
      <c r="Q6" s="151">
        <v>4.9626475954302696E-2</v>
      </c>
      <c r="R6" s="139"/>
      <c r="S6" s="139"/>
    </row>
    <row r="7" spans="1:19" x14ac:dyDescent="0.4">
      <c r="A7" s="169"/>
      <c r="B7" s="159" t="s">
        <v>127</v>
      </c>
      <c r="C7" s="158"/>
      <c r="D7" s="158"/>
      <c r="E7" s="158"/>
      <c r="F7" s="158"/>
      <c r="G7" s="157">
        <v>44208</v>
      </c>
      <c r="H7" s="156">
        <v>38013</v>
      </c>
      <c r="I7" s="155">
        <v>1.1629705627022335</v>
      </c>
      <c r="J7" s="154">
        <v>6195</v>
      </c>
      <c r="K7" s="157">
        <v>56696</v>
      </c>
      <c r="L7" s="156">
        <v>52786</v>
      </c>
      <c r="M7" s="155">
        <v>1.0740726707839199</v>
      </c>
      <c r="N7" s="154">
        <v>3910</v>
      </c>
      <c r="O7" s="153">
        <v>0.77973754762240721</v>
      </c>
      <c r="P7" s="152">
        <v>0.7201341264729284</v>
      </c>
      <c r="Q7" s="151">
        <v>5.9603421149478808E-2</v>
      </c>
      <c r="R7" s="139"/>
      <c r="S7" s="139"/>
    </row>
    <row r="8" spans="1:19" x14ac:dyDescent="0.4">
      <c r="A8" s="169"/>
      <c r="B8" s="169"/>
      <c r="C8" s="168" t="s">
        <v>98</v>
      </c>
      <c r="D8" s="5"/>
      <c r="E8" s="167"/>
      <c r="F8" s="6" t="s">
        <v>84</v>
      </c>
      <c r="G8" s="166">
        <v>37103</v>
      </c>
      <c r="H8" s="165">
        <v>33481</v>
      </c>
      <c r="I8" s="164">
        <v>1.108180759236582</v>
      </c>
      <c r="J8" s="163">
        <v>3622</v>
      </c>
      <c r="K8" s="166">
        <v>46821</v>
      </c>
      <c r="L8" s="165">
        <v>46423</v>
      </c>
      <c r="M8" s="164">
        <v>1.0085733364926868</v>
      </c>
      <c r="N8" s="163">
        <v>398</v>
      </c>
      <c r="O8" s="162">
        <v>0.7924435616496871</v>
      </c>
      <c r="P8" s="161">
        <v>0.72121577666243031</v>
      </c>
      <c r="Q8" s="160">
        <v>7.1227784987256793E-2</v>
      </c>
      <c r="R8" s="139"/>
      <c r="S8" s="139"/>
    </row>
    <row r="9" spans="1:19" x14ac:dyDescent="0.4">
      <c r="A9" s="169"/>
      <c r="B9" s="169"/>
      <c r="C9" s="168" t="s">
        <v>112</v>
      </c>
      <c r="D9" s="167"/>
      <c r="E9" s="167"/>
      <c r="F9" s="6" t="s">
        <v>84</v>
      </c>
      <c r="G9" s="166">
        <v>7105</v>
      </c>
      <c r="H9" s="165">
        <v>3755</v>
      </c>
      <c r="I9" s="164">
        <v>1.8921438082556592</v>
      </c>
      <c r="J9" s="163">
        <v>3350</v>
      </c>
      <c r="K9" s="166">
        <v>9875</v>
      </c>
      <c r="L9" s="165">
        <v>5000</v>
      </c>
      <c r="M9" s="164">
        <v>1.9750000000000001</v>
      </c>
      <c r="N9" s="163">
        <v>4875</v>
      </c>
      <c r="O9" s="162">
        <v>0.71949367088607596</v>
      </c>
      <c r="P9" s="161">
        <v>0.751</v>
      </c>
      <c r="Q9" s="160">
        <v>-3.1506329113924036E-2</v>
      </c>
      <c r="R9" s="139"/>
      <c r="S9" s="139"/>
    </row>
    <row r="10" spans="1:19" x14ac:dyDescent="0.4">
      <c r="A10" s="169"/>
      <c r="B10" s="169"/>
      <c r="C10" s="168" t="s">
        <v>96</v>
      </c>
      <c r="D10" s="167"/>
      <c r="E10" s="167"/>
      <c r="F10" s="173"/>
      <c r="G10" s="166">
        <v>0</v>
      </c>
      <c r="H10" s="165">
        <v>0</v>
      </c>
      <c r="I10" s="164" t="e">
        <v>#DIV/0!</v>
      </c>
      <c r="J10" s="163">
        <v>0</v>
      </c>
      <c r="K10" s="166">
        <v>0</v>
      </c>
      <c r="L10" s="165">
        <v>0</v>
      </c>
      <c r="M10" s="164" t="e">
        <v>#DIV/0!</v>
      </c>
      <c r="N10" s="163">
        <v>0</v>
      </c>
      <c r="O10" s="162" t="e">
        <v>#DIV/0!</v>
      </c>
      <c r="P10" s="161" t="e">
        <v>#DIV/0!</v>
      </c>
      <c r="Q10" s="160" t="e">
        <v>#DIV/0!</v>
      </c>
      <c r="R10" s="139"/>
      <c r="S10" s="139"/>
    </row>
    <row r="11" spans="1:19" x14ac:dyDescent="0.4">
      <c r="A11" s="169"/>
      <c r="B11" s="169"/>
      <c r="C11" s="168" t="s">
        <v>97</v>
      </c>
      <c r="D11" s="167"/>
      <c r="E11" s="167"/>
      <c r="F11" s="173"/>
      <c r="G11" s="166">
        <v>0</v>
      </c>
      <c r="H11" s="165">
        <v>0</v>
      </c>
      <c r="I11" s="164" t="e">
        <v>#DIV/0!</v>
      </c>
      <c r="J11" s="163">
        <v>0</v>
      </c>
      <c r="K11" s="166">
        <v>0</v>
      </c>
      <c r="L11" s="165">
        <v>0</v>
      </c>
      <c r="M11" s="164" t="e">
        <v>#DIV/0!</v>
      </c>
      <c r="N11" s="163">
        <v>0</v>
      </c>
      <c r="O11" s="162" t="e">
        <v>#DIV/0!</v>
      </c>
      <c r="P11" s="161" t="e">
        <v>#DIV/0!</v>
      </c>
      <c r="Q11" s="160" t="e">
        <v>#DIV/0!</v>
      </c>
      <c r="R11" s="139"/>
      <c r="S11" s="139"/>
    </row>
    <row r="12" spans="1:19" x14ac:dyDescent="0.4">
      <c r="A12" s="169"/>
      <c r="B12" s="169"/>
      <c r="C12" s="168" t="s">
        <v>93</v>
      </c>
      <c r="D12" s="167"/>
      <c r="E12" s="167"/>
      <c r="F12" s="173"/>
      <c r="G12" s="166">
        <v>0</v>
      </c>
      <c r="H12" s="165">
        <v>0</v>
      </c>
      <c r="I12" s="164" t="e">
        <v>#DIV/0!</v>
      </c>
      <c r="J12" s="163">
        <v>0</v>
      </c>
      <c r="K12" s="166">
        <v>0</v>
      </c>
      <c r="L12" s="165">
        <v>0</v>
      </c>
      <c r="M12" s="164" t="e">
        <v>#DIV/0!</v>
      </c>
      <c r="N12" s="163">
        <v>0</v>
      </c>
      <c r="O12" s="162" t="e">
        <v>#DIV/0!</v>
      </c>
      <c r="P12" s="161" t="e">
        <v>#DIV/0!</v>
      </c>
      <c r="Q12" s="160" t="e">
        <v>#DIV/0!</v>
      </c>
      <c r="R12" s="139"/>
      <c r="S12" s="139"/>
    </row>
    <row r="13" spans="1:19" x14ac:dyDescent="0.4">
      <c r="A13" s="169"/>
      <c r="B13" s="169"/>
      <c r="C13" s="168" t="s">
        <v>91</v>
      </c>
      <c r="D13" s="167"/>
      <c r="E13" s="167"/>
      <c r="F13" s="6" t="s">
        <v>84</v>
      </c>
      <c r="G13" s="166">
        <v>0</v>
      </c>
      <c r="H13" s="165">
        <v>777</v>
      </c>
      <c r="I13" s="164">
        <v>0</v>
      </c>
      <c r="J13" s="163">
        <v>-777</v>
      </c>
      <c r="K13" s="166">
        <v>0</v>
      </c>
      <c r="L13" s="165">
        <v>1363</v>
      </c>
      <c r="M13" s="164">
        <v>0</v>
      </c>
      <c r="N13" s="163">
        <v>-1363</v>
      </c>
      <c r="O13" s="162" t="e">
        <v>#DIV/0!</v>
      </c>
      <c r="P13" s="161">
        <v>0.57006603081438001</v>
      </c>
      <c r="Q13" s="160" t="e">
        <v>#DIV/0!</v>
      </c>
      <c r="R13" s="139"/>
      <c r="S13" s="139"/>
    </row>
    <row r="14" spans="1:19" x14ac:dyDescent="0.4">
      <c r="A14" s="169"/>
      <c r="B14" s="169"/>
      <c r="C14" s="168" t="s">
        <v>110</v>
      </c>
      <c r="D14" s="167"/>
      <c r="E14" s="167"/>
      <c r="F14" s="173"/>
      <c r="G14" s="166">
        <v>0</v>
      </c>
      <c r="H14" s="165">
        <v>0</v>
      </c>
      <c r="I14" s="164" t="e">
        <v>#DIV/0!</v>
      </c>
      <c r="J14" s="163">
        <v>0</v>
      </c>
      <c r="K14" s="166">
        <v>0</v>
      </c>
      <c r="L14" s="165">
        <v>0</v>
      </c>
      <c r="M14" s="164" t="e">
        <v>#DIV/0!</v>
      </c>
      <c r="N14" s="163">
        <v>0</v>
      </c>
      <c r="O14" s="162" t="e">
        <v>#DIV/0!</v>
      </c>
      <c r="P14" s="161" t="e">
        <v>#DIV/0!</v>
      </c>
      <c r="Q14" s="160" t="e">
        <v>#DIV/0!</v>
      </c>
      <c r="R14" s="139"/>
      <c r="S14" s="139"/>
    </row>
    <row r="15" spans="1:19" x14ac:dyDescent="0.4">
      <c r="A15" s="169"/>
      <c r="B15" s="169"/>
      <c r="C15" s="168" t="s">
        <v>90</v>
      </c>
      <c r="D15" s="167"/>
      <c r="E15" s="167"/>
      <c r="F15" s="173"/>
      <c r="G15" s="166">
        <v>0</v>
      </c>
      <c r="H15" s="165">
        <v>0</v>
      </c>
      <c r="I15" s="164" t="e">
        <v>#DIV/0!</v>
      </c>
      <c r="J15" s="163">
        <v>0</v>
      </c>
      <c r="K15" s="166">
        <v>0</v>
      </c>
      <c r="L15" s="165">
        <v>0</v>
      </c>
      <c r="M15" s="164" t="e">
        <v>#DIV/0!</v>
      </c>
      <c r="N15" s="163">
        <v>0</v>
      </c>
      <c r="O15" s="162" t="e">
        <v>#DIV/0!</v>
      </c>
      <c r="P15" s="161" t="e">
        <v>#DIV/0!</v>
      </c>
      <c r="Q15" s="160" t="e">
        <v>#DIV/0!</v>
      </c>
      <c r="R15" s="139"/>
      <c r="S15" s="139"/>
    </row>
    <row r="16" spans="1:19" x14ac:dyDescent="0.4">
      <c r="A16" s="169"/>
      <c r="B16" s="169"/>
      <c r="C16" s="149" t="s">
        <v>126</v>
      </c>
      <c r="D16" s="147"/>
      <c r="E16" s="147"/>
      <c r="F16" s="187"/>
      <c r="G16" s="146">
        <v>0</v>
      </c>
      <c r="H16" s="145">
        <v>0</v>
      </c>
      <c r="I16" s="144" t="e">
        <v>#DIV/0!</v>
      </c>
      <c r="J16" s="143">
        <v>0</v>
      </c>
      <c r="K16" s="146">
        <v>0</v>
      </c>
      <c r="L16" s="145">
        <v>0</v>
      </c>
      <c r="M16" s="144" t="e">
        <v>#DIV/0!</v>
      </c>
      <c r="N16" s="143">
        <v>0</v>
      </c>
      <c r="O16" s="142" t="e">
        <v>#DIV/0!</v>
      </c>
      <c r="P16" s="141" t="e">
        <v>#DIV/0!</v>
      </c>
      <c r="Q16" s="140" t="e">
        <v>#DIV/0!</v>
      </c>
      <c r="R16" s="139"/>
      <c r="S16" s="139"/>
    </row>
    <row r="17" spans="1:19" x14ac:dyDescent="0.4">
      <c r="A17" s="169"/>
      <c r="B17" s="159" t="s">
        <v>125</v>
      </c>
      <c r="C17" s="158"/>
      <c r="D17" s="158"/>
      <c r="E17" s="158"/>
      <c r="F17" s="174"/>
      <c r="G17" s="157">
        <v>21665</v>
      </c>
      <c r="H17" s="156">
        <v>21479</v>
      </c>
      <c r="I17" s="155">
        <v>1.0086596210251875</v>
      </c>
      <c r="J17" s="154">
        <v>186</v>
      </c>
      <c r="K17" s="157">
        <v>27555</v>
      </c>
      <c r="L17" s="156">
        <v>28645</v>
      </c>
      <c r="M17" s="155">
        <v>0.96194798394135106</v>
      </c>
      <c r="N17" s="154">
        <v>-1090</v>
      </c>
      <c r="O17" s="153">
        <v>0.78624569043730719</v>
      </c>
      <c r="P17" s="152">
        <v>0.74983417699423982</v>
      </c>
      <c r="Q17" s="151">
        <v>3.6411513443067367E-2</v>
      </c>
      <c r="R17" s="139"/>
      <c r="S17" s="139"/>
    </row>
    <row r="18" spans="1:19" x14ac:dyDescent="0.4">
      <c r="A18" s="169"/>
      <c r="B18" s="169"/>
      <c r="C18" s="168" t="s">
        <v>98</v>
      </c>
      <c r="D18" s="167"/>
      <c r="E18" s="167"/>
      <c r="F18" s="173"/>
      <c r="G18" s="166">
        <v>0</v>
      </c>
      <c r="H18" s="165">
        <v>0</v>
      </c>
      <c r="I18" s="164" t="e">
        <v>#DIV/0!</v>
      </c>
      <c r="J18" s="163">
        <v>0</v>
      </c>
      <c r="K18" s="200">
        <v>0</v>
      </c>
      <c r="L18" s="165">
        <v>0</v>
      </c>
      <c r="M18" s="164" t="e">
        <v>#DIV/0!</v>
      </c>
      <c r="N18" s="163">
        <v>0</v>
      </c>
      <c r="O18" s="162" t="e">
        <v>#DIV/0!</v>
      </c>
      <c r="P18" s="161" t="e">
        <v>#DIV/0!</v>
      </c>
      <c r="Q18" s="160" t="e">
        <v>#DIV/0!</v>
      </c>
      <c r="R18" s="139"/>
      <c r="S18" s="139"/>
    </row>
    <row r="19" spans="1:19" x14ac:dyDescent="0.4">
      <c r="A19" s="169"/>
      <c r="B19" s="169"/>
      <c r="C19" s="168" t="s">
        <v>96</v>
      </c>
      <c r="D19" s="167"/>
      <c r="E19" s="167"/>
      <c r="F19" s="6" t="s">
        <v>84</v>
      </c>
      <c r="G19" s="166">
        <v>3336</v>
      </c>
      <c r="H19" s="165">
        <v>3529</v>
      </c>
      <c r="I19" s="164">
        <v>0.94531028620005664</v>
      </c>
      <c r="J19" s="163">
        <v>-193</v>
      </c>
      <c r="K19" s="200">
        <v>4400</v>
      </c>
      <c r="L19" s="165">
        <v>4385</v>
      </c>
      <c r="M19" s="164">
        <v>1.0034207525655645</v>
      </c>
      <c r="N19" s="163">
        <v>15</v>
      </c>
      <c r="O19" s="162">
        <v>0.75818181818181818</v>
      </c>
      <c r="P19" s="161">
        <v>0.8047890535917902</v>
      </c>
      <c r="Q19" s="160">
        <v>-4.6607235409972025E-2</v>
      </c>
      <c r="R19" s="139"/>
      <c r="S19" s="139"/>
    </row>
    <row r="20" spans="1:19" x14ac:dyDescent="0.4">
      <c r="A20" s="169"/>
      <c r="B20" s="169"/>
      <c r="C20" s="168" t="s">
        <v>97</v>
      </c>
      <c r="D20" s="167"/>
      <c r="E20" s="167"/>
      <c r="F20" s="6" t="s">
        <v>84</v>
      </c>
      <c r="G20" s="166">
        <v>7473</v>
      </c>
      <c r="H20" s="165">
        <v>7572</v>
      </c>
      <c r="I20" s="164">
        <v>0.98692551505546755</v>
      </c>
      <c r="J20" s="163">
        <v>-99</v>
      </c>
      <c r="K20" s="200">
        <v>8700</v>
      </c>
      <c r="L20" s="165">
        <v>8715</v>
      </c>
      <c r="M20" s="164">
        <v>0.99827882960413084</v>
      </c>
      <c r="N20" s="163">
        <v>-15</v>
      </c>
      <c r="O20" s="162">
        <v>0.85896551724137926</v>
      </c>
      <c r="P20" s="161">
        <v>0.86884681583476764</v>
      </c>
      <c r="Q20" s="160">
        <v>-9.8812985933883768E-3</v>
      </c>
      <c r="R20" s="139"/>
      <c r="S20" s="139"/>
    </row>
    <row r="21" spans="1:19" x14ac:dyDescent="0.4">
      <c r="A21" s="169"/>
      <c r="B21" s="169"/>
      <c r="C21" s="168" t="s">
        <v>98</v>
      </c>
      <c r="D21" s="5" t="s">
        <v>0</v>
      </c>
      <c r="E21" s="167" t="s">
        <v>89</v>
      </c>
      <c r="F21" s="6" t="s">
        <v>84</v>
      </c>
      <c r="G21" s="166">
        <v>2083</v>
      </c>
      <c r="H21" s="165">
        <v>1747</v>
      </c>
      <c r="I21" s="164">
        <v>1.1923297080709787</v>
      </c>
      <c r="J21" s="163">
        <v>336</v>
      </c>
      <c r="K21" s="200">
        <v>2900</v>
      </c>
      <c r="L21" s="165">
        <v>2755</v>
      </c>
      <c r="M21" s="164">
        <v>1.0526315789473684</v>
      </c>
      <c r="N21" s="163">
        <v>145</v>
      </c>
      <c r="O21" s="162">
        <v>0.71827586206896554</v>
      </c>
      <c r="P21" s="161">
        <v>0.6341197822141561</v>
      </c>
      <c r="Q21" s="160">
        <v>8.415607985480944E-2</v>
      </c>
      <c r="R21" s="139"/>
      <c r="S21" s="139"/>
    </row>
    <row r="22" spans="1:19" x14ac:dyDescent="0.4">
      <c r="A22" s="169"/>
      <c r="B22" s="169"/>
      <c r="C22" s="168" t="s">
        <v>98</v>
      </c>
      <c r="D22" s="5" t="s">
        <v>0</v>
      </c>
      <c r="E22" s="167" t="s">
        <v>123</v>
      </c>
      <c r="F22" s="6" t="s">
        <v>84</v>
      </c>
      <c r="G22" s="166">
        <v>975</v>
      </c>
      <c r="H22" s="165">
        <v>915</v>
      </c>
      <c r="I22" s="164">
        <v>1.0655737704918034</v>
      </c>
      <c r="J22" s="163">
        <v>60</v>
      </c>
      <c r="K22" s="200">
        <v>1450</v>
      </c>
      <c r="L22" s="165">
        <v>1490</v>
      </c>
      <c r="M22" s="164">
        <v>0.97315436241610742</v>
      </c>
      <c r="N22" s="163">
        <v>-40</v>
      </c>
      <c r="O22" s="162">
        <v>0.67241379310344829</v>
      </c>
      <c r="P22" s="161">
        <v>0.61409395973154357</v>
      </c>
      <c r="Q22" s="160">
        <v>5.8319833371904717E-2</v>
      </c>
      <c r="R22" s="139"/>
      <c r="S22" s="139"/>
    </row>
    <row r="23" spans="1:19" x14ac:dyDescent="0.4">
      <c r="A23" s="169"/>
      <c r="B23" s="169"/>
      <c r="C23" s="168" t="s">
        <v>98</v>
      </c>
      <c r="D23" s="5" t="s">
        <v>0</v>
      </c>
      <c r="E23" s="167" t="s">
        <v>124</v>
      </c>
      <c r="F23" s="6" t="s">
        <v>88</v>
      </c>
      <c r="G23" s="166">
        <v>0</v>
      </c>
      <c r="H23" s="165">
        <v>0</v>
      </c>
      <c r="I23" s="164" t="e">
        <v>#DIV/0!</v>
      </c>
      <c r="J23" s="163">
        <v>0</v>
      </c>
      <c r="K23" s="200">
        <v>0</v>
      </c>
      <c r="L23" s="165">
        <v>0</v>
      </c>
      <c r="M23" s="164" t="e">
        <v>#DIV/0!</v>
      </c>
      <c r="N23" s="163">
        <v>0</v>
      </c>
      <c r="O23" s="162" t="e">
        <v>#DIV/0!</v>
      </c>
      <c r="P23" s="161" t="e">
        <v>#DIV/0!</v>
      </c>
      <c r="Q23" s="160" t="e">
        <v>#DIV/0!</v>
      </c>
      <c r="R23" s="139"/>
      <c r="S23" s="139"/>
    </row>
    <row r="24" spans="1:19" x14ac:dyDescent="0.4">
      <c r="A24" s="169"/>
      <c r="B24" s="169"/>
      <c r="C24" s="168" t="s">
        <v>96</v>
      </c>
      <c r="D24" s="5" t="s">
        <v>0</v>
      </c>
      <c r="E24" s="167" t="s">
        <v>89</v>
      </c>
      <c r="F24" s="6" t="s">
        <v>84</v>
      </c>
      <c r="G24" s="166">
        <v>587</v>
      </c>
      <c r="H24" s="165">
        <v>802</v>
      </c>
      <c r="I24" s="164">
        <v>0.73192019950124687</v>
      </c>
      <c r="J24" s="163">
        <v>-215</v>
      </c>
      <c r="K24" s="200">
        <v>1500</v>
      </c>
      <c r="L24" s="165">
        <v>1495</v>
      </c>
      <c r="M24" s="164">
        <v>1.0033444816053512</v>
      </c>
      <c r="N24" s="163">
        <v>5</v>
      </c>
      <c r="O24" s="162">
        <v>0.39133333333333331</v>
      </c>
      <c r="P24" s="161">
        <v>0.53645484949832778</v>
      </c>
      <c r="Q24" s="160">
        <v>-0.14512151616499447</v>
      </c>
      <c r="R24" s="139"/>
      <c r="S24" s="139"/>
    </row>
    <row r="25" spans="1:19" x14ac:dyDescent="0.4">
      <c r="A25" s="169"/>
      <c r="B25" s="169"/>
      <c r="C25" s="168" t="s">
        <v>96</v>
      </c>
      <c r="D25" s="5" t="s">
        <v>0</v>
      </c>
      <c r="E25" s="167" t="s">
        <v>123</v>
      </c>
      <c r="F25" s="173"/>
      <c r="G25" s="166">
        <v>0</v>
      </c>
      <c r="H25" s="165">
        <v>0</v>
      </c>
      <c r="I25" s="164" t="e">
        <v>#DIV/0!</v>
      </c>
      <c r="J25" s="163">
        <v>0</v>
      </c>
      <c r="K25" s="200">
        <v>0</v>
      </c>
      <c r="L25" s="165">
        <v>0</v>
      </c>
      <c r="M25" s="164" t="e">
        <v>#DIV/0!</v>
      </c>
      <c r="N25" s="163">
        <v>0</v>
      </c>
      <c r="O25" s="162" t="e">
        <v>#DIV/0!</v>
      </c>
      <c r="P25" s="161" t="e">
        <v>#DIV/0!</v>
      </c>
      <c r="Q25" s="160" t="e">
        <v>#DIV/0!</v>
      </c>
      <c r="R25" s="139"/>
      <c r="S25" s="139"/>
    </row>
    <row r="26" spans="1:19" x14ac:dyDescent="0.4">
      <c r="A26" s="169"/>
      <c r="B26" s="169"/>
      <c r="C26" s="168" t="s">
        <v>90</v>
      </c>
      <c r="D26" s="5" t="s">
        <v>0</v>
      </c>
      <c r="E26" s="167" t="s">
        <v>89</v>
      </c>
      <c r="F26" s="173"/>
      <c r="G26" s="166">
        <v>0</v>
      </c>
      <c r="H26" s="165">
        <v>0</v>
      </c>
      <c r="I26" s="164" t="e">
        <v>#DIV/0!</v>
      </c>
      <c r="J26" s="163">
        <v>0</v>
      </c>
      <c r="K26" s="200">
        <v>0</v>
      </c>
      <c r="L26" s="165">
        <v>0</v>
      </c>
      <c r="M26" s="164" t="e">
        <v>#DIV/0!</v>
      </c>
      <c r="N26" s="163">
        <v>0</v>
      </c>
      <c r="O26" s="162" t="e">
        <v>#DIV/0!</v>
      </c>
      <c r="P26" s="161" t="e">
        <v>#DIV/0!</v>
      </c>
      <c r="Q26" s="160" t="e">
        <v>#DIV/0!</v>
      </c>
      <c r="R26" s="139"/>
      <c r="S26" s="139"/>
    </row>
    <row r="27" spans="1:19" x14ac:dyDescent="0.4">
      <c r="A27" s="169"/>
      <c r="B27" s="169"/>
      <c r="C27" s="168" t="s">
        <v>93</v>
      </c>
      <c r="D27" s="5" t="s">
        <v>0</v>
      </c>
      <c r="E27" s="167" t="s">
        <v>89</v>
      </c>
      <c r="F27" s="173"/>
      <c r="G27" s="166">
        <v>0</v>
      </c>
      <c r="H27" s="165">
        <v>0</v>
      </c>
      <c r="I27" s="164" t="e">
        <v>#DIV/0!</v>
      </c>
      <c r="J27" s="163">
        <v>0</v>
      </c>
      <c r="K27" s="200">
        <v>0</v>
      </c>
      <c r="L27" s="165">
        <v>0</v>
      </c>
      <c r="M27" s="164" t="e">
        <v>#DIV/0!</v>
      </c>
      <c r="N27" s="163">
        <v>0</v>
      </c>
      <c r="O27" s="162" t="e">
        <v>#DIV/0!</v>
      </c>
      <c r="P27" s="161" t="e">
        <v>#DIV/0!</v>
      </c>
      <c r="Q27" s="160" t="e">
        <v>#DIV/0!</v>
      </c>
      <c r="R27" s="139"/>
      <c r="S27" s="139"/>
    </row>
    <row r="28" spans="1:19" x14ac:dyDescent="0.4">
      <c r="A28" s="169"/>
      <c r="B28" s="169"/>
      <c r="C28" s="168" t="s">
        <v>110</v>
      </c>
      <c r="D28" s="167"/>
      <c r="E28" s="167"/>
      <c r="F28" s="173"/>
      <c r="G28" s="166">
        <v>0</v>
      </c>
      <c r="H28" s="165">
        <v>0</v>
      </c>
      <c r="I28" s="164" t="e">
        <v>#DIV/0!</v>
      </c>
      <c r="J28" s="163">
        <v>0</v>
      </c>
      <c r="K28" s="200">
        <v>0</v>
      </c>
      <c r="L28" s="165">
        <v>0</v>
      </c>
      <c r="M28" s="164" t="e">
        <v>#DIV/0!</v>
      </c>
      <c r="N28" s="163">
        <v>0</v>
      </c>
      <c r="O28" s="162" t="e">
        <v>#DIV/0!</v>
      </c>
      <c r="P28" s="161" t="e">
        <v>#DIV/0!</v>
      </c>
      <c r="Q28" s="160" t="e">
        <v>#DIV/0!</v>
      </c>
      <c r="R28" s="139"/>
      <c r="S28" s="139"/>
    </row>
    <row r="29" spans="1:19" x14ac:dyDescent="0.4">
      <c r="A29" s="169"/>
      <c r="B29" s="169"/>
      <c r="C29" s="168" t="s">
        <v>105</v>
      </c>
      <c r="D29" s="167"/>
      <c r="E29" s="167"/>
      <c r="F29" s="173"/>
      <c r="G29" s="166">
        <v>0</v>
      </c>
      <c r="H29" s="165">
        <v>0</v>
      </c>
      <c r="I29" s="164" t="e">
        <v>#DIV/0!</v>
      </c>
      <c r="J29" s="163">
        <v>0</v>
      </c>
      <c r="K29" s="200">
        <v>0</v>
      </c>
      <c r="L29" s="165">
        <v>0</v>
      </c>
      <c r="M29" s="164" t="e">
        <v>#DIV/0!</v>
      </c>
      <c r="N29" s="163">
        <v>0</v>
      </c>
      <c r="O29" s="162" t="e">
        <v>#DIV/0!</v>
      </c>
      <c r="P29" s="161" t="e">
        <v>#DIV/0!</v>
      </c>
      <c r="Q29" s="160" t="e">
        <v>#DIV/0!</v>
      </c>
      <c r="R29" s="139"/>
      <c r="S29" s="139"/>
    </row>
    <row r="30" spans="1:19" x14ac:dyDescent="0.4">
      <c r="A30" s="169"/>
      <c r="B30" s="169"/>
      <c r="C30" s="168" t="s">
        <v>122</v>
      </c>
      <c r="D30" s="167"/>
      <c r="E30" s="167"/>
      <c r="F30" s="173"/>
      <c r="G30" s="166">
        <v>0</v>
      </c>
      <c r="H30" s="165">
        <v>0</v>
      </c>
      <c r="I30" s="164" t="e">
        <v>#DIV/0!</v>
      </c>
      <c r="J30" s="163">
        <v>0</v>
      </c>
      <c r="K30" s="200">
        <v>0</v>
      </c>
      <c r="L30" s="165">
        <v>0</v>
      </c>
      <c r="M30" s="164" t="e">
        <v>#DIV/0!</v>
      </c>
      <c r="N30" s="163">
        <v>0</v>
      </c>
      <c r="O30" s="162" t="e">
        <v>#DIV/0!</v>
      </c>
      <c r="P30" s="161" t="e">
        <v>#DIV/0!</v>
      </c>
      <c r="Q30" s="160" t="e">
        <v>#DIV/0!</v>
      </c>
      <c r="R30" s="139"/>
      <c r="S30" s="139"/>
    </row>
    <row r="31" spans="1:19" x14ac:dyDescent="0.4">
      <c r="A31" s="169"/>
      <c r="B31" s="169"/>
      <c r="C31" s="168" t="s">
        <v>121</v>
      </c>
      <c r="D31" s="167"/>
      <c r="E31" s="167"/>
      <c r="F31" s="6" t="s">
        <v>84</v>
      </c>
      <c r="G31" s="166">
        <v>1158</v>
      </c>
      <c r="H31" s="165">
        <v>1292</v>
      </c>
      <c r="I31" s="164">
        <v>0.89628482972136225</v>
      </c>
      <c r="J31" s="163">
        <v>-134</v>
      </c>
      <c r="K31" s="200">
        <v>1450</v>
      </c>
      <c r="L31" s="165">
        <v>2610</v>
      </c>
      <c r="M31" s="164">
        <v>0.55555555555555558</v>
      </c>
      <c r="N31" s="163">
        <v>-1160</v>
      </c>
      <c r="O31" s="162">
        <v>0.79862068965517241</v>
      </c>
      <c r="P31" s="161">
        <v>0.49501915708812261</v>
      </c>
      <c r="Q31" s="160">
        <v>0.3036015325670498</v>
      </c>
      <c r="R31" s="139"/>
      <c r="S31" s="139"/>
    </row>
    <row r="32" spans="1:19" x14ac:dyDescent="0.4">
      <c r="A32" s="169"/>
      <c r="B32" s="169"/>
      <c r="C32" s="168" t="s">
        <v>120</v>
      </c>
      <c r="D32" s="167"/>
      <c r="E32" s="167"/>
      <c r="F32" s="173"/>
      <c r="G32" s="166">
        <v>0</v>
      </c>
      <c r="H32" s="165">
        <v>0</v>
      </c>
      <c r="I32" s="164" t="e">
        <v>#DIV/0!</v>
      </c>
      <c r="J32" s="163">
        <v>0</v>
      </c>
      <c r="K32" s="200">
        <v>0</v>
      </c>
      <c r="L32" s="165">
        <v>0</v>
      </c>
      <c r="M32" s="164" t="e">
        <v>#DIV/0!</v>
      </c>
      <c r="N32" s="163">
        <v>0</v>
      </c>
      <c r="O32" s="162" t="e">
        <v>#DIV/0!</v>
      </c>
      <c r="P32" s="161" t="e">
        <v>#DIV/0!</v>
      </c>
      <c r="Q32" s="160" t="e">
        <v>#DIV/0!</v>
      </c>
      <c r="R32" s="139"/>
      <c r="S32" s="139"/>
    </row>
    <row r="33" spans="1:19" x14ac:dyDescent="0.4">
      <c r="A33" s="169"/>
      <c r="B33" s="169"/>
      <c r="C33" s="168" t="s">
        <v>119</v>
      </c>
      <c r="D33" s="167"/>
      <c r="E33" s="167"/>
      <c r="F33" s="6" t="s">
        <v>84</v>
      </c>
      <c r="G33" s="166">
        <v>894</v>
      </c>
      <c r="H33" s="165">
        <v>885</v>
      </c>
      <c r="I33" s="164">
        <v>1.0101694915254238</v>
      </c>
      <c r="J33" s="163">
        <v>9</v>
      </c>
      <c r="K33" s="200">
        <v>1305</v>
      </c>
      <c r="L33" s="165">
        <v>1495</v>
      </c>
      <c r="M33" s="164">
        <v>0.87290969899665549</v>
      </c>
      <c r="N33" s="163">
        <v>-190</v>
      </c>
      <c r="O33" s="162">
        <v>0.68505747126436778</v>
      </c>
      <c r="P33" s="161">
        <v>0.59197324414715724</v>
      </c>
      <c r="Q33" s="160">
        <v>9.3084227117210538E-2</v>
      </c>
      <c r="R33" s="139"/>
      <c r="S33" s="139"/>
    </row>
    <row r="34" spans="1:19" x14ac:dyDescent="0.4">
      <c r="A34" s="169"/>
      <c r="B34" s="169"/>
      <c r="C34" s="168" t="s">
        <v>94</v>
      </c>
      <c r="D34" s="167"/>
      <c r="E34" s="167"/>
      <c r="F34" s="173"/>
      <c r="G34" s="166">
        <v>0</v>
      </c>
      <c r="H34" s="165">
        <v>0</v>
      </c>
      <c r="I34" s="164" t="e">
        <v>#DIV/0!</v>
      </c>
      <c r="J34" s="163">
        <v>0</v>
      </c>
      <c r="K34" s="200">
        <v>0</v>
      </c>
      <c r="L34" s="165">
        <v>0</v>
      </c>
      <c r="M34" s="164" t="e">
        <v>#DIV/0!</v>
      </c>
      <c r="N34" s="163">
        <v>0</v>
      </c>
      <c r="O34" s="162" t="e">
        <v>#DIV/0!</v>
      </c>
      <c r="P34" s="161" t="e">
        <v>#DIV/0!</v>
      </c>
      <c r="Q34" s="160" t="e">
        <v>#DIV/0!</v>
      </c>
      <c r="R34" s="139"/>
      <c r="S34" s="139"/>
    </row>
    <row r="35" spans="1:19" x14ac:dyDescent="0.4">
      <c r="A35" s="169"/>
      <c r="B35" s="169"/>
      <c r="C35" s="168" t="s">
        <v>90</v>
      </c>
      <c r="D35" s="167"/>
      <c r="E35" s="167"/>
      <c r="F35" s="173"/>
      <c r="G35" s="166">
        <v>0</v>
      </c>
      <c r="H35" s="165">
        <v>0</v>
      </c>
      <c r="I35" s="164" t="e">
        <v>#DIV/0!</v>
      </c>
      <c r="J35" s="163">
        <v>0</v>
      </c>
      <c r="K35" s="200">
        <v>0</v>
      </c>
      <c r="L35" s="165">
        <v>0</v>
      </c>
      <c r="M35" s="164" t="e">
        <v>#DIV/0!</v>
      </c>
      <c r="N35" s="163">
        <v>0</v>
      </c>
      <c r="O35" s="162" t="e">
        <v>#DIV/0!</v>
      </c>
      <c r="P35" s="161" t="e">
        <v>#DIV/0!</v>
      </c>
      <c r="Q35" s="160" t="e">
        <v>#DIV/0!</v>
      </c>
      <c r="R35" s="139"/>
      <c r="S35" s="139"/>
    </row>
    <row r="36" spans="1:19" x14ac:dyDescent="0.4">
      <c r="A36" s="169"/>
      <c r="B36" s="150"/>
      <c r="C36" s="149" t="s">
        <v>93</v>
      </c>
      <c r="D36" s="147"/>
      <c r="E36" s="147"/>
      <c r="F36" s="6" t="s">
        <v>84</v>
      </c>
      <c r="G36" s="146">
        <v>5159</v>
      </c>
      <c r="H36" s="145">
        <v>4737</v>
      </c>
      <c r="I36" s="144">
        <v>1.0890859193582436</v>
      </c>
      <c r="J36" s="143">
        <v>422</v>
      </c>
      <c r="K36" s="198">
        <v>5850</v>
      </c>
      <c r="L36" s="145">
        <v>5700</v>
      </c>
      <c r="M36" s="144">
        <v>1.0263157894736843</v>
      </c>
      <c r="N36" s="143">
        <v>150</v>
      </c>
      <c r="O36" s="142">
        <v>0.88188034188034192</v>
      </c>
      <c r="P36" s="141">
        <v>0.83105263157894738</v>
      </c>
      <c r="Q36" s="140">
        <v>5.0827710301394546E-2</v>
      </c>
      <c r="R36" s="139"/>
      <c r="S36" s="139"/>
    </row>
    <row r="37" spans="1:19" x14ac:dyDescent="0.4">
      <c r="A37" s="169"/>
      <c r="B37" s="159" t="s">
        <v>118</v>
      </c>
      <c r="C37" s="158"/>
      <c r="D37" s="158"/>
      <c r="E37" s="158"/>
      <c r="F37" s="174"/>
      <c r="G37" s="157">
        <v>559</v>
      </c>
      <c r="H37" s="156">
        <v>574</v>
      </c>
      <c r="I37" s="155">
        <v>0.97386759581881532</v>
      </c>
      <c r="J37" s="154">
        <v>-15</v>
      </c>
      <c r="K37" s="157">
        <v>890</v>
      </c>
      <c r="L37" s="156">
        <v>780</v>
      </c>
      <c r="M37" s="155">
        <v>1.141025641025641</v>
      </c>
      <c r="N37" s="154">
        <v>110</v>
      </c>
      <c r="O37" s="153">
        <v>0.62808988764044948</v>
      </c>
      <c r="P37" s="152">
        <v>0.73589743589743595</v>
      </c>
      <c r="Q37" s="151">
        <v>-0.10780754825698646</v>
      </c>
      <c r="R37" s="139"/>
      <c r="S37" s="139"/>
    </row>
    <row r="38" spans="1:19" x14ac:dyDescent="0.4">
      <c r="A38" s="169"/>
      <c r="B38" s="169"/>
      <c r="C38" s="168" t="s">
        <v>117</v>
      </c>
      <c r="D38" s="167"/>
      <c r="E38" s="167"/>
      <c r="F38" s="6" t="s">
        <v>84</v>
      </c>
      <c r="G38" s="166">
        <v>263</v>
      </c>
      <c r="H38" s="165">
        <v>311</v>
      </c>
      <c r="I38" s="164">
        <v>0.84565916398713825</v>
      </c>
      <c r="J38" s="163">
        <v>-48</v>
      </c>
      <c r="K38" s="166">
        <v>500</v>
      </c>
      <c r="L38" s="165">
        <v>390</v>
      </c>
      <c r="M38" s="164">
        <v>1.2820512820512822</v>
      </c>
      <c r="N38" s="163">
        <v>110</v>
      </c>
      <c r="O38" s="162">
        <v>0.52600000000000002</v>
      </c>
      <c r="P38" s="161">
        <v>0.79743589743589749</v>
      </c>
      <c r="Q38" s="160">
        <v>-0.27143589743589747</v>
      </c>
      <c r="R38" s="139"/>
      <c r="S38" s="139"/>
    </row>
    <row r="39" spans="1:19" x14ac:dyDescent="0.4">
      <c r="A39" s="150"/>
      <c r="B39" s="150"/>
      <c r="C39" s="186" t="s">
        <v>116</v>
      </c>
      <c r="D39" s="185"/>
      <c r="E39" s="185"/>
      <c r="F39" s="6" t="s">
        <v>84</v>
      </c>
      <c r="G39" s="184">
        <v>296</v>
      </c>
      <c r="H39" s="183">
        <v>263</v>
      </c>
      <c r="I39" s="182">
        <v>1.1254752851711027</v>
      </c>
      <c r="J39" s="181">
        <v>33</v>
      </c>
      <c r="K39" s="184">
        <v>390</v>
      </c>
      <c r="L39" s="183">
        <v>390</v>
      </c>
      <c r="M39" s="182">
        <v>1</v>
      </c>
      <c r="N39" s="181">
        <v>0</v>
      </c>
      <c r="O39" s="180">
        <v>0.75897435897435894</v>
      </c>
      <c r="P39" s="179">
        <v>0.67435897435897441</v>
      </c>
      <c r="Q39" s="178">
        <v>8.4615384615384537E-2</v>
      </c>
      <c r="R39" s="139"/>
      <c r="S39" s="139"/>
    </row>
    <row r="40" spans="1:19" x14ac:dyDescent="0.4">
      <c r="A40" s="159" t="s">
        <v>115</v>
      </c>
      <c r="B40" s="158" t="s">
        <v>114</v>
      </c>
      <c r="C40" s="158"/>
      <c r="D40" s="158"/>
      <c r="E40" s="158"/>
      <c r="F40" s="174"/>
      <c r="G40" s="157">
        <v>92036</v>
      </c>
      <c r="H40" s="156">
        <v>84165</v>
      </c>
      <c r="I40" s="155">
        <v>1.093518683538288</v>
      </c>
      <c r="J40" s="154">
        <v>7871</v>
      </c>
      <c r="K40" s="177">
        <v>124568</v>
      </c>
      <c r="L40" s="156">
        <v>123175</v>
      </c>
      <c r="M40" s="155">
        <v>1.0113091130505378</v>
      </c>
      <c r="N40" s="154">
        <v>1393</v>
      </c>
      <c r="O40" s="153">
        <v>0.73884143600282581</v>
      </c>
      <c r="P40" s="152">
        <v>0.68329612340166435</v>
      </c>
      <c r="Q40" s="151">
        <v>5.5545312601161467E-2</v>
      </c>
      <c r="R40" s="139"/>
      <c r="S40" s="139"/>
    </row>
    <row r="41" spans="1:19" x14ac:dyDescent="0.4">
      <c r="A41" s="176"/>
      <c r="B41" s="159" t="s">
        <v>113</v>
      </c>
      <c r="C41" s="158"/>
      <c r="D41" s="158"/>
      <c r="E41" s="158"/>
      <c r="F41" s="174"/>
      <c r="G41" s="157">
        <v>89894</v>
      </c>
      <c r="H41" s="156">
        <v>82855</v>
      </c>
      <c r="I41" s="155">
        <v>1.0849556454046225</v>
      </c>
      <c r="J41" s="154">
        <v>7039</v>
      </c>
      <c r="K41" s="157">
        <v>121323</v>
      </c>
      <c r="L41" s="156">
        <v>120001</v>
      </c>
      <c r="M41" s="155">
        <v>1.0110165748618762</v>
      </c>
      <c r="N41" s="154">
        <v>1322</v>
      </c>
      <c r="O41" s="153">
        <v>0.74094771807489102</v>
      </c>
      <c r="P41" s="152">
        <v>0.69045257956183703</v>
      </c>
      <c r="Q41" s="151">
        <v>5.0495138513053983E-2</v>
      </c>
      <c r="R41" s="139"/>
      <c r="S41" s="139"/>
    </row>
    <row r="42" spans="1:19" x14ac:dyDescent="0.4">
      <c r="A42" s="169"/>
      <c r="B42" s="169"/>
      <c r="C42" s="168" t="s">
        <v>98</v>
      </c>
      <c r="D42" s="167"/>
      <c r="E42" s="167"/>
      <c r="F42" s="6" t="s">
        <v>84</v>
      </c>
      <c r="G42" s="166">
        <v>37009</v>
      </c>
      <c r="H42" s="165">
        <v>32234</v>
      </c>
      <c r="I42" s="164">
        <v>1.1481355090897809</v>
      </c>
      <c r="J42" s="163">
        <v>4775</v>
      </c>
      <c r="K42" s="166">
        <v>47416</v>
      </c>
      <c r="L42" s="165">
        <v>46639</v>
      </c>
      <c r="M42" s="164">
        <v>1.0166598769270354</v>
      </c>
      <c r="N42" s="163">
        <v>777</v>
      </c>
      <c r="O42" s="162">
        <v>0.78051712502108994</v>
      </c>
      <c r="P42" s="161">
        <v>0.69113831771693213</v>
      </c>
      <c r="Q42" s="160">
        <v>8.9378807304157815E-2</v>
      </c>
      <c r="R42" s="139"/>
      <c r="S42" s="139"/>
    </row>
    <row r="43" spans="1:19" x14ac:dyDescent="0.4">
      <c r="A43" s="169"/>
      <c r="B43" s="169"/>
      <c r="C43" s="168" t="s">
        <v>112</v>
      </c>
      <c r="D43" s="167"/>
      <c r="E43" s="167"/>
      <c r="F43" s="6" t="s">
        <v>84</v>
      </c>
      <c r="G43" s="166">
        <v>4553</v>
      </c>
      <c r="H43" s="165">
        <v>4953</v>
      </c>
      <c r="I43" s="164">
        <v>0.91924086412275385</v>
      </c>
      <c r="J43" s="163">
        <v>-400</v>
      </c>
      <c r="K43" s="166">
        <v>5684</v>
      </c>
      <c r="L43" s="165">
        <v>6900</v>
      </c>
      <c r="M43" s="164">
        <v>0.82376811594202903</v>
      </c>
      <c r="N43" s="163">
        <v>-1216</v>
      </c>
      <c r="O43" s="162">
        <v>0.80102040816326525</v>
      </c>
      <c r="P43" s="161">
        <v>0.71782608695652173</v>
      </c>
      <c r="Q43" s="160">
        <v>8.3194321206743527E-2</v>
      </c>
      <c r="R43" s="139"/>
      <c r="S43" s="139"/>
    </row>
    <row r="44" spans="1:19" x14ac:dyDescent="0.4">
      <c r="A44" s="169"/>
      <c r="B44" s="169"/>
      <c r="C44" s="168" t="s">
        <v>96</v>
      </c>
      <c r="D44" s="167"/>
      <c r="E44" s="167"/>
      <c r="F44" s="6" t="s">
        <v>84</v>
      </c>
      <c r="G44" s="166">
        <v>5153</v>
      </c>
      <c r="H44" s="165">
        <v>5094</v>
      </c>
      <c r="I44" s="164">
        <v>1.0115822536317236</v>
      </c>
      <c r="J44" s="163">
        <v>59</v>
      </c>
      <c r="K44" s="166">
        <v>7730</v>
      </c>
      <c r="L44" s="165">
        <v>6830</v>
      </c>
      <c r="M44" s="164">
        <v>1.1317715959004393</v>
      </c>
      <c r="N44" s="163">
        <v>900</v>
      </c>
      <c r="O44" s="162">
        <v>0.66662354463130657</v>
      </c>
      <c r="P44" s="161">
        <v>0.74582723279648611</v>
      </c>
      <c r="Q44" s="160">
        <v>-7.9203688165179531E-2</v>
      </c>
      <c r="R44" s="139"/>
      <c r="S44" s="139"/>
    </row>
    <row r="45" spans="1:19" x14ac:dyDescent="0.4">
      <c r="A45" s="169"/>
      <c r="B45" s="169"/>
      <c r="C45" s="168" t="s">
        <v>90</v>
      </c>
      <c r="D45" s="167"/>
      <c r="E45" s="167"/>
      <c r="F45" s="6" t="s">
        <v>84</v>
      </c>
      <c r="G45" s="166">
        <v>2595</v>
      </c>
      <c r="H45" s="165">
        <v>2871</v>
      </c>
      <c r="I45" s="164">
        <v>0.90386624869383492</v>
      </c>
      <c r="J45" s="163">
        <v>-276</v>
      </c>
      <c r="K45" s="166">
        <v>3597</v>
      </c>
      <c r="L45" s="165">
        <v>3666</v>
      </c>
      <c r="M45" s="164">
        <v>0.98117839607201307</v>
      </c>
      <c r="N45" s="163">
        <v>-69</v>
      </c>
      <c r="O45" s="162">
        <v>0.72143452877397829</v>
      </c>
      <c r="P45" s="161">
        <v>0.7831423895253683</v>
      </c>
      <c r="Q45" s="160">
        <v>-6.1707860751390009E-2</v>
      </c>
      <c r="R45" s="139"/>
      <c r="S45" s="139"/>
    </row>
    <row r="46" spans="1:19" x14ac:dyDescent="0.4">
      <c r="A46" s="169"/>
      <c r="B46" s="169"/>
      <c r="C46" s="168" t="s">
        <v>93</v>
      </c>
      <c r="D46" s="167"/>
      <c r="E46" s="167"/>
      <c r="F46" s="6" t="s">
        <v>84</v>
      </c>
      <c r="G46" s="166">
        <v>6034</v>
      </c>
      <c r="H46" s="165">
        <v>6561</v>
      </c>
      <c r="I46" s="164">
        <v>0.9196768785246151</v>
      </c>
      <c r="J46" s="163">
        <v>-527</v>
      </c>
      <c r="K46" s="166">
        <v>8100</v>
      </c>
      <c r="L46" s="165">
        <v>8371</v>
      </c>
      <c r="M46" s="164">
        <v>0.96762632899295187</v>
      </c>
      <c r="N46" s="163">
        <v>-271</v>
      </c>
      <c r="O46" s="162">
        <v>0.74493827160493831</v>
      </c>
      <c r="P46" s="161">
        <v>0.78377732648429099</v>
      </c>
      <c r="Q46" s="160">
        <v>-3.8839054879352686E-2</v>
      </c>
      <c r="R46" s="139"/>
      <c r="S46" s="139"/>
    </row>
    <row r="47" spans="1:19" x14ac:dyDescent="0.4">
      <c r="A47" s="169"/>
      <c r="B47" s="169"/>
      <c r="C47" s="168" t="s">
        <v>97</v>
      </c>
      <c r="D47" s="167"/>
      <c r="E47" s="167"/>
      <c r="F47" s="6" t="s">
        <v>84</v>
      </c>
      <c r="G47" s="166">
        <v>13590</v>
      </c>
      <c r="H47" s="165">
        <v>12523</v>
      </c>
      <c r="I47" s="164">
        <v>1.0852032260640421</v>
      </c>
      <c r="J47" s="163">
        <v>1067</v>
      </c>
      <c r="K47" s="166">
        <v>16989</v>
      </c>
      <c r="L47" s="165">
        <v>14792</v>
      </c>
      <c r="M47" s="164">
        <v>1.1485262303948081</v>
      </c>
      <c r="N47" s="163">
        <v>2197</v>
      </c>
      <c r="O47" s="162">
        <v>0.799929366060392</v>
      </c>
      <c r="P47" s="161">
        <v>0.84660627366143859</v>
      </c>
      <c r="Q47" s="160">
        <v>-4.6676907601046591E-2</v>
      </c>
      <c r="R47" s="139"/>
      <c r="S47" s="139"/>
    </row>
    <row r="48" spans="1:19" x14ac:dyDescent="0.4">
      <c r="A48" s="169"/>
      <c r="B48" s="169"/>
      <c r="C48" s="168" t="s">
        <v>91</v>
      </c>
      <c r="D48" s="167"/>
      <c r="E48" s="167"/>
      <c r="F48" s="6" t="s">
        <v>84</v>
      </c>
      <c r="G48" s="166">
        <v>1490</v>
      </c>
      <c r="H48" s="165">
        <v>1109</v>
      </c>
      <c r="I48" s="164">
        <v>1.3435527502254283</v>
      </c>
      <c r="J48" s="163">
        <v>381</v>
      </c>
      <c r="K48" s="166">
        <v>2700</v>
      </c>
      <c r="L48" s="165">
        <v>2700</v>
      </c>
      <c r="M48" s="164">
        <v>1</v>
      </c>
      <c r="N48" s="163">
        <v>0</v>
      </c>
      <c r="O48" s="162">
        <v>0.55185185185185182</v>
      </c>
      <c r="P48" s="161">
        <v>0.41074074074074074</v>
      </c>
      <c r="Q48" s="160">
        <v>0.14111111111111108</v>
      </c>
      <c r="R48" s="139"/>
      <c r="S48" s="139"/>
    </row>
    <row r="49" spans="1:19" x14ac:dyDescent="0.4">
      <c r="A49" s="169"/>
      <c r="B49" s="169"/>
      <c r="C49" s="168" t="s">
        <v>111</v>
      </c>
      <c r="D49" s="167"/>
      <c r="E49" s="167"/>
      <c r="F49" s="6" t="s">
        <v>84</v>
      </c>
      <c r="G49" s="166">
        <v>1317</v>
      </c>
      <c r="H49" s="165">
        <v>1054</v>
      </c>
      <c r="I49" s="164">
        <v>1.2495256166982922</v>
      </c>
      <c r="J49" s="163">
        <v>263</v>
      </c>
      <c r="K49" s="166">
        <v>1760</v>
      </c>
      <c r="L49" s="165">
        <v>1760</v>
      </c>
      <c r="M49" s="164">
        <v>1</v>
      </c>
      <c r="N49" s="163">
        <v>0</v>
      </c>
      <c r="O49" s="162">
        <v>0.74829545454545454</v>
      </c>
      <c r="P49" s="161">
        <v>0.59886363636363638</v>
      </c>
      <c r="Q49" s="160">
        <v>0.14943181818181817</v>
      </c>
      <c r="R49" s="139"/>
      <c r="S49" s="139"/>
    </row>
    <row r="50" spans="1:19" x14ac:dyDescent="0.4">
      <c r="A50" s="169"/>
      <c r="B50" s="169"/>
      <c r="C50" s="168" t="s">
        <v>110</v>
      </c>
      <c r="D50" s="167"/>
      <c r="E50" s="167"/>
      <c r="F50" s="6" t="s">
        <v>84</v>
      </c>
      <c r="G50" s="166">
        <v>1930</v>
      </c>
      <c r="H50" s="165">
        <v>2193</v>
      </c>
      <c r="I50" s="164">
        <v>0.88007295941632468</v>
      </c>
      <c r="J50" s="163">
        <v>-263</v>
      </c>
      <c r="K50" s="166">
        <v>2700</v>
      </c>
      <c r="L50" s="165">
        <v>2970</v>
      </c>
      <c r="M50" s="164">
        <v>0.90909090909090906</v>
      </c>
      <c r="N50" s="163">
        <v>-270</v>
      </c>
      <c r="O50" s="162">
        <v>0.71481481481481479</v>
      </c>
      <c r="P50" s="161">
        <v>0.73838383838383836</v>
      </c>
      <c r="Q50" s="160">
        <v>-2.3569023569023573E-2</v>
      </c>
      <c r="R50" s="139"/>
      <c r="S50" s="139"/>
    </row>
    <row r="51" spans="1:19" x14ac:dyDescent="0.4">
      <c r="A51" s="169"/>
      <c r="B51" s="169"/>
      <c r="C51" s="168" t="s">
        <v>109</v>
      </c>
      <c r="D51" s="167"/>
      <c r="E51" s="167"/>
      <c r="F51" s="6" t="s">
        <v>88</v>
      </c>
      <c r="G51" s="166">
        <v>928</v>
      </c>
      <c r="H51" s="165">
        <v>947</v>
      </c>
      <c r="I51" s="164">
        <v>0.97993664202745512</v>
      </c>
      <c r="J51" s="163">
        <v>-19</v>
      </c>
      <c r="K51" s="166">
        <v>1310</v>
      </c>
      <c r="L51" s="165">
        <v>1340</v>
      </c>
      <c r="M51" s="164">
        <v>0.97761194029850751</v>
      </c>
      <c r="N51" s="163">
        <v>-30</v>
      </c>
      <c r="O51" s="162">
        <v>0.7083969465648855</v>
      </c>
      <c r="P51" s="161">
        <v>0.70671641791044781</v>
      </c>
      <c r="Q51" s="160">
        <v>1.6805286544376852E-3</v>
      </c>
      <c r="R51" s="139"/>
      <c r="S51" s="139"/>
    </row>
    <row r="52" spans="1:19" x14ac:dyDescent="0.4">
      <c r="A52" s="169"/>
      <c r="B52" s="169"/>
      <c r="C52" s="168" t="s">
        <v>108</v>
      </c>
      <c r="D52" s="167"/>
      <c r="E52" s="167"/>
      <c r="F52" s="6" t="s">
        <v>84</v>
      </c>
      <c r="G52" s="166">
        <v>773</v>
      </c>
      <c r="H52" s="165">
        <v>1001</v>
      </c>
      <c r="I52" s="164">
        <v>0.77222777222777228</v>
      </c>
      <c r="J52" s="163">
        <v>-228</v>
      </c>
      <c r="K52" s="166">
        <v>1760</v>
      </c>
      <c r="L52" s="165">
        <v>1760</v>
      </c>
      <c r="M52" s="164">
        <v>1</v>
      </c>
      <c r="N52" s="163">
        <v>0</v>
      </c>
      <c r="O52" s="162">
        <v>0.43920454545454546</v>
      </c>
      <c r="P52" s="161">
        <v>0.56874999999999998</v>
      </c>
      <c r="Q52" s="160">
        <v>-0.12954545454545452</v>
      </c>
      <c r="R52" s="139"/>
      <c r="S52" s="139"/>
    </row>
    <row r="53" spans="1:19" x14ac:dyDescent="0.4">
      <c r="A53" s="169"/>
      <c r="B53" s="169"/>
      <c r="C53" s="168" t="s">
        <v>107</v>
      </c>
      <c r="D53" s="167"/>
      <c r="E53" s="167"/>
      <c r="F53" s="6" t="s">
        <v>84</v>
      </c>
      <c r="G53" s="166">
        <v>1987</v>
      </c>
      <c r="H53" s="165">
        <v>1786</v>
      </c>
      <c r="I53" s="164">
        <v>1.1125419932810749</v>
      </c>
      <c r="J53" s="163">
        <v>201</v>
      </c>
      <c r="K53" s="166">
        <v>2835</v>
      </c>
      <c r="L53" s="165">
        <v>2700</v>
      </c>
      <c r="M53" s="164">
        <v>1.05</v>
      </c>
      <c r="N53" s="163">
        <v>135</v>
      </c>
      <c r="O53" s="162">
        <v>0.70088183421516759</v>
      </c>
      <c r="P53" s="161">
        <v>0.66148148148148145</v>
      </c>
      <c r="Q53" s="160">
        <v>3.9400352733686139E-2</v>
      </c>
      <c r="R53" s="139"/>
      <c r="S53" s="139"/>
    </row>
    <row r="54" spans="1:19" x14ac:dyDescent="0.4">
      <c r="A54" s="169"/>
      <c r="B54" s="169"/>
      <c r="C54" s="168" t="s">
        <v>106</v>
      </c>
      <c r="D54" s="167"/>
      <c r="E54" s="167"/>
      <c r="F54" s="6" t="s">
        <v>84</v>
      </c>
      <c r="G54" s="166">
        <v>1491</v>
      </c>
      <c r="H54" s="165">
        <v>1027</v>
      </c>
      <c r="I54" s="164">
        <v>1.4518013631937683</v>
      </c>
      <c r="J54" s="163">
        <v>464</v>
      </c>
      <c r="K54" s="166">
        <v>2700</v>
      </c>
      <c r="L54" s="165">
        <v>2700</v>
      </c>
      <c r="M54" s="164">
        <v>1</v>
      </c>
      <c r="N54" s="163">
        <v>0</v>
      </c>
      <c r="O54" s="162">
        <v>0.55222222222222217</v>
      </c>
      <c r="P54" s="161">
        <v>0.38037037037037036</v>
      </c>
      <c r="Q54" s="160">
        <v>0.17185185185185181</v>
      </c>
      <c r="R54" s="139"/>
      <c r="S54" s="139"/>
    </row>
    <row r="55" spans="1:19" x14ac:dyDescent="0.4">
      <c r="A55" s="169"/>
      <c r="B55" s="169"/>
      <c r="C55" s="168" t="s">
        <v>105</v>
      </c>
      <c r="D55" s="167"/>
      <c r="E55" s="167"/>
      <c r="F55" s="6" t="s">
        <v>84</v>
      </c>
      <c r="G55" s="166">
        <v>982</v>
      </c>
      <c r="H55" s="165">
        <v>852</v>
      </c>
      <c r="I55" s="164">
        <v>1.1525821596244132</v>
      </c>
      <c r="J55" s="163">
        <v>130</v>
      </c>
      <c r="K55" s="166">
        <v>1710</v>
      </c>
      <c r="L55" s="165">
        <v>1760</v>
      </c>
      <c r="M55" s="164">
        <v>0.97159090909090906</v>
      </c>
      <c r="N55" s="163">
        <v>-50</v>
      </c>
      <c r="O55" s="162">
        <v>0.57426900584795326</v>
      </c>
      <c r="P55" s="161">
        <v>0.48409090909090907</v>
      </c>
      <c r="Q55" s="160">
        <v>9.017809675704419E-2</v>
      </c>
      <c r="R55" s="139"/>
      <c r="S55" s="139"/>
    </row>
    <row r="56" spans="1:19" x14ac:dyDescent="0.4">
      <c r="A56" s="169"/>
      <c r="B56" s="169"/>
      <c r="C56" s="168" t="s">
        <v>103</v>
      </c>
      <c r="D56" s="167"/>
      <c r="E56" s="167"/>
      <c r="F56" s="6" t="s">
        <v>84</v>
      </c>
      <c r="G56" s="166">
        <v>1211</v>
      </c>
      <c r="H56" s="165">
        <v>1030</v>
      </c>
      <c r="I56" s="164">
        <v>1.1757281553398058</v>
      </c>
      <c r="J56" s="163">
        <v>181</v>
      </c>
      <c r="K56" s="166">
        <v>1494</v>
      </c>
      <c r="L56" s="165">
        <v>1760</v>
      </c>
      <c r="M56" s="164">
        <v>0.84886363636363638</v>
      </c>
      <c r="N56" s="163">
        <v>-266</v>
      </c>
      <c r="O56" s="162">
        <v>0.81057563587684067</v>
      </c>
      <c r="P56" s="161">
        <v>0.58522727272727271</v>
      </c>
      <c r="Q56" s="160">
        <v>0.22534836314956797</v>
      </c>
      <c r="R56" s="139"/>
      <c r="S56" s="139"/>
    </row>
    <row r="57" spans="1:19" x14ac:dyDescent="0.4">
      <c r="A57" s="169"/>
      <c r="B57" s="169"/>
      <c r="C57" s="168" t="s">
        <v>102</v>
      </c>
      <c r="D57" s="167"/>
      <c r="E57" s="167"/>
      <c r="F57" s="6" t="s">
        <v>84</v>
      </c>
      <c r="G57" s="166">
        <v>985</v>
      </c>
      <c r="H57" s="165">
        <v>849</v>
      </c>
      <c r="I57" s="164">
        <v>1.160188457008245</v>
      </c>
      <c r="J57" s="163">
        <v>136</v>
      </c>
      <c r="K57" s="166">
        <v>1760</v>
      </c>
      <c r="L57" s="165">
        <v>1760</v>
      </c>
      <c r="M57" s="164">
        <v>1</v>
      </c>
      <c r="N57" s="163">
        <v>0</v>
      </c>
      <c r="O57" s="162">
        <v>0.55965909090909094</v>
      </c>
      <c r="P57" s="161">
        <v>0.48238636363636361</v>
      </c>
      <c r="Q57" s="160">
        <v>7.7272727272727326E-2</v>
      </c>
      <c r="R57" s="139"/>
      <c r="S57" s="139"/>
    </row>
    <row r="58" spans="1:19" x14ac:dyDescent="0.4">
      <c r="A58" s="169"/>
      <c r="B58" s="169"/>
      <c r="C58" s="168" t="s">
        <v>104</v>
      </c>
      <c r="D58" s="167"/>
      <c r="E58" s="167"/>
      <c r="F58" s="6" t="s">
        <v>84</v>
      </c>
      <c r="G58" s="166">
        <v>843</v>
      </c>
      <c r="H58" s="165">
        <v>702</v>
      </c>
      <c r="I58" s="164">
        <v>1.2008547008547008</v>
      </c>
      <c r="J58" s="163">
        <v>141</v>
      </c>
      <c r="K58" s="166">
        <v>1199</v>
      </c>
      <c r="L58" s="165">
        <v>1200</v>
      </c>
      <c r="M58" s="164">
        <v>0.99916666666666665</v>
      </c>
      <c r="N58" s="163">
        <v>-1</v>
      </c>
      <c r="O58" s="162">
        <v>0.70308590492076728</v>
      </c>
      <c r="P58" s="161">
        <v>0.58499999999999996</v>
      </c>
      <c r="Q58" s="160">
        <v>0.11808590492076732</v>
      </c>
      <c r="R58" s="139"/>
      <c r="S58" s="139"/>
    </row>
    <row r="59" spans="1:19" x14ac:dyDescent="0.4">
      <c r="A59" s="169"/>
      <c r="B59" s="169"/>
      <c r="C59" s="168" t="s">
        <v>101</v>
      </c>
      <c r="D59" s="167"/>
      <c r="E59" s="167"/>
      <c r="F59" s="6" t="s">
        <v>84</v>
      </c>
      <c r="G59" s="166">
        <v>2652</v>
      </c>
      <c r="H59" s="165">
        <v>2427</v>
      </c>
      <c r="I59" s="164">
        <v>1.0927070457354759</v>
      </c>
      <c r="J59" s="163">
        <v>225</v>
      </c>
      <c r="K59" s="166">
        <v>3659</v>
      </c>
      <c r="L59" s="165">
        <v>4254</v>
      </c>
      <c r="M59" s="164">
        <v>0.86013164080865068</v>
      </c>
      <c r="N59" s="163">
        <v>-595</v>
      </c>
      <c r="O59" s="162">
        <v>0.72478819349549062</v>
      </c>
      <c r="P59" s="161">
        <v>0.57052186177715092</v>
      </c>
      <c r="Q59" s="160">
        <v>0.1542663317183397</v>
      </c>
      <c r="R59" s="139"/>
      <c r="S59" s="139"/>
    </row>
    <row r="60" spans="1:19" x14ac:dyDescent="0.4">
      <c r="A60" s="169"/>
      <c r="B60" s="169"/>
      <c r="C60" s="168" t="s">
        <v>98</v>
      </c>
      <c r="D60" s="5" t="s">
        <v>0</v>
      </c>
      <c r="E60" s="167" t="s">
        <v>89</v>
      </c>
      <c r="F60" s="6" t="s">
        <v>84</v>
      </c>
      <c r="G60" s="166">
        <v>2108</v>
      </c>
      <c r="H60" s="165">
        <v>1827</v>
      </c>
      <c r="I60" s="164">
        <v>1.1538040503557745</v>
      </c>
      <c r="J60" s="163">
        <v>281</v>
      </c>
      <c r="K60" s="166">
        <v>2700</v>
      </c>
      <c r="L60" s="165">
        <v>2700</v>
      </c>
      <c r="M60" s="164">
        <v>1</v>
      </c>
      <c r="N60" s="163">
        <v>0</v>
      </c>
      <c r="O60" s="162">
        <v>0.78074074074074074</v>
      </c>
      <c r="P60" s="161">
        <v>0.67666666666666664</v>
      </c>
      <c r="Q60" s="160">
        <v>0.1040740740740741</v>
      </c>
      <c r="R60" s="139"/>
      <c r="S60" s="139"/>
    </row>
    <row r="61" spans="1:19" x14ac:dyDescent="0.4">
      <c r="A61" s="169"/>
      <c r="B61" s="169"/>
      <c r="C61" s="168" t="s">
        <v>96</v>
      </c>
      <c r="D61" s="5" t="s">
        <v>0</v>
      </c>
      <c r="E61" s="167" t="s">
        <v>89</v>
      </c>
      <c r="F61" s="6" t="s">
        <v>84</v>
      </c>
      <c r="G61" s="166">
        <v>1135</v>
      </c>
      <c r="H61" s="165">
        <v>949</v>
      </c>
      <c r="I61" s="164">
        <v>1.195995785036881</v>
      </c>
      <c r="J61" s="163">
        <v>186</v>
      </c>
      <c r="K61" s="166">
        <v>1760</v>
      </c>
      <c r="L61" s="165">
        <v>1679</v>
      </c>
      <c r="M61" s="164">
        <v>1.0482430017867779</v>
      </c>
      <c r="N61" s="163">
        <v>81</v>
      </c>
      <c r="O61" s="162">
        <v>0.64488636363636365</v>
      </c>
      <c r="P61" s="161">
        <v>0.56521739130434778</v>
      </c>
      <c r="Q61" s="160">
        <v>7.9668972332015864E-2</v>
      </c>
      <c r="R61" s="139"/>
      <c r="S61" s="139"/>
    </row>
    <row r="62" spans="1:19" x14ac:dyDescent="0.4">
      <c r="A62" s="169"/>
      <c r="B62" s="169"/>
      <c r="C62" s="168" t="s">
        <v>93</v>
      </c>
      <c r="D62" s="5" t="s">
        <v>0</v>
      </c>
      <c r="E62" s="167" t="s">
        <v>89</v>
      </c>
      <c r="F62" s="6" t="s">
        <v>84</v>
      </c>
      <c r="G62" s="166">
        <v>1128</v>
      </c>
      <c r="H62" s="165">
        <v>866</v>
      </c>
      <c r="I62" s="164">
        <v>1.3025404157043881</v>
      </c>
      <c r="J62" s="163">
        <v>262</v>
      </c>
      <c r="K62" s="166">
        <v>1760</v>
      </c>
      <c r="L62" s="165">
        <v>1760</v>
      </c>
      <c r="M62" s="164">
        <v>1</v>
      </c>
      <c r="N62" s="163">
        <v>0</v>
      </c>
      <c r="O62" s="162">
        <v>0.64090909090909087</v>
      </c>
      <c r="P62" s="161">
        <v>0.49204545454545456</v>
      </c>
      <c r="Q62" s="160">
        <v>0.14886363636363631</v>
      </c>
      <c r="R62" s="139"/>
      <c r="S62" s="139"/>
    </row>
    <row r="63" spans="1:19" x14ac:dyDescent="0.4">
      <c r="A63" s="169"/>
      <c r="B63" s="150"/>
      <c r="C63" s="149" t="s">
        <v>97</v>
      </c>
      <c r="D63" s="11" t="s">
        <v>0</v>
      </c>
      <c r="E63" s="147" t="s">
        <v>89</v>
      </c>
      <c r="F63" s="6" t="s">
        <v>88</v>
      </c>
      <c r="G63" s="146">
        <v>0</v>
      </c>
      <c r="H63" s="145">
        <v>0</v>
      </c>
      <c r="I63" s="144" t="e">
        <v>#DIV/0!</v>
      </c>
      <c r="J63" s="143">
        <v>0</v>
      </c>
      <c r="K63" s="146">
        <v>0</v>
      </c>
      <c r="L63" s="145">
        <v>0</v>
      </c>
      <c r="M63" s="144" t="e">
        <v>#DIV/0!</v>
      </c>
      <c r="N63" s="143">
        <v>0</v>
      </c>
      <c r="O63" s="142" t="e">
        <v>#DIV/0!</v>
      </c>
      <c r="P63" s="141" t="e">
        <v>#DIV/0!</v>
      </c>
      <c r="Q63" s="140" t="e">
        <v>#DIV/0!</v>
      </c>
      <c r="R63" s="139"/>
      <c r="S63" s="139"/>
    </row>
    <row r="64" spans="1:19" x14ac:dyDescent="0.4">
      <c r="A64" s="169"/>
      <c r="B64" s="159" t="s">
        <v>1</v>
      </c>
      <c r="C64" s="158"/>
      <c r="D64" s="175"/>
      <c r="E64" s="158"/>
      <c r="F64" s="174"/>
      <c r="G64" s="157">
        <v>2142</v>
      </c>
      <c r="H64" s="156">
        <v>1310</v>
      </c>
      <c r="I64" s="155">
        <v>1.6351145038167938</v>
      </c>
      <c r="J64" s="154">
        <v>832</v>
      </c>
      <c r="K64" s="157">
        <v>3245</v>
      </c>
      <c r="L64" s="156">
        <v>3174</v>
      </c>
      <c r="M64" s="155">
        <v>1.0223692501575299</v>
      </c>
      <c r="N64" s="154">
        <v>71</v>
      </c>
      <c r="O64" s="153">
        <v>0.66009244992295835</v>
      </c>
      <c r="P64" s="152">
        <v>0.41272841839949592</v>
      </c>
      <c r="Q64" s="151">
        <v>0.24736403152346242</v>
      </c>
      <c r="R64" s="139"/>
      <c r="S64" s="139"/>
    </row>
    <row r="65" spans="1:19" x14ac:dyDescent="0.4">
      <c r="A65" s="169"/>
      <c r="B65" s="169"/>
      <c r="C65" s="168" t="s">
        <v>104</v>
      </c>
      <c r="D65" s="167"/>
      <c r="E65" s="167"/>
      <c r="F65" s="6" t="s">
        <v>84</v>
      </c>
      <c r="G65" s="166">
        <v>384</v>
      </c>
      <c r="H65" s="165">
        <v>299</v>
      </c>
      <c r="I65" s="164">
        <v>1.2842809364548495</v>
      </c>
      <c r="J65" s="163">
        <v>85</v>
      </c>
      <c r="K65" s="166">
        <v>541</v>
      </c>
      <c r="L65" s="165">
        <v>540</v>
      </c>
      <c r="M65" s="164">
        <v>1.0018518518518518</v>
      </c>
      <c r="N65" s="163">
        <v>1</v>
      </c>
      <c r="O65" s="162">
        <v>0.70979667282809611</v>
      </c>
      <c r="P65" s="161">
        <v>0.5537037037037037</v>
      </c>
      <c r="Q65" s="160">
        <v>0.15609296912439241</v>
      </c>
      <c r="R65" s="139"/>
      <c r="S65" s="139"/>
    </row>
    <row r="66" spans="1:19" x14ac:dyDescent="0.4">
      <c r="A66" s="169"/>
      <c r="B66" s="169"/>
      <c r="C66" s="168" t="s">
        <v>103</v>
      </c>
      <c r="D66" s="167"/>
      <c r="E66" s="167"/>
      <c r="F66" s="173"/>
      <c r="G66" s="166"/>
      <c r="H66" s="165"/>
      <c r="I66" s="164" t="e">
        <v>#DIV/0!</v>
      </c>
      <c r="J66" s="163">
        <v>0</v>
      </c>
      <c r="K66" s="166"/>
      <c r="L66" s="165"/>
      <c r="M66" s="164" t="e">
        <v>#DIV/0!</v>
      </c>
      <c r="N66" s="163">
        <v>0</v>
      </c>
      <c r="O66" s="162" t="e">
        <v>#DIV/0!</v>
      </c>
      <c r="P66" s="161" t="e">
        <v>#DIV/0!</v>
      </c>
      <c r="Q66" s="160" t="e">
        <v>#DIV/0!</v>
      </c>
      <c r="R66" s="139"/>
      <c r="S66" s="139"/>
    </row>
    <row r="67" spans="1:19" x14ac:dyDescent="0.4">
      <c r="A67" s="169"/>
      <c r="B67" s="169"/>
      <c r="C67" s="168" t="s">
        <v>102</v>
      </c>
      <c r="D67" s="167"/>
      <c r="E67" s="167"/>
      <c r="F67" s="173"/>
      <c r="G67" s="166"/>
      <c r="H67" s="165"/>
      <c r="I67" s="164" t="e">
        <v>#DIV/0!</v>
      </c>
      <c r="J67" s="163">
        <v>0</v>
      </c>
      <c r="K67" s="166"/>
      <c r="L67" s="165"/>
      <c r="M67" s="164" t="e">
        <v>#DIV/0!</v>
      </c>
      <c r="N67" s="163">
        <v>0</v>
      </c>
      <c r="O67" s="162" t="e">
        <v>#DIV/0!</v>
      </c>
      <c r="P67" s="161" t="e">
        <v>#DIV/0!</v>
      </c>
      <c r="Q67" s="160" t="e">
        <v>#DIV/0!</v>
      </c>
      <c r="R67" s="139"/>
      <c r="S67" s="139"/>
    </row>
    <row r="68" spans="1:19" x14ac:dyDescent="0.4">
      <c r="A68" s="169"/>
      <c r="B68" s="169"/>
      <c r="C68" s="168" t="s">
        <v>101</v>
      </c>
      <c r="D68" s="167"/>
      <c r="E68" s="167"/>
      <c r="F68" s="6" t="s">
        <v>84</v>
      </c>
      <c r="G68" s="166">
        <v>816</v>
      </c>
      <c r="H68" s="165">
        <v>480</v>
      </c>
      <c r="I68" s="164">
        <v>1.7</v>
      </c>
      <c r="J68" s="163">
        <v>336</v>
      </c>
      <c r="K68" s="166">
        <v>1081</v>
      </c>
      <c r="L68" s="165">
        <v>1080</v>
      </c>
      <c r="M68" s="164">
        <v>1.000925925925926</v>
      </c>
      <c r="N68" s="163">
        <v>1</v>
      </c>
      <c r="O68" s="162">
        <v>0.75485661424606842</v>
      </c>
      <c r="P68" s="161">
        <v>0.44444444444444442</v>
      </c>
      <c r="Q68" s="160">
        <v>0.310412169801624</v>
      </c>
      <c r="R68" s="139"/>
      <c r="S68" s="139"/>
    </row>
    <row r="69" spans="1:19" x14ac:dyDescent="0.4">
      <c r="A69" s="150"/>
      <c r="B69" s="150"/>
      <c r="C69" s="149" t="s">
        <v>90</v>
      </c>
      <c r="D69" s="147"/>
      <c r="E69" s="147"/>
      <c r="F69" s="12" t="s">
        <v>84</v>
      </c>
      <c r="G69" s="146">
        <v>942</v>
      </c>
      <c r="H69" s="145">
        <v>531</v>
      </c>
      <c r="I69" s="144">
        <v>1.7740112994350283</v>
      </c>
      <c r="J69" s="143">
        <v>411</v>
      </c>
      <c r="K69" s="146">
        <v>1623</v>
      </c>
      <c r="L69" s="145">
        <v>1554</v>
      </c>
      <c r="M69" s="144">
        <v>1.0444015444015444</v>
      </c>
      <c r="N69" s="143">
        <v>69</v>
      </c>
      <c r="O69" s="142">
        <v>0.58040665434380778</v>
      </c>
      <c r="P69" s="141">
        <v>0.34169884169884168</v>
      </c>
      <c r="Q69" s="140">
        <v>0.2387078126449661</v>
      </c>
      <c r="R69" s="139"/>
      <c r="S69" s="139"/>
    </row>
    <row r="70" spans="1:19" x14ac:dyDescent="0.4">
      <c r="G70" s="138"/>
      <c r="H70" s="138"/>
      <c r="I70" s="138"/>
      <c r="J70" s="138"/>
      <c r="K70" s="138"/>
      <c r="L70" s="138"/>
      <c r="M70" s="138"/>
      <c r="N70" s="138"/>
      <c r="O70" s="137"/>
      <c r="P70" s="137"/>
      <c r="Q70" s="137"/>
    </row>
    <row r="71" spans="1:19" x14ac:dyDescent="0.4">
      <c r="C71" s="8" t="s">
        <v>83</v>
      </c>
    </row>
    <row r="72" spans="1:19" x14ac:dyDescent="0.4">
      <c r="C72" s="9" t="s">
        <v>82</v>
      </c>
    </row>
    <row r="73" spans="1:19" x14ac:dyDescent="0.4">
      <c r="C73" s="8" t="s">
        <v>81</v>
      </c>
    </row>
    <row r="74" spans="1:19" x14ac:dyDescent="0.4">
      <c r="C74" s="8" t="s">
        <v>80</v>
      </c>
    </row>
    <row r="75" spans="1:19" x14ac:dyDescent="0.4">
      <c r="C75" s="8" t="s">
        <v>79</v>
      </c>
    </row>
  </sheetData>
  <mergeCells count="15">
    <mergeCell ref="Q3:Q4"/>
    <mergeCell ref="O2:Q2"/>
    <mergeCell ref="O3:O4"/>
    <mergeCell ref="A1:D1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h26'!A1" display="'h26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2"/>
  <sheetViews>
    <sheetView showGridLines="0" zoomScale="90" zoomScaleNormal="90" zoomScaleSheetLayoutView="90" workbookViewId="0">
      <pane xSplit="2" ySplit="5" topLeftCell="C24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02" customWidth="1"/>
    <col min="2" max="2" width="20.75" style="202" customWidth="1"/>
    <col min="3" max="4" width="11.625" style="201" customWidth="1"/>
    <col min="5" max="5" width="8.625" style="201" customWidth="1"/>
    <col min="6" max="6" width="10.625" style="201" customWidth="1"/>
    <col min="7" max="8" width="11.625" style="201" customWidth="1"/>
    <col min="9" max="9" width="8.625" style="201" customWidth="1"/>
    <col min="10" max="10" width="10.625" style="201" customWidth="1"/>
    <col min="11" max="11" width="9.625" style="70" customWidth="1"/>
    <col min="12" max="12" width="9.625" style="201" customWidth="1"/>
    <col min="13" max="13" width="8.625" style="201" customWidth="1"/>
    <col min="14" max="16384" width="9" style="201"/>
  </cols>
  <sheetData>
    <row r="1" spans="1:13" s="217" customFormat="1" x14ac:dyDescent="0.4">
      <c r="A1" s="327" t="str">
        <f>'h26'!A1</f>
        <v>平成26年度</v>
      </c>
      <c r="B1" s="327"/>
      <c r="C1" s="90"/>
      <c r="D1" s="90"/>
      <c r="E1" s="90"/>
      <c r="F1" s="95" t="str">
        <f ca="1">RIGHT(CELL("filename",$A$1),LEN(CELL("filename",$A$1))-FIND("]",CELL("filename",$A$1)))</f>
        <v>11月月間</v>
      </c>
      <c r="G1" s="94" t="s">
        <v>71</v>
      </c>
      <c r="H1" s="90"/>
      <c r="I1" s="90"/>
      <c r="J1" s="90"/>
      <c r="K1" s="90"/>
      <c r="L1" s="90"/>
      <c r="M1" s="90"/>
    </row>
    <row r="2" spans="1:13" s="217" customFormat="1" ht="19.5" thickBot="1" x14ac:dyDescent="0.45">
      <c r="A2" s="13"/>
      <c r="B2" s="13" t="s">
        <v>177</v>
      </c>
      <c r="C2" s="218">
        <v>11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7.100000000000001" customHeight="1" x14ac:dyDescent="0.4">
      <c r="A3" s="216"/>
      <c r="B3" s="215"/>
      <c r="C3" s="323" t="s">
        <v>173</v>
      </c>
      <c r="D3" s="324"/>
      <c r="E3" s="325"/>
      <c r="F3" s="326"/>
      <c r="G3" s="323" t="s">
        <v>172</v>
      </c>
      <c r="H3" s="324"/>
      <c r="I3" s="325"/>
      <c r="J3" s="326"/>
      <c r="K3" s="315" t="s">
        <v>171</v>
      </c>
      <c r="L3" s="316"/>
      <c r="M3" s="317"/>
    </row>
    <row r="4" spans="1:13" ht="17.100000000000001" customHeight="1" x14ac:dyDescent="0.4">
      <c r="A4" s="206"/>
      <c r="B4" s="214"/>
      <c r="C4" s="305" t="s">
        <v>309</v>
      </c>
      <c r="D4" s="340" t="s">
        <v>308</v>
      </c>
      <c r="E4" s="341" t="s">
        <v>168</v>
      </c>
      <c r="F4" s="342"/>
      <c r="G4" s="318" t="s">
        <v>307</v>
      </c>
      <c r="H4" s="338" t="s">
        <v>306</v>
      </c>
      <c r="I4" s="341" t="s">
        <v>168</v>
      </c>
      <c r="J4" s="342"/>
      <c r="K4" s="318" t="s">
        <v>307</v>
      </c>
      <c r="L4" s="319" t="s">
        <v>306</v>
      </c>
      <c r="M4" s="321" t="s">
        <v>167</v>
      </c>
    </row>
    <row r="5" spans="1:13" ht="17.100000000000001" customHeight="1" x14ac:dyDescent="0.4">
      <c r="A5" s="205"/>
      <c r="B5" s="213"/>
      <c r="C5" s="306"/>
      <c r="D5" s="320"/>
      <c r="E5" s="212" t="s">
        <v>166</v>
      </c>
      <c r="F5" s="211" t="s">
        <v>165</v>
      </c>
      <c r="G5" s="306"/>
      <c r="H5" s="339"/>
      <c r="I5" s="212" t="s">
        <v>166</v>
      </c>
      <c r="J5" s="211" t="s">
        <v>165</v>
      </c>
      <c r="K5" s="306"/>
      <c r="L5" s="320"/>
      <c r="M5" s="322"/>
    </row>
    <row r="6" spans="1:13" x14ac:dyDescent="0.4">
      <c r="A6" s="332" t="s">
        <v>164</v>
      </c>
      <c r="B6" s="333"/>
      <c r="C6" s="334">
        <v>524541</v>
      </c>
      <c r="D6" s="348">
        <v>509245</v>
      </c>
      <c r="E6" s="307">
        <v>1.0300366228436215</v>
      </c>
      <c r="F6" s="328">
        <v>15296</v>
      </c>
      <c r="G6" s="334">
        <v>709336</v>
      </c>
      <c r="H6" s="336">
        <v>707227</v>
      </c>
      <c r="I6" s="307">
        <v>1.0029820694062868</v>
      </c>
      <c r="J6" s="328">
        <v>2109</v>
      </c>
      <c r="K6" s="309">
        <v>0.73948171247476513</v>
      </c>
      <c r="L6" s="345">
        <v>0.72005876472476305</v>
      </c>
      <c r="M6" s="313">
        <v>1.9422947750002084E-2</v>
      </c>
    </row>
    <row r="7" spans="1:13" x14ac:dyDescent="0.4">
      <c r="A7" s="330" t="s">
        <v>163</v>
      </c>
      <c r="B7" s="331"/>
      <c r="C7" s="335"/>
      <c r="D7" s="349"/>
      <c r="E7" s="344"/>
      <c r="F7" s="343"/>
      <c r="G7" s="335"/>
      <c r="H7" s="337"/>
      <c r="I7" s="344"/>
      <c r="J7" s="343"/>
      <c r="K7" s="310"/>
      <c r="L7" s="346"/>
      <c r="M7" s="347"/>
    </row>
    <row r="8" spans="1:13" ht="18" customHeight="1" x14ac:dyDescent="0.4">
      <c r="A8" s="208" t="s">
        <v>162</v>
      </c>
      <c r="B8" s="14"/>
      <c r="C8" s="15">
        <v>265245</v>
      </c>
      <c r="D8" s="16">
        <v>258381</v>
      </c>
      <c r="E8" s="17">
        <v>1.0265654208320272</v>
      </c>
      <c r="F8" s="18">
        <v>6864</v>
      </c>
      <c r="G8" s="15">
        <v>342816</v>
      </c>
      <c r="H8" s="19">
        <v>356828</v>
      </c>
      <c r="I8" s="17">
        <v>0.96073178113825153</v>
      </c>
      <c r="J8" s="18">
        <v>-14012</v>
      </c>
      <c r="K8" s="20">
        <v>0.77372409689162702</v>
      </c>
      <c r="L8" s="21">
        <v>0.72410517111885842</v>
      </c>
      <c r="M8" s="210">
        <v>4.9618925772768607E-2</v>
      </c>
    </row>
    <row r="9" spans="1:13" ht="18" customHeight="1" x14ac:dyDescent="0.4">
      <c r="A9" s="206"/>
      <c r="B9" s="81" t="s">
        <v>157</v>
      </c>
      <c r="C9" s="23">
        <v>112024</v>
      </c>
      <c r="D9" s="24">
        <v>108818</v>
      </c>
      <c r="E9" s="25">
        <v>1.0294620375305557</v>
      </c>
      <c r="F9" s="26">
        <v>3206</v>
      </c>
      <c r="G9" s="23">
        <v>139800</v>
      </c>
      <c r="H9" s="24">
        <v>146267</v>
      </c>
      <c r="I9" s="25">
        <v>0.95578633594727447</v>
      </c>
      <c r="J9" s="26">
        <v>-6467</v>
      </c>
      <c r="K9" s="27">
        <v>0.80131616595135913</v>
      </c>
      <c r="L9" s="28">
        <v>0.74396822249721395</v>
      </c>
      <c r="M9" s="209">
        <v>5.7347943454145178E-2</v>
      </c>
    </row>
    <row r="10" spans="1:13" ht="18" customHeight="1" x14ac:dyDescent="0.4">
      <c r="A10" s="206"/>
      <c r="B10" s="66" t="s">
        <v>156</v>
      </c>
      <c r="C10" s="30">
        <v>9948</v>
      </c>
      <c r="D10" s="31">
        <v>9142</v>
      </c>
      <c r="E10" s="32">
        <v>1.088164515423321</v>
      </c>
      <c r="F10" s="33">
        <v>806</v>
      </c>
      <c r="G10" s="30">
        <v>13050</v>
      </c>
      <c r="H10" s="31">
        <v>13035</v>
      </c>
      <c r="I10" s="32">
        <v>1.001150747986191</v>
      </c>
      <c r="J10" s="33">
        <v>15</v>
      </c>
      <c r="K10" s="34">
        <v>0.76229885057471269</v>
      </c>
      <c r="L10" s="35">
        <v>0.7013425393172229</v>
      </c>
      <c r="M10" s="36">
        <v>6.0956311257489793E-2</v>
      </c>
    </row>
    <row r="11" spans="1:13" ht="18" customHeight="1" x14ac:dyDescent="0.4">
      <c r="A11" s="206"/>
      <c r="B11" s="66" t="s">
        <v>154</v>
      </c>
      <c r="C11" s="30">
        <v>124716</v>
      </c>
      <c r="D11" s="31">
        <v>114420</v>
      </c>
      <c r="E11" s="32">
        <v>1.0899842684845307</v>
      </c>
      <c r="F11" s="33">
        <v>10296</v>
      </c>
      <c r="G11" s="30">
        <v>158106</v>
      </c>
      <c r="H11" s="31">
        <v>156285</v>
      </c>
      <c r="I11" s="32">
        <v>1.0116517899990403</v>
      </c>
      <c r="J11" s="33">
        <v>1821</v>
      </c>
      <c r="K11" s="34">
        <v>0.78881256878296835</v>
      </c>
      <c r="L11" s="35">
        <v>0.73212400422305401</v>
      </c>
      <c r="M11" s="36">
        <v>5.6688564559914334E-2</v>
      </c>
    </row>
    <row r="12" spans="1:13" ht="18" customHeight="1" x14ac:dyDescent="0.4">
      <c r="A12" s="206"/>
      <c r="B12" s="204" t="s">
        <v>99</v>
      </c>
      <c r="C12" s="73">
        <v>18557</v>
      </c>
      <c r="D12" s="74">
        <v>26001</v>
      </c>
      <c r="E12" s="75">
        <v>0.71370331910311147</v>
      </c>
      <c r="F12" s="76">
        <v>-7444</v>
      </c>
      <c r="G12" s="73">
        <v>31860</v>
      </c>
      <c r="H12" s="74">
        <v>41241</v>
      </c>
      <c r="I12" s="75">
        <v>0.77253218884120167</v>
      </c>
      <c r="J12" s="76">
        <v>-9381</v>
      </c>
      <c r="K12" s="77">
        <v>0.58245448838669178</v>
      </c>
      <c r="L12" s="78">
        <v>0.63046482868989595</v>
      </c>
      <c r="M12" s="79">
        <v>-4.8010340303204169E-2</v>
      </c>
    </row>
    <row r="13" spans="1:13" ht="18" customHeight="1" x14ac:dyDescent="0.4">
      <c r="A13" s="208" t="s">
        <v>161</v>
      </c>
      <c r="B13" s="14"/>
      <c r="C13" s="15">
        <v>83774</v>
      </c>
      <c r="D13" s="16">
        <v>78799</v>
      </c>
      <c r="E13" s="17">
        <v>1.0631353189761292</v>
      </c>
      <c r="F13" s="18">
        <v>4975</v>
      </c>
      <c r="G13" s="15">
        <v>120163</v>
      </c>
      <c r="H13" s="16">
        <v>114419</v>
      </c>
      <c r="I13" s="17">
        <v>1.0502014525559566</v>
      </c>
      <c r="J13" s="18">
        <v>5744</v>
      </c>
      <c r="K13" s="46">
        <v>0.69716967785424799</v>
      </c>
      <c r="L13" s="47">
        <v>0.68868806754123002</v>
      </c>
      <c r="M13" s="48">
        <v>8.4816103130179732E-3</v>
      </c>
    </row>
    <row r="14" spans="1:13" ht="18" customHeight="1" x14ac:dyDescent="0.4">
      <c r="A14" s="206"/>
      <c r="B14" s="81" t="s">
        <v>157</v>
      </c>
      <c r="C14" s="23">
        <v>21128</v>
      </c>
      <c r="D14" s="24">
        <v>11093</v>
      </c>
      <c r="E14" s="25">
        <v>1.9046245379969351</v>
      </c>
      <c r="F14" s="26">
        <v>10035</v>
      </c>
      <c r="G14" s="23">
        <v>29875</v>
      </c>
      <c r="H14" s="24">
        <v>15000</v>
      </c>
      <c r="I14" s="25">
        <v>1.9916666666666667</v>
      </c>
      <c r="J14" s="26">
        <v>14875</v>
      </c>
      <c r="K14" s="49">
        <v>0.70721338912133891</v>
      </c>
      <c r="L14" s="50">
        <v>0.73953333333333338</v>
      </c>
      <c r="M14" s="29">
        <v>-3.2319944211994467E-2</v>
      </c>
    </row>
    <row r="15" spans="1:13" ht="18" customHeight="1" x14ac:dyDescent="0.4">
      <c r="A15" s="206"/>
      <c r="B15" s="66" t="s">
        <v>156</v>
      </c>
      <c r="C15" s="30">
        <v>12119</v>
      </c>
      <c r="D15" s="31">
        <v>13160</v>
      </c>
      <c r="E15" s="32">
        <v>0.92089665653495445</v>
      </c>
      <c r="F15" s="33">
        <v>-1041</v>
      </c>
      <c r="G15" s="30">
        <v>17700</v>
      </c>
      <c r="H15" s="31">
        <v>17345</v>
      </c>
      <c r="I15" s="32">
        <v>1.0204669933698471</v>
      </c>
      <c r="J15" s="33">
        <v>355</v>
      </c>
      <c r="K15" s="34">
        <v>0.68468926553672316</v>
      </c>
      <c r="L15" s="35">
        <v>0.75872009224560388</v>
      </c>
      <c r="M15" s="36">
        <v>-7.4030826708880726E-2</v>
      </c>
    </row>
    <row r="16" spans="1:13" ht="18" customHeight="1" x14ac:dyDescent="0.4">
      <c r="A16" s="206"/>
      <c r="B16" s="66" t="s">
        <v>154</v>
      </c>
      <c r="C16" s="30">
        <v>42636</v>
      </c>
      <c r="D16" s="31">
        <v>43047</v>
      </c>
      <c r="E16" s="32">
        <v>0.99045229632727017</v>
      </c>
      <c r="F16" s="33">
        <v>-411</v>
      </c>
      <c r="G16" s="30">
        <v>57105</v>
      </c>
      <c r="H16" s="31">
        <v>57393</v>
      </c>
      <c r="I16" s="32">
        <v>0.99498196644190062</v>
      </c>
      <c r="J16" s="33">
        <v>-288</v>
      </c>
      <c r="K16" s="34">
        <v>0.74662463882322039</v>
      </c>
      <c r="L16" s="35">
        <v>0.75003920338717267</v>
      </c>
      <c r="M16" s="36">
        <v>-3.4145645639522826E-3</v>
      </c>
    </row>
    <row r="17" spans="1:13" ht="18" customHeight="1" x14ac:dyDescent="0.4">
      <c r="A17" s="206"/>
      <c r="B17" s="66" t="s">
        <v>153</v>
      </c>
      <c r="C17" s="30">
        <v>2442</v>
      </c>
      <c r="D17" s="31">
        <v>1648</v>
      </c>
      <c r="E17" s="32">
        <v>1.4817961165048543</v>
      </c>
      <c r="F17" s="33">
        <v>794</v>
      </c>
      <c r="G17" s="30">
        <v>4863</v>
      </c>
      <c r="H17" s="31">
        <v>4680</v>
      </c>
      <c r="I17" s="32">
        <v>1.0391025641025642</v>
      </c>
      <c r="J17" s="33">
        <v>183</v>
      </c>
      <c r="K17" s="34">
        <v>0.5021591610117212</v>
      </c>
      <c r="L17" s="35">
        <v>0.35213675213675216</v>
      </c>
      <c r="M17" s="36">
        <v>0.15002240887496904</v>
      </c>
    </row>
    <row r="18" spans="1:13" ht="18" customHeight="1" x14ac:dyDescent="0.4">
      <c r="A18" s="205"/>
      <c r="B18" s="204" t="s">
        <v>99</v>
      </c>
      <c r="C18" s="73">
        <v>5449</v>
      </c>
      <c r="D18" s="74">
        <v>9851</v>
      </c>
      <c r="E18" s="75">
        <v>0.55314181301390719</v>
      </c>
      <c r="F18" s="76">
        <v>-4402</v>
      </c>
      <c r="G18" s="73">
        <v>10620</v>
      </c>
      <c r="H18" s="74">
        <v>20001</v>
      </c>
      <c r="I18" s="75">
        <v>0.53097345132743368</v>
      </c>
      <c r="J18" s="76">
        <v>-9381</v>
      </c>
      <c r="K18" s="77">
        <v>0.51308851224105456</v>
      </c>
      <c r="L18" s="78">
        <v>0.49252537373131344</v>
      </c>
      <c r="M18" s="79">
        <v>2.0563138509741119E-2</v>
      </c>
    </row>
    <row r="19" spans="1:13" ht="18" customHeight="1" x14ac:dyDescent="0.4">
      <c r="A19" s="208" t="s">
        <v>160</v>
      </c>
      <c r="B19" s="14"/>
      <c r="C19" s="15">
        <v>70965</v>
      </c>
      <c r="D19" s="16">
        <v>72048</v>
      </c>
      <c r="E19" s="17">
        <v>0.98496835443037978</v>
      </c>
      <c r="F19" s="18">
        <v>-1083</v>
      </c>
      <c r="G19" s="15">
        <v>98157</v>
      </c>
      <c r="H19" s="19">
        <v>86372</v>
      </c>
      <c r="I19" s="17">
        <v>1.136444681146668</v>
      </c>
      <c r="J19" s="18">
        <v>11785</v>
      </c>
      <c r="K19" s="46">
        <v>0.7229744185335738</v>
      </c>
      <c r="L19" s="47">
        <v>0.83415921826517858</v>
      </c>
      <c r="M19" s="22">
        <v>-0.11118479973160478</v>
      </c>
    </row>
    <row r="20" spans="1:13" ht="18" customHeight="1" x14ac:dyDescent="0.4">
      <c r="A20" s="206"/>
      <c r="B20" s="81" t="s">
        <v>157</v>
      </c>
      <c r="C20" s="23">
        <v>0</v>
      </c>
      <c r="D20" s="24">
        <v>0</v>
      </c>
      <c r="E20" s="25" t="e">
        <v>#DIV/0!</v>
      </c>
      <c r="F20" s="26">
        <v>0</v>
      </c>
      <c r="G20" s="23">
        <v>0</v>
      </c>
      <c r="H20" s="24">
        <v>0</v>
      </c>
      <c r="I20" s="25" t="e">
        <v>#DIV/0!</v>
      </c>
      <c r="J20" s="26">
        <v>0</v>
      </c>
      <c r="K20" s="49" t="s">
        <v>0</v>
      </c>
      <c r="L20" s="50" t="s">
        <v>0</v>
      </c>
      <c r="M20" s="29" t="e">
        <v>#VALUE!</v>
      </c>
    </row>
    <row r="21" spans="1:13" ht="18" customHeight="1" x14ac:dyDescent="0.4">
      <c r="A21" s="206"/>
      <c r="B21" s="66" t="s">
        <v>156</v>
      </c>
      <c r="C21" s="30">
        <v>21492</v>
      </c>
      <c r="D21" s="31">
        <v>22434</v>
      </c>
      <c r="E21" s="32">
        <v>0.95801016314522602</v>
      </c>
      <c r="F21" s="33">
        <v>-942</v>
      </c>
      <c r="G21" s="30">
        <v>26100</v>
      </c>
      <c r="H21" s="31">
        <v>26150</v>
      </c>
      <c r="I21" s="32">
        <v>0.99808795411089868</v>
      </c>
      <c r="J21" s="33">
        <v>-50</v>
      </c>
      <c r="K21" s="34">
        <v>0.82344827586206892</v>
      </c>
      <c r="L21" s="35">
        <v>0.85789674952198858</v>
      </c>
      <c r="M21" s="36">
        <v>-3.4448473659919654E-2</v>
      </c>
    </row>
    <row r="22" spans="1:13" ht="18" customHeight="1" x14ac:dyDescent="0.4">
      <c r="A22" s="206"/>
      <c r="B22" s="66" t="s">
        <v>154</v>
      </c>
      <c r="C22" s="30">
        <v>39602</v>
      </c>
      <c r="D22" s="31">
        <v>37612</v>
      </c>
      <c r="E22" s="32">
        <v>1.0529086461767521</v>
      </c>
      <c r="F22" s="33">
        <v>1990</v>
      </c>
      <c r="G22" s="30">
        <v>50994</v>
      </c>
      <c r="H22" s="31">
        <v>44292</v>
      </c>
      <c r="I22" s="32">
        <v>1.1513140070441614</v>
      </c>
      <c r="J22" s="33">
        <v>6702</v>
      </c>
      <c r="K22" s="34">
        <v>0.77660116876495278</v>
      </c>
      <c r="L22" s="35">
        <v>0.84918269664950785</v>
      </c>
      <c r="M22" s="36">
        <v>-7.2581527884555075E-2</v>
      </c>
    </row>
    <row r="23" spans="1:13" ht="18" customHeight="1" x14ac:dyDescent="0.4">
      <c r="A23" s="205"/>
      <c r="B23" s="204" t="s">
        <v>99</v>
      </c>
      <c r="C23" s="73">
        <v>9871</v>
      </c>
      <c r="D23" s="74">
        <v>12002</v>
      </c>
      <c r="E23" s="75">
        <v>0.82244625895684054</v>
      </c>
      <c r="F23" s="76">
        <v>-2131</v>
      </c>
      <c r="G23" s="73">
        <v>21063</v>
      </c>
      <c r="H23" s="74">
        <v>15930</v>
      </c>
      <c r="I23" s="75">
        <v>1.3222222222222222</v>
      </c>
      <c r="J23" s="76">
        <v>5133</v>
      </c>
      <c r="K23" s="77">
        <v>0.46864169396572186</v>
      </c>
      <c r="L23" s="78">
        <v>0.75342121782799754</v>
      </c>
      <c r="M23" s="79">
        <v>-0.28477952386227567</v>
      </c>
    </row>
    <row r="24" spans="1:13" ht="18" customHeight="1" x14ac:dyDescent="0.4">
      <c r="A24" s="208" t="s">
        <v>159</v>
      </c>
      <c r="B24" s="14"/>
      <c r="C24" s="15">
        <v>45378</v>
      </c>
      <c r="D24" s="16">
        <v>44147</v>
      </c>
      <c r="E24" s="17">
        <v>1.0278841144358619</v>
      </c>
      <c r="F24" s="18">
        <v>1231</v>
      </c>
      <c r="G24" s="15">
        <v>58104</v>
      </c>
      <c r="H24" s="19">
        <v>57711</v>
      </c>
      <c r="I24" s="17">
        <v>1.006809793626865</v>
      </c>
      <c r="J24" s="18">
        <v>393</v>
      </c>
      <c r="K24" s="46">
        <v>0.78097893432465926</v>
      </c>
      <c r="L24" s="47">
        <v>0.76496681741782324</v>
      </c>
      <c r="M24" s="48">
        <v>1.6012116906836016E-2</v>
      </c>
    </row>
    <row r="25" spans="1:13" ht="18" customHeight="1" x14ac:dyDescent="0.4">
      <c r="A25" s="206"/>
      <c r="B25" s="81" t="s">
        <v>157</v>
      </c>
      <c r="C25" s="23">
        <v>0</v>
      </c>
      <c r="D25" s="24">
        <v>0</v>
      </c>
      <c r="E25" s="25" t="e">
        <v>#DIV/0!</v>
      </c>
      <c r="F25" s="26">
        <v>0</v>
      </c>
      <c r="G25" s="23">
        <v>0</v>
      </c>
      <c r="H25" s="24">
        <v>0</v>
      </c>
      <c r="I25" s="25" t="e">
        <v>#DIV/0!</v>
      </c>
      <c r="J25" s="26">
        <v>0</v>
      </c>
      <c r="K25" s="49" t="s">
        <v>0</v>
      </c>
      <c r="L25" s="50" t="s">
        <v>0</v>
      </c>
      <c r="M25" s="29" t="e">
        <v>#VALUE!</v>
      </c>
    </row>
    <row r="26" spans="1:13" ht="18" customHeight="1" x14ac:dyDescent="0.4">
      <c r="A26" s="206"/>
      <c r="B26" s="66" t="s">
        <v>156</v>
      </c>
      <c r="C26" s="30">
        <v>15543</v>
      </c>
      <c r="D26" s="31">
        <v>14446</v>
      </c>
      <c r="E26" s="32">
        <v>1.0759379759102865</v>
      </c>
      <c r="F26" s="33">
        <v>1097</v>
      </c>
      <c r="G26" s="30">
        <v>17550</v>
      </c>
      <c r="H26" s="31">
        <v>17395</v>
      </c>
      <c r="I26" s="32">
        <v>1.0089106064961195</v>
      </c>
      <c r="J26" s="33">
        <v>155</v>
      </c>
      <c r="K26" s="34">
        <v>0.88564102564102565</v>
      </c>
      <c r="L26" s="35">
        <v>0.83046852543834437</v>
      </c>
      <c r="M26" s="36">
        <v>5.5172500202681274E-2</v>
      </c>
    </row>
    <row r="27" spans="1:13" ht="18" customHeight="1" x14ac:dyDescent="0.4">
      <c r="A27" s="206"/>
      <c r="B27" s="66" t="s">
        <v>154</v>
      </c>
      <c r="C27" s="30">
        <v>23756</v>
      </c>
      <c r="D27" s="31">
        <v>23249</v>
      </c>
      <c r="E27" s="32">
        <v>1.0218073895651425</v>
      </c>
      <c r="F27" s="33">
        <v>507</v>
      </c>
      <c r="G27" s="30">
        <v>29580</v>
      </c>
      <c r="H27" s="31">
        <v>29696</v>
      </c>
      <c r="I27" s="32">
        <v>0.99609375</v>
      </c>
      <c r="J27" s="33">
        <v>-116</v>
      </c>
      <c r="K27" s="34">
        <v>0.80311020960108181</v>
      </c>
      <c r="L27" s="35">
        <v>0.78290005387931039</v>
      </c>
      <c r="M27" s="36">
        <v>2.0210155721771428E-2</v>
      </c>
    </row>
    <row r="28" spans="1:13" ht="18" customHeight="1" x14ac:dyDescent="0.4">
      <c r="A28" s="205"/>
      <c r="B28" s="204" t="s">
        <v>99</v>
      </c>
      <c r="C28" s="84">
        <v>6079</v>
      </c>
      <c r="D28" s="74">
        <v>6452</v>
      </c>
      <c r="E28" s="75">
        <v>0.94218846869187844</v>
      </c>
      <c r="F28" s="76">
        <v>-373</v>
      </c>
      <c r="G28" s="84">
        <v>10974</v>
      </c>
      <c r="H28" s="74">
        <v>10620</v>
      </c>
      <c r="I28" s="75">
        <v>1.0333333333333334</v>
      </c>
      <c r="J28" s="76">
        <v>354</v>
      </c>
      <c r="K28" s="77">
        <v>0.55394568981228354</v>
      </c>
      <c r="L28" s="78">
        <v>0.607532956685499</v>
      </c>
      <c r="M28" s="79">
        <v>-5.3587266873215467E-2</v>
      </c>
    </row>
    <row r="29" spans="1:13" ht="18" customHeight="1" x14ac:dyDescent="0.4">
      <c r="A29" s="208" t="s">
        <v>158</v>
      </c>
      <c r="B29" s="14"/>
      <c r="C29" s="15">
        <v>59179</v>
      </c>
      <c r="D29" s="16">
        <v>55870</v>
      </c>
      <c r="E29" s="17">
        <v>1.0592267764453196</v>
      </c>
      <c r="F29" s="18">
        <v>3309</v>
      </c>
      <c r="G29" s="15">
        <v>90096</v>
      </c>
      <c r="H29" s="16">
        <v>91897</v>
      </c>
      <c r="I29" s="17">
        <v>0.98040197177274557</v>
      </c>
      <c r="J29" s="18">
        <v>-1801</v>
      </c>
      <c r="K29" s="46">
        <v>0.65684381104599543</v>
      </c>
      <c r="L29" s="47">
        <v>0.60796326321860339</v>
      </c>
      <c r="M29" s="22">
        <v>4.888054782739204E-2</v>
      </c>
    </row>
    <row r="30" spans="1:13" ht="18" customHeight="1" x14ac:dyDescent="0.4">
      <c r="A30" s="206"/>
      <c r="B30" s="81" t="s">
        <v>157</v>
      </c>
      <c r="C30" s="23">
        <v>0</v>
      </c>
      <c r="D30" s="24">
        <v>0</v>
      </c>
      <c r="E30" s="25" t="e">
        <v>#DIV/0!</v>
      </c>
      <c r="F30" s="26">
        <v>0</v>
      </c>
      <c r="G30" s="23">
        <v>0</v>
      </c>
      <c r="H30" s="24">
        <v>0</v>
      </c>
      <c r="I30" s="25" t="e">
        <v>#DIV/0!</v>
      </c>
      <c r="J30" s="26">
        <v>0</v>
      </c>
      <c r="K30" s="49" t="s">
        <v>0</v>
      </c>
      <c r="L30" s="50" t="s">
        <v>0</v>
      </c>
      <c r="M30" s="29" t="e">
        <v>#VALUE!</v>
      </c>
    </row>
    <row r="31" spans="1:13" ht="18" customHeight="1" x14ac:dyDescent="0.4">
      <c r="A31" s="206"/>
      <c r="B31" s="66" t="s">
        <v>156</v>
      </c>
      <c r="C31" s="30">
        <v>6522</v>
      </c>
      <c r="D31" s="207">
        <v>7480</v>
      </c>
      <c r="E31" s="32">
        <v>0.87192513368983959</v>
      </c>
      <c r="F31" s="33">
        <v>-958</v>
      </c>
      <c r="G31" s="30">
        <v>8555</v>
      </c>
      <c r="H31" s="207">
        <v>12465</v>
      </c>
      <c r="I31" s="32">
        <v>0.68632170076213395</v>
      </c>
      <c r="J31" s="33">
        <v>-3910</v>
      </c>
      <c r="K31" s="34">
        <v>0.76236119228521337</v>
      </c>
      <c r="L31" s="35">
        <v>0.60008022462896105</v>
      </c>
      <c r="M31" s="36">
        <v>0.16228096765625233</v>
      </c>
    </row>
    <row r="32" spans="1:13" ht="18" customHeight="1" x14ac:dyDescent="0.4">
      <c r="A32" s="206"/>
      <c r="B32" s="66" t="s">
        <v>155</v>
      </c>
      <c r="C32" s="30">
        <v>1563</v>
      </c>
      <c r="D32" s="31">
        <v>1694</v>
      </c>
      <c r="E32" s="32">
        <v>0.92266824085005905</v>
      </c>
      <c r="F32" s="33">
        <v>-131</v>
      </c>
      <c r="G32" s="30">
        <v>2648</v>
      </c>
      <c r="H32" s="31">
        <v>2494</v>
      </c>
      <c r="I32" s="32">
        <v>1.0617481956696071</v>
      </c>
      <c r="J32" s="33">
        <v>154</v>
      </c>
      <c r="K32" s="34">
        <v>0.59025679758308158</v>
      </c>
      <c r="L32" s="35">
        <v>0.67923015236567763</v>
      </c>
      <c r="M32" s="36">
        <v>-8.8973354782596048E-2</v>
      </c>
    </row>
    <row r="33" spans="1:13" ht="18" customHeight="1" x14ac:dyDescent="0.4">
      <c r="A33" s="206"/>
      <c r="B33" s="66" t="s">
        <v>154</v>
      </c>
      <c r="C33" s="30">
        <v>45255</v>
      </c>
      <c r="D33" s="31">
        <v>44027</v>
      </c>
      <c r="E33" s="32">
        <v>1.0278919753787448</v>
      </c>
      <c r="F33" s="33">
        <v>1228</v>
      </c>
      <c r="G33" s="30">
        <v>68613</v>
      </c>
      <c r="H33" s="31">
        <v>71903</v>
      </c>
      <c r="I33" s="32">
        <v>0.95424391193691505</v>
      </c>
      <c r="J33" s="33">
        <v>-3290</v>
      </c>
      <c r="K33" s="34">
        <v>0.65956888636264266</v>
      </c>
      <c r="L33" s="35">
        <v>0.61231103013782462</v>
      </c>
      <c r="M33" s="36">
        <v>4.725785622481804E-2</v>
      </c>
    </row>
    <row r="34" spans="1:13" ht="18" customHeight="1" x14ac:dyDescent="0.4">
      <c r="A34" s="206"/>
      <c r="B34" s="66" t="s">
        <v>153</v>
      </c>
      <c r="C34" s="30">
        <v>3228</v>
      </c>
      <c r="D34" s="31">
        <v>2569</v>
      </c>
      <c r="E34" s="32">
        <v>1.2565200467107824</v>
      </c>
      <c r="F34" s="33">
        <v>659</v>
      </c>
      <c r="G34" s="30">
        <v>4862</v>
      </c>
      <c r="H34" s="31">
        <v>4846</v>
      </c>
      <c r="I34" s="32">
        <v>1.00330169211721</v>
      </c>
      <c r="J34" s="33">
        <v>16</v>
      </c>
      <c r="K34" s="34">
        <v>0.66392431098313454</v>
      </c>
      <c r="L34" s="35">
        <v>0.53012794056954193</v>
      </c>
      <c r="M34" s="36">
        <v>0.1337963704135926</v>
      </c>
    </row>
    <row r="35" spans="1:13" ht="18" customHeight="1" x14ac:dyDescent="0.4">
      <c r="A35" s="206"/>
      <c r="B35" s="66" t="s">
        <v>99</v>
      </c>
      <c r="C35" s="82">
        <v>2562</v>
      </c>
      <c r="D35" s="80">
        <v>0</v>
      </c>
      <c r="E35" s="55" t="e">
        <v>#DIV/0!</v>
      </c>
      <c r="F35" s="72">
        <v>2562</v>
      </c>
      <c r="G35" s="82">
        <v>5310</v>
      </c>
      <c r="H35" s="80">
        <v>0</v>
      </c>
      <c r="I35" s="55" t="e">
        <v>#DIV/0!</v>
      </c>
      <c r="J35" s="72">
        <v>5310</v>
      </c>
      <c r="K35" s="34">
        <v>0.48248587570621471</v>
      </c>
      <c r="L35" s="35" t="s">
        <v>0</v>
      </c>
      <c r="M35" s="36" t="e">
        <v>#VALUE!</v>
      </c>
    </row>
    <row r="36" spans="1:13" ht="18" customHeight="1" thickBot="1" x14ac:dyDescent="0.45">
      <c r="A36" s="205"/>
      <c r="B36" s="204" t="s">
        <v>152</v>
      </c>
      <c r="C36" s="84">
        <v>49</v>
      </c>
      <c r="D36" s="74">
        <v>100</v>
      </c>
      <c r="E36" s="75">
        <v>0.49</v>
      </c>
      <c r="F36" s="76">
        <v>-51</v>
      </c>
      <c r="G36" s="84">
        <v>108</v>
      </c>
      <c r="H36" s="74">
        <v>189</v>
      </c>
      <c r="I36" s="75">
        <v>0.5714285714285714</v>
      </c>
      <c r="J36" s="76">
        <v>-81</v>
      </c>
      <c r="K36" s="86">
        <v>0.45370370370370372</v>
      </c>
      <c r="L36" s="87">
        <v>0.52910052910052907</v>
      </c>
      <c r="M36" s="88">
        <v>-7.5396825396825351E-2</v>
      </c>
    </row>
    <row r="37" spans="1:13" x14ac:dyDescent="0.4">
      <c r="C37" s="203"/>
      <c r="G37" s="203"/>
    </row>
    <row r="38" spans="1:13" x14ac:dyDescent="0.4">
      <c r="C38" s="203"/>
      <c r="G38" s="203"/>
    </row>
    <row r="39" spans="1:13" x14ac:dyDescent="0.4">
      <c r="C39" s="203"/>
      <c r="G39" s="71"/>
    </row>
    <row r="40" spans="1:13" x14ac:dyDescent="0.4">
      <c r="C40" s="203"/>
      <c r="G40" s="203"/>
    </row>
    <row r="41" spans="1:13" x14ac:dyDescent="0.4">
      <c r="C41" s="203"/>
      <c r="G41" s="203"/>
    </row>
    <row r="42" spans="1:13" x14ac:dyDescent="0.4">
      <c r="C42" s="203"/>
      <c r="G42" s="203"/>
    </row>
    <row r="43" spans="1:13" x14ac:dyDescent="0.4">
      <c r="C43" s="203"/>
      <c r="G43" s="203"/>
    </row>
    <row r="44" spans="1:13" x14ac:dyDescent="0.4">
      <c r="C44" s="203"/>
      <c r="G44" s="203"/>
    </row>
    <row r="45" spans="1:13" x14ac:dyDescent="0.4">
      <c r="C45" s="203"/>
      <c r="G45" s="203"/>
    </row>
    <row r="46" spans="1:13" x14ac:dyDescent="0.4">
      <c r="C46" s="203"/>
      <c r="G46" s="203"/>
    </row>
    <row r="47" spans="1:13" x14ac:dyDescent="0.4">
      <c r="C47" s="203"/>
      <c r="G47" s="203"/>
    </row>
    <row r="48" spans="1:13" x14ac:dyDescent="0.4">
      <c r="C48" s="203"/>
      <c r="G48" s="203"/>
    </row>
    <row r="49" spans="3:7" x14ac:dyDescent="0.4">
      <c r="C49" s="203"/>
      <c r="G49" s="203"/>
    </row>
    <row r="50" spans="3:7" x14ac:dyDescent="0.4">
      <c r="C50" s="203"/>
      <c r="G50" s="203"/>
    </row>
    <row r="51" spans="3:7" x14ac:dyDescent="0.4">
      <c r="C51" s="203"/>
      <c r="G51" s="203"/>
    </row>
    <row r="52" spans="3:7" x14ac:dyDescent="0.4">
      <c r="C52" s="203"/>
      <c r="G52" s="203"/>
    </row>
    <row r="53" spans="3:7" x14ac:dyDescent="0.4">
      <c r="C53" s="203"/>
      <c r="G53" s="203"/>
    </row>
    <row r="54" spans="3:7" x14ac:dyDescent="0.4">
      <c r="C54" s="203"/>
      <c r="G54" s="203"/>
    </row>
    <row r="55" spans="3:7" x14ac:dyDescent="0.4">
      <c r="C55" s="203"/>
      <c r="G55" s="203"/>
    </row>
    <row r="56" spans="3:7" x14ac:dyDescent="0.4">
      <c r="C56" s="203"/>
      <c r="G56" s="203"/>
    </row>
    <row r="57" spans="3:7" x14ac:dyDescent="0.4">
      <c r="C57" s="203"/>
      <c r="G57" s="203"/>
    </row>
    <row r="58" spans="3:7" x14ac:dyDescent="0.4">
      <c r="C58" s="203"/>
      <c r="G58" s="203"/>
    </row>
    <row r="59" spans="3:7" x14ac:dyDescent="0.4">
      <c r="C59" s="203"/>
      <c r="G59" s="203"/>
    </row>
    <row r="60" spans="3:7" x14ac:dyDescent="0.4">
      <c r="C60" s="203"/>
      <c r="G60" s="203"/>
    </row>
    <row r="61" spans="3:7" x14ac:dyDescent="0.4">
      <c r="C61" s="203"/>
      <c r="G61" s="203"/>
    </row>
    <row r="62" spans="3:7" x14ac:dyDescent="0.4">
      <c r="C62" s="203"/>
      <c r="G62" s="203"/>
    </row>
    <row r="63" spans="3:7" x14ac:dyDescent="0.4">
      <c r="C63" s="203"/>
      <c r="G63" s="203"/>
    </row>
    <row r="64" spans="3:7" x14ac:dyDescent="0.4">
      <c r="C64" s="203"/>
      <c r="G64" s="203"/>
    </row>
    <row r="65" spans="3:7" x14ac:dyDescent="0.4">
      <c r="C65" s="203"/>
      <c r="G65" s="203"/>
    </row>
    <row r="66" spans="3:7" x14ac:dyDescent="0.4">
      <c r="C66" s="203"/>
      <c r="G66" s="203"/>
    </row>
    <row r="67" spans="3:7" x14ac:dyDescent="0.4">
      <c r="C67" s="203"/>
      <c r="G67" s="203"/>
    </row>
    <row r="68" spans="3:7" x14ac:dyDescent="0.4">
      <c r="C68" s="203"/>
      <c r="G68" s="203"/>
    </row>
    <row r="69" spans="3:7" x14ac:dyDescent="0.4">
      <c r="C69" s="203"/>
      <c r="G69" s="203"/>
    </row>
    <row r="70" spans="3:7" x14ac:dyDescent="0.4">
      <c r="C70" s="203"/>
      <c r="G70" s="203"/>
    </row>
    <row r="71" spans="3:7" x14ac:dyDescent="0.4">
      <c r="C71" s="203"/>
      <c r="G71" s="203"/>
    </row>
    <row r="72" spans="3:7" x14ac:dyDescent="0.4">
      <c r="C72" s="203"/>
      <c r="G72" s="203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26'!A1" display="'h26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2"/>
  <sheetViews>
    <sheetView showGridLines="0" zoomScale="90" zoomScaleNormal="90" zoomScaleSheetLayoutView="90" workbookViewId="0">
      <pane xSplit="2" ySplit="5" topLeftCell="C24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02" customWidth="1"/>
    <col min="2" max="2" width="20.75" style="202" customWidth="1"/>
    <col min="3" max="4" width="11.625" style="201" customWidth="1"/>
    <col min="5" max="5" width="8.625" style="201" customWidth="1"/>
    <col min="6" max="6" width="10.625" style="201" customWidth="1"/>
    <col min="7" max="8" width="11.625" style="201" customWidth="1"/>
    <col min="9" max="9" width="8.625" style="201" customWidth="1"/>
    <col min="10" max="10" width="10.625" style="201" customWidth="1"/>
    <col min="11" max="11" width="9.625" style="70" customWidth="1"/>
    <col min="12" max="12" width="9.625" style="201" customWidth="1"/>
    <col min="13" max="13" width="8.625" style="201" customWidth="1"/>
    <col min="14" max="16384" width="9" style="201"/>
  </cols>
  <sheetData>
    <row r="1" spans="1:13" s="217" customFormat="1" x14ac:dyDescent="0.4">
      <c r="A1" s="327" t="str">
        <f>'h26'!A1</f>
        <v>平成26年度</v>
      </c>
      <c r="B1" s="327"/>
      <c r="C1" s="90"/>
      <c r="D1" s="90"/>
      <c r="E1" s="90"/>
      <c r="F1" s="95" t="str">
        <f ca="1">RIGHT(CELL("filename",$A$1),LEN(CELL("filename",$A$1))-FIND("]",CELL("filename",$A$1)))</f>
        <v>11月上旬</v>
      </c>
      <c r="G1" s="94" t="s">
        <v>71</v>
      </c>
      <c r="H1" s="90"/>
      <c r="I1" s="90"/>
      <c r="J1" s="90"/>
      <c r="K1" s="90"/>
      <c r="L1" s="90"/>
      <c r="M1" s="90"/>
    </row>
    <row r="2" spans="1:13" s="217" customFormat="1" ht="19.5" thickBot="1" x14ac:dyDescent="0.45">
      <c r="A2" s="13"/>
      <c r="B2" s="13" t="s">
        <v>177</v>
      </c>
      <c r="C2" s="218">
        <v>11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7.100000000000001" customHeight="1" x14ac:dyDescent="0.4">
      <c r="A3" s="216"/>
      <c r="B3" s="215"/>
      <c r="C3" s="323" t="s">
        <v>173</v>
      </c>
      <c r="D3" s="324"/>
      <c r="E3" s="325"/>
      <c r="F3" s="326"/>
      <c r="G3" s="323" t="s">
        <v>172</v>
      </c>
      <c r="H3" s="324"/>
      <c r="I3" s="325"/>
      <c r="J3" s="326"/>
      <c r="K3" s="315" t="s">
        <v>171</v>
      </c>
      <c r="L3" s="316"/>
      <c r="M3" s="317"/>
    </row>
    <row r="4" spans="1:13" ht="17.100000000000001" customHeight="1" x14ac:dyDescent="0.4">
      <c r="A4" s="206"/>
      <c r="B4" s="214"/>
      <c r="C4" s="305" t="s">
        <v>313</v>
      </c>
      <c r="D4" s="340" t="s">
        <v>312</v>
      </c>
      <c r="E4" s="341" t="s">
        <v>168</v>
      </c>
      <c r="F4" s="342"/>
      <c r="G4" s="318" t="s">
        <v>311</v>
      </c>
      <c r="H4" s="338" t="s">
        <v>310</v>
      </c>
      <c r="I4" s="341" t="s">
        <v>168</v>
      </c>
      <c r="J4" s="342"/>
      <c r="K4" s="318" t="s">
        <v>311</v>
      </c>
      <c r="L4" s="319" t="s">
        <v>310</v>
      </c>
      <c r="M4" s="321" t="s">
        <v>167</v>
      </c>
    </row>
    <row r="5" spans="1:13" ht="17.100000000000001" customHeight="1" x14ac:dyDescent="0.4">
      <c r="A5" s="205"/>
      <c r="B5" s="213"/>
      <c r="C5" s="306"/>
      <c r="D5" s="320"/>
      <c r="E5" s="212" t="s">
        <v>166</v>
      </c>
      <c r="F5" s="211" t="s">
        <v>165</v>
      </c>
      <c r="G5" s="306"/>
      <c r="H5" s="339"/>
      <c r="I5" s="212" t="s">
        <v>166</v>
      </c>
      <c r="J5" s="211" t="s">
        <v>165</v>
      </c>
      <c r="K5" s="306"/>
      <c r="L5" s="320"/>
      <c r="M5" s="322"/>
    </row>
    <row r="6" spans="1:13" x14ac:dyDescent="0.4">
      <c r="A6" s="332" t="s">
        <v>164</v>
      </c>
      <c r="B6" s="333"/>
      <c r="C6" s="334">
        <v>167775</v>
      </c>
      <c r="D6" s="348">
        <v>166702</v>
      </c>
      <c r="E6" s="307">
        <v>1.0064366354332881</v>
      </c>
      <c r="F6" s="328">
        <v>1073</v>
      </c>
      <c r="G6" s="334">
        <v>210720</v>
      </c>
      <c r="H6" s="336">
        <v>208223</v>
      </c>
      <c r="I6" s="307">
        <v>1.0119919509372164</v>
      </c>
      <c r="J6" s="328">
        <v>2497</v>
      </c>
      <c r="K6" s="309">
        <v>0.79619874715261962</v>
      </c>
      <c r="L6" s="345">
        <v>0.80059359436757704</v>
      </c>
      <c r="M6" s="313">
        <v>-4.3948472149574203E-3</v>
      </c>
    </row>
    <row r="7" spans="1:13" x14ac:dyDescent="0.4">
      <c r="A7" s="330" t="s">
        <v>163</v>
      </c>
      <c r="B7" s="331"/>
      <c r="C7" s="335"/>
      <c r="D7" s="349"/>
      <c r="E7" s="344"/>
      <c r="F7" s="343"/>
      <c r="G7" s="335"/>
      <c r="H7" s="337"/>
      <c r="I7" s="344"/>
      <c r="J7" s="343"/>
      <c r="K7" s="310"/>
      <c r="L7" s="346"/>
      <c r="M7" s="347"/>
    </row>
    <row r="8" spans="1:13" ht="18" customHeight="1" x14ac:dyDescent="0.4">
      <c r="A8" s="208" t="s">
        <v>162</v>
      </c>
      <c r="B8" s="14"/>
      <c r="C8" s="15">
        <v>87554</v>
      </c>
      <c r="D8" s="16">
        <v>87389</v>
      </c>
      <c r="E8" s="17">
        <v>1.0018881094874641</v>
      </c>
      <c r="F8" s="18">
        <v>165</v>
      </c>
      <c r="G8" s="15">
        <v>104516</v>
      </c>
      <c r="H8" s="19">
        <v>106278</v>
      </c>
      <c r="I8" s="17">
        <v>0.98342083968460081</v>
      </c>
      <c r="J8" s="18">
        <v>-1762</v>
      </c>
      <c r="K8" s="20">
        <v>0.83770905890007274</v>
      </c>
      <c r="L8" s="21">
        <v>0.82226801407629047</v>
      </c>
      <c r="M8" s="210">
        <v>1.5441044823782279E-2</v>
      </c>
    </row>
    <row r="9" spans="1:13" ht="18" customHeight="1" x14ac:dyDescent="0.4">
      <c r="A9" s="206"/>
      <c r="B9" s="81" t="s">
        <v>157</v>
      </c>
      <c r="C9" s="23">
        <v>39688</v>
      </c>
      <c r="D9" s="24">
        <v>41404</v>
      </c>
      <c r="E9" s="25">
        <v>0.9585547290116897</v>
      </c>
      <c r="F9" s="26">
        <v>-1716</v>
      </c>
      <c r="G9" s="23">
        <v>47260</v>
      </c>
      <c r="H9" s="24">
        <v>49273</v>
      </c>
      <c r="I9" s="25">
        <v>0.95914598258681227</v>
      </c>
      <c r="J9" s="26">
        <v>-2013</v>
      </c>
      <c r="K9" s="27">
        <v>0.83977994075327977</v>
      </c>
      <c r="L9" s="28">
        <v>0.84029793193026603</v>
      </c>
      <c r="M9" s="209">
        <v>-5.1799117698625441E-4</v>
      </c>
    </row>
    <row r="10" spans="1:13" ht="18" customHeight="1" x14ac:dyDescent="0.4">
      <c r="A10" s="206"/>
      <c r="B10" s="66" t="s">
        <v>156</v>
      </c>
      <c r="C10" s="30">
        <v>3598</v>
      </c>
      <c r="D10" s="31">
        <v>3511</v>
      </c>
      <c r="E10" s="32">
        <v>1.0247792651666192</v>
      </c>
      <c r="F10" s="33">
        <v>87</v>
      </c>
      <c r="G10" s="30">
        <v>4350</v>
      </c>
      <c r="H10" s="31">
        <v>4395</v>
      </c>
      <c r="I10" s="32">
        <v>0.98976109215017061</v>
      </c>
      <c r="J10" s="33">
        <v>-45</v>
      </c>
      <c r="K10" s="34">
        <v>0.82712643678160924</v>
      </c>
      <c r="L10" s="35">
        <v>0.79886234357224117</v>
      </c>
      <c r="M10" s="36">
        <v>2.8264093209368069E-2</v>
      </c>
    </row>
    <row r="11" spans="1:13" ht="18" customHeight="1" x14ac:dyDescent="0.4">
      <c r="A11" s="206"/>
      <c r="B11" s="66" t="s">
        <v>154</v>
      </c>
      <c r="C11" s="30">
        <v>44268</v>
      </c>
      <c r="D11" s="31">
        <v>42474</v>
      </c>
      <c r="E11" s="32">
        <v>1.0422376041813814</v>
      </c>
      <c r="F11" s="33">
        <v>1794</v>
      </c>
      <c r="G11" s="30">
        <v>52906</v>
      </c>
      <c r="H11" s="31">
        <v>52610</v>
      </c>
      <c r="I11" s="32">
        <v>1.0056263067857822</v>
      </c>
      <c r="J11" s="33">
        <v>296</v>
      </c>
      <c r="K11" s="34">
        <v>0.83672929346387936</v>
      </c>
      <c r="L11" s="35">
        <v>0.80733700817335108</v>
      </c>
      <c r="M11" s="36">
        <v>2.9392285290528286E-2</v>
      </c>
    </row>
    <row r="12" spans="1:13" s="45" customFormat="1" ht="18" customHeight="1" x14ac:dyDescent="0.15">
      <c r="A12" s="37"/>
      <c r="B12" s="52" t="s">
        <v>99</v>
      </c>
      <c r="C12" s="38" t="s">
        <v>0</v>
      </c>
      <c r="D12" s="39" t="s">
        <v>0</v>
      </c>
      <c r="E12" s="40" t="s">
        <v>0</v>
      </c>
      <c r="F12" s="41" t="s">
        <v>0</v>
      </c>
      <c r="G12" s="38" t="s">
        <v>0</v>
      </c>
      <c r="H12" s="39" t="s">
        <v>0</v>
      </c>
      <c r="I12" s="40" t="s">
        <v>0</v>
      </c>
      <c r="J12" s="41" t="s">
        <v>0</v>
      </c>
      <c r="K12" s="42" t="s">
        <v>0</v>
      </c>
      <c r="L12" s="43" t="s">
        <v>0</v>
      </c>
      <c r="M12" s="44" t="s">
        <v>0</v>
      </c>
    </row>
    <row r="13" spans="1:13" ht="18" customHeight="1" x14ac:dyDescent="0.4">
      <c r="A13" s="208" t="s">
        <v>161</v>
      </c>
      <c r="B13" s="14"/>
      <c r="C13" s="15">
        <v>26931</v>
      </c>
      <c r="D13" s="16">
        <v>24624</v>
      </c>
      <c r="E13" s="17">
        <v>1.0936890838206628</v>
      </c>
      <c r="F13" s="18">
        <v>2307</v>
      </c>
      <c r="G13" s="15">
        <v>36618</v>
      </c>
      <c r="H13" s="16">
        <v>31948</v>
      </c>
      <c r="I13" s="17">
        <v>1.1461750344309503</v>
      </c>
      <c r="J13" s="18">
        <v>4670</v>
      </c>
      <c r="K13" s="46">
        <v>0.73545797148943137</v>
      </c>
      <c r="L13" s="47">
        <v>0.77075247276824843</v>
      </c>
      <c r="M13" s="48">
        <v>-3.5294501278817059E-2</v>
      </c>
    </row>
    <row r="14" spans="1:13" ht="18" customHeight="1" x14ac:dyDescent="0.4">
      <c r="A14" s="206"/>
      <c r="B14" s="81" t="s">
        <v>157</v>
      </c>
      <c r="C14" s="23">
        <v>7143</v>
      </c>
      <c r="D14" s="24">
        <v>4011</v>
      </c>
      <c r="E14" s="25">
        <v>1.7808526551982049</v>
      </c>
      <c r="F14" s="26">
        <v>3132</v>
      </c>
      <c r="G14" s="23">
        <v>10000</v>
      </c>
      <c r="H14" s="24">
        <v>5000</v>
      </c>
      <c r="I14" s="25">
        <v>2</v>
      </c>
      <c r="J14" s="26">
        <v>5000</v>
      </c>
      <c r="K14" s="49">
        <v>0.71430000000000005</v>
      </c>
      <c r="L14" s="50">
        <v>0.80220000000000002</v>
      </c>
      <c r="M14" s="29">
        <v>-8.7899999999999978E-2</v>
      </c>
    </row>
    <row r="15" spans="1:13" ht="18" customHeight="1" x14ac:dyDescent="0.4">
      <c r="A15" s="206"/>
      <c r="B15" s="66" t="s">
        <v>156</v>
      </c>
      <c r="C15" s="30">
        <v>3942</v>
      </c>
      <c r="D15" s="31">
        <v>4959</v>
      </c>
      <c r="E15" s="32">
        <v>0.79491833030852999</v>
      </c>
      <c r="F15" s="33">
        <v>-1017</v>
      </c>
      <c r="G15" s="30">
        <v>5900</v>
      </c>
      <c r="H15" s="31">
        <v>5885</v>
      </c>
      <c r="I15" s="32">
        <v>1.0025488530161428</v>
      </c>
      <c r="J15" s="33">
        <v>15</v>
      </c>
      <c r="K15" s="34">
        <v>0.668135593220339</v>
      </c>
      <c r="L15" s="35">
        <v>0.84265080713678842</v>
      </c>
      <c r="M15" s="36">
        <v>-0.17451521391644942</v>
      </c>
    </row>
    <row r="16" spans="1:13" ht="18" customHeight="1" x14ac:dyDescent="0.4">
      <c r="A16" s="206"/>
      <c r="B16" s="66" t="s">
        <v>154</v>
      </c>
      <c r="C16" s="30">
        <v>14983</v>
      </c>
      <c r="D16" s="31">
        <v>14944</v>
      </c>
      <c r="E16" s="32">
        <v>1.0026097430406853</v>
      </c>
      <c r="F16" s="33">
        <v>39</v>
      </c>
      <c r="G16" s="30">
        <v>19098</v>
      </c>
      <c r="H16" s="31">
        <v>19458</v>
      </c>
      <c r="I16" s="32">
        <v>0.98149861239592973</v>
      </c>
      <c r="J16" s="33">
        <v>-360</v>
      </c>
      <c r="K16" s="34">
        <v>0.78453241177086608</v>
      </c>
      <c r="L16" s="35">
        <v>0.76801315654229618</v>
      </c>
      <c r="M16" s="36">
        <v>1.6519255228569896E-2</v>
      </c>
    </row>
    <row r="17" spans="1:13" ht="18" customHeight="1" x14ac:dyDescent="0.4">
      <c r="A17" s="206"/>
      <c r="B17" s="66" t="s">
        <v>153</v>
      </c>
      <c r="C17" s="30">
        <v>863</v>
      </c>
      <c r="D17" s="31">
        <v>710</v>
      </c>
      <c r="E17" s="32">
        <v>1.2154929577464788</v>
      </c>
      <c r="F17" s="33">
        <v>153</v>
      </c>
      <c r="G17" s="30">
        <v>1620</v>
      </c>
      <c r="H17" s="31">
        <v>1605</v>
      </c>
      <c r="I17" s="32">
        <v>1.0093457943925233</v>
      </c>
      <c r="J17" s="33">
        <v>15</v>
      </c>
      <c r="K17" s="34">
        <v>0.53271604938271599</v>
      </c>
      <c r="L17" s="35">
        <v>0.44236760124610591</v>
      </c>
      <c r="M17" s="36">
        <v>9.0348448136610082E-2</v>
      </c>
    </row>
    <row r="18" spans="1:13" s="45" customFormat="1" ht="18" customHeight="1" x14ac:dyDescent="0.15">
      <c r="A18" s="51"/>
      <c r="B18" s="52" t="s">
        <v>99</v>
      </c>
      <c r="C18" s="53" t="s">
        <v>0</v>
      </c>
      <c r="D18" s="39" t="s">
        <v>0</v>
      </c>
      <c r="E18" s="40" t="s">
        <v>0</v>
      </c>
      <c r="F18" s="41" t="s">
        <v>0</v>
      </c>
      <c r="G18" s="53" t="s">
        <v>0</v>
      </c>
      <c r="H18" s="39" t="s">
        <v>0</v>
      </c>
      <c r="I18" s="40" t="s">
        <v>0</v>
      </c>
      <c r="J18" s="41" t="s">
        <v>0</v>
      </c>
      <c r="K18" s="42" t="s">
        <v>0</v>
      </c>
      <c r="L18" s="43" t="s">
        <v>0</v>
      </c>
      <c r="M18" s="44" t="s">
        <v>0</v>
      </c>
    </row>
    <row r="19" spans="1:13" ht="18" customHeight="1" x14ac:dyDescent="0.4">
      <c r="A19" s="208" t="s">
        <v>160</v>
      </c>
      <c r="B19" s="14"/>
      <c r="C19" s="15">
        <v>19509</v>
      </c>
      <c r="D19" s="16">
        <v>20265</v>
      </c>
      <c r="E19" s="17">
        <v>0.96269430051813476</v>
      </c>
      <c r="F19" s="18">
        <v>-756</v>
      </c>
      <c r="G19" s="15">
        <v>25660</v>
      </c>
      <c r="H19" s="19">
        <v>23583</v>
      </c>
      <c r="I19" s="17">
        <v>1.0880719162108299</v>
      </c>
      <c r="J19" s="18">
        <v>2077</v>
      </c>
      <c r="K19" s="46">
        <v>0.76028838659392051</v>
      </c>
      <c r="L19" s="47">
        <v>0.85930543187889585</v>
      </c>
      <c r="M19" s="22">
        <v>-9.9017045284975347E-2</v>
      </c>
    </row>
    <row r="20" spans="1:13" ht="18" customHeight="1" x14ac:dyDescent="0.4">
      <c r="A20" s="206"/>
      <c r="B20" s="81" t="s">
        <v>157</v>
      </c>
      <c r="C20" s="23">
        <v>0</v>
      </c>
      <c r="D20" s="24">
        <v>0</v>
      </c>
      <c r="E20" s="25" t="e">
        <v>#DIV/0!</v>
      </c>
      <c r="F20" s="26">
        <v>0</v>
      </c>
      <c r="G20" s="23">
        <v>0</v>
      </c>
      <c r="H20" s="24">
        <v>0</v>
      </c>
      <c r="I20" s="25" t="e">
        <v>#DIV/0!</v>
      </c>
      <c r="J20" s="26">
        <v>0</v>
      </c>
      <c r="K20" s="49" t="s">
        <v>0</v>
      </c>
      <c r="L20" s="50" t="s">
        <v>0</v>
      </c>
      <c r="M20" s="29" t="e">
        <v>#VALUE!</v>
      </c>
    </row>
    <row r="21" spans="1:13" ht="18" customHeight="1" x14ac:dyDescent="0.4">
      <c r="A21" s="206"/>
      <c r="B21" s="66" t="s">
        <v>156</v>
      </c>
      <c r="C21" s="30">
        <v>6867</v>
      </c>
      <c r="D21" s="31">
        <v>7598</v>
      </c>
      <c r="E21" s="32">
        <v>0.90379047117662548</v>
      </c>
      <c r="F21" s="33">
        <v>-731</v>
      </c>
      <c r="G21" s="30">
        <v>8700</v>
      </c>
      <c r="H21" s="54">
        <v>8725</v>
      </c>
      <c r="I21" s="32">
        <v>0.99713467048710602</v>
      </c>
      <c r="J21" s="33">
        <v>-25</v>
      </c>
      <c r="K21" s="34">
        <v>0.78931034482758622</v>
      </c>
      <c r="L21" s="35">
        <v>0.8708309455587393</v>
      </c>
      <c r="M21" s="36">
        <v>-8.1520600731153081E-2</v>
      </c>
    </row>
    <row r="22" spans="1:13" ht="18" customHeight="1" x14ac:dyDescent="0.4">
      <c r="A22" s="206"/>
      <c r="B22" s="66" t="s">
        <v>154</v>
      </c>
      <c r="C22" s="30">
        <v>12642</v>
      </c>
      <c r="D22" s="31">
        <v>12667</v>
      </c>
      <c r="E22" s="32">
        <v>0.99802636772716502</v>
      </c>
      <c r="F22" s="33">
        <v>-25</v>
      </c>
      <c r="G22" s="30">
        <v>16960</v>
      </c>
      <c r="H22" s="31">
        <v>14858</v>
      </c>
      <c r="I22" s="32">
        <v>1.141472607349576</v>
      </c>
      <c r="J22" s="33">
        <v>2102</v>
      </c>
      <c r="K22" s="34">
        <v>0.74540094339622642</v>
      </c>
      <c r="L22" s="35">
        <v>0.85253735361421457</v>
      </c>
      <c r="M22" s="36">
        <v>-0.10713641021798814</v>
      </c>
    </row>
    <row r="23" spans="1:13" s="45" customFormat="1" ht="18" customHeight="1" x14ac:dyDescent="0.15">
      <c r="A23" s="51"/>
      <c r="B23" s="52" t="s">
        <v>99</v>
      </c>
      <c r="C23" s="53" t="s">
        <v>0</v>
      </c>
      <c r="D23" s="39" t="s">
        <v>0</v>
      </c>
      <c r="E23" s="40" t="s">
        <v>0</v>
      </c>
      <c r="F23" s="41" t="s">
        <v>0</v>
      </c>
      <c r="G23" s="53" t="s">
        <v>0</v>
      </c>
      <c r="H23" s="39" t="s">
        <v>0</v>
      </c>
      <c r="I23" s="40" t="s">
        <v>0</v>
      </c>
      <c r="J23" s="41" t="s">
        <v>0</v>
      </c>
      <c r="K23" s="42" t="s">
        <v>0</v>
      </c>
      <c r="L23" s="43" t="s">
        <v>0</v>
      </c>
      <c r="M23" s="44" t="s">
        <v>0</v>
      </c>
    </row>
    <row r="24" spans="1:13" ht="18" customHeight="1" x14ac:dyDescent="0.4">
      <c r="A24" s="208" t="s">
        <v>159</v>
      </c>
      <c r="B24" s="14"/>
      <c r="C24" s="15">
        <v>14164</v>
      </c>
      <c r="D24" s="16">
        <v>13552</v>
      </c>
      <c r="E24" s="17">
        <v>1.0451593860684769</v>
      </c>
      <c r="F24" s="18">
        <v>612</v>
      </c>
      <c r="G24" s="15">
        <v>15710</v>
      </c>
      <c r="H24" s="19">
        <v>15621</v>
      </c>
      <c r="I24" s="17">
        <v>1.0056974585493887</v>
      </c>
      <c r="J24" s="18">
        <v>89</v>
      </c>
      <c r="K24" s="46">
        <v>0.90159134309357103</v>
      </c>
      <c r="L24" s="47">
        <v>0.86755009282376283</v>
      </c>
      <c r="M24" s="48">
        <v>3.4041250269808199E-2</v>
      </c>
    </row>
    <row r="25" spans="1:13" ht="18" customHeight="1" x14ac:dyDescent="0.4">
      <c r="A25" s="206"/>
      <c r="B25" s="81" t="s">
        <v>157</v>
      </c>
      <c r="C25" s="23">
        <v>0</v>
      </c>
      <c r="D25" s="24">
        <v>0</v>
      </c>
      <c r="E25" s="25" t="e">
        <v>#DIV/0!</v>
      </c>
      <c r="F25" s="26">
        <v>0</v>
      </c>
      <c r="G25" s="23">
        <v>0</v>
      </c>
      <c r="H25" s="24">
        <v>0</v>
      </c>
      <c r="I25" s="25" t="e">
        <v>#DIV/0!</v>
      </c>
      <c r="J25" s="26">
        <v>0</v>
      </c>
      <c r="K25" s="49" t="s">
        <v>0</v>
      </c>
      <c r="L25" s="50" t="s">
        <v>0</v>
      </c>
      <c r="M25" s="29" t="e">
        <v>#VALUE!</v>
      </c>
    </row>
    <row r="26" spans="1:13" ht="18" customHeight="1" x14ac:dyDescent="0.4">
      <c r="A26" s="206"/>
      <c r="B26" s="66" t="s">
        <v>156</v>
      </c>
      <c r="C26" s="30">
        <v>5429</v>
      </c>
      <c r="D26" s="31">
        <v>4996</v>
      </c>
      <c r="E26" s="32">
        <v>1.0866693354683747</v>
      </c>
      <c r="F26" s="33">
        <v>433</v>
      </c>
      <c r="G26" s="30">
        <v>5850</v>
      </c>
      <c r="H26" s="54">
        <v>5855</v>
      </c>
      <c r="I26" s="32">
        <v>0.99914602903501282</v>
      </c>
      <c r="J26" s="33">
        <v>-5</v>
      </c>
      <c r="K26" s="34">
        <v>0.92803418803418802</v>
      </c>
      <c r="L26" s="35">
        <v>0.85328778821520068</v>
      </c>
      <c r="M26" s="36">
        <v>7.4746399818987341E-2</v>
      </c>
    </row>
    <row r="27" spans="1:13" ht="18" customHeight="1" x14ac:dyDescent="0.4">
      <c r="A27" s="206"/>
      <c r="B27" s="66" t="s">
        <v>154</v>
      </c>
      <c r="C27" s="30">
        <v>8735</v>
      </c>
      <c r="D27" s="31">
        <v>8556</v>
      </c>
      <c r="E27" s="32">
        <v>1.0209209911173445</v>
      </c>
      <c r="F27" s="33">
        <v>179</v>
      </c>
      <c r="G27" s="30">
        <v>9860</v>
      </c>
      <c r="H27" s="31">
        <v>9766</v>
      </c>
      <c r="I27" s="32">
        <v>1.009625230391153</v>
      </c>
      <c r="J27" s="33">
        <v>94</v>
      </c>
      <c r="K27" s="34">
        <v>0.88590263691683568</v>
      </c>
      <c r="L27" s="35">
        <v>0.87610075773090312</v>
      </c>
      <c r="M27" s="36">
        <v>9.8018791859325605E-3</v>
      </c>
    </row>
    <row r="28" spans="1:13" s="45" customFormat="1" ht="18" customHeight="1" x14ac:dyDescent="0.15">
      <c r="A28" s="51"/>
      <c r="B28" s="52" t="s">
        <v>99</v>
      </c>
      <c r="C28" s="53" t="s">
        <v>0</v>
      </c>
      <c r="D28" s="39" t="s">
        <v>0</v>
      </c>
      <c r="E28" s="40" t="s">
        <v>0</v>
      </c>
      <c r="F28" s="41" t="s">
        <v>0</v>
      </c>
      <c r="G28" s="53" t="s">
        <v>0</v>
      </c>
      <c r="H28" s="39" t="s">
        <v>0</v>
      </c>
      <c r="I28" s="40" t="s">
        <v>0</v>
      </c>
      <c r="J28" s="41" t="s">
        <v>0</v>
      </c>
      <c r="K28" s="42" t="s">
        <v>0</v>
      </c>
      <c r="L28" s="43" t="s">
        <v>0</v>
      </c>
      <c r="M28" s="44" t="s">
        <v>0</v>
      </c>
    </row>
    <row r="29" spans="1:13" ht="18" customHeight="1" x14ac:dyDescent="0.4">
      <c r="A29" s="208" t="s">
        <v>158</v>
      </c>
      <c r="B29" s="14"/>
      <c r="C29" s="15">
        <v>19617</v>
      </c>
      <c r="D29" s="16">
        <v>20872</v>
      </c>
      <c r="E29" s="17">
        <v>0.93987159831353007</v>
      </c>
      <c r="F29" s="18">
        <v>-1255</v>
      </c>
      <c r="G29" s="15">
        <v>28216</v>
      </c>
      <c r="H29" s="16">
        <v>30793</v>
      </c>
      <c r="I29" s="17">
        <v>0.91631214886500179</v>
      </c>
      <c r="J29" s="18">
        <v>-2577</v>
      </c>
      <c r="K29" s="46">
        <v>0.69524383328607886</v>
      </c>
      <c r="L29" s="47">
        <v>0.67781638684116519</v>
      </c>
      <c r="M29" s="22">
        <v>1.7427446444913675E-2</v>
      </c>
    </row>
    <row r="30" spans="1:13" ht="18" customHeight="1" x14ac:dyDescent="0.4">
      <c r="A30" s="206"/>
      <c r="B30" s="81" t="s">
        <v>157</v>
      </c>
      <c r="C30" s="23">
        <v>0</v>
      </c>
      <c r="D30" s="24">
        <v>0</v>
      </c>
      <c r="E30" s="25" t="e">
        <v>#DIV/0!</v>
      </c>
      <c r="F30" s="26">
        <v>0</v>
      </c>
      <c r="G30" s="23">
        <v>0</v>
      </c>
      <c r="H30" s="24">
        <v>0</v>
      </c>
      <c r="I30" s="25" t="e">
        <v>#DIV/0!</v>
      </c>
      <c r="J30" s="26">
        <v>0</v>
      </c>
      <c r="K30" s="49" t="s">
        <v>0</v>
      </c>
      <c r="L30" s="50" t="s">
        <v>0</v>
      </c>
      <c r="M30" s="29" t="e">
        <v>#VALUE!</v>
      </c>
    </row>
    <row r="31" spans="1:13" ht="18" customHeight="1" x14ac:dyDescent="0.4">
      <c r="A31" s="206"/>
      <c r="B31" s="66" t="s">
        <v>156</v>
      </c>
      <c r="C31" s="30">
        <v>2256</v>
      </c>
      <c r="D31" s="207">
        <v>2851</v>
      </c>
      <c r="E31" s="32">
        <v>0.79130129779024905</v>
      </c>
      <c r="F31" s="33">
        <v>-595</v>
      </c>
      <c r="G31" s="30">
        <v>2900</v>
      </c>
      <c r="H31" s="207">
        <v>3955</v>
      </c>
      <c r="I31" s="32">
        <v>0.73324905183312261</v>
      </c>
      <c r="J31" s="33">
        <v>-1055</v>
      </c>
      <c r="K31" s="34">
        <v>0.77793103448275858</v>
      </c>
      <c r="L31" s="35">
        <v>0.72085967130214923</v>
      </c>
      <c r="M31" s="36">
        <v>5.7071363180609347E-2</v>
      </c>
    </row>
    <row r="32" spans="1:13" ht="18" customHeight="1" x14ac:dyDescent="0.4">
      <c r="A32" s="206"/>
      <c r="B32" s="66" t="s">
        <v>155</v>
      </c>
      <c r="C32" s="30">
        <v>491</v>
      </c>
      <c r="D32" s="31">
        <v>568</v>
      </c>
      <c r="E32" s="32">
        <v>0.86443661971830987</v>
      </c>
      <c r="F32" s="33">
        <v>-77</v>
      </c>
      <c r="G32" s="30">
        <v>890</v>
      </c>
      <c r="H32" s="31">
        <v>890</v>
      </c>
      <c r="I32" s="32">
        <v>1</v>
      </c>
      <c r="J32" s="33">
        <v>0</v>
      </c>
      <c r="K32" s="34">
        <v>0.55168539325842691</v>
      </c>
      <c r="L32" s="35">
        <v>0.63820224719101126</v>
      </c>
      <c r="M32" s="36">
        <v>-8.6516853932584348E-2</v>
      </c>
    </row>
    <row r="33" spans="1:13" ht="18" customHeight="1" x14ac:dyDescent="0.4">
      <c r="A33" s="206"/>
      <c r="B33" s="66" t="s">
        <v>154</v>
      </c>
      <c r="C33" s="30">
        <v>15766</v>
      </c>
      <c r="D33" s="31">
        <v>16460</v>
      </c>
      <c r="E33" s="32">
        <v>0.95783718104495752</v>
      </c>
      <c r="F33" s="33">
        <v>-694</v>
      </c>
      <c r="G33" s="30">
        <v>22805</v>
      </c>
      <c r="H33" s="31">
        <v>24341</v>
      </c>
      <c r="I33" s="32">
        <v>0.93689659422373772</v>
      </c>
      <c r="J33" s="33">
        <v>-1536</v>
      </c>
      <c r="K33" s="34">
        <v>0.69133961850471393</v>
      </c>
      <c r="L33" s="35">
        <v>0.67622529887843552</v>
      </c>
      <c r="M33" s="36">
        <v>1.5114319626278405E-2</v>
      </c>
    </row>
    <row r="34" spans="1:13" ht="18" customHeight="1" x14ac:dyDescent="0.4">
      <c r="A34" s="206"/>
      <c r="B34" s="66" t="s">
        <v>153</v>
      </c>
      <c r="C34" s="30">
        <v>1104</v>
      </c>
      <c r="D34" s="31">
        <v>993</v>
      </c>
      <c r="E34" s="32">
        <v>1.1117824773413898</v>
      </c>
      <c r="F34" s="33">
        <v>111</v>
      </c>
      <c r="G34" s="30">
        <v>1621</v>
      </c>
      <c r="H34" s="31">
        <v>1607</v>
      </c>
      <c r="I34" s="32">
        <v>1.0087118855009334</v>
      </c>
      <c r="J34" s="33">
        <v>14</v>
      </c>
      <c r="K34" s="34">
        <v>0.68106107341147437</v>
      </c>
      <c r="L34" s="35">
        <v>0.61792159303049154</v>
      </c>
      <c r="M34" s="36">
        <v>6.3139480380982826E-2</v>
      </c>
    </row>
    <row r="35" spans="1:13" s="45" customFormat="1" ht="18" customHeight="1" x14ac:dyDescent="0.15">
      <c r="A35" s="37"/>
      <c r="B35" s="57" t="s">
        <v>99</v>
      </c>
      <c r="C35" s="58" t="s">
        <v>0</v>
      </c>
      <c r="D35" s="59" t="s">
        <v>0</v>
      </c>
      <c r="E35" s="60" t="s">
        <v>0</v>
      </c>
      <c r="F35" s="61" t="s">
        <v>0</v>
      </c>
      <c r="G35" s="58" t="s">
        <v>0</v>
      </c>
      <c r="H35" s="59" t="s">
        <v>0</v>
      </c>
      <c r="I35" s="60" t="s">
        <v>0</v>
      </c>
      <c r="J35" s="61" t="s">
        <v>0</v>
      </c>
      <c r="K35" s="62" t="s">
        <v>0</v>
      </c>
      <c r="L35" s="63" t="s">
        <v>0</v>
      </c>
      <c r="M35" s="64" t="s">
        <v>0</v>
      </c>
    </row>
    <row r="36" spans="1:13" s="45" customFormat="1" ht="18" customHeight="1" thickBot="1" x14ac:dyDescent="0.2">
      <c r="A36" s="51"/>
      <c r="B36" s="52" t="s">
        <v>152</v>
      </c>
      <c r="C36" s="53" t="s">
        <v>0</v>
      </c>
      <c r="D36" s="39" t="s">
        <v>0</v>
      </c>
      <c r="E36" s="40" t="s">
        <v>0</v>
      </c>
      <c r="F36" s="41" t="s">
        <v>0</v>
      </c>
      <c r="G36" s="53" t="s">
        <v>0</v>
      </c>
      <c r="H36" s="39" t="s">
        <v>0</v>
      </c>
      <c r="I36" s="40" t="s">
        <v>0</v>
      </c>
      <c r="J36" s="41" t="s">
        <v>0</v>
      </c>
      <c r="K36" s="67" t="s">
        <v>0</v>
      </c>
      <c r="L36" s="68" t="s">
        <v>0</v>
      </c>
      <c r="M36" s="69" t="s">
        <v>0</v>
      </c>
    </row>
    <row r="37" spans="1:13" x14ac:dyDescent="0.4">
      <c r="C37" s="203"/>
      <c r="G37" s="203"/>
    </row>
    <row r="38" spans="1:13" x14ac:dyDescent="0.4">
      <c r="C38" s="203"/>
      <c r="G38" s="203"/>
    </row>
    <row r="39" spans="1:13" x14ac:dyDescent="0.4">
      <c r="C39" s="203"/>
      <c r="G39" s="71"/>
    </row>
    <row r="40" spans="1:13" x14ac:dyDescent="0.4">
      <c r="C40" s="203"/>
      <c r="G40" s="203"/>
    </row>
    <row r="41" spans="1:13" x14ac:dyDescent="0.4">
      <c r="C41" s="203"/>
      <c r="G41" s="203"/>
    </row>
    <row r="42" spans="1:13" x14ac:dyDescent="0.4">
      <c r="C42" s="203"/>
      <c r="G42" s="203"/>
    </row>
    <row r="43" spans="1:13" x14ac:dyDescent="0.4">
      <c r="C43" s="203"/>
      <c r="G43" s="203"/>
    </row>
    <row r="44" spans="1:13" x14ac:dyDescent="0.4">
      <c r="C44" s="203"/>
      <c r="G44" s="203"/>
    </row>
    <row r="45" spans="1:13" x14ac:dyDescent="0.4">
      <c r="C45" s="203"/>
      <c r="G45" s="203"/>
    </row>
    <row r="46" spans="1:13" x14ac:dyDescent="0.4">
      <c r="C46" s="203"/>
      <c r="G46" s="203"/>
    </row>
    <row r="47" spans="1:13" x14ac:dyDescent="0.4">
      <c r="C47" s="203"/>
      <c r="G47" s="203"/>
    </row>
    <row r="48" spans="1:13" x14ac:dyDescent="0.4">
      <c r="C48" s="203"/>
      <c r="G48" s="203"/>
    </row>
    <row r="49" spans="3:7" x14ac:dyDescent="0.4">
      <c r="C49" s="203"/>
      <c r="G49" s="203"/>
    </row>
    <row r="50" spans="3:7" x14ac:dyDescent="0.4">
      <c r="C50" s="203"/>
      <c r="G50" s="203"/>
    </row>
    <row r="51" spans="3:7" x14ac:dyDescent="0.4">
      <c r="C51" s="203"/>
      <c r="G51" s="203"/>
    </row>
    <row r="52" spans="3:7" x14ac:dyDescent="0.4">
      <c r="C52" s="203"/>
      <c r="G52" s="203"/>
    </row>
    <row r="53" spans="3:7" x14ac:dyDescent="0.4">
      <c r="C53" s="203"/>
      <c r="G53" s="203"/>
    </row>
    <row r="54" spans="3:7" x14ac:dyDescent="0.4">
      <c r="C54" s="203"/>
      <c r="G54" s="203"/>
    </row>
    <row r="55" spans="3:7" x14ac:dyDescent="0.4">
      <c r="C55" s="203"/>
      <c r="G55" s="203"/>
    </row>
    <row r="56" spans="3:7" x14ac:dyDescent="0.4">
      <c r="C56" s="203"/>
      <c r="G56" s="203"/>
    </row>
    <row r="57" spans="3:7" x14ac:dyDescent="0.4">
      <c r="C57" s="203"/>
      <c r="G57" s="203"/>
    </row>
    <row r="58" spans="3:7" x14ac:dyDescent="0.4">
      <c r="C58" s="203"/>
      <c r="G58" s="203"/>
    </row>
    <row r="59" spans="3:7" x14ac:dyDescent="0.4">
      <c r="C59" s="203"/>
      <c r="G59" s="203"/>
    </row>
    <row r="60" spans="3:7" x14ac:dyDescent="0.4">
      <c r="C60" s="203"/>
      <c r="G60" s="203"/>
    </row>
    <row r="61" spans="3:7" x14ac:dyDescent="0.4">
      <c r="C61" s="203"/>
      <c r="G61" s="203"/>
    </row>
    <row r="62" spans="3:7" x14ac:dyDescent="0.4">
      <c r="C62" s="203"/>
      <c r="G62" s="203"/>
    </row>
    <row r="63" spans="3:7" x14ac:dyDescent="0.4">
      <c r="C63" s="203"/>
      <c r="G63" s="203"/>
    </row>
    <row r="64" spans="3:7" x14ac:dyDescent="0.4">
      <c r="C64" s="203"/>
      <c r="G64" s="203"/>
    </row>
    <row r="65" spans="3:7" x14ac:dyDescent="0.4">
      <c r="C65" s="203"/>
      <c r="G65" s="203"/>
    </row>
    <row r="66" spans="3:7" x14ac:dyDescent="0.4">
      <c r="C66" s="203"/>
      <c r="G66" s="203"/>
    </row>
    <row r="67" spans="3:7" x14ac:dyDescent="0.4">
      <c r="C67" s="203"/>
      <c r="G67" s="203"/>
    </row>
    <row r="68" spans="3:7" x14ac:dyDescent="0.4">
      <c r="C68" s="203"/>
      <c r="G68" s="203"/>
    </row>
    <row r="69" spans="3:7" x14ac:dyDescent="0.4">
      <c r="C69" s="203"/>
      <c r="G69" s="203"/>
    </row>
    <row r="70" spans="3:7" x14ac:dyDescent="0.4">
      <c r="C70" s="203"/>
      <c r="G70" s="203"/>
    </row>
    <row r="71" spans="3:7" x14ac:dyDescent="0.4">
      <c r="C71" s="203"/>
      <c r="G71" s="203"/>
    </row>
    <row r="72" spans="3:7" x14ac:dyDescent="0.4">
      <c r="C72" s="203"/>
      <c r="G72" s="203"/>
    </row>
  </sheetData>
  <mergeCells count="26">
    <mergeCell ref="A1:B1"/>
    <mergeCell ref="I6:I7"/>
    <mergeCell ref="J6:J7"/>
    <mergeCell ref="K6:K7"/>
    <mergeCell ref="L6:L7"/>
    <mergeCell ref="C3:F3"/>
    <mergeCell ref="G3:J3"/>
    <mergeCell ref="K3:M3"/>
    <mergeCell ref="H4:H5"/>
    <mergeCell ref="I4:J4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C4:C5"/>
    <mergeCell ref="D4:D5"/>
    <mergeCell ref="E4:F4"/>
    <mergeCell ref="G4:G5"/>
  </mergeCells>
  <phoneticPr fontId="3"/>
  <hyperlinks>
    <hyperlink ref="A1" location="'R3'!A1" display="令和３年度"/>
    <hyperlink ref="A1:B1" location="'h26'!A1" display="'h26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2"/>
  <sheetViews>
    <sheetView showGridLines="0" zoomScale="90" zoomScaleNormal="90" zoomScaleSheetLayoutView="90" workbookViewId="0">
      <pane xSplit="2" ySplit="5" topLeftCell="C24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02" customWidth="1"/>
    <col min="2" max="2" width="20.75" style="202" customWidth="1"/>
    <col min="3" max="4" width="11.625" style="201" customWidth="1"/>
    <col min="5" max="5" width="8.625" style="201" customWidth="1"/>
    <col min="6" max="6" width="10.625" style="201" customWidth="1"/>
    <col min="7" max="8" width="11.625" style="201" customWidth="1"/>
    <col min="9" max="9" width="8.625" style="201" customWidth="1"/>
    <col min="10" max="10" width="10.625" style="201" customWidth="1"/>
    <col min="11" max="11" width="9.625" style="70" customWidth="1"/>
    <col min="12" max="12" width="9.625" style="201" customWidth="1"/>
    <col min="13" max="13" width="8.625" style="201" customWidth="1"/>
    <col min="14" max="16384" width="9" style="201"/>
  </cols>
  <sheetData>
    <row r="1" spans="1:13" s="217" customFormat="1" x14ac:dyDescent="0.4">
      <c r="A1" s="327" t="str">
        <f>'h26'!A1</f>
        <v>平成26年度</v>
      </c>
      <c r="B1" s="327"/>
      <c r="C1" s="90"/>
      <c r="D1" s="90"/>
      <c r="E1" s="90"/>
      <c r="F1" s="95" t="str">
        <f ca="1">RIGHT(CELL("filename",$A$1),LEN(CELL("filename",$A$1))-FIND("]",CELL("filename",$A$1)))</f>
        <v>11月中旬</v>
      </c>
      <c r="G1" s="94" t="s">
        <v>71</v>
      </c>
      <c r="H1" s="90"/>
      <c r="I1" s="90"/>
      <c r="J1" s="90"/>
      <c r="K1" s="90"/>
      <c r="L1" s="90"/>
      <c r="M1" s="90"/>
    </row>
    <row r="2" spans="1:13" s="217" customFormat="1" ht="19.5" thickBot="1" x14ac:dyDescent="0.45">
      <c r="A2" s="13"/>
      <c r="B2" s="13" t="s">
        <v>251</v>
      </c>
      <c r="C2" s="218">
        <v>11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7.100000000000001" customHeight="1" x14ac:dyDescent="0.4">
      <c r="A3" s="216"/>
      <c r="B3" s="215"/>
      <c r="C3" s="323" t="s">
        <v>173</v>
      </c>
      <c r="D3" s="324"/>
      <c r="E3" s="325"/>
      <c r="F3" s="326"/>
      <c r="G3" s="323" t="s">
        <v>172</v>
      </c>
      <c r="H3" s="324"/>
      <c r="I3" s="325"/>
      <c r="J3" s="326"/>
      <c r="K3" s="315" t="s">
        <v>171</v>
      </c>
      <c r="L3" s="316"/>
      <c r="M3" s="317"/>
    </row>
    <row r="4" spans="1:13" ht="17.100000000000001" customHeight="1" x14ac:dyDescent="0.4">
      <c r="A4" s="206"/>
      <c r="B4" s="214"/>
      <c r="C4" s="305" t="s">
        <v>317</v>
      </c>
      <c r="D4" s="340" t="s">
        <v>316</v>
      </c>
      <c r="E4" s="341" t="s">
        <v>168</v>
      </c>
      <c r="F4" s="342"/>
      <c r="G4" s="318" t="s">
        <v>315</v>
      </c>
      <c r="H4" s="338" t="s">
        <v>314</v>
      </c>
      <c r="I4" s="341" t="s">
        <v>168</v>
      </c>
      <c r="J4" s="342"/>
      <c r="K4" s="318" t="s">
        <v>315</v>
      </c>
      <c r="L4" s="319" t="s">
        <v>314</v>
      </c>
      <c r="M4" s="321" t="s">
        <v>167</v>
      </c>
    </row>
    <row r="5" spans="1:13" ht="17.100000000000001" customHeight="1" x14ac:dyDescent="0.4">
      <c r="A5" s="205"/>
      <c r="B5" s="213"/>
      <c r="C5" s="306"/>
      <c r="D5" s="320"/>
      <c r="E5" s="212" t="s">
        <v>166</v>
      </c>
      <c r="F5" s="211" t="s">
        <v>165</v>
      </c>
      <c r="G5" s="306"/>
      <c r="H5" s="339"/>
      <c r="I5" s="212" t="s">
        <v>166</v>
      </c>
      <c r="J5" s="211" t="s">
        <v>165</v>
      </c>
      <c r="K5" s="306"/>
      <c r="L5" s="320"/>
      <c r="M5" s="322"/>
    </row>
    <row r="6" spans="1:13" x14ac:dyDescent="0.4">
      <c r="A6" s="332" t="s">
        <v>164</v>
      </c>
      <c r="B6" s="333"/>
      <c r="C6" s="334">
        <v>155731</v>
      </c>
      <c r="D6" s="348">
        <v>143906</v>
      </c>
      <c r="E6" s="307">
        <v>1.0821716954122831</v>
      </c>
      <c r="F6" s="328">
        <v>11825</v>
      </c>
      <c r="G6" s="334">
        <v>208972</v>
      </c>
      <c r="H6" s="336">
        <v>205637</v>
      </c>
      <c r="I6" s="307">
        <v>1.0162178985299337</v>
      </c>
      <c r="J6" s="328">
        <v>3335</v>
      </c>
      <c r="K6" s="309">
        <v>0.74522424056811443</v>
      </c>
      <c r="L6" s="345">
        <v>0.69980596877021162</v>
      </c>
      <c r="M6" s="313">
        <v>4.5418271797902809E-2</v>
      </c>
    </row>
    <row r="7" spans="1:13" x14ac:dyDescent="0.4">
      <c r="A7" s="330" t="s">
        <v>163</v>
      </c>
      <c r="B7" s="331"/>
      <c r="C7" s="335"/>
      <c r="D7" s="349"/>
      <c r="E7" s="344"/>
      <c r="F7" s="343"/>
      <c r="G7" s="335"/>
      <c r="H7" s="337"/>
      <c r="I7" s="344"/>
      <c r="J7" s="343"/>
      <c r="K7" s="310"/>
      <c r="L7" s="346"/>
      <c r="M7" s="347"/>
    </row>
    <row r="8" spans="1:13" ht="18" customHeight="1" x14ac:dyDescent="0.4">
      <c r="A8" s="208" t="s">
        <v>162</v>
      </c>
      <c r="B8" s="14"/>
      <c r="C8" s="15">
        <v>78366</v>
      </c>
      <c r="D8" s="16">
        <v>72901</v>
      </c>
      <c r="E8" s="17">
        <v>1.0749646781251285</v>
      </c>
      <c r="F8" s="18">
        <v>5465</v>
      </c>
      <c r="G8" s="15">
        <v>102453</v>
      </c>
      <c r="H8" s="19">
        <v>105239</v>
      </c>
      <c r="I8" s="17">
        <v>0.97352692442915645</v>
      </c>
      <c r="J8" s="18">
        <v>-2786</v>
      </c>
      <c r="K8" s="20">
        <v>0.7648970747562297</v>
      </c>
      <c r="L8" s="21">
        <v>0.69271847889090543</v>
      </c>
      <c r="M8" s="210">
        <v>7.2178595865324269E-2</v>
      </c>
    </row>
    <row r="9" spans="1:13" ht="18" customHeight="1" x14ac:dyDescent="0.4">
      <c r="A9" s="206"/>
      <c r="B9" s="81" t="s">
        <v>157</v>
      </c>
      <c r="C9" s="23">
        <v>35233</v>
      </c>
      <c r="D9" s="24">
        <v>33156</v>
      </c>
      <c r="E9" s="25">
        <v>1.0626432621546629</v>
      </c>
      <c r="F9" s="26">
        <v>2077</v>
      </c>
      <c r="G9" s="23">
        <v>45719</v>
      </c>
      <c r="H9" s="24">
        <v>49208</v>
      </c>
      <c r="I9" s="25">
        <v>0.92909689481385138</v>
      </c>
      <c r="J9" s="26">
        <v>-3489</v>
      </c>
      <c r="K9" s="27">
        <v>0.77064240250224192</v>
      </c>
      <c r="L9" s="28">
        <v>0.67379287920663311</v>
      </c>
      <c r="M9" s="209">
        <v>9.6849523295608808E-2</v>
      </c>
    </row>
    <row r="10" spans="1:13" ht="18" customHeight="1" x14ac:dyDescent="0.4">
      <c r="A10" s="206"/>
      <c r="B10" s="66" t="s">
        <v>156</v>
      </c>
      <c r="C10" s="30">
        <v>3292</v>
      </c>
      <c r="D10" s="31">
        <v>2969</v>
      </c>
      <c r="E10" s="32">
        <v>1.1087908386662175</v>
      </c>
      <c r="F10" s="33">
        <v>323</v>
      </c>
      <c r="G10" s="30">
        <v>4350</v>
      </c>
      <c r="H10" s="31">
        <v>4395</v>
      </c>
      <c r="I10" s="32">
        <v>0.98976109215017061</v>
      </c>
      <c r="J10" s="33">
        <v>-45</v>
      </c>
      <c r="K10" s="34">
        <v>0.75678160919540227</v>
      </c>
      <c r="L10" s="35">
        <v>0.6755403868031854</v>
      </c>
      <c r="M10" s="36">
        <v>8.1241222392216872E-2</v>
      </c>
    </row>
    <row r="11" spans="1:13" ht="18" customHeight="1" x14ac:dyDescent="0.4">
      <c r="A11" s="206"/>
      <c r="B11" s="66" t="s">
        <v>154</v>
      </c>
      <c r="C11" s="30">
        <v>39841</v>
      </c>
      <c r="D11" s="31">
        <v>36776</v>
      </c>
      <c r="E11" s="32">
        <v>1.0833423972155753</v>
      </c>
      <c r="F11" s="33">
        <v>3065</v>
      </c>
      <c r="G11" s="30">
        <v>52384</v>
      </c>
      <c r="H11" s="31">
        <v>51636</v>
      </c>
      <c r="I11" s="32">
        <v>1.0144860175071655</v>
      </c>
      <c r="J11" s="33">
        <v>748</v>
      </c>
      <c r="K11" s="34">
        <v>0.76055665852168597</v>
      </c>
      <c r="L11" s="35">
        <v>0.71221628321326202</v>
      </c>
      <c r="M11" s="36">
        <v>4.8340375308423944E-2</v>
      </c>
    </row>
    <row r="12" spans="1:13" s="45" customFormat="1" ht="18" customHeight="1" x14ac:dyDescent="0.15">
      <c r="A12" s="37"/>
      <c r="B12" s="52" t="s">
        <v>99</v>
      </c>
      <c r="C12" s="38" t="s">
        <v>0</v>
      </c>
      <c r="D12" s="39" t="s">
        <v>0</v>
      </c>
      <c r="E12" s="40" t="s">
        <v>0</v>
      </c>
      <c r="F12" s="41" t="s">
        <v>0</v>
      </c>
      <c r="G12" s="38" t="s">
        <v>0</v>
      </c>
      <c r="H12" s="39" t="s">
        <v>0</v>
      </c>
      <c r="I12" s="40" t="s">
        <v>0</v>
      </c>
      <c r="J12" s="41" t="s">
        <v>0</v>
      </c>
      <c r="K12" s="42" t="s">
        <v>0</v>
      </c>
      <c r="L12" s="43" t="s">
        <v>0</v>
      </c>
      <c r="M12" s="44" t="s">
        <v>0</v>
      </c>
    </row>
    <row r="13" spans="1:13" ht="18" customHeight="1" x14ac:dyDescent="0.4">
      <c r="A13" s="208" t="s">
        <v>161</v>
      </c>
      <c r="B13" s="14"/>
      <c r="C13" s="15">
        <v>25988</v>
      </c>
      <c r="D13" s="16">
        <v>21840</v>
      </c>
      <c r="E13" s="17">
        <v>1.1899267399267399</v>
      </c>
      <c r="F13" s="18">
        <v>4148</v>
      </c>
      <c r="G13" s="15">
        <v>36756</v>
      </c>
      <c r="H13" s="16">
        <v>30961</v>
      </c>
      <c r="I13" s="17">
        <v>1.1871709570104325</v>
      </c>
      <c r="J13" s="18">
        <v>5795</v>
      </c>
      <c r="K13" s="46">
        <v>0.7070410273152683</v>
      </c>
      <c r="L13" s="47">
        <v>0.70540357223603889</v>
      </c>
      <c r="M13" s="48">
        <v>1.6374550792294107E-3</v>
      </c>
    </row>
    <row r="14" spans="1:13" ht="18" customHeight="1" x14ac:dyDescent="0.4">
      <c r="A14" s="206"/>
      <c r="B14" s="81" t="s">
        <v>157</v>
      </c>
      <c r="C14" s="23">
        <v>6880</v>
      </c>
      <c r="D14" s="24">
        <v>3327</v>
      </c>
      <c r="E14" s="25">
        <v>2.0679290652239253</v>
      </c>
      <c r="F14" s="26">
        <v>3553</v>
      </c>
      <c r="G14" s="23">
        <v>10000</v>
      </c>
      <c r="H14" s="24">
        <v>5000</v>
      </c>
      <c r="I14" s="25">
        <v>2</v>
      </c>
      <c r="J14" s="26">
        <v>5000</v>
      </c>
      <c r="K14" s="49">
        <v>0.68799999999999994</v>
      </c>
      <c r="L14" s="50">
        <v>0.66539999999999999</v>
      </c>
      <c r="M14" s="29">
        <v>2.2599999999999953E-2</v>
      </c>
    </row>
    <row r="15" spans="1:13" ht="18" customHeight="1" x14ac:dyDescent="0.4">
      <c r="A15" s="206"/>
      <c r="B15" s="66" t="s">
        <v>156</v>
      </c>
      <c r="C15" s="30">
        <v>4254</v>
      </c>
      <c r="D15" s="31">
        <v>3870</v>
      </c>
      <c r="E15" s="32">
        <v>1.0992248062015504</v>
      </c>
      <c r="F15" s="33">
        <v>384</v>
      </c>
      <c r="G15" s="30">
        <v>5900</v>
      </c>
      <c r="H15" s="31">
        <v>5580</v>
      </c>
      <c r="I15" s="32">
        <v>1.0573476702508962</v>
      </c>
      <c r="J15" s="33">
        <v>320</v>
      </c>
      <c r="K15" s="34">
        <v>0.72101694915254233</v>
      </c>
      <c r="L15" s="35">
        <v>0.69354838709677424</v>
      </c>
      <c r="M15" s="36">
        <v>2.7468562055768087E-2</v>
      </c>
    </row>
    <row r="16" spans="1:13" ht="18" customHeight="1" x14ac:dyDescent="0.4">
      <c r="A16" s="206"/>
      <c r="B16" s="66" t="s">
        <v>154</v>
      </c>
      <c r="C16" s="30">
        <v>14217</v>
      </c>
      <c r="D16" s="31">
        <v>14236</v>
      </c>
      <c r="E16" s="32">
        <v>0.99866535543692048</v>
      </c>
      <c r="F16" s="33">
        <v>-19</v>
      </c>
      <c r="G16" s="30">
        <v>19236</v>
      </c>
      <c r="H16" s="31">
        <v>18860</v>
      </c>
      <c r="I16" s="32">
        <v>1.0199363732767763</v>
      </c>
      <c r="J16" s="33">
        <v>376</v>
      </c>
      <c r="K16" s="34">
        <v>0.73908296943231444</v>
      </c>
      <c r="L16" s="35">
        <v>0.7548250265111347</v>
      </c>
      <c r="M16" s="36">
        <v>-1.574205707882026E-2</v>
      </c>
    </row>
    <row r="17" spans="1:13" ht="18" customHeight="1" x14ac:dyDescent="0.4">
      <c r="A17" s="206"/>
      <c r="B17" s="66" t="s">
        <v>153</v>
      </c>
      <c r="C17" s="30">
        <v>637</v>
      </c>
      <c r="D17" s="31">
        <v>407</v>
      </c>
      <c r="E17" s="32">
        <v>1.565110565110565</v>
      </c>
      <c r="F17" s="33">
        <v>230</v>
      </c>
      <c r="G17" s="30">
        <v>1620</v>
      </c>
      <c r="H17" s="31">
        <v>1521</v>
      </c>
      <c r="I17" s="32">
        <v>1.0650887573964498</v>
      </c>
      <c r="J17" s="33">
        <v>99</v>
      </c>
      <c r="K17" s="34">
        <v>0.39320987654320988</v>
      </c>
      <c r="L17" s="35">
        <v>0.26758711374095989</v>
      </c>
      <c r="M17" s="36">
        <v>0.12562276280224999</v>
      </c>
    </row>
    <row r="18" spans="1:13" s="45" customFormat="1" ht="18" customHeight="1" x14ac:dyDescent="0.15">
      <c r="A18" s="51"/>
      <c r="B18" s="52" t="s">
        <v>99</v>
      </c>
      <c r="C18" s="53" t="s">
        <v>0</v>
      </c>
      <c r="D18" s="39" t="s">
        <v>0</v>
      </c>
      <c r="E18" s="40" t="s">
        <v>0</v>
      </c>
      <c r="F18" s="41" t="s">
        <v>0</v>
      </c>
      <c r="G18" s="53" t="s">
        <v>0</v>
      </c>
      <c r="H18" s="39" t="s">
        <v>0</v>
      </c>
      <c r="I18" s="40" t="s">
        <v>0</v>
      </c>
      <c r="J18" s="41" t="s">
        <v>0</v>
      </c>
      <c r="K18" s="42" t="s">
        <v>0</v>
      </c>
      <c r="L18" s="43" t="s">
        <v>0</v>
      </c>
      <c r="M18" s="44" t="s">
        <v>0</v>
      </c>
    </row>
    <row r="19" spans="1:13" ht="18" customHeight="1" x14ac:dyDescent="0.4">
      <c r="A19" s="208" t="s">
        <v>160</v>
      </c>
      <c r="B19" s="14"/>
      <c r="C19" s="15">
        <v>20522</v>
      </c>
      <c r="D19" s="16">
        <v>19686</v>
      </c>
      <c r="E19" s="17">
        <v>1.0424667276236919</v>
      </c>
      <c r="F19" s="18">
        <v>836</v>
      </c>
      <c r="G19" s="15">
        <v>25745</v>
      </c>
      <c r="H19" s="19">
        <v>23352</v>
      </c>
      <c r="I19" s="17">
        <v>1.1024751627269613</v>
      </c>
      <c r="J19" s="18">
        <v>2393</v>
      </c>
      <c r="K19" s="46">
        <v>0.79712565546708103</v>
      </c>
      <c r="L19" s="47">
        <v>0.84301130524152101</v>
      </c>
      <c r="M19" s="22">
        <v>-4.5885649774439985E-2</v>
      </c>
    </row>
    <row r="20" spans="1:13" ht="18" customHeight="1" x14ac:dyDescent="0.4">
      <c r="A20" s="206"/>
      <c r="B20" s="81" t="s">
        <v>157</v>
      </c>
      <c r="C20" s="23">
        <v>0</v>
      </c>
      <c r="D20" s="24">
        <v>0</v>
      </c>
      <c r="E20" s="25" t="e">
        <v>#DIV/0!</v>
      </c>
      <c r="F20" s="26">
        <v>0</v>
      </c>
      <c r="G20" s="23">
        <v>0</v>
      </c>
      <c r="H20" s="24">
        <v>0</v>
      </c>
      <c r="I20" s="25" t="e">
        <v>#DIV/0!</v>
      </c>
      <c r="J20" s="26">
        <v>0</v>
      </c>
      <c r="K20" s="49" t="s">
        <v>0</v>
      </c>
      <c r="L20" s="50" t="s">
        <v>0</v>
      </c>
      <c r="M20" s="29" t="e">
        <v>#VALUE!</v>
      </c>
    </row>
    <row r="21" spans="1:13" ht="18" customHeight="1" x14ac:dyDescent="0.4">
      <c r="A21" s="206"/>
      <c r="B21" s="66" t="s">
        <v>156</v>
      </c>
      <c r="C21" s="30">
        <v>7152</v>
      </c>
      <c r="D21" s="31">
        <v>7264</v>
      </c>
      <c r="E21" s="32">
        <v>0.98458149779735682</v>
      </c>
      <c r="F21" s="33">
        <v>-112</v>
      </c>
      <c r="G21" s="30">
        <v>8700</v>
      </c>
      <c r="H21" s="31">
        <v>8710</v>
      </c>
      <c r="I21" s="32">
        <v>0.99885189437428246</v>
      </c>
      <c r="J21" s="33">
        <v>-10</v>
      </c>
      <c r="K21" s="34">
        <v>0.8220689655172414</v>
      </c>
      <c r="L21" s="35">
        <v>0.83398392652123998</v>
      </c>
      <c r="M21" s="36">
        <v>-1.1914961003998581E-2</v>
      </c>
    </row>
    <row r="22" spans="1:13" ht="18" customHeight="1" x14ac:dyDescent="0.4">
      <c r="A22" s="206"/>
      <c r="B22" s="66" t="s">
        <v>154</v>
      </c>
      <c r="C22" s="30">
        <v>13370</v>
      </c>
      <c r="D22" s="31">
        <v>12422</v>
      </c>
      <c r="E22" s="32">
        <v>1.076316213170182</v>
      </c>
      <c r="F22" s="33">
        <v>948</v>
      </c>
      <c r="G22" s="30">
        <v>17045</v>
      </c>
      <c r="H22" s="31">
        <v>14642</v>
      </c>
      <c r="I22" s="32">
        <v>1.1641169239174975</v>
      </c>
      <c r="J22" s="33">
        <v>2403</v>
      </c>
      <c r="K22" s="34">
        <v>0.78439425051334699</v>
      </c>
      <c r="L22" s="35">
        <v>0.84838136866548286</v>
      </c>
      <c r="M22" s="36">
        <v>-6.3987118152135869E-2</v>
      </c>
    </row>
    <row r="23" spans="1:13" s="45" customFormat="1" ht="18" customHeight="1" x14ac:dyDescent="0.15">
      <c r="A23" s="51"/>
      <c r="B23" s="52" t="s">
        <v>99</v>
      </c>
      <c r="C23" s="53" t="s">
        <v>0</v>
      </c>
      <c r="D23" s="39" t="s">
        <v>0</v>
      </c>
      <c r="E23" s="40" t="s">
        <v>0</v>
      </c>
      <c r="F23" s="41" t="s">
        <v>0</v>
      </c>
      <c r="G23" s="53" t="s">
        <v>0</v>
      </c>
      <c r="H23" s="39" t="s">
        <v>0</v>
      </c>
      <c r="I23" s="40" t="s">
        <v>0</v>
      </c>
      <c r="J23" s="41" t="s">
        <v>0</v>
      </c>
      <c r="K23" s="42" t="s">
        <v>0</v>
      </c>
      <c r="L23" s="43" t="s">
        <v>0</v>
      </c>
      <c r="M23" s="44" t="s">
        <v>0</v>
      </c>
    </row>
    <row r="24" spans="1:13" ht="18" customHeight="1" x14ac:dyDescent="0.4">
      <c r="A24" s="208" t="s">
        <v>159</v>
      </c>
      <c r="B24" s="14"/>
      <c r="C24" s="15">
        <v>12814</v>
      </c>
      <c r="D24" s="16">
        <v>11979</v>
      </c>
      <c r="E24" s="17">
        <v>1.069705317639202</v>
      </c>
      <c r="F24" s="18">
        <v>835</v>
      </c>
      <c r="G24" s="15">
        <v>15710</v>
      </c>
      <c r="H24" s="19">
        <v>15639</v>
      </c>
      <c r="I24" s="17">
        <v>1.0045399322207302</v>
      </c>
      <c r="J24" s="18">
        <v>71</v>
      </c>
      <c r="K24" s="46">
        <v>0.81565881604073842</v>
      </c>
      <c r="L24" s="47">
        <v>0.76596969115672353</v>
      </c>
      <c r="M24" s="48">
        <v>4.968912488401489E-2</v>
      </c>
    </row>
    <row r="25" spans="1:13" ht="18" customHeight="1" x14ac:dyDescent="0.4">
      <c r="A25" s="206"/>
      <c r="B25" s="81" t="s">
        <v>157</v>
      </c>
      <c r="C25" s="23">
        <v>0</v>
      </c>
      <c r="D25" s="24">
        <v>0</v>
      </c>
      <c r="E25" s="25" t="e">
        <v>#DIV/0!</v>
      </c>
      <c r="F25" s="26">
        <v>0</v>
      </c>
      <c r="G25" s="23">
        <v>0</v>
      </c>
      <c r="H25" s="24">
        <v>0</v>
      </c>
      <c r="I25" s="25" t="e">
        <v>#DIV/0!</v>
      </c>
      <c r="J25" s="26">
        <v>0</v>
      </c>
      <c r="K25" s="49" t="s">
        <v>0</v>
      </c>
      <c r="L25" s="50" t="s">
        <v>0</v>
      </c>
      <c r="M25" s="29" t="e">
        <v>#VALUE!</v>
      </c>
    </row>
    <row r="26" spans="1:13" ht="18" customHeight="1" x14ac:dyDescent="0.4">
      <c r="A26" s="206"/>
      <c r="B26" s="66" t="s">
        <v>156</v>
      </c>
      <c r="C26" s="30">
        <v>4955</v>
      </c>
      <c r="D26" s="31">
        <v>4713</v>
      </c>
      <c r="E26" s="32">
        <v>1.0513473371525568</v>
      </c>
      <c r="F26" s="33">
        <v>242</v>
      </c>
      <c r="G26" s="30">
        <v>5850</v>
      </c>
      <c r="H26" s="31">
        <v>5840</v>
      </c>
      <c r="I26" s="32">
        <v>1.0017123287671232</v>
      </c>
      <c r="J26" s="33">
        <v>10</v>
      </c>
      <c r="K26" s="34">
        <v>0.847008547008547</v>
      </c>
      <c r="L26" s="35">
        <v>0.8070205479452055</v>
      </c>
      <c r="M26" s="36">
        <v>3.9987999063341495E-2</v>
      </c>
    </row>
    <row r="27" spans="1:13" ht="18" customHeight="1" x14ac:dyDescent="0.4">
      <c r="A27" s="206"/>
      <c r="B27" s="66" t="s">
        <v>154</v>
      </c>
      <c r="C27" s="30">
        <v>7859</v>
      </c>
      <c r="D27" s="31">
        <v>7266</v>
      </c>
      <c r="E27" s="32">
        <v>1.0816129920176163</v>
      </c>
      <c r="F27" s="33">
        <v>593</v>
      </c>
      <c r="G27" s="30">
        <v>9860</v>
      </c>
      <c r="H27" s="31">
        <v>9799</v>
      </c>
      <c r="I27" s="32">
        <v>1.0062251250127563</v>
      </c>
      <c r="J27" s="33">
        <v>61</v>
      </c>
      <c r="K27" s="34">
        <v>0.79705882352941182</v>
      </c>
      <c r="L27" s="35">
        <v>0.74150423512603325</v>
      </c>
      <c r="M27" s="36">
        <v>5.5554588403378569E-2</v>
      </c>
    </row>
    <row r="28" spans="1:13" s="45" customFormat="1" ht="18" customHeight="1" x14ac:dyDescent="0.15">
      <c r="A28" s="51"/>
      <c r="B28" s="52" t="s">
        <v>99</v>
      </c>
      <c r="C28" s="53" t="s">
        <v>0</v>
      </c>
      <c r="D28" s="39" t="s">
        <v>0</v>
      </c>
      <c r="E28" s="40" t="s">
        <v>0</v>
      </c>
      <c r="F28" s="41" t="s">
        <v>0</v>
      </c>
      <c r="G28" s="53" t="s">
        <v>0</v>
      </c>
      <c r="H28" s="39" t="s">
        <v>0</v>
      </c>
      <c r="I28" s="40" t="s">
        <v>0</v>
      </c>
      <c r="J28" s="41" t="s">
        <v>0</v>
      </c>
      <c r="K28" s="42" t="s">
        <v>0</v>
      </c>
      <c r="L28" s="43" t="s">
        <v>0</v>
      </c>
      <c r="M28" s="44" t="s">
        <v>0</v>
      </c>
    </row>
    <row r="29" spans="1:13" ht="18" customHeight="1" x14ac:dyDescent="0.4">
      <c r="A29" s="208" t="s">
        <v>158</v>
      </c>
      <c r="B29" s="14"/>
      <c r="C29" s="15">
        <v>18041</v>
      </c>
      <c r="D29" s="16">
        <v>17500</v>
      </c>
      <c r="E29" s="17">
        <v>1.0309142857142857</v>
      </c>
      <c r="F29" s="18">
        <v>541</v>
      </c>
      <c r="G29" s="15">
        <v>28308</v>
      </c>
      <c r="H29" s="16">
        <v>30446</v>
      </c>
      <c r="I29" s="17">
        <v>0.929777310648361</v>
      </c>
      <c r="J29" s="18">
        <v>-2138</v>
      </c>
      <c r="K29" s="46">
        <v>0.63731100748904901</v>
      </c>
      <c r="L29" s="47">
        <v>0.57478814951060897</v>
      </c>
      <c r="M29" s="22">
        <v>6.2522857978440038E-2</v>
      </c>
    </row>
    <row r="30" spans="1:13" ht="18" customHeight="1" x14ac:dyDescent="0.4">
      <c r="A30" s="206"/>
      <c r="B30" s="81" t="s">
        <v>157</v>
      </c>
      <c r="C30" s="23">
        <v>0</v>
      </c>
      <c r="D30" s="24">
        <v>0</v>
      </c>
      <c r="E30" s="25" t="e">
        <v>#DIV/0!</v>
      </c>
      <c r="F30" s="26">
        <v>0</v>
      </c>
      <c r="G30" s="23">
        <v>0</v>
      </c>
      <c r="H30" s="24">
        <v>0</v>
      </c>
      <c r="I30" s="25" t="e">
        <v>#DIV/0!</v>
      </c>
      <c r="J30" s="26">
        <v>0</v>
      </c>
      <c r="K30" s="49" t="s">
        <v>0</v>
      </c>
      <c r="L30" s="50" t="s">
        <v>0</v>
      </c>
      <c r="M30" s="29" t="e">
        <v>#VALUE!</v>
      </c>
    </row>
    <row r="31" spans="1:13" ht="18" customHeight="1" x14ac:dyDescent="0.4">
      <c r="A31" s="206"/>
      <c r="B31" s="66" t="s">
        <v>156</v>
      </c>
      <c r="C31" s="30">
        <v>2214</v>
      </c>
      <c r="D31" s="207">
        <v>2452</v>
      </c>
      <c r="E31" s="32">
        <v>0.90293637846655794</v>
      </c>
      <c r="F31" s="33">
        <v>-238</v>
      </c>
      <c r="G31" s="30">
        <v>2900</v>
      </c>
      <c r="H31" s="207">
        <v>4405</v>
      </c>
      <c r="I31" s="32">
        <v>0.65834279228149828</v>
      </c>
      <c r="J31" s="33">
        <v>-1505</v>
      </c>
      <c r="K31" s="34">
        <v>0.76344827586206898</v>
      </c>
      <c r="L31" s="35">
        <v>0.55664018161180473</v>
      </c>
      <c r="M31" s="36">
        <v>0.20680809425026425</v>
      </c>
    </row>
    <row r="32" spans="1:13" ht="18" customHeight="1" x14ac:dyDescent="0.4">
      <c r="A32" s="206"/>
      <c r="B32" s="66" t="s">
        <v>155</v>
      </c>
      <c r="C32" s="30">
        <v>513</v>
      </c>
      <c r="D32" s="31">
        <v>552</v>
      </c>
      <c r="E32" s="32">
        <v>0.92934782608695654</v>
      </c>
      <c r="F32" s="33">
        <v>-39</v>
      </c>
      <c r="G32" s="30">
        <v>868</v>
      </c>
      <c r="H32" s="31">
        <v>824</v>
      </c>
      <c r="I32" s="32">
        <v>1.0533980582524272</v>
      </c>
      <c r="J32" s="33">
        <v>44</v>
      </c>
      <c r="K32" s="34">
        <v>0.59101382488479259</v>
      </c>
      <c r="L32" s="35">
        <v>0.66990291262135926</v>
      </c>
      <c r="M32" s="36">
        <v>-7.8889087736566665E-2</v>
      </c>
    </row>
    <row r="33" spans="1:13" ht="18" customHeight="1" x14ac:dyDescent="0.4">
      <c r="A33" s="206"/>
      <c r="B33" s="66" t="s">
        <v>154</v>
      </c>
      <c r="C33" s="30">
        <v>14390</v>
      </c>
      <c r="D33" s="31">
        <v>13699</v>
      </c>
      <c r="E33" s="32">
        <v>1.050441638075772</v>
      </c>
      <c r="F33" s="33">
        <v>691</v>
      </c>
      <c r="G33" s="30">
        <v>22921</v>
      </c>
      <c r="H33" s="31">
        <v>23598</v>
      </c>
      <c r="I33" s="32">
        <v>0.97131112806170017</v>
      </c>
      <c r="J33" s="33">
        <v>-677</v>
      </c>
      <c r="K33" s="34">
        <v>0.62780855983595829</v>
      </c>
      <c r="L33" s="35">
        <v>0.58051529790660228</v>
      </c>
      <c r="M33" s="36">
        <v>4.7293261929356012E-2</v>
      </c>
    </row>
    <row r="34" spans="1:13" ht="18" customHeight="1" x14ac:dyDescent="0.4">
      <c r="A34" s="206"/>
      <c r="B34" s="66" t="s">
        <v>153</v>
      </c>
      <c r="C34" s="30">
        <v>924</v>
      </c>
      <c r="D34" s="31">
        <v>797</v>
      </c>
      <c r="E34" s="32">
        <v>1.1593475533249686</v>
      </c>
      <c r="F34" s="33">
        <v>127</v>
      </c>
      <c r="G34" s="30">
        <v>1619</v>
      </c>
      <c r="H34" s="31">
        <v>1619</v>
      </c>
      <c r="I34" s="32">
        <v>1</v>
      </c>
      <c r="J34" s="33">
        <v>0</v>
      </c>
      <c r="K34" s="34">
        <v>0.57072266831377394</v>
      </c>
      <c r="L34" s="35">
        <v>0.4922791846819024</v>
      </c>
      <c r="M34" s="36">
        <v>7.8443483631871536E-2</v>
      </c>
    </row>
    <row r="35" spans="1:13" s="45" customFormat="1" ht="18" customHeight="1" x14ac:dyDescent="0.15">
      <c r="A35" s="37"/>
      <c r="B35" s="57" t="s">
        <v>99</v>
      </c>
      <c r="C35" s="58" t="s">
        <v>0</v>
      </c>
      <c r="D35" s="59" t="s">
        <v>0</v>
      </c>
      <c r="E35" s="60" t="s">
        <v>0</v>
      </c>
      <c r="F35" s="61" t="s">
        <v>0</v>
      </c>
      <c r="G35" s="58" t="s">
        <v>0</v>
      </c>
      <c r="H35" s="59" t="s">
        <v>0</v>
      </c>
      <c r="I35" s="60" t="s">
        <v>0</v>
      </c>
      <c r="J35" s="61" t="s">
        <v>0</v>
      </c>
      <c r="K35" s="62" t="s">
        <v>0</v>
      </c>
      <c r="L35" s="63" t="s">
        <v>0</v>
      </c>
      <c r="M35" s="64" t="s">
        <v>0</v>
      </c>
    </row>
    <row r="36" spans="1:13" s="45" customFormat="1" ht="18" customHeight="1" thickBot="1" x14ac:dyDescent="0.2">
      <c r="A36" s="51"/>
      <c r="B36" s="52" t="s">
        <v>152</v>
      </c>
      <c r="C36" s="53" t="s">
        <v>0</v>
      </c>
      <c r="D36" s="39" t="s">
        <v>0</v>
      </c>
      <c r="E36" s="40" t="s">
        <v>0</v>
      </c>
      <c r="F36" s="41" t="s">
        <v>0</v>
      </c>
      <c r="G36" s="53" t="s">
        <v>0</v>
      </c>
      <c r="H36" s="39" t="s">
        <v>0</v>
      </c>
      <c r="I36" s="40" t="s">
        <v>0</v>
      </c>
      <c r="J36" s="41" t="s">
        <v>0</v>
      </c>
      <c r="K36" s="67" t="s">
        <v>0</v>
      </c>
      <c r="L36" s="68" t="s">
        <v>0</v>
      </c>
      <c r="M36" s="69" t="s">
        <v>0</v>
      </c>
    </row>
    <row r="37" spans="1:13" x14ac:dyDescent="0.4">
      <c r="C37" s="203"/>
      <c r="G37" s="203"/>
    </row>
    <row r="38" spans="1:13" x14ac:dyDescent="0.4">
      <c r="C38" s="203"/>
      <c r="G38" s="203"/>
    </row>
    <row r="39" spans="1:13" x14ac:dyDescent="0.4">
      <c r="C39" s="203"/>
      <c r="G39" s="71"/>
    </row>
    <row r="40" spans="1:13" x14ac:dyDescent="0.4">
      <c r="C40" s="203"/>
      <c r="G40" s="203"/>
    </row>
    <row r="41" spans="1:13" x14ac:dyDescent="0.4">
      <c r="C41" s="203"/>
      <c r="G41" s="203"/>
    </row>
    <row r="42" spans="1:13" x14ac:dyDescent="0.4">
      <c r="C42" s="203"/>
      <c r="G42" s="203"/>
    </row>
    <row r="43" spans="1:13" x14ac:dyDescent="0.4">
      <c r="C43" s="203"/>
      <c r="G43" s="203"/>
    </row>
    <row r="44" spans="1:13" x14ac:dyDescent="0.4">
      <c r="C44" s="203"/>
      <c r="G44" s="203"/>
    </row>
    <row r="45" spans="1:13" x14ac:dyDescent="0.4">
      <c r="C45" s="203"/>
      <c r="G45" s="203"/>
    </row>
    <row r="46" spans="1:13" x14ac:dyDescent="0.4">
      <c r="C46" s="203"/>
      <c r="G46" s="203"/>
    </row>
    <row r="47" spans="1:13" x14ac:dyDescent="0.4">
      <c r="C47" s="203"/>
      <c r="G47" s="203"/>
    </row>
    <row r="48" spans="1:13" x14ac:dyDescent="0.4">
      <c r="C48" s="203"/>
      <c r="G48" s="203"/>
    </row>
    <row r="49" spans="3:7" x14ac:dyDescent="0.4">
      <c r="C49" s="203"/>
      <c r="G49" s="203"/>
    </row>
    <row r="50" spans="3:7" x14ac:dyDescent="0.4">
      <c r="C50" s="203"/>
      <c r="G50" s="203"/>
    </row>
    <row r="51" spans="3:7" x14ac:dyDescent="0.4">
      <c r="C51" s="203"/>
      <c r="G51" s="203"/>
    </row>
    <row r="52" spans="3:7" x14ac:dyDescent="0.4">
      <c r="C52" s="203"/>
      <c r="G52" s="203"/>
    </row>
    <row r="53" spans="3:7" x14ac:dyDescent="0.4">
      <c r="C53" s="203"/>
      <c r="G53" s="203"/>
    </row>
    <row r="54" spans="3:7" x14ac:dyDescent="0.4">
      <c r="C54" s="203"/>
      <c r="G54" s="203"/>
    </row>
    <row r="55" spans="3:7" x14ac:dyDescent="0.4">
      <c r="C55" s="203"/>
      <c r="G55" s="203"/>
    </row>
    <row r="56" spans="3:7" x14ac:dyDescent="0.4">
      <c r="C56" s="203"/>
      <c r="G56" s="203"/>
    </row>
    <row r="57" spans="3:7" x14ac:dyDescent="0.4">
      <c r="C57" s="203"/>
      <c r="G57" s="203"/>
    </row>
    <row r="58" spans="3:7" x14ac:dyDescent="0.4">
      <c r="C58" s="203"/>
      <c r="G58" s="203"/>
    </row>
    <row r="59" spans="3:7" x14ac:dyDescent="0.4">
      <c r="C59" s="203"/>
      <c r="G59" s="203"/>
    </row>
    <row r="60" spans="3:7" x14ac:dyDescent="0.4">
      <c r="C60" s="203"/>
      <c r="G60" s="203"/>
    </row>
    <row r="61" spans="3:7" x14ac:dyDescent="0.4">
      <c r="C61" s="203"/>
      <c r="G61" s="203"/>
    </row>
    <row r="62" spans="3:7" x14ac:dyDescent="0.4">
      <c r="C62" s="203"/>
      <c r="G62" s="203"/>
    </row>
    <row r="63" spans="3:7" x14ac:dyDescent="0.4">
      <c r="C63" s="203"/>
      <c r="G63" s="203"/>
    </row>
    <row r="64" spans="3:7" x14ac:dyDescent="0.4">
      <c r="C64" s="203"/>
      <c r="G64" s="203"/>
    </row>
    <row r="65" spans="3:7" x14ac:dyDescent="0.4">
      <c r="C65" s="203"/>
      <c r="G65" s="203"/>
    </row>
    <row r="66" spans="3:7" x14ac:dyDescent="0.4">
      <c r="C66" s="203"/>
      <c r="G66" s="203"/>
    </row>
    <row r="67" spans="3:7" x14ac:dyDescent="0.4">
      <c r="C67" s="203"/>
      <c r="G67" s="203"/>
    </row>
    <row r="68" spans="3:7" x14ac:dyDescent="0.4">
      <c r="C68" s="203"/>
      <c r="G68" s="203"/>
    </row>
    <row r="69" spans="3:7" x14ac:dyDescent="0.4">
      <c r="C69" s="203"/>
      <c r="G69" s="203"/>
    </row>
    <row r="70" spans="3:7" x14ac:dyDescent="0.4">
      <c r="C70" s="203"/>
      <c r="G70" s="203"/>
    </row>
    <row r="71" spans="3:7" x14ac:dyDescent="0.4">
      <c r="C71" s="203"/>
      <c r="G71" s="203"/>
    </row>
    <row r="72" spans="3:7" x14ac:dyDescent="0.4">
      <c r="C72" s="203"/>
      <c r="G72" s="203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26'!A1" display="'h26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2"/>
  <sheetViews>
    <sheetView showGridLines="0" zoomScale="90" zoomScaleNormal="90" zoomScaleSheetLayoutView="90" workbookViewId="0">
      <pane xSplit="2" ySplit="5" topLeftCell="C24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02" customWidth="1"/>
    <col min="2" max="2" width="20.75" style="202" customWidth="1"/>
    <col min="3" max="4" width="11.625" style="201" customWidth="1"/>
    <col min="5" max="5" width="8.625" style="201" customWidth="1"/>
    <col min="6" max="6" width="10.625" style="201" customWidth="1"/>
    <col min="7" max="8" width="11.625" style="201" customWidth="1"/>
    <col min="9" max="9" width="8.625" style="201" customWidth="1"/>
    <col min="10" max="10" width="10.625" style="201" customWidth="1"/>
    <col min="11" max="11" width="9.625" style="70" customWidth="1"/>
    <col min="12" max="12" width="9.625" style="201" customWidth="1"/>
    <col min="13" max="13" width="8.625" style="201" customWidth="1"/>
    <col min="14" max="16384" width="9" style="201"/>
  </cols>
  <sheetData>
    <row r="1" spans="1:13" s="217" customFormat="1" x14ac:dyDescent="0.4">
      <c r="A1" s="327" t="str">
        <f>'h26'!A1</f>
        <v>平成26年度</v>
      </c>
      <c r="B1" s="327"/>
      <c r="C1" s="90"/>
      <c r="D1" s="90"/>
      <c r="E1" s="90"/>
      <c r="F1" s="95" t="str">
        <f ca="1">RIGHT(CELL("filename",$A$1),LEN(CELL("filename",$A$1))-FIND("]",CELL("filename",$A$1)))</f>
        <v>11月下旬</v>
      </c>
      <c r="G1" s="94" t="s">
        <v>71</v>
      </c>
      <c r="H1" s="90"/>
      <c r="I1" s="90"/>
      <c r="J1" s="90"/>
      <c r="K1" s="90"/>
      <c r="L1" s="90"/>
      <c r="M1" s="90"/>
    </row>
    <row r="2" spans="1:13" s="217" customFormat="1" ht="19.5" thickBot="1" x14ac:dyDescent="0.45">
      <c r="A2" s="13"/>
      <c r="B2" s="13" t="s">
        <v>251</v>
      </c>
      <c r="C2" s="218">
        <v>11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7.100000000000001" customHeight="1" x14ac:dyDescent="0.4">
      <c r="A3" s="216"/>
      <c r="B3" s="215"/>
      <c r="C3" s="323" t="s">
        <v>173</v>
      </c>
      <c r="D3" s="324"/>
      <c r="E3" s="325"/>
      <c r="F3" s="326"/>
      <c r="G3" s="323" t="s">
        <v>172</v>
      </c>
      <c r="H3" s="324"/>
      <c r="I3" s="325"/>
      <c r="J3" s="326"/>
      <c r="K3" s="315" t="s">
        <v>171</v>
      </c>
      <c r="L3" s="316"/>
      <c r="M3" s="317"/>
    </row>
    <row r="4" spans="1:13" ht="17.100000000000001" customHeight="1" x14ac:dyDescent="0.4">
      <c r="A4" s="206"/>
      <c r="B4" s="214"/>
      <c r="C4" s="305" t="s">
        <v>321</v>
      </c>
      <c r="D4" s="340" t="s">
        <v>320</v>
      </c>
      <c r="E4" s="341" t="s">
        <v>168</v>
      </c>
      <c r="F4" s="342"/>
      <c r="G4" s="318" t="s">
        <v>319</v>
      </c>
      <c r="H4" s="338" t="s">
        <v>318</v>
      </c>
      <c r="I4" s="341" t="s">
        <v>168</v>
      </c>
      <c r="J4" s="342"/>
      <c r="K4" s="318" t="s">
        <v>319</v>
      </c>
      <c r="L4" s="319" t="s">
        <v>318</v>
      </c>
      <c r="M4" s="321" t="s">
        <v>167</v>
      </c>
    </row>
    <row r="5" spans="1:13" ht="17.100000000000001" customHeight="1" x14ac:dyDescent="0.4">
      <c r="A5" s="205"/>
      <c r="B5" s="213"/>
      <c r="C5" s="306"/>
      <c r="D5" s="320"/>
      <c r="E5" s="212" t="s">
        <v>166</v>
      </c>
      <c r="F5" s="211" t="s">
        <v>165</v>
      </c>
      <c r="G5" s="306"/>
      <c r="H5" s="339"/>
      <c r="I5" s="212" t="s">
        <v>166</v>
      </c>
      <c r="J5" s="211" t="s">
        <v>165</v>
      </c>
      <c r="K5" s="306"/>
      <c r="L5" s="320"/>
      <c r="M5" s="322"/>
    </row>
    <row r="6" spans="1:13" x14ac:dyDescent="0.4">
      <c r="A6" s="332" t="s">
        <v>164</v>
      </c>
      <c r="B6" s="333"/>
      <c r="C6" s="334">
        <v>158468</v>
      </c>
      <c r="D6" s="348">
        <v>144231</v>
      </c>
      <c r="E6" s="307">
        <v>1.0987097087311326</v>
      </c>
      <c r="F6" s="328">
        <v>14237</v>
      </c>
      <c r="G6" s="334">
        <v>209709</v>
      </c>
      <c r="H6" s="336">
        <v>205386</v>
      </c>
      <c r="I6" s="307">
        <v>1.021048172708948</v>
      </c>
      <c r="J6" s="328">
        <v>4323</v>
      </c>
      <c r="K6" s="309">
        <v>0.75565664802178256</v>
      </c>
      <c r="L6" s="345">
        <v>0.70224358038035695</v>
      </c>
      <c r="M6" s="313">
        <v>5.3413067641425616E-2</v>
      </c>
    </row>
    <row r="7" spans="1:13" x14ac:dyDescent="0.4">
      <c r="A7" s="330" t="s">
        <v>163</v>
      </c>
      <c r="B7" s="331"/>
      <c r="C7" s="335"/>
      <c r="D7" s="349"/>
      <c r="E7" s="344"/>
      <c r="F7" s="343"/>
      <c r="G7" s="335"/>
      <c r="H7" s="337"/>
      <c r="I7" s="344"/>
      <c r="J7" s="343"/>
      <c r="K7" s="310"/>
      <c r="L7" s="346"/>
      <c r="M7" s="347"/>
    </row>
    <row r="8" spans="1:13" ht="18" customHeight="1" x14ac:dyDescent="0.4">
      <c r="A8" s="208" t="s">
        <v>162</v>
      </c>
      <c r="B8" s="14"/>
      <c r="C8" s="15">
        <v>80768</v>
      </c>
      <c r="D8" s="16">
        <v>72090</v>
      </c>
      <c r="E8" s="17">
        <v>1.1203773061450963</v>
      </c>
      <c r="F8" s="18">
        <v>8678</v>
      </c>
      <c r="G8" s="15">
        <v>103987</v>
      </c>
      <c r="H8" s="19">
        <v>104070</v>
      </c>
      <c r="I8" s="17">
        <v>0.99920245988277123</v>
      </c>
      <c r="J8" s="18">
        <v>-83</v>
      </c>
      <c r="K8" s="20">
        <v>0.77671247367459395</v>
      </c>
      <c r="L8" s="21">
        <v>0.69270683194004035</v>
      </c>
      <c r="M8" s="210">
        <v>8.4005641734553604E-2</v>
      </c>
    </row>
    <row r="9" spans="1:13" ht="18" customHeight="1" x14ac:dyDescent="0.4">
      <c r="A9" s="206"/>
      <c r="B9" s="81" t="s">
        <v>157</v>
      </c>
      <c r="C9" s="23">
        <v>37103</v>
      </c>
      <c r="D9" s="24">
        <v>34258</v>
      </c>
      <c r="E9" s="25">
        <v>1.0830462957557359</v>
      </c>
      <c r="F9" s="26">
        <v>2845</v>
      </c>
      <c r="G9" s="23">
        <v>46821</v>
      </c>
      <c r="H9" s="24">
        <v>47786</v>
      </c>
      <c r="I9" s="25">
        <v>0.97980580086217717</v>
      </c>
      <c r="J9" s="26">
        <v>-965</v>
      </c>
      <c r="K9" s="27">
        <v>0.7924435616496871</v>
      </c>
      <c r="L9" s="28">
        <v>0.71690453270832466</v>
      </c>
      <c r="M9" s="209">
        <v>7.5539028941362441E-2</v>
      </c>
    </row>
    <row r="10" spans="1:13" ht="18" customHeight="1" x14ac:dyDescent="0.4">
      <c r="A10" s="206"/>
      <c r="B10" s="66" t="s">
        <v>156</v>
      </c>
      <c r="C10" s="30">
        <v>3058</v>
      </c>
      <c r="D10" s="31">
        <v>2662</v>
      </c>
      <c r="E10" s="32">
        <v>1.1487603305785123</v>
      </c>
      <c r="F10" s="33">
        <v>396</v>
      </c>
      <c r="G10" s="30">
        <v>4350</v>
      </c>
      <c r="H10" s="31">
        <v>4245</v>
      </c>
      <c r="I10" s="32">
        <v>1.0247349823321554</v>
      </c>
      <c r="J10" s="33">
        <v>105</v>
      </c>
      <c r="K10" s="34">
        <v>0.70298850574712646</v>
      </c>
      <c r="L10" s="35">
        <v>0.62709069493521785</v>
      </c>
      <c r="M10" s="36">
        <v>7.5897810811908606E-2</v>
      </c>
    </row>
    <row r="11" spans="1:13" ht="18" customHeight="1" x14ac:dyDescent="0.4">
      <c r="A11" s="206"/>
      <c r="B11" s="66" t="s">
        <v>154</v>
      </c>
      <c r="C11" s="30">
        <v>40607</v>
      </c>
      <c r="D11" s="31">
        <v>35170</v>
      </c>
      <c r="E11" s="32">
        <v>1.1545919818026726</v>
      </c>
      <c r="F11" s="33">
        <v>5437</v>
      </c>
      <c r="G11" s="30">
        <v>52816</v>
      </c>
      <c r="H11" s="31">
        <v>52039</v>
      </c>
      <c r="I11" s="32">
        <v>1.0149311093602875</v>
      </c>
      <c r="J11" s="33">
        <v>777</v>
      </c>
      <c r="K11" s="34">
        <v>0.76883898818539831</v>
      </c>
      <c r="L11" s="35">
        <v>0.67583927439036107</v>
      </c>
      <c r="M11" s="36">
        <v>9.2999713795037242E-2</v>
      </c>
    </row>
    <row r="12" spans="1:13" s="45" customFormat="1" ht="18" customHeight="1" x14ac:dyDescent="0.15">
      <c r="A12" s="37"/>
      <c r="B12" s="52" t="s">
        <v>99</v>
      </c>
      <c r="C12" s="38" t="s">
        <v>0</v>
      </c>
      <c r="D12" s="39" t="s">
        <v>0</v>
      </c>
      <c r="E12" s="40" t="s">
        <v>0</v>
      </c>
      <c r="F12" s="41" t="s">
        <v>0</v>
      </c>
      <c r="G12" s="38" t="s">
        <v>0</v>
      </c>
      <c r="H12" s="39" t="s">
        <v>0</v>
      </c>
      <c r="I12" s="40" t="s">
        <v>0</v>
      </c>
      <c r="J12" s="41" t="s">
        <v>0</v>
      </c>
      <c r="K12" s="42" t="s">
        <v>0</v>
      </c>
      <c r="L12" s="43" t="s">
        <v>0</v>
      </c>
      <c r="M12" s="44" t="s">
        <v>0</v>
      </c>
    </row>
    <row r="13" spans="1:13" ht="18" customHeight="1" x14ac:dyDescent="0.4">
      <c r="A13" s="208" t="s">
        <v>161</v>
      </c>
      <c r="B13" s="14"/>
      <c r="C13" s="15">
        <v>25406</v>
      </c>
      <c r="D13" s="16">
        <v>22484</v>
      </c>
      <c r="E13" s="17">
        <v>1.1299590820138765</v>
      </c>
      <c r="F13" s="18">
        <v>2922</v>
      </c>
      <c r="G13" s="15">
        <v>36169</v>
      </c>
      <c r="H13" s="16">
        <v>31509</v>
      </c>
      <c r="I13" s="17">
        <v>1.147894252435812</v>
      </c>
      <c r="J13" s="18">
        <v>4660</v>
      </c>
      <c r="K13" s="46">
        <v>0.70242472835853909</v>
      </c>
      <c r="L13" s="47">
        <v>0.71357389952077188</v>
      </c>
      <c r="M13" s="48">
        <v>-1.1149171162232796E-2</v>
      </c>
    </row>
    <row r="14" spans="1:13" ht="18" customHeight="1" x14ac:dyDescent="0.4">
      <c r="A14" s="206"/>
      <c r="B14" s="81" t="s">
        <v>157</v>
      </c>
      <c r="C14" s="23">
        <v>7105</v>
      </c>
      <c r="D14" s="24">
        <v>3755</v>
      </c>
      <c r="E14" s="25">
        <v>1.8921438082556592</v>
      </c>
      <c r="F14" s="26">
        <v>3350</v>
      </c>
      <c r="G14" s="23">
        <v>9875</v>
      </c>
      <c r="H14" s="24">
        <v>5000</v>
      </c>
      <c r="I14" s="25">
        <v>1.9750000000000001</v>
      </c>
      <c r="J14" s="26">
        <v>4875</v>
      </c>
      <c r="K14" s="49">
        <v>0.71949367088607596</v>
      </c>
      <c r="L14" s="50">
        <v>0.751</v>
      </c>
      <c r="M14" s="29">
        <v>-3.1506329113924036E-2</v>
      </c>
    </row>
    <row r="15" spans="1:13" ht="18" customHeight="1" x14ac:dyDescent="0.4">
      <c r="A15" s="206"/>
      <c r="B15" s="66" t="s">
        <v>156</v>
      </c>
      <c r="C15" s="30">
        <v>3923</v>
      </c>
      <c r="D15" s="31">
        <v>4331</v>
      </c>
      <c r="E15" s="32">
        <v>0.90579542830755022</v>
      </c>
      <c r="F15" s="33">
        <v>-408</v>
      </c>
      <c r="G15" s="30">
        <v>5900</v>
      </c>
      <c r="H15" s="31">
        <v>5880</v>
      </c>
      <c r="I15" s="32">
        <v>1.0034013605442176</v>
      </c>
      <c r="J15" s="33">
        <v>20</v>
      </c>
      <c r="K15" s="34">
        <v>0.66491525423728814</v>
      </c>
      <c r="L15" s="35">
        <v>0.7365646258503401</v>
      </c>
      <c r="M15" s="36">
        <v>-7.164937161305196E-2</v>
      </c>
    </row>
    <row r="16" spans="1:13" ht="18" customHeight="1" x14ac:dyDescent="0.4">
      <c r="A16" s="206"/>
      <c r="B16" s="66" t="s">
        <v>154</v>
      </c>
      <c r="C16" s="30">
        <v>13436</v>
      </c>
      <c r="D16" s="31">
        <v>13867</v>
      </c>
      <c r="E16" s="32">
        <v>0.96891901636979882</v>
      </c>
      <c r="F16" s="33">
        <v>-431</v>
      </c>
      <c r="G16" s="30">
        <v>18771</v>
      </c>
      <c r="H16" s="31">
        <v>19075</v>
      </c>
      <c r="I16" s="32">
        <v>0.98406290956749676</v>
      </c>
      <c r="J16" s="33">
        <v>-304</v>
      </c>
      <c r="K16" s="34">
        <v>0.71578498748068831</v>
      </c>
      <c r="L16" s="35">
        <v>0.72697247706422019</v>
      </c>
      <c r="M16" s="36">
        <v>-1.1187489583531884E-2</v>
      </c>
    </row>
    <row r="17" spans="1:13" ht="18" customHeight="1" x14ac:dyDescent="0.4">
      <c r="A17" s="206"/>
      <c r="B17" s="66" t="s">
        <v>153</v>
      </c>
      <c r="C17" s="30">
        <v>942</v>
      </c>
      <c r="D17" s="31">
        <v>531</v>
      </c>
      <c r="E17" s="32">
        <v>1.7740112994350283</v>
      </c>
      <c r="F17" s="33">
        <v>411</v>
      </c>
      <c r="G17" s="30">
        <v>1623</v>
      </c>
      <c r="H17" s="31">
        <v>1554</v>
      </c>
      <c r="I17" s="32">
        <v>1.0444015444015444</v>
      </c>
      <c r="J17" s="33">
        <v>69</v>
      </c>
      <c r="K17" s="34">
        <v>0.58040665434380778</v>
      </c>
      <c r="L17" s="35">
        <v>0.34169884169884168</v>
      </c>
      <c r="M17" s="36">
        <v>0.2387078126449661</v>
      </c>
    </row>
    <row r="18" spans="1:13" s="45" customFormat="1" ht="18" customHeight="1" x14ac:dyDescent="0.15">
      <c r="A18" s="51"/>
      <c r="B18" s="52" t="s">
        <v>99</v>
      </c>
      <c r="C18" s="53" t="s">
        <v>0</v>
      </c>
      <c r="D18" s="39" t="s">
        <v>0</v>
      </c>
      <c r="E18" s="40" t="s">
        <v>0</v>
      </c>
      <c r="F18" s="41" t="s">
        <v>0</v>
      </c>
      <c r="G18" s="53" t="s">
        <v>0</v>
      </c>
      <c r="H18" s="39" t="s">
        <v>0</v>
      </c>
      <c r="I18" s="40" t="s">
        <v>0</v>
      </c>
      <c r="J18" s="41" t="s">
        <v>0</v>
      </c>
      <c r="K18" s="42" t="s">
        <v>0</v>
      </c>
      <c r="L18" s="43" t="s">
        <v>0</v>
      </c>
      <c r="M18" s="44" t="s">
        <v>0</v>
      </c>
    </row>
    <row r="19" spans="1:13" ht="18" customHeight="1" x14ac:dyDescent="0.4">
      <c r="A19" s="208" t="s">
        <v>160</v>
      </c>
      <c r="B19" s="14"/>
      <c r="C19" s="15">
        <v>21063</v>
      </c>
      <c r="D19" s="16">
        <v>20095</v>
      </c>
      <c r="E19" s="17">
        <v>1.0481711868624035</v>
      </c>
      <c r="F19" s="18">
        <v>968</v>
      </c>
      <c r="G19" s="15">
        <v>25689</v>
      </c>
      <c r="H19" s="19">
        <v>23507</v>
      </c>
      <c r="I19" s="17">
        <v>1.0928234143021227</v>
      </c>
      <c r="J19" s="18">
        <v>2182</v>
      </c>
      <c r="K19" s="46">
        <v>0.8199229242088053</v>
      </c>
      <c r="L19" s="47">
        <v>0.8548517462883396</v>
      </c>
      <c r="M19" s="22">
        <v>-3.4928822079534294E-2</v>
      </c>
    </row>
    <row r="20" spans="1:13" ht="18" customHeight="1" x14ac:dyDescent="0.4">
      <c r="A20" s="206"/>
      <c r="B20" s="81" t="s">
        <v>157</v>
      </c>
      <c r="C20" s="23">
        <v>0</v>
      </c>
      <c r="D20" s="24">
        <v>0</v>
      </c>
      <c r="E20" s="25" t="e">
        <v>#DIV/0!</v>
      </c>
      <c r="F20" s="26">
        <v>0</v>
      </c>
      <c r="G20" s="23">
        <v>0</v>
      </c>
      <c r="H20" s="24">
        <v>0</v>
      </c>
      <c r="I20" s="25" t="e">
        <v>#DIV/0!</v>
      </c>
      <c r="J20" s="26">
        <v>0</v>
      </c>
      <c r="K20" s="49" t="s">
        <v>0</v>
      </c>
      <c r="L20" s="50" t="s">
        <v>0</v>
      </c>
      <c r="M20" s="29" t="e">
        <v>#VALUE!</v>
      </c>
    </row>
    <row r="21" spans="1:13" ht="18" customHeight="1" x14ac:dyDescent="0.4">
      <c r="A21" s="206"/>
      <c r="B21" s="66" t="s">
        <v>156</v>
      </c>
      <c r="C21" s="30">
        <v>7473</v>
      </c>
      <c r="D21" s="31">
        <v>7572</v>
      </c>
      <c r="E21" s="32">
        <v>0.98692551505546755</v>
      </c>
      <c r="F21" s="33">
        <v>-99</v>
      </c>
      <c r="G21" s="30">
        <v>8700</v>
      </c>
      <c r="H21" s="31">
        <v>8715</v>
      </c>
      <c r="I21" s="32">
        <v>0.99827882960413084</v>
      </c>
      <c r="J21" s="33">
        <v>-15</v>
      </c>
      <c r="K21" s="34">
        <v>0.85896551724137926</v>
      </c>
      <c r="L21" s="35">
        <v>0.86884681583476764</v>
      </c>
      <c r="M21" s="36">
        <v>-9.8812985933883768E-3</v>
      </c>
    </row>
    <row r="22" spans="1:13" ht="18" customHeight="1" x14ac:dyDescent="0.4">
      <c r="A22" s="206"/>
      <c r="B22" s="66" t="s">
        <v>154</v>
      </c>
      <c r="C22" s="30">
        <v>13590</v>
      </c>
      <c r="D22" s="31">
        <v>12523</v>
      </c>
      <c r="E22" s="32">
        <v>1.0852032260640421</v>
      </c>
      <c r="F22" s="33">
        <v>1067</v>
      </c>
      <c r="G22" s="30">
        <v>16989</v>
      </c>
      <c r="H22" s="31">
        <v>14792</v>
      </c>
      <c r="I22" s="32">
        <v>1.1485262303948081</v>
      </c>
      <c r="J22" s="33">
        <v>2197</v>
      </c>
      <c r="K22" s="34">
        <v>0.799929366060392</v>
      </c>
      <c r="L22" s="35">
        <v>0.84660627366143859</v>
      </c>
      <c r="M22" s="36">
        <v>-4.6676907601046591E-2</v>
      </c>
    </row>
    <row r="23" spans="1:13" s="45" customFormat="1" ht="18" customHeight="1" x14ac:dyDescent="0.15">
      <c r="A23" s="51"/>
      <c r="B23" s="52" t="s">
        <v>99</v>
      </c>
      <c r="C23" s="53" t="s">
        <v>0</v>
      </c>
      <c r="D23" s="39" t="s">
        <v>0</v>
      </c>
      <c r="E23" s="40" t="s">
        <v>0</v>
      </c>
      <c r="F23" s="41" t="s">
        <v>0</v>
      </c>
      <c r="G23" s="53" t="s">
        <v>0</v>
      </c>
      <c r="H23" s="39" t="s">
        <v>0</v>
      </c>
      <c r="I23" s="40" t="s">
        <v>0</v>
      </c>
      <c r="J23" s="41" t="s">
        <v>0</v>
      </c>
      <c r="K23" s="42" t="s">
        <v>0</v>
      </c>
      <c r="L23" s="43" t="s">
        <v>0</v>
      </c>
      <c r="M23" s="44" t="s">
        <v>0</v>
      </c>
    </row>
    <row r="24" spans="1:13" ht="18" customHeight="1" x14ac:dyDescent="0.4">
      <c r="A24" s="208" t="s">
        <v>159</v>
      </c>
      <c r="B24" s="14"/>
      <c r="C24" s="15">
        <v>12321</v>
      </c>
      <c r="D24" s="16">
        <v>12164</v>
      </c>
      <c r="E24" s="17">
        <v>1.0129069385070701</v>
      </c>
      <c r="F24" s="18">
        <v>157</v>
      </c>
      <c r="G24" s="15">
        <v>15710</v>
      </c>
      <c r="H24" s="19">
        <v>15831</v>
      </c>
      <c r="I24" s="17">
        <v>0.99235676836586439</v>
      </c>
      <c r="J24" s="18">
        <v>-121</v>
      </c>
      <c r="K24" s="46">
        <v>0.78427753023551883</v>
      </c>
      <c r="L24" s="47">
        <v>0.76836586444318111</v>
      </c>
      <c r="M24" s="48">
        <v>1.5911665792337715E-2</v>
      </c>
    </row>
    <row r="25" spans="1:13" ht="18" customHeight="1" x14ac:dyDescent="0.4">
      <c r="A25" s="206"/>
      <c r="B25" s="81" t="s">
        <v>157</v>
      </c>
      <c r="C25" s="23">
        <v>0</v>
      </c>
      <c r="D25" s="24">
        <v>0</v>
      </c>
      <c r="E25" s="25" t="e">
        <v>#DIV/0!</v>
      </c>
      <c r="F25" s="26">
        <v>0</v>
      </c>
      <c r="G25" s="23">
        <v>0</v>
      </c>
      <c r="H25" s="24">
        <v>0</v>
      </c>
      <c r="I25" s="25" t="e">
        <v>#DIV/0!</v>
      </c>
      <c r="J25" s="26">
        <v>0</v>
      </c>
      <c r="K25" s="49" t="s">
        <v>0</v>
      </c>
      <c r="L25" s="50" t="s">
        <v>0</v>
      </c>
      <c r="M25" s="29" t="e">
        <v>#VALUE!</v>
      </c>
    </row>
    <row r="26" spans="1:13" ht="18" customHeight="1" x14ac:dyDescent="0.4">
      <c r="A26" s="206"/>
      <c r="B26" s="66" t="s">
        <v>156</v>
      </c>
      <c r="C26" s="30">
        <v>5159</v>
      </c>
      <c r="D26" s="31">
        <v>4737</v>
      </c>
      <c r="E26" s="32">
        <v>1.0890859193582436</v>
      </c>
      <c r="F26" s="33">
        <v>422</v>
      </c>
      <c r="G26" s="30">
        <v>5850</v>
      </c>
      <c r="H26" s="31">
        <v>5700</v>
      </c>
      <c r="I26" s="32">
        <v>1.0263157894736843</v>
      </c>
      <c r="J26" s="33">
        <v>150</v>
      </c>
      <c r="K26" s="34">
        <v>0.88188034188034192</v>
      </c>
      <c r="L26" s="35">
        <v>0.83105263157894738</v>
      </c>
      <c r="M26" s="36">
        <v>5.0827710301394546E-2</v>
      </c>
    </row>
    <row r="27" spans="1:13" ht="18" customHeight="1" x14ac:dyDescent="0.4">
      <c r="A27" s="206"/>
      <c r="B27" s="66" t="s">
        <v>154</v>
      </c>
      <c r="C27" s="30">
        <v>7162</v>
      </c>
      <c r="D27" s="31">
        <v>7427</v>
      </c>
      <c r="E27" s="32">
        <v>0.96431937525245726</v>
      </c>
      <c r="F27" s="33">
        <v>-265</v>
      </c>
      <c r="G27" s="30">
        <v>9860</v>
      </c>
      <c r="H27" s="31">
        <v>10131</v>
      </c>
      <c r="I27" s="32">
        <v>0.9732504195044912</v>
      </c>
      <c r="J27" s="33">
        <v>-271</v>
      </c>
      <c r="K27" s="34">
        <v>0.72636916835699794</v>
      </c>
      <c r="L27" s="35">
        <v>0.73309643667949853</v>
      </c>
      <c r="M27" s="36">
        <v>-6.7272683225005903E-3</v>
      </c>
    </row>
    <row r="28" spans="1:13" s="45" customFormat="1" ht="18" customHeight="1" x14ac:dyDescent="0.15">
      <c r="A28" s="51"/>
      <c r="B28" s="52" t="s">
        <v>99</v>
      </c>
      <c r="C28" s="53" t="s">
        <v>0</v>
      </c>
      <c r="D28" s="39" t="s">
        <v>0</v>
      </c>
      <c r="E28" s="40" t="s">
        <v>0</v>
      </c>
      <c r="F28" s="41" t="s">
        <v>0</v>
      </c>
      <c r="G28" s="53" t="s">
        <v>0</v>
      </c>
      <c r="H28" s="39" t="s">
        <v>0</v>
      </c>
      <c r="I28" s="40" t="s">
        <v>0</v>
      </c>
      <c r="J28" s="41" t="s">
        <v>0</v>
      </c>
      <c r="K28" s="42" t="s">
        <v>0</v>
      </c>
      <c r="L28" s="43" t="s">
        <v>0</v>
      </c>
      <c r="M28" s="44" t="s">
        <v>0</v>
      </c>
    </row>
    <row r="29" spans="1:13" ht="18" customHeight="1" x14ac:dyDescent="0.4">
      <c r="A29" s="208" t="s">
        <v>158</v>
      </c>
      <c r="B29" s="14"/>
      <c r="C29" s="15">
        <v>18910</v>
      </c>
      <c r="D29" s="16">
        <v>17398</v>
      </c>
      <c r="E29" s="17">
        <v>1.086906540981722</v>
      </c>
      <c r="F29" s="18">
        <v>1512</v>
      </c>
      <c r="G29" s="15">
        <v>28154</v>
      </c>
      <c r="H29" s="16">
        <v>30469</v>
      </c>
      <c r="I29" s="17">
        <v>0.92402113623683091</v>
      </c>
      <c r="J29" s="18">
        <v>-2315</v>
      </c>
      <c r="K29" s="46">
        <v>0.67166299637706894</v>
      </c>
      <c r="L29" s="47">
        <v>0.57100659686894872</v>
      </c>
      <c r="M29" s="22">
        <v>0.10065639950812022</v>
      </c>
    </row>
    <row r="30" spans="1:13" ht="18" customHeight="1" x14ac:dyDescent="0.4">
      <c r="A30" s="206"/>
      <c r="B30" s="81" t="s">
        <v>157</v>
      </c>
      <c r="C30" s="23">
        <v>0</v>
      </c>
      <c r="D30" s="24">
        <v>0</v>
      </c>
      <c r="E30" s="25" t="e">
        <v>#DIV/0!</v>
      </c>
      <c r="F30" s="26">
        <v>0</v>
      </c>
      <c r="G30" s="23">
        <v>0</v>
      </c>
      <c r="H30" s="24">
        <v>0</v>
      </c>
      <c r="I30" s="25" t="e">
        <v>#DIV/0!</v>
      </c>
      <c r="J30" s="26">
        <v>0</v>
      </c>
      <c r="K30" s="49" t="s">
        <v>0</v>
      </c>
      <c r="L30" s="50" t="s">
        <v>0</v>
      </c>
      <c r="M30" s="29" t="e">
        <v>#VALUE!</v>
      </c>
    </row>
    <row r="31" spans="1:13" ht="18" customHeight="1" x14ac:dyDescent="0.4">
      <c r="A31" s="206"/>
      <c r="B31" s="66" t="s">
        <v>156</v>
      </c>
      <c r="C31" s="30">
        <v>2052</v>
      </c>
      <c r="D31" s="207">
        <v>2177</v>
      </c>
      <c r="E31" s="32">
        <v>0.94258153422140556</v>
      </c>
      <c r="F31" s="33">
        <v>-125</v>
      </c>
      <c r="G31" s="30">
        <v>2755</v>
      </c>
      <c r="H31" s="207">
        <v>4105</v>
      </c>
      <c r="I31" s="32">
        <v>0.6711327649208283</v>
      </c>
      <c r="J31" s="33">
        <v>-1350</v>
      </c>
      <c r="K31" s="34">
        <v>0.7448275862068966</v>
      </c>
      <c r="L31" s="35">
        <v>0.53032886723507922</v>
      </c>
      <c r="M31" s="36">
        <v>0.21449871897181738</v>
      </c>
    </row>
    <row r="32" spans="1:13" ht="18" customHeight="1" x14ac:dyDescent="0.4">
      <c r="A32" s="206"/>
      <c r="B32" s="66" t="s">
        <v>155</v>
      </c>
      <c r="C32" s="30">
        <v>559</v>
      </c>
      <c r="D32" s="31">
        <v>574</v>
      </c>
      <c r="E32" s="32">
        <v>0.97386759581881532</v>
      </c>
      <c r="F32" s="33">
        <v>-15</v>
      </c>
      <c r="G32" s="30">
        <v>890</v>
      </c>
      <c r="H32" s="31">
        <v>780</v>
      </c>
      <c r="I32" s="32">
        <v>1.141025641025641</v>
      </c>
      <c r="J32" s="33">
        <v>110</v>
      </c>
      <c r="K32" s="34">
        <v>0.62808988764044948</v>
      </c>
      <c r="L32" s="35">
        <v>0.73589743589743595</v>
      </c>
      <c r="M32" s="36">
        <v>-0.10780754825698646</v>
      </c>
    </row>
    <row r="33" spans="1:13" ht="18" customHeight="1" x14ac:dyDescent="0.4">
      <c r="A33" s="206"/>
      <c r="B33" s="66" t="s">
        <v>154</v>
      </c>
      <c r="C33" s="30">
        <v>15099</v>
      </c>
      <c r="D33" s="31">
        <v>13868</v>
      </c>
      <c r="E33" s="32">
        <v>1.0887655033169887</v>
      </c>
      <c r="F33" s="33">
        <v>1231</v>
      </c>
      <c r="G33" s="30">
        <v>22887</v>
      </c>
      <c r="H33" s="31">
        <v>23964</v>
      </c>
      <c r="I33" s="32">
        <v>0.95505758637956939</v>
      </c>
      <c r="J33" s="33">
        <v>-1077</v>
      </c>
      <c r="K33" s="34">
        <v>0.65971949141434005</v>
      </c>
      <c r="L33" s="35">
        <v>0.57870138541145055</v>
      </c>
      <c r="M33" s="36">
        <v>8.1018106002889501E-2</v>
      </c>
    </row>
    <row r="34" spans="1:13" ht="18" customHeight="1" x14ac:dyDescent="0.4">
      <c r="A34" s="206"/>
      <c r="B34" s="66" t="s">
        <v>153</v>
      </c>
      <c r="C34" s="30">
        <v>1200</v>
      </c>
      <c r="D34" s="31">
        <v>779</v>
      </c>
      <c r="E34" s="32">
        <v>1.5404364569961488</v>
      </c>
      <c r="F34" s="33">
        <v>421</v>
      </c>
      <c r="G34" s="30">
        <v>1622</v>
      </c>
      <c r="H34" s="31">
        <v>1620</v>
      </c>
      <c r="I34" s="32">
        <v>1.0012345679012347</v>
      </c>
      <c r="J34" s="33">
        <v>2</v>
      </c>
      <c r="K34" s="34">
        <v>0.73982737361282369</v>
      </c>
      <c r="L34" s="35">
        <v>0.48086419753086418</v>
      </c>
      <c r="M34" s="36">
        <v>0.25896317608195951</v>
      </c>
    </row>
    <row r="35" spans="1:13" s="45" customFormat="1" ht="18" customHeight="1" x14ac:dyDescent="0.15">
      <c r="A35" s="37"/>
      <c r="B35" s="57" t="s">
        <v>99</v>
      </c>
      <c r="C35" s="58" t="s">
        <v>0</v>
      </c>
      <c r="D35" s="59" t="s">
        <v>0</v>
      </c>
      <c r="E35" s="60" t="s">
        <v>0</v>
      </c>
      <c r="F35" s="61" t="s">
        <v>0</v>
      </c>
      <c r="G35" s="58" t="s">
        <v>0</v>
      </c>
      <c r="H35" s="59" t="s">
        <v>0</v>
      </c>
      <c r="I35" s="60" t="s">
        <v>0</v>
      </c>
      <c r="J35" s="61" t="s">
        <v>0</v>
      </c>
      <c r="K35" s="62" t="s">
        <v>0</v>
      </c>
      <c r="L35" s="63" t="s">
        <v>0</v>
      </c>
      <c r="M35" s="64" t="s">
        <v>0</v>
      </c>
    </row>
    <row r="36" spans="1:13" s="45" customFormat="1" ht="18" customHeight="1" thickBot="1" x14ac:dyDescent="0.2">
      <c r="A36" s="51"/>
      <c r="B36" s="52" t="s">
        <v>152</v>
      </c>
      <c r="C36" s="53" t="s">
        <v>0</v>
      </c>
      <c r="D36" s="39" t="s">
        <v>0</v>
      </c>
      <c r="E36" s="40" t="s">
        <v>0</v>
      </c>
      <c r="F36" s="41" t="s">
        <v>0</v>
      </c>
      <c r="G36" s="53" t="s">
        <v>0</v>
      </c>
      <c r="H36" s="39" t="s">
        <v>0</v>
      </c>
      <c r="I36" s="40" t="s">
        <v>0</v>
      </c>
      <c r="J36" s="41" t="s">
        <v>0</v>
      </c>
      <c r="K36" s="67" t="s">
        <v>0</v>
      </c>
      <c r="L36" s="68" t="s">
        <v>0</v>
      </c>
      <c r="M36" s="69" t="s">
        <v>0</v>
      </c>
    </row>
    <row r="37" spans="1:13" x14ac:dyDescent="0.4">
      <c r="C37" s="203"/>
      <c r="G37" s="203"/>
    </row>
    <row r="38" spans="1:13" x14ac:dyDescent="0.4">
      <c r="C38" s="203"/>
      <c r="G38" s="203"/>
    </row>
    <row r="39" spans="1:13" x14ac:dyDescent="0.4">
      <c r="C39" s="203"/>
      <c r="G39" s="71"/>
    </row>
    <row r="40" spans="1:13" x14ac:dyDescent="0.4">
      <c r="C40" s="203"/>
      <c r="G40" s="203"/>
    </row>
    <row r="41" spans="1:13" x14ac:dyDescent="0.4">
      <c r="C41" s="203"/>
      <c r="G41" s="203"/>
    </row>
    <row r="42" spans="1:13" x14ac:dyDescent="0.4">
      <c r="C42" s="203"/>
      <c r="G42" s="203"/>
    </row>
    <row r="43" spans="1:13" x14ac:dyDescent="0.4">
      <c r="C43" s="203"/>
      <c r="G43" s="203"/>
    </row>
    <row r="44" spans="1:13" x14ac:dyDescent="0.4">
      <c r="C44" s="203"/>
      <c r="G44" s="203"/>
    </row>
    <row r="45" spans="1:13" x14ac:dyDescent="0.4">
      <c r="C45" s="203"/>
      <c r="G45" s="203"/>
    </row>
    <row r="46" spans="1:13" x14ac:dyDescent="0.4">
      <c r="C46" s="203"/>
      <c r="G46" s="203"/>
    </row>
    <row r="47" spans="1:13" x14ac:dyDescent="0.4">
      <c r="C47" s="203"/>
      <c r="G47" s="203"/>
    </row>
    <row r="48" spans="1:13" x14ac:dyDescent="0.4">
      <c r="C48" s="203"/>
      <c r="G48" s="203"/>
    </row>
    <row r="49" spans="3:7" x14ac:dyDescent="0.4">
      <c r="C49" s="203"/>
      <c r="G49" s="203"/>
    </row>
    <row r="50" spans="3:7" x14ac:dyDescent="0.4">
      <c r="C50" s="203"/>
      <c r="G50" s="203"/>
    </row>
    <row r="51" spans="3:7" x14ac:dyDescent="0.4">
      <c r="C51" s="203"/>
      <c r="G51" s="203"/>
    </row>
    <row r="52" spans="3:7" x14ac:dyDescent="0.4">
      <c r="C52" s="203"/>
      <c r="G52" s="203"/>
    </row>
    <row r="53" spans="3:7" x14ac:dyDescent="0.4">
      <c r="C53" s="203"/>
      <c r="G53" s="203"/>
    </row>
    <row r="54" spans="3:7" x14ac:dyDescent="0.4">
      <c r="C54" s="203"/>
      <c r="G54" s="203"/>
    </row>
    <row r="55" spans="3:7" x14ac:dyDescent="0.4">
      <c r="C55" s="203"/>
      <c r="G55" s="203"/>
    </row>
    <row r="56" spans="3:7" x14ac:dyDescent="0.4">
      <c r="C56" s="203"/>
      <c r="G56" s="203"/>
    </row>
    <row r="57" spans="3:7" x14ac:dyDescent="0.4">
      <c r="C57" s="203"/>
      <c r="G57" s="203"/>
    </row>
    <row r="58" spans="3:7" x14ac:dyDescent="0.4">
      <c r="C58" s="203"/>
      <c r="G58" s="203"/>
    </row>
    <row r="59" spans="3:7" x14ac:dyDescent="0.4">
      <c r="C59" s="203"/>
      <c r="G59" s="203"/>
    </row>
    <row r="60" spans="3:7" x14ac:dyDescent="0.4">
      <c r="C60" s="203"/>
      <c r="G60" s="203"/>
    </row>
    <row r="61" spans="3:7" x14ac:dyDescent="0.4">
      <c r="C61" s="203"/>
      <c r="G61" s="203"/>
    </row>
    <row r="62" spans="3:7" x14ac:dyDescent="0.4">
      <c r="C62" s="203"/>
      <c r="G62" s="203"/>
    </row>
    <row r="63" spans="3:7" x14ac:dyDescent="0.4">
      <c r="C63" s="203"/>
      <c r="G63" s="203"/>
    </row>
    <row r="64" spans="3:7" x14ac:dyDescent="0.4">
      <c r="C64" s="203"/>
      <c r="G64" s="203"/>
    </row>
    <row r="65" spans="3:7" x14ac:dyDescent="0.4">
      <c r="C65" s="203"/>
      <c r="G65" s="203"/>
    </row>
    <row r="66" spans="3:7" x14ac:dyDescent="0.4">
      <c r="C66" s="203"/>
      <c r="G66" s="203"/>
    </row>
    <row r="67" spans="3:7" x14ac:dyDescent="0.4">
      <c r="C67" s="203"/>
      <c r="G67" s="203"/>
    </row>
    <row r="68" spans="3:7" x14ac:dyDescent="0.4">
      <c r="C68" s="203"/>
      <c r="G68" s="203"/>
    </row>
    <row r="69" spans="3:7" x14ac:dyDescent="0.4">
      <c r="C69" s="203"/>
      <c r="G69" s="203"/>
    </row>
    <row r="70" spans="3:7" x14ac:dyDescent="0.4">
      <c r="C70" s="203"/>
      <c r="G70" s="203"/>
    </row>
    <row r="71" spans="3:7" x14ac:dyDescent="0.4">
      <c r="C71" s="203"/>
      <c r="G71" s="203"/>
    </row>
    <row r="72" spans="3:7" x14ac:dyDescent="0.4">
      <c r="C72" s="203"/>
      <c r="G72" s="203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26'!A1" display="'h26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0"/>
  <sheetViews>
    <sheetView showGridLines="0" zoomScale="90" zoomScaleNormal="90" zoomScaleSheetLayoutView="90" workbookViewId="0">
      <pane xSplit="6" ySplit="5" topLeftCell="G6" activePane="bottomRight" state="frozen"/>
      <selection activeCell="H23" sqref="H23"/>
      <selection pane="topRight" activeCell="H23" sqref="H23"/>
      <selection pane="bottomLeft" activeCell="H23" sqref="H23"/>
      <selection pane="bottomRight" sqref="A1:D1"/>
    </sheetView>
  </sheetViews>
  <sheetFormatPr defaultRowHeight="13.5" x14ac:dyDescent="0.4"/>
  <cols>
    <col min="1" max="1" width="2.125" style="136" customWidth="1"/>
    <col min="2" max="2" width="1.125" style="136" customWidth="1"/>
    <col min="3" max="3" width="6.75" style="136" customWidth="1"/>
    <col min="4" max="4" width="2.625" style="136" bestFit="1" customWidth="1"/>
    <col min="5" max="5" width="7.125" style="136" bestFit="1" customWidth="1"/>
    <col min="6" max="6" width="6.375" style="136" customWidth="1"/>
    <col min="7" max="8" width="12.75" style="136" bestFit="1" customWidth="1"/>
    <col min="9" max="9" width="7.625" style="136" customWidth="1"/>
    <col min="10" max="10" width="9.625" style="136" customWidth="1"/>
    <col min="11" max="12" width="12.75" style="136" bestFit="1" customWidth="1"/>
    <col min="13" max="13" width="7.625" style="136" customWidth="1"/>
    <col min="14" max="16" width="9.625" style="136" customWidth="1"/>
    <col min="17" max="17" width="8.625" style="136" customWidth="1"/>
    <col min="18" max="16384" width="9" style="136"/>
  </cols>
  <sheetData>
    <row r="1" spans="1:19" ht="17.25" customHeight="1" thickBot="1" x14ac:dyDescent="0.45">
      <c r="A1" s="281" t="str">
        <f>'h26'!A1</f>
        <v>平成26年度</v>
      </c>
      <c r="B1" s="281"/>
      <c r="C1" s="281"/>
      <c r="D1" s="281"/>
      <c r="E1" s="89"/>
      <c r="F1" s="89"/>
      <c r="G1" s="89"/>
      <c r="H1" s="89"/>
      <c r="I1" s="89"/>
      <c r="J1" s="92" t="str">
        <f ca="1">RIGHT(CELL("filename",$A$1),LEN(CELL("filename",$A$1))-FIND("]",CELL("filename",$A$1)))</f>
        <v>12月（月間）</v>
      </c>
      <c r="K1" s="93" t="s">
        <v>72</v>
      </c>
      <c r="L1" s="89"/>
      <c r="M1" s="89"/>
      <c r="N1" s="89"/>
      <c r="O1" s="89"/>
      <c r="P1" s="89"/>
      <c r="Q1" s="89"/>
    </row>
    <row r="2" spans="1:19" x14ac:dyDescent="0.4">
      <c r="A2" s="299">
        <v>26</v>
      </c>
      <c r="B2" s="284"/>
      <c r="C2" s="1">
        <v>2014</v>
      </c>
      <c r="D2" s="2" t="s">
        <v>141</v>
      </c>
      <c r="E2" s="2">
        <v>12</v>
      </c>
      <c r="F2" s="2" t="s">
        <v>140</v>
      </c>
      <c r="G2" s="291" t="s">
        <v>139</v>
      </c>
      <c r="H2" s="284"/>
      <c r="I2" s="284"/>
      <c r="J2" s="292"/>
      <c r="K2" s="284" t="s">
        <v>138</v>
      </c>
      <c r="L2" s="284"/>
      <c r="M2" s="284"/>
      <c r="N2" s="284"/>
      <c r="O2" s="291" t="s">
        <v>137</v>
      </c>
      <c r="P2" s="284"/>
      <c r="Q2" s="302"/>
    </row>
    <row r="3" spans="1:19" x14ac:dyDescent="0.4">
      <c r="A3" s="295" t="s">
        <v>136</v>
      </c>
      <c r="B3" s="296"/>
      <c r="C3" s="296"/>
      <c r="D3" s="296"/>
      <c r="E3" s="296"/>
      <c r="F3" s="296"/>
      <c r="G3" s="293" t="s">
        <v>323</v>
      </c>
      <c r="H3" s="287" t="s">
        <v>322</v>
      </c>
      <c r="I3" s="289" t="s">
        <v>133</v>
      </c>
      <c r="J3" s="290"/>
      <c r="K3" s="285" t="s">
        <v>323</v>
      </c>
      <c r="L3" s="287" t="s">
        <v>322</v>
      </c>
      <c r="M3" s="289" t="s">
        <v>133</v>
      </c>
      <c r="N3" s="290"/>
      <c r="O3" s="303" t="s">
        <v>323</v>
      </c>
      <c r="P3" s="282" t="s">
        <v>322</v>
      </c>
      <c r="Q3" s="300" t="s">
        <v>131</v>
      </c>
    </row>
    <row r="4" spans="1:19" ht="14.25" thickBot="1" x14ac:dyDescent="0.45">
      <c r="A4" s="297"/>
      <c r="B4" s="298"/>
      <c r="C4" s="298"/>
      <c r="D4" s="298"/>
      <c r="E4" s="298"/>
      <c r="F4" s="298"/>
      <c r="G4" s="294"/>
      <c r="H4" s="288"/>
      <c r="I4" s="3" t="s">
        <v>132</v>
      </c>
      <c r="J4" s="4" t="s">
        <v>131</v>
      </c>
      <c r="K4" s="286"/>
      <c r="L4" s="288"/>
      <c r="M4" s="3" t="s">
        <v>132</v>
      </c>
      <c r="N4" s="4" t="s">
        <v>131</v>
      </c>
      <c r="O4" s="304"/>
      <c r="P4" s="283"/>
      <c r="Q4" s="301"/>
    </row>
    <row r="5" spans="1:19" x14ac:dyDescent="0.4">
      <c r="A5" s="176" t="s">
        <v>130</v>
      </c>
      <c r="B5" s="195"/>
      <c r="C5" s="195"/>
      <c r="D5" s="195"/>
      <c r="E5" s="195"/>
      <c r="F5" s="195"/>
      <c r="G5" s="194">
        <v>501923</v>
      </c>
      <c r="H5" s="193">
        <v>501879</v>
      </c>
      <c r="I5" s="192">
        <v>1.0000876705341328</v>
      </c>
      <c r="J5" s="191">
        <v>44</v>
      </c>
      <c r="K5" s="194">
        <v>735938</v>
      </c>
      <c r="L5" s="193">
        <v>738216</v>
      </c>
      <c r="M5" s="192">
        <v>0.99691418229894768</v>
      </c>
      <c r="N5" s="191">
        <v>-2278</v>
      </c>
      <c r="O5" s="190">
        <v>0.68201805043359631</v>
      </c>
      <c r="P5" s="189">
        <v>0.67985386390975</v>
      </c>
      <c r="Q5" s="188">
        <v>2.164186523846312E-3</v>
      </c>
      <c r="R5" s="139"/>
      <c r="S5" s="139"/>
    </row>
    <row r="6" spans="1:19" x14ac:dyDescent="0.4">
      <c r="A6" s="159" t="s">
        <v>129</v>
      </c>
      <c r="B6" s="158" t="s">
        <v>128</v>
      </c>
      <c r="C6" s="158"/>
      <c r="D6" s="158"/>
      <c r="E6" s="158"/>
      <c r="F6" s="158"/>
      <c r="G6" s="157">
        <v>188010</v>
      </c>
      <c r="H6" s="156">
        <v>185563</v>
      </c>
      <c r="I6" s="155">
        <v>1.0131868960945878</v>
      </c>
      <c r="J6" s="154">
        <v>2447</v>
      </c>
      <c r="K6" s="177">
        <v>263515</v>
      </c>
      <c r="L6" s="156">
        <v>261592</v>
      </c>
      <c r="M6" s="155">
        <v>1.0073511422367656</v>
      </c>
      <c r="N6" s="154">
        <v>1923</v>
      </c>
      <c r="O6" s="153">
        <v>0.71346982145228921</v>
      </c>
      <c r="P6" s="152">
        <v>0.70936037799321083</v>
      </c>
      <c r="Q6" s="151">
        <v>4.1094434590783768E-3</v>
      </c>
      <c r="R6" s="139"/>
      <c r="S6" s="139"/>
    </row>
    <row r="7" spans="1:19" x14ac:dyDescent="0.4">
      <c r="A7" s="169"/>
      <c r="B7" s="159" t="s">
        <v>127</v>
      </c>
      <c r="C7" s="158"/>
      <c r="D7" s="158"/>
      <c r="E7" s="158"/>
      <c r="F7" s="158"/>
      <c r="G7" s="157">
        <v>127539</v>
      </c>
      <c r="H7" s="156">
        <v>123432</v>
      </c>
      <c r="I7" s="155">
        <v>1.0332733812949639</v>
      </c>
      <c r="J7" s="154">
        <v>4107</v>
      </c>
      <c r="K7" s="157">
        <v>176174</v>
      </c>
      <c r="L7" s="156">
        <v>169695</v>
      </c>
      <c r="M7" s="155">
        <v>1.0381802645923568</v>
      </c>
      <c r="N7" s="154">
        <v>6479</v>
      </c>
      <c r="O7" s="153">
        <v>0.72393769795770091</v>
      </c>
      <c r="P7" s="152">
        <v>0.72737558560947579</v>
      </c>
      <c r="Q7" s="151">
        <v>-3.4378876517748846E-3</v>
      </c>
      <c r="R7" s="139"/>
      <c r="S7" s="139"/>
    </row>
    <row r="8" spans="1:19" x14ac:dyDescent="0.4">
      <c r="A8" s="169"/>
      <c r="B8" s="169"/>
      <c r="C8" s="168" t="s">
        <v>98</v>
      </c>
      <c r="D8" s="5"/>
      <c r="E8" s="167"/>
      <c r="F8" s="6" t="s">
        <v>84</v>
      </c>
      <c r="G8" s="166">
        <v>106393</v>
      </c>
      <c r="H8" s="165">
        <v>106862</v>
      </c>
      <c r="I8" s="164">
        <v>0.99561116205947853</v>
      </c>
      <c r="J8" s="163">
        <v>-469</v>
      </c>
      <c r="K8" s="166">
        <v>143029</v>
      </c>
      <c r="L8" s="165">
        <v>146317</v>
      </c>
      <c r="M8" s="164">
        <v>0.97752824347136691</v>
      </c>
      <c r="N8" s="163">
        <v>-3288</v>
      </c>
      <c r="O8" s="162">
        <v>0.74385614106230202</v>
      </c>
      <c r="P8" s="161">
        <v>0.7303457561322334</v>
      </c>
      <c r="Q8" s="160">
        <v>1.351038493006862E-2</v>
      </c>
      <c r="R8" s="139"/>
      <c r="S8" s="139"/>
    </row>
    <row r="9" spans="1:19" x14ac:dyDescent="0.4">
      <c r="A9" s="169"/>
      <c r="B9" s="169"/>
      <c r="C9" s="168" t="s">
        <v>112</v>
      </c>
      <c r="D9" s="167"/>
      <c r="E9" s="167"/>
      <c r="F9" s="6" t="s">
        <v>84</v>
      </c>
      <c r="G9" s="166">
        <v>21146</v>
      </c>
      <c r="H9" s="165">
        <v>14321</v>
      </c>
      <c r="I9" s="164">
        <v>1.4765728650233922</v>
      </c>
      <c r="J9" s="163">
        <v>6825</v>
      </c>
      <c r="K9" s="166">
        <v>33145</v>
      </c>
      <c r="L9" s="165">
        <v>19460</v>
      </c>
      <c r="M9" s="164">
        <v>1.7032374100719425</v>
      </c>
      <c r="N9" s="163">
        <v>13685</v>
      </c>
      <c r="O9" s="162">
        <v>0.63798461306381049</v>
      </c>
      <c r="P9" s="161">
        <v>0.7359198355601233</v>
      </c>
      <c r="Q9" s="160">
        <v>-9.7935222496312813E-2</v>
      </c>
      <c r="R9" s="139"/>
      <c r="S9" s="139"/>
    </row>
    <row r="10" spans="1:19" x14ac:dyDescent="0.4">
      <c r="A10" s="169"/>
      <c r="B10" s="169"/>
      <c r="C10" s="168" t="s">
        <v>96</v>
      </c>
      <c r="D10" s="167"/>
      <c r="E10" s="167"/>
      <c r="F10" s="173"/>
      <c r="G10" s="166"/>
      <c r="H10" s="165"/>
      <c r="I10" s="164" t="e">
        <v>#DIV/0!</v>
      </c>
      <c r="J10" s="163">
        <v>0</v>
      </c>
      <c r="K10" s="166"/>
      <c r="L10" s="165"/>
      <c r="M10" s="164" t="e">
        <v>#DIV/0!</v>
      </c>
      <c r="N10" s="163">
        <v>0</v>
      </c>
      <c r="O10" s="162" t="e">
        <v>#DIV/0!</v>
      </c>
      <c r="P10" s="161" t="e">
        <v>#DIV/0!</v>
      </c>
      <c r="Q10" s="160" t="e">
        <v>#DIV/0!</v>
      </c>
      <c r="R10" s="139"/>
      <c r="S10" s="139"/>
    </row>
    <row r="11" spans="1:19" x14ac:dyDescent="0.4">
      <c r="A11" s="169"/>
      <c r="B11" s="169"/>
      <c r="C11" s="168" t="s">
        <v>97</v>
      </c>
      <c r="D11" s="167"/>
      <c r="E11" s="167"/>
      <c r="F11" s="173"/>
      <c r="G11" s="166"/>
      <c r="H11" s="165"/>
      <c r="I11" s="164" t="e">
        <v>#DIV/0!</v>
      </c>
      <c r="J11" s="163">
        <v>0</v>
      </c>
      <c r="K11" s="166"/>
      <c r="L11" s="165"/>
      <c r="M11" s="164" t="e">
        <v>#DIV/0!</v>
      </c>
      <c r="N11" s="163">
        <v>0</v>
      </c>
      <c r="O11" s="162" t="e">
        <v>#DIV/0!</v>
      </c>
      <c r="P11" s="161" t="e">
        <v>#DIV/0!</v>
      </c>
      <c r="Q11" s="160" t="e">
        <v>#DIV/0!</v>
      </c>
      <c r="R11" s="139"/>
      <c r="S11" s="139"/>
    </row>
    <row r="12" spans="1:19" x14ac:dyDescent="0.4">
      <c r="A12" s="169"/>
      <c r="B12" s="169"/>
      <c r="C12" s="168" t="s">
        <v>93</v>
      </c>
      <c r="D12" s="167"/>
      <c r="E12" s="167"/>
      <c r="F12" s="173"/>
      <c r="G12" s="166"/>
      <c r="H12" s="165"/>
      <c r="I12" s="164" t="e">
        <v>#DIV/0!</v>
      </c>
      <c r="J12" s="163">
        <v>0</v>
      </c>
      <c r="K12" s="166"/>
      <c r="L12" s="165"/>
      <c r="M12" s="164" t="e">
        <v>#DIV/0!</v>
      </c>
      <c r="N12" s="163">
        <v>0</v>
      </c>
      <c r="O12" s="162" t="e">
        <v>#DIV/0!</v>
      </c>
      <c r="P12" s="161" t="e">
        <v>#DIV/0!</v>
      </c>
      <c r="Q12" s="160" t="e">
        <v>#DIV/0!</v>
      </c>
      <c r="R12" s="139"/>
      <c r="S12" s="139"/>
    </row>
    <row r="13" spans="1:19" x14ac:dyDescent="0.4">
      <c r="A13" s="169"/>
      <c r="B13" s="169"/>
      <c r="C13" s="168" t="s">
        <v>91</v>
      </c>
      <c r="D13" s="167"/>
      <c r="E13" s="167"/>
      <c r="F13" s="6" t="s">
        <v>84</v>
      </c>
      <c r="G13" s="166">
        <v>0</v>
      </c>
      <c r="H13" s="165">
        <v>2249</v>
      </c>
      <c r="I13" s="164">
        <v>0</v>
      </c>
      <c r="J13" s="163">
        <v>-2249</v>
      </c>
      <c r="K13" s="166">
        <v>0</v>
      </c>
      <c r="L13" s="165">
        <v>3918</v>
      </c>
      <c r="M13" s="164">
        <v>0</v>
      </c>
      <c r="N13" s="163">
        <v>-3918</v>
      </c>
      <c r="O13" s="162" t="e">
        <v>#DIV/0!</v>
      </c>
      <c r="P13" s="161">
        <v>0.57401735579377233</v>
      </c>
      <c r="Q13" s="160" t="e">
        <v>#DIV/0!</v>
      </c>
      <c r="R13" s="139"/>
      <c r="S13" s="139"/>
    </row>
    <row r="14" spans="1:19" x14ac:dyDescent="0.4">
      <c r="A14" s="169"/>
      <c r="B14" s="169"/>
      <c r="C14" s="168" t="s">
        <v>110</v>
      </c>
      <c r="D14" s="167"/>
      <c r="E14" s="167"/>
      <c r="F14" s="173"/>
      <c r="G14" s="166"/>
      <c r="H14" s="165"/>
      <c r="I14" s="164" t="e">
        <v>#DIV/0!</v>
      </c>
      <c r="J14" s="163">
        <v>0</v>
      </c>
      <c r="K14" s="166"/>
      <c r="L14" s="165"/>
      <c r="M14" s="164" t="e">
        <v>#DIV/0!</v>
      </c>
      <c r="N14" s="163">
        <v>0</v>
      </c>
      <c r="O14" s="162" t="e">
        <v>#DIV/0!</v>
      </c>
      <c r="P14" s="161" t="e">
        <v>#DIV/0!</v>
      </c>
      <c r="Q14" s="160" t="e">
        <v>#DIV/0!</v>
      </c>
      <c r="R14" s="139"/>
      <c r="S14" s="139"/>
    </row>
    <row r="15" spans="1:19" x14ac:dyDescent="0.4">
      <c r="A15" s="169"/>
      <c r="B15" s="169"/>
      <c r="C15" s="168" t="s">
        <v>90</v>
      </c>
      <c r="D15" s="167"/>
      <c r="E15" s="167"/>
      <c r="F15" s="173"/>
      <c r="G15" s="166"/>
      <c r="H15" s="165"/>
      <c r="I15" s="164" t="e">
        <v>#DIV/0!</v>
      </c>
      <c r="J15" s="163">
        <v>0</v>
      </c>
      <c r="K15" s="166"/>
      <c r="L15" s="165"/>
      <c r="M15" s="164" t="e">
        <v>#DIV/0!</v>
      </c>
      <c r="N15" s="163">
        <v>0</v>
      </c>
      <c r="O15" s="162" t="e">
        <v>#DIV/0!</v>
      </c>
      <c r="P15" s="161" t="e">
        <v>#DIV/0!</v>
      </c>
      <c r="Q15" s="160" t="e">
        <v>#DIV/0!</v>
      </c>
      <c r="R15" s="139"/>
      <c r="S15" s="139"/>
    </row>
    <row r="16" spans="1:19" x14ac:dyDescent="0.4">
      <c r="A16" s="169"/>
      <c r="B16" s="169"/>
      <c r="C16" s="149" t="s">
        <v>126</v>
      </c>
      <c r="D16" s="147"/>
      <c r="E16" s="147"/>
      <c r="F16" s="187"/>
      <c r="G16" s="146"/>
      <c r="H16" s="145"/>
      <c r="I16" s="144" t="e">
        <v>#DIV/0!</v>
      </c>
      <c r="J16" s="143">
        <v>0</v>
      </c>
      <c r="K16" s="146"/>
      <c r="L16" s="145"/>
      <c r="M16" s="144" t="e">
        <v>#DIV/0!</v>
      </c>
      <c r="N16" s="143">
        <v>0</v>
      </c>
      <c r="O16" s="142" t="e">
        <v>#DIV/0!</v>
      </c>
      <c r="P16" s="141" t="e">
        <v>#DIV/0!</v>
      </c>
      <c r="Q16" s="140" t="e">
        <v>#DIV/0!</v>
      </c>
      <c r="R16" s="139"/>
      <c r="S16" s="139"/>
    </row>
    <row r="17" spans="1:19" x14ac:dyDescent="0.4">
      <c r="A17" s="169"/>
      <c r="B17" s="159" t="s">
        <v>125</v>
      </c>
      <c r="C17" s="158"/>
      <c r="D17" s="158"/>
      <c r="E17" s="158"/>
      <c r="F17" s="174"/>
      <c r="G17" s="157">
        <v>59202</v>
      </c>
      <c r="H17" s="156">
        <v>60707</v>
      </c>
      <c r="I17" s="155">
        <v>0.97520878976065362</v>
      </c>
      <c r="J17" s="154">
        <v>-1505</v>
      </c>
      <c r="K17" s="157">
        <v>84665</v>
      </c>
      <c r="L17" s="156">
        <v>89210</v>
      </c>
      <c r="M17" s="155">
        <v>0.94905279677166232</v>
      </c>
      <c r="N17" s="154">
        <v>-4545</v>
      </c>
      <c r="O17" s="153">
        <v>0.69924998523592985</v>
      </c>
      <c r="P17" s="152">
        <v>0.68049546015020734</v>
      </c>
      <c r="Q17" s="151">
        <v>1.8754525085722507E-2</v>
      </c>
      <c r="R17" s="139"/>
      <c r="S17" s="139"/>
    </row>
    <row r="18" spans="1:19" x14ac:dyDescent="0.4">
      <c r="A18" s="169"/>
      <c r="B18" s="169"/>
      <c r="C18" s="168" t="s">
        <v>98</v>
      </c>
      <c r="D18" s="167"/>
      <c r="E18" s="167"/>
      <c r="F18" s="173"/>
      <c r="G18" s="166"/>
      <c r="H18" s="165"/>
      <c r="I18" s="164" t="e">
        <v>#DIV/0!</v>
      </c>
      <c r="J18" s="163">
        <v>0</v>
      </c>
      <c r="K18" s="166"/>
      <c r="L18" s="165"/>
      <c r="M18" s="164" t="e">
        <v>#DIV/0!</v>
      </c>
      <c r="N18" s="163">
        <v>0</v>
      </c>
      <c r="O18" s="162" t="e">
        <v>#DIV/0!</v>
      </c>
      <c r="P18" s="161" t="e">
        <v>#DIV/0!</v>
      </c>
      <c r="Q18" s="160" t="e">
        <v>#DIV/0!</v>
      </c>
      <c r="R18" s="139"/>
      <c r="S18" s="139"/>
    </row>
    <row r="19" spans="1:19" x14ac:dyDescent="0.4">
      <c r="A19" s="169"/>
      <c r="B19" s="169"/>
      <c r="C19" s="168" t="s">
        <v>96</v>
      </c>
      <c r="D19" s="167"/>
      <c r="E19" s="167"/>
      <c r="F19" s="6" t="s">
        <v>84</v>
      </c>
      <c r="G19" s="166">
        <v>9435</v>
      </c>
      <c r="H19" s="165">
        <v>10085</v>
      </c>
      <c r="I19" s="164">
        <v>0.93554784333168073</v>
      </c>
      <c r="J19" s="163">
        <v>-650</v>
      </c>
      <c r="K19" s="166">
        <v>13570</v>
      </c>
      <c r="L19" s="165">
        <v>13925</v>
      </c>
      <c r="M19" s="164">
        <v>0.9745062836624776</v>
      </c>
      <c r="N19" s="163">
        <v>-355</v>
      </c>
      <c r="O19" s="162">
        <v>0.69528371407516576</v>
      </c>
      <c r="P19" s="161">
        <v>0.72423698384201074</v>
      </c>
      <c r="Q19" s="160">
        <v>-2.895326976684498E-2</v>
      </c>
      <c r="R19" s="139"/>
      <c r="S19" s="139"/>
    </row>
    <row r="20" spans="1:19" x14ac:dyDescent="0.4">
      <c r="A20" s="169"/>
      <c r="B20" s="169"/>
      <c r="C20" s="168" t="s">
        <v>97</v>
      </c>
      <c r="D20" s="167"/>
      <c r="E20" s="167"/>
      <c r="F20" s="6" t="s">
        <v>84</v>
      </c>
      <c r="G20" s="166">
        <v>19312</v>
      </c>
      <c r="H20" s="165">
        <v>19651</v>
      </c>
      <c r="I20" s="164">
        <v>0.98274896951809065</v>
      </c>
      <c r="J20" s="163">
        <v>-339</v>
      </c>
      <c r="K20" s="166">
        <v>26845</v>
      </c>
      <c r="L20" s="165">
        <v>27000</v>
      </c>
      <c r="M20" s="164">
        <v>0.99425925925925929</v>
      </c>
      <c r="N20" s="163">
        <v>-155</v>
      </c>
      <c r="O20" s="162">
        <v>0.7193890854907804</v>
      </c>
      <c r="P20" s="161">
        <v>0.7278148148148148</v>
      </c>
      <c r="Q20" s="160">
        <v>-8.4257293240344033E-3</v>
      </c>
      <c r="R20" s="139"/>
      <c r="S20" s="139"/>
    </row>
    <row r="21" spans="1:19" x14ac:dyDescent="0.4">
      <c r="A21" s="169"/>
      <c r="B21" s="169"/>
      <c r="C21" s="168" t="s">
        <v>98</v>
      </c>
      <c r="D21" s="5" t="s">
        <v>0</v>
      </c>
      <c r="E21" s="167" t="s">
        <v>89</v>
      </c>
      <c r="F21" s="6" t="s">
        <v>84</v>
      </c>
      <c r="G21" s="166">
        <v>5496</v>
      </c>
      <c r="H21" s="165">
        <v>5687</v>
      </c>
      <c r="I21" s="164">
        <v>0.96641462985756987</v>
      </c>
      <c r="J21" s="163">
        <v>-191</v>
      </c>
      <c r="K21" s="166">
        <v>8990</v>
      </c>
      <c r="L21" s="165">
        <v>9000</v>
      </c>
      <c r="M21" s="164">
        <v>0.99888888888888894</v>
      </c>
      <c r="N21" s="163">
        <v>-10</v>
      </c>
      <c r="O21" s="162">
        <v>0.61134593993325914</v>
      </c>
      <c r="P21" s="161">
        <v>0.63188888888888894</v>
      </c>
      <c r="Q21" s="160">
        <v>-2.0542948955629803E-2</v>
      </c>
      <c r="R21" s="139"/>
      <c r="S21" s="139"/>
    </row>
    <row r="22" spans="1:19" x14ac:dyDescent="0.4">
      <c r="A22" s="169"/>
      <c r="B22" s="169"/>
      <c r="C22" s="168" t="s">
        <v>98</v>
      </c>
      <c r="D22" s="5" t="s">
        <v>0</v>
      </c>
      <c r="E22" s="167" t="s">
        <v>123</v>
      </c>
      <c r="F22" s="6" t="s">
        <v>84</v>
      </c>
      <c r="G22" s="166">
        <v>2813</v>
      </c>
      <c r="H22" s="165">
        <v>2606</v>
      </c>
      <c r="I22" s="164">
        <v>1.0794320798158097</v>
      </c>
      <c r="J22" s="163">
        <v>207</v>
      </c>
      <c r="K22" s="166">
        <v>4495</v>
      </c>
      <c r="L22" s="165">
        <v>4630</v>
      </c>
      <c r="M22" s="164">
        <v>0.97084233261339092</v>
      </c>
      <c r="N22" s="163">
        <v>-135</v>
      </c>
      <c r="O22" s="162">
        <v>0.62580645161290327</v>
      </c>
      <c r="P22" s="161">
        <v>0.5628509719222462</v>
      </c>
      <c r="Q22" s="160">
        <v>6.2955479690657068E-2</v>
      </c>
      <c r="R22" s="139"/>
      <c r="S22" s="139"/>
    </row>
    <row r="23" spans="1:19" x14ac:dyDescent="0.4">
      <c r="A23" s="169"/>
      <c r="B23" s="169"/>
      <c r="C23" s="168" t="s">
        <v>98</v>
      </c>
      <c r="D23" s="5" t="s">
        <v>0</v>
      </c>
      <c r="E23" s="167" t="s">
        <v>124</v>
      </c>
      <c r="F23" s="6" t="s">
        <v>88</v>
      </c>
      <c r="G23" s="166"/>
      <c r="H23" s="165"/>
      <c r="I23" s="164" t="e">
        <v>#DIV/0!</v>
      </c>
      <c r="J23" s="163">
        <v>0</v>
      </c>
      <c r="K23" s="166"/>
      <c r="L23" s="165"/>
      <c r="M23" s="164" t="e">
        <v>#DIV/0!</v>
      </c>
      <c r="N23" s="163">
        <v>0</v>
      </c>
      <c r="O23" s="162" t="e">
        <v>#DIV/0!</v>
      </c>
      <c r="P23" s="161" t="e">
        <v>#DIV/0!</v>
      </c>
      <c r="Q23" s="160" t="e">
        <v>#DIV/0!</v>
      </c>
      <c r="R23" s="139"/>
      <c r="S23" s="139"/>
    </row>
    <row r="24" spans="1:19" x14ac:dyDescent="0.4">
      <c r="A24" s="169"/>
      <c r="B24" s="169"/>
      <c r="C24" s="168" t="s">
        <v>96</v>
      </c>
      <c r="D24" s="5" t="s">
        <v>0</v>
      </c>
      <c r="E24" s="167" t="s">
        <v>89</v>
      </c>
      <c r="F24" s="6" t="s">
        <v>84</v>
      </c>
      <c r="G24" s="166">
        <v>2621</v>
      </c>
      <c r="H24" s="165">
        <v>2066</v>
      </c>
      <c r="I24" s="164">
        <v>1.2686350435624394</v>
      </c>
      <c r="J24" s="163">
        <v>555</v>
      </c>
      <c r="K24" s="166">
        <v>4580</v>
      </c>
      <c r="L24" s="165">
        <v>4350</v>
      </c>
      <c r="M24" s="164">
        <v>1.0528735632183908</v>
      </c>
      <c r="N24" s="163">
        <v>230</v>
      </c>
      <c r="O24" s="162">
        <v>0.57227074235807862</v>
      </c>
      <c r="P24" s="161">
        <v>0.4749425287356322</v>
      </c>
      <c r="Q24" s="160">
        <v>9.7328213622446424E-2</v>
      </c>
      <c r="R24" s="139"/>
      <c r="S24" s="139"/>
    </row>
    <row r="25" spans="1:19" x14ac:dyDescent="0.4">
      <c r="A25" s="169"/>
      <c r="B25" s="169"/>
      <c r="C25" s="168" t="s">
        <v>96</v>
      </c>
      <c r="D25" s="5" t="s">
        <v>0</v>
      </c>
      <c r="E25" s="167" t="s">
        <v>123</v>
      </c>
      <c r="F25" s="173"/>
      <c r="G25" s="166"/>
      <c r="H25" s="165"/>
      <c r="I25" s="164" t="e">
        <v>#DIV/0!</v>
      </c>
      <c r="J25" s="163">
        <v>0</v>
      </c>
      <c r="K25" s="166"/>
      <c r="L25" s="165"/>
      <c r="M25" s="164" t="e">
        <v>#DIV/0!</v>
      </c>
      <c r="N25" s="163">
        <v>0</v>
      </c>
      <c r="O25" s="162" t="e">
        <v>#DIV/0!</v>
      </c>
      <c r="P25" s="161" t="e">
        <v>#DIV/0!</v>
      </c>
      <c r="Q25" s="160" t="e">
        <v>#DIV/0!</v>
      </c>
      <c r="R25" s="139"/>
      <c r="S25" s="139"/>
    </row>
    <row r="26" spans="1:19" x14ac:dyDescent="0.4">
      <c r="A26" s="169"/>
      <c r="B26" s="169"/>
      <c r="C26" s="168" t="s">
        <v>90</v>
      </c>
      <c r="D26" s="5" t="s">
        <v>0</v>
      </c>
      <c r="E26" s="167" t="s">
        <v>89</v>
      </c>
      <c r="F26" s="173"/>
      <c r="G26" s="166"/>
      <c r="H26" s="165"/>
      <c r="I26" s="164" t="e">
        <v>#DIV/0!</v>
      </c>
      <c r="J26" s="163">
        <v>0</v>
      </c>
      <c r="K26" s="166"/>
      <c r="L26" s="165"/>
      <c r="M26" s="164" t="e">
        <v>#DIV/0!</v>
      </c>
      <c r="N26" s="163">
        <v>0</v>
      </c>
      <c r="O26" s="162" t="e">
        <v>#DIV/0!</v>
      </c>
      <c r="P26" s="161" t="e">
        <v>#DIV/0!</v>
      </c>
      <c r="Q26" s="160" t="e">
        <v>#DIV/0!</v>
      </c>
      <c r="R26" s="139"/>
      <c r="S26" s="139"/>
    </row>
    <row r="27" spans="1:19" x14ac:dyDescent="0.4">
      <c r="A27" s="169"/>
      <c r="B27" s="169"/>
      <c r="C27" s="168" t="s">
        <v>93</v>
      </c>
      <c r="D27" s="5" t="s">
        <v>0</v>
      </c>
      <c r="E27" s="167" t="s">
        <v>89</v>
      </c>
      <c r="F27" s="173"/>
      <c r="G27" s="166"/>
      <c r="H27" s="165"/>
      <c r="I27" s="164" t="e">
        <v>#DIV/0!</v>
      </c>
      <c r="J27" s="163">
        <v>0</v>
      </c>
      <c r="K27" s="166"/>
      <c r="L27" s="165"/>
      <c r="M27" s="164" t="e">
        <v>#DIV/0!</v>
      </c>
      <c r="N27" s="163">
        <v>0</v>
      </c>
      <c r="O27" s="162" t="e">
        <v>#DIV/0!</v>
      </c>
      <c r="P27" s="161" t="e">
        <v>#DIV/0!</v>
      </c>
      <c r="Q27" s="160" t="e">
        <v>#DIV/0!</v>
      </c>
      <c r="R27" s="139"/>
      <c r="S27" s="139"/>
    </row>
    <row r="28" spans="1:19" x14ac:dyDescent="0.4">
      <c r="A28" s="169"/>
      <c r="B28" s="169"/>
      <c r="C28" s="168" t="s">
        <v>110</v>
      </c>
      <c r="D28" s="167"/>
      <c r="E28" s="167"/>
      <c r="F28" s="173"/>
      <c r="G28" s="166"/>
      <c r="H28" s="165"/>
      <c r="I28" s="164" t="e">
        <v>#DIV/0!</v>
      </c>
      <c r="J28" s="163">
        <v>0</v>
      </c>
      <c r="K28" s="166"/>
      <c r="L28" s="165"/>
      <c r="M28" s="164" t="e">
        <v>#DIV/0!</v>
      </c>
      <c r="N28" s="163">
        <v>0</v>
      </c>
      <c r="O28" s="162" t="e">
        <v>#DIV/0!</v>
      </c>
      <c r="P28" s="161" t="e">
        <v>#DIV/0!</v>
      </c>
      <c r="Q28" s="160" t="e">
        <v>#DIV/0!</v>
      </c>
      <c r="R28" s="139"/>
      <c r="S28" s="139"/>
    </row>
    <row r="29" spans="1:19" x14ac:dyDescent="0.4">
      <c r="A29" s="169"/>
      <c r="B29" s="169"/>
      <c r="C29" s="168" t="s">
        <v>105</v>
      </c>
      <c r="D29" s="167"/>
      <c r="E29" s="167"/>
      <c r="F29" s="173"/>
      <c r="G29" s="166"/>
      <c r="H29" s="165"/>
      <c r="I29" s="164" t="e">
        <v>#DIV/0!</v>
      </c>
      <c r="J29" s="163">
        <v>0</v>
      </c>
      <c r="K29" s="166"/>
      <c r="L29" s="165"/>
      <c r="M29" s="164" t="e">
        <v>#DIV/0!</v>
      </c>
      <c r="N29" s="163">
        <v>0</v>
      </c>
      <c r="O29" s="162" t="e">
        <v>#DIV/0!</v>
      </c>
      <c r="P29" s="161" t="e">
        <v>#DIV/0!</v>
      </c>
      <c r="Q29" s="160" t="e">
        <v>#DIV/0!</v>
      </c>
      <c r="R29" s="139"/>
      <c r="S29" s="139"/>
    </row>
    <row r="30" spans="1:19" x14ac:dyDescent="0.4">
      <c r="A30" s="169"/>
      <c r="B30" s="169"/>
      <c r="C30" s="168" t="s">
        <v>122</v>
      </c>
      <c r="D30" s="167"/>
      <c r="E30" s="167"/>
      <c r="F30" s="173"/>
      <c r="G30" s="166"/>
      <c r="H30" s="165"/>
      <c r="I30" s="164" t="e">
        <v>#DIV/0!</v>
      </c>
      <c r="J30" s="163">
        <v>0</v>
      </c>
      <c r="K30" s="166"/>
      <c r="L30" s="165"/>
      <c r="M30" s="164" t="e">
        <v>#DIV/0!</v>
      </c>
      <c r="N30" s="163">
        <v>0</v>
      </c>
      <c r="O30" s="162" t="e">
        <v>#DIV/0!</v>
      </c>
      <c r="P30" s="161" t="e">
        <v>#DIV/0!</v>
      </c>
      <c r="Q30" s="160" t="e">
        <v>#DIV/0!</v>
      </c>
      <c r="R30" s="139"/>
      <c r="S30" s="139"/>
    </row>
    <row r="31" spans="1:19" x14ac:dyDescent="0.4">
      <c r="A31" s="169"/>
      <c r="B31" s="169"/>
      <c r="C31" s="168" t="s">
        <v>121</v>
      </c>
      <c r="D31" s="167"/>
      <c r="E31" s="167"/>
      <c r="F31" s="6" t="s">
        <v>84</v>
      </c>
      <c r="G31" s="166">
        <v>2942</v>
      </c>
      <c r="H31" s="165">
        <v>4266</v>
      </c>
      <c r="I31" s="164">
        <v>0.6896390060947023</v>
      </c>
      <c r="J31" s="163">
        <v>-1324</v>
      </c>
      <c r="K31" s="166">
        <v>4495</v>
      </c>
      <c r="L31" s="165">
        <v>7835</v>
      </c>
      <c r="M31" s="164">
        <v>0.57370772176132734</v>
      </c>
      <c r="N31" s="163">
        <v>-3340</v>
      </c>
      <c r="O31" s="162">
        <v>0.6545050055617353</v>
      </c>
      <c r="P31" s="161">
        <v>0.54447989789406515</v>
      </c>
      <c r="Q31" s="160">
        <v>0.11002510766767015</v>
      </c>
      <c r="R31" s="139"/>
      <c r="S31" s="139"/>
    </row>
    <row r="32" spans="1:19" x14ac:dyDescent="0.4">
      <c r="A32" s="169"/>
      <c r="B32" s="169"/>
      <c r="C32" s="168" t="s">
        <v>120</v>
      </c>
      <c r="D32" s="167"/>
      <c r="E32" s="167"/>
      <c r="F32" s="173"/>
      <c r="G32" s="166"/>
      <c r="H32" s="165"/>
      <c r="I32" s="164" t="e">
        <v>#DIV/0!</v>
      </c>
      <c r="J32" s="163">
        <v>0</v>
      </c>
      <c r="K32" s="166"/>
      <c r="L32" s="165"/>
      <c r="M32" s="164" t="e">
        <v>#DIV/0!</v>
      </c>
      <c r="N32" s="163">
        <v>0</v>
      </c>
      <c r="O32" s="162" t="e">
        <v>#DIV/0!</v>
      </c>
      <c r="P32" s="161" t="e">
        <v>#DIV/0!</v>
      </c>
      <c r="Q32" s="160" t="e">
        <v>#DIV/0!</v>
      </c>
      <c r="R32" s="139"/>
      <c r="S32" s="139"/>
    </row>
    <row r="33" spans="1:19" x14ac:dyDescent="0.4">
      <c r="A33" s="169"/>
      <c r="B33" s="169"/>
      <c r="C33" s="168" t="s">
        <v>119</v>
      </c>
      <c r="D33" s="167"/>
      <c r="E33" s="167"/>
      <c r="F33" s="6" t="s">
        <v>84</v>
      </c>
      <c r="G33" s="166">
        <v>2330</v>
      </c>
      <c r="H33" s="165">
        <v>2155</v>
      </c>
      <c r="I33" s="164">
        <v>1.0812064965197217</v>
      </c>
      <c r="J33" s="163">
        <v>175</v>
      </c>
      <c r="K33" s="166">
        <v>4350</v>
      </c>
      <c r="L33" s="165">
        <v>4345</v>
      </c>
      <c r="M33" s="164">
        <v>1.001150747986191</v>
      </c>
      <c r="N33" s="163">
        <v>5</v>
      </c>
      <c r="O33" s="162">
        <v>0.53563218390804601</v>
      </c>
      <c r="P33" s="161">
        <v>0.49597238204833144</v>
      </c>
      <c r="Q33" s="160">
        <v>3.9659801859714572E-2</v>
      </c>
      <c r="R33" s="139"/>
      <c r="S33" s="139"/>
    </row>
    <row r="34" spans="1:19" x14ac:dyDescent="0.4">
      <c r="A34" s="169"/>
      <c r="B34" s="169"/>
      <c r="C34" s="168" t="s">
        <v>94</v>
      </c>
      <c r="D34" s="167"/>
      <c r="E34" s="167"/>
      <c r="F34" s="173"/>
      <c r="G34" s="166"/>
      <c r="H34" s="165"/>
      <c r="I34" s="164" t="e">
        <v>#DIV/0!</v>
      </c>
      <c r="J34" s="163">
        <v>0</v>
      </c>
      <c r="K34" s="166"/>
      <c r="L34" s="165"/>
      <c r="M34" s="164" t="e">
        <v>#DIV/0!</v>
      </c>
      <c r="N34" s="163">
        <v>0</v>
      </c>
      <c r="O34" s="162" t="e">
        <v>#DIV/0!</v>
      </c>
      <c r="P34" s="161" t="e">
        <v>#DIV/0!</v>
      </c>
      <c r="Q34" s="160" t="e">
        <v>#DIV/0!</v>
      </c>
      <c r="R34" s="139"/>
      <c r="S34" s="139"/>
    </row>
    <row r="35" spans="1:19" x14ac:dyDescent="0.4">
      <c r="A35" s="169"/>
      <c r="B35" s="169"/>
      <c r="C35" s="168" t="s">
        <v>90</v>
      </c>
      <c r="D35" s="167"/>
      <c r="E35" s="167"/>
      <c r="F35" s="173"/>
      <c r="G35" s="166"/>
      <c r="H35" s="165"/>
      <c r="I35" s="164" t="e">
        <v>#DIV/0!</v>
      </c>
      <c r="J35" s="163">
        <v>0</v>
      </c>
      <c r="K35" s="166"/>
      <c r="L35" s="165"/>
      <c r="M35" s="164" t="e">
        <v>#DIV/0!</v>
      </c>
      <c r="N35" s="163">
        <v>0</v>
      </c>
      <c r="O35" s="162" t="e">
        <v>#DIV/0!</v>
      </c>
      <c r="P35" s="161" t="e">
        <v>#DIV/0!</v>
      </c>
      <c r="Q35" s="160" t="e">
        <v>#DIV/0!</v>
      </c>
      <c r="R35" s="139"/>
      <c r="S35" s="139"/>
    </row>
    <row r="36" spans="1:19" x14ac:dyDescent="0.4">
      <c r="A36" s="169"/>
      <c r="B36" s="150"/>
      <c r="C36" s="149" t="s">
        <v>93</v>
      </c>
      <c r="D36" s="147"/>
      <c r="E36" s="147"/>
      <c r="F36" s="6" t="s">
        <v>84</v>
      </c>
      <c r="G36" s="146">
        <v>14253</v>
      </c>
      <c r="H36" s="145">
        <v>14191</v>
      </c>
      <c r="I36" s="144">
        <v>1.0043689662462123</v>
      </c>
      <c r="J36" s="143">
        <v>62</v>
      </c>
      <c r="K36" s="146">
        <v>17340</v>
      </c>
      <c r="L36" s="145">
        <v>18125</v>
      </c>
      <c r="M36" s="144">
        <v>0.95668965517241378</v>
      </c>
      <c r="N36" s="143">
        <v>-785</v>
      </c>
      <c r="O36" s="142">
        <v>0.82197231833910034</v>
      </c>
      <c r="P36" s="141">
        <v>0.78295172413793102</v>
      </c>
      <c r="Q36" s="140">
        <v>3.9020594201169323E-2</v>
      </c>
      <c r="R36" s="139"/>
      <c r="S36" s="139"/>
    </row>
    <row r="37" spans="1:19" x14ac:dyDescent="0.4">
      <c r="A37" s="169"/>
      <c r="B37" s="159" t="s">
        <v>118</v>
      </c>
      <c r="C37" s="158"/>
      <c r="D37" s="158"/>
      <c r="E37" s="158"/>
      <c r="F37" s="174"/>
      <c r="G37" s="157">
        <v>1269</v>
      </c>
      <c r="H37" s="156">
        <v>1424</v>
      </c>
      <c r="I37" s="155">
        <v>0.8911516853932584</v>
      </c>
      <c r="J37" s="154">
        <v>-155</v>
      </c>
      <c r="K37" s="157">
        <v>2676</v>
      </c>
      <c r="L37" s="156">
        <v>2687</v>
      </c>
      <c r="M37" s="155">
        <v>0.99590621510978783</v>
      </c>
      <c r="N37" s="154">
        <v>-11</v>
      </c>
      <c r="O37" s="153">
        <v>0.47421524663677128</v>
      </c>
      <c r="P37" s="152">
        <v>0.52995906215109789</v>
      </c>
      <c r="Q37" s="151">
        <v>-5.5743815514326611E-2</v>
      </c>
      <c r="R37" s="139"/>
      <c r="S37" s="139"/>
    </row>
    <row r="38" spans="1:19" x14ac:dyDescent="0.4">
      <c r="A38" s="169"/>
      <c r="B38" s="169"/>
      <c r="C38" s="168" t="s">
        <v>117</v>
      </c>
      <c r="D38" s="167"/>
      <c r="E38" s="167"/>
      <c r="F38" s="6" t="s">
        <v>84</v>
      </c>
      <c r="G38" s="166">
        <v>665</v>
      </c>
      <c r="H38" s="165">
        <v>702</v>
      </c>
      <c r="I38" s="164">
        <v>0.94729344729344733</v>
      </c>
      <c r="J38" s="163">
        <v>-37</v>
      </c>
      <c r="K38" s="166">
        <v>1467</v>
      </c>
      <c r="L38" s="165">
        <v>1495</v>
      </c>
      <c r="M38" s="164">
        <v>0.98127090301003339</v>
      </c>
      <c r="N38" s="163">
        <v>-28</v>
      </c>
      <c r="O38" s="162">
        <v>0.45330606680299934</v>
      </c>
      <c r="P38" s="161">
        <v>0.46956521739130436</v>
      </c>
      <c r="Q38" s="160">
        <v>-1.6259150588305016E-2</v>
      </c>
      <c r="R38" s="139"/>
      <c r="S38" s="139"/>
    </row>
    <row r="39" spans="1:19" x14ac:dyDescent="0.4">
      <c r="A39" s="150"/>
      <c r="B39" s="150"/>
      <c r="C39" s="186" t="s">
        <v>116</v>
      </c>
      <c r="D39" s="185"/>
      <c r="E39" s="185"/>
      <c r="F39" s="6" t="s">
        <v>84</v>
      </c>
      <c r="G39" s="184">
        <v>604</v>
      </c>
      <c r="H39" s="183">
        <v>722</v>
      </c>
      <c r="I39" s="182">
        <v>0.83656509695290859</v>
      </c>
      <c r="J39" s="181">
        <v>-118</v>
      </c>
      <c r="K39" s="184">
        <v>1209</v>
      </c>
      <c r="L39" s="183">
        <v>1192</v>
      </c>
      <c r="M39" s="182">
        <v>1.0142617449664431</v>
      </c>
      <c r="N39" s="181">
        <v>17</v>
      </c>
      <c r="O39" s="180">
        <v>0.49958643507030603</v>
      </c>
      <c r="P39" s="179">
        <v>0.60570469798657722</v>
      </c>
      <c r="Q39" s="178">
        <v>-0.10611826291627119</v>
      </c>
      <c r="R39" s="139"/>
      <c r="S39" s="139"/>
    </row>
    <row r="40" spans="1:19" x14ac:dyDescent="0.4">
      <c r="A40" s="159" t="s">
        <v>115</v>
      </c>
      <c r="B40" s="158" t="s">
        <v>114</v>
      </c>
      <c r="C40" s="158"/>
      <c r="D40" s="158"/>
      <c r="E40" s="158"/>
      <c r="F40" s="174"/>
      <c r="G40" s="157">
        <v>271913</v>
      </c>
      <c r="H40" s="156">
        <v>264152</v>
      </c>
      <c r="I40" s="155">
        <v>1.0293808110481844</v>
      </c>
      <c r="J40" s="154">
        <v>7761</v>
      </c>
      <c r="K40" s="177">
        <v>390169</v>
      </c>
      <c r="L40" s="156">
        <v>386669</v>
      </c>
      <c r="M40" s="155">
        <v>1.0090516695157874</v>
      </c>
      <c r="N40" s="154">
        <v>3500</v>
      </c>
      <c r="O40" s="153">
        <v>0.69691082582163111</v>
      </c>
      <c r="P40" s="152">
        <v>0.68314760169550703</v>
      </c>
      <c r="Q40" s="151">
        <v>1.3763224126124074E-2</v>
      </c>
      <c r="R40" s="139"/>
      <c r="S40" s="139"/>
    </row>
    <row r="41" spans="1:19" x14ac:dyDescent="0.4">
      <c r="A41" s="176"/>
      <c r="B41" s="159" t="s">
        <v>113</v>
      </c>
      <c r="C41" s="158"/>
      <c r="D41" s="158"/>
      <c r="E41" s="158"/>
      <c r="F41" s="174"/>
      <c r="G41" s="157">
        <v>266379</v>
      </c>
      <c r="H41" s="156">
        <v>260708</v>
      </c>
      <c r="I41" s="155">
        <v>1.0217523052610584</v>
      </c>
      <c r="J41" s="154">
        <v>5671</v>
      </c>
      <c r="K41" s="157">
        <v>380137</v>
      </c>
      <c r="L41" s="156">
        <v>376761</v>
      </c>
      <c r="M41" s="155">
        <v>1.0089605877466086</v>
      </c>
      <c r="N41" s="154">
        <v>3376</v>
      </c>
      <c r="O41" s="153">
        <v>0.70074473150469441</v>
      </c>
      <c r="P41" s="152">
        <v>0.69197183360273484</v>
      </c>
      <c r="Q41" s="151">
        <v>8.7728979019595643E-3</v>
      </c>
      <c r="R41" s="139"/>
      <c r="S41" s="139"/>
    </row>
    <row r="42" spans="1:19" x14ac:dyDescent="0.4">
      <c r="A42" s="169"/>
      <c r="B42" s="169"/>
      <c r="C42" s="168" t="s">
        <v>98</v>
      </c>
      <c r="D42" s="167"/>
      <c r="E42" s="167"/>
      <c r="F42" s="6" t="s">
        <v>84</v>
      </c>
      <c r="G42" s="166">
        <v>109083</v>
      </c>
      <c r="H42" s="165">
        <v>105379</v>
      </c>
      <c r="I42" s="164">
        <v>1.0351493181753479</v>
      </c>
      <c r="J42" s="163">
        <v>3704</v>
      </c>
      <c r="K42" s="166">
        <v>148489</v>
      </c>
      <c r="L42" s="165">
        <v>144160</v>
      </c>
      <c r="M42" s="164">
        <v>1.0300291342952275</v>
      </c>
      <c r="N42" s="163">
        <v>4329</v>
      </c>
      <c r="O42" s="162">
        <v>0.73462007286735043</v>
      </c>
      <c r="P42" s="161">
        <v>0.73098640399556047</v>
      </c>
      <c r="Q42" s="160">
        <v>3.6336688717899523E-3</v>
      </c>
      <c r="R42" s="139"/>
      <c r="S42" s="139"/>
    </row>
    <row r="43" spans="1:19" x14ac:dyDescent="0.4">
      <c r="A43" s="169"/>
      <c r="B43" s="169"/>
      <c r="C43" s="168" t="s">
        <v>112</v>
      </c>
      <c r="D43" s="167"/>
      <c r="E43" s="167"/>
      <c r="F43" s="6" t="s">
        <v>84</v>
      </c>
      <c r="G43" s="166">
        <v>16051</v>
      </c>
      <c r="H43" s="165">
        <v>16933</v>
      </c>
      <c r="I43" s="164">
        <v>0.94791236047953698</v>
      </c>
      <c r="J43" s="163">
        <v>-882</v>
      </c>
      <c r="K43" s="166">
        <v>20023</v>
      </c>
      <c r="L43" s="165">
        <v>24694</v>
      </c>
      <c r="M43" s="164">
        <v>0.81084473961286141</v>
      </c>
      <c r="N43" s="163">
        <v>-4671</v>
      </c>
      <c r="O43" s="162">
        <v>0.8016281276531988</v>
      </c>
      <c r="P43" s="161">
        <v>0.6857131286952296</v>
      </c>
      <c r="Q43" s="160">
        <v>0.1159149989579692</v>
      </c>
      <c r="R43" s="139"/>
      <c r="S43" s="139"/>
    </row>
    <row r="44" spans="1:19" x14ac:dyDescent="0.4">
      <c r="A44" s="169"/>
      <c r="B44" s="169"/>
      <c r="C44" s="168" t="s">
        <v>96</v>
      </c>
      <c r="D44" s="167"/>
      <c r="E44" s="167"/>
      <c r="F44" s="6" t="s">
        <v>84</v>
      </c>
      <c r="G44" s="166">
        <v>15353</v>
      </c>
      <c r="H44" s="165">
        <v>15974</v>
      </c>
      <c r="I44" s="164">
        <v>0.96112432703142603</v>
      </c>
      <c r="J44" s="163">
        <v>-621</v>
      </c>
      <c r="K44" s="166">
        <v>23353</v>
      </c>
      <c r="L44" s="165">
        <v>22996</v>
      </c>
      <c r="M44" s="164">
        <v>1.0155244390328753</v>
      </c>
      <c r="N44" s="163">
        <v>357</v>
      </c>
      <c r="O44" s="162">
        <v>0.6574315933713013</v>
      </c>
      <c r="P44" s="161">
        <v>0.69464254652983126</v>
      </c>
      <c r="Q44" s="160">
        <v>-3.7210953158529958E-2</v>
      </c>
      <c r="R44" s="139"/>
      <c r="S44" s="139"/>
    </row>
    <row r="45" spans="1:19" x14ac:dyDescent="0.4">
      <c r="A45" s="169"/>
      <c r="B45" s="169"/>
      <c r="C45" s="168" t="s">
        <v>90</v>
      </c>
      <c r="D45" s="167"/>
      <c r="E45" s="167"/>
      <c r="F45" s="6" t="s">
        <v>84</v>
      </c>
      <c r="G45" s="166">
        <v>6918</v>
      </c>
      <c r="H45" s="165">
        <v>6775</v>
      </c>
      <c r="I45" s="164">
        <v>1.0211070110701106</v>
      </c>
      <c r="J45" s="163">
        <v>143</v>
      </c>
      <c r="K45" s="166">
        <v>11172</v>
      </c>
      <c r="L45" s="165">
        <v>11279</v>
      </c>
      <c r="M45" s="164">
        <v>0.99051334338150543</v>
      </c>
      <c r="N45" s="163">
        <v>-107</v>
      </c>
      <c r="O45" s="162">
        <v>0.61922663802363054</v>
      </c>
      <c r="P45" s="161">
        <v>0.60067381860093982</v>
      </c>
      <c r="Q45" s="160">
        <v>1.8552819422690714E-2</v>
      </c>
      <c r="R45" s="139"/>
      <c r="S45" s="139"/>
    </row>
    <row r="46" spans="1:19" x14ac:dyDescent="0.4">
      <c r="A46" s="169"/>
      <c r="B46" s="169"/>
      <c r="C46" s="168" t="s">
        <v>93</v>
      </c>
      <c r="D46" s="167"/>
      <c r="E46" s="167"/>
      <c r="F46" s="6" t="s">
        <v>84</v>
      </c>
      <c r="G46" s="166">
        <v>19390</v>
      </c>
      <c r="H46" s="165">
        <v>18998</v>
      </c>
      <c r="I46" s="164">
        <v>1.0206337509211496</v>
      </c>
      <c r="J46" s="163">
        <v>392</v>
      </c>
      <c r="K46" s="166">
        <v>25177</v>
      </c>
      <c r="L46" s="165">
        <v>25986</v>
      </c>
      <c r="M46" s="164">
        <v>0.96886785192026481</v>
      </c>
      <c r="N46" s="163">
        <v>-809</v>
      </c>
      <c r="O46" s="162">
        <v>0.77014735671446166</v>
      </c>
      <c r="P46" s="161">
        <v>0.73108596936812131</v>
      </c>
      <c r="Q46" s="160">
        <v>3.9061387346340348E-2</v>
      </c>
      <c r="R46" s="139"/>
      <c r="S46" s="139"/>
    </row>
    <row r="47" spans="1:19" x14ac:dyDescent="0.4">
      <c r="A47" s="169"/>
      <c r="B47" s="169"/>
      <c r="C47" s="168" t="s">
        <v>97</v>
      </c>
      <c r="D47" s="167"/>
      <c r="E47" s="167"/>
      <c r="F47" s="6" t="s">
        <v>84</v>
      </c>
      <c r="G47" s="166">
        <v>35831</v>
      </c>
      <c r="H47" s="165">
        <v>34956</v>
      </c>
      <c r="I47" s="164">
        <v>1.0250314681313653</v>
      </c>
      <c r="J47" s="163">
        <v>875</v>
      </c>
      <c r="K47" s="166">
        <v>52103</v>
      </c>
      <c r="L47" s="165">
        <v>45406</v>
      </c>
      <c r="M47" s="164">
        <v>1.1474915209443686</v>
      </c>
      <c r="N47" s="163">
        <v>6697</v>
      </c>
      <c r="O47" s="162">
        <v>0.68769552616931851</v>
      </c>
      <c r="P47" s="161">
        <v>0.76985420429018192</v>
      </c>
      <c r="Q47" s="160">
        <v>-8.2158678120863415E-2</v>
      </c>
      <c r="R47" s="139"/>
      <c r="S47" s="139"/>
    </row>
    <row r="48" spans="1:19" x14ac:dyDescent="0.4">
      <c r="A48" s="169"/>
      <c r="B48" s="169"/>
      <c r="C48" s="168" t="s">
        <v>91</v>
      </c>
      <c r="D48" s="167"/>
      <c r="E48" s="167"/>
      <c r="F48" s="6" t="s">
        <v>84</v>
      </c>
      <c r="G48" s="166">
        <v>4871</v>
      </c>
      <c r="H48" s="165">
        <v>4465</v>
      </c>
      <c r="I48" s="164">
        <v>1.0909294512877941</v>
      </c>
      <c r="J48" s="163">
        <v>406</v>
      </c>
      <c r="K48" s="166">
        <v>8370</v>
      </c>
      <c r="L48" s="165">
        <v>8276</v>
      </c>
      <c r="M48" s="164">
        <v>1.0113581440309327</v>
      </c>
      <c r="N48" s="163">
        <v>94</v>
      </c>
      <c r="O48" s="162">
        <v>0.58195937873357229</v>
      </c>
      <c r="P48" s="161">
        <v>0.53951184146930886</v>
      </c>
      <c r="Q48" s="160">
        <v>4.2447537264263424E-2</v>
      </c>
      <c r="R48" s="139"/>
      <c r="S48" s="139"/>
    </row>
    <row r="49" spans="1:19" x14ac:dyDescent="0.4">
      <c r="A49" s="169"/>
      <c r="B49" s="169"/>
      <c r="C49" s="168" t="s">
        <v>111</v>
      </c>
      <c r="D49" s="167"/>
      <c r="E49" s="167"/>
      <c r="F49" s="6" t="s">
        <v>84</v>
      </c>
      <c r="G49" s="166">
        <v>3630</v>
      </c>
      <c r="H49" s="165">
        <v>3117</v>
      </c>
      <c r="I49" s="164">
        <v>1.1645813282001924</v>
      </c>
      <c r="J49" s="163">
        <v>513</v>
      </c>
      <c r="K49" s="166">
        <v>5445</v>
      </c>
      <c r="L49" s="165">
        <v>5280</v>
      </c>
      <c r="M49" s="164">
        <v>1.03125</v>
      </c>
      <c r="N49" s="163">
        <v>165</v>
      </c>
      <c r="O49" s="162">
        <v>0.66666666666666663</v>
      </c>
      <c r="P49" s="161">
        <v>0.59034090909090908</v>
      </c>
      <c r="Q49" s="160">
        <v>7.6325757575757547E-2</v>
      </c>
      <c r="R49" s="139"/>
      <c r="S49" s="139"/>
    </row>
    <row r="50" spans="1:19" x14ac:dyDescent="0.4">
      <c r="A50" s="169"/>
      <c r="B50" s="169"/>
      <c r="C50" s="168" t="s">
        <v>110</v>
      </c>
      <c r="D50" s="167"/>
      <c r="E50" s="167"/>
      <c r="F50" s="6" t="s">
        <v>84</v>
      </c>
      <c r="G50" s="166">
        <v>7094</v>
      </c>
      <c r="H50" s="165">
        <v>7426</v>
      </c>
      <c r="I50" s="164">
        <v>0.95529221653649343</v>
      </c>
      <c r="J50" s="163">
        <v>-332</v>
      </c>
      <c r="K50" s="166">
        <v>8370</v>
      </c>
      <c r="L50" s="165">
        <v>9180</v>
      </c>
      <c r="M50" s="164">
        <v>0.91176470588235292</v>
      </c>
      <c r="N50" s="163">
        <v>-810</v>
      </c>
      <c r="O50" s="162">
        <v>0.84755077658303468</v>
      </c>
      <c r="P50" s="161">
        <v>0.80893246187363832</v>
      </c>
      <c r="Q50" s="160">
        <v>3.8618314709396362E-2</v>
      </c>
      <c r="R50" s="139"/>
      <c r="S50" s="139"/>
    </row>
    <row r="51" spans="1:19" x14ac:dyDescent="0.4">
      <c r="A51" s="169"/>
      <c r="B51" s="169"/>
      <c r="C51" s="168" t="s">
        <v>109</v>
      </c>
      <c r="D51" s="167"/>
      <c r="E51" s="167"/>
      <c r="F51" s="6" t="s">
        <v>88</v>
      </c>
      <c r="G51" s="166">
        <v>2804</v>
      </c>
      <c r="H51" s="165">
        <v>3247</v>
      </c>
      <c r="I51" s="164">
        <v>0.8635663689559594</v>
      </c>
      <c r="J51" s="163">
        <v>-443</v>
      </c>
      <c r="K51" s="166">
        <v>4044</v>
      </c>
      <c r="L51" s="165">
        <v>4386</v>
      </c>
      <c r="M51" s="164">
        <v>0.92202462380300954</v>
      </c>
      <c r="N51" s="163">
        <v>-342</v>
      </c>
      <c r="O51" s="162">
        <v>0.6933728981206726</v>
      </c>
      <c r="P51" s="161">
        <v>0.74031007751937983</v>
      </c>
      <c r="Q51" s="160">
        <v>-4.6937179398707229E-2</v>
      </c>
      <c r="R51" s="139"/>
      <c r="S51" s="139"/>
    </row>
    <row r="52" spans="1:19" x14ac:dyDescent="0.4">
      <c r="A52" s="169"/>
      <c r="B52" s="169"/>
      <c r="C52" s="168" t="s">
        <v>108</v>
      </c>
      <c r="D52" s="167"/>
      <c r="E52" s="167"/>
      <c r="F52" s="6" t="s">
        <v>84</v>
      </c>
      <c r="G52" s="166">
        <v>3368</v>
      </c>
      <c r="H52" s="165">
        <v>3064</v>
      </c>
      <c r="I52" s="164">
        <v>1.0992167101827677</v>
      </c>
      <c r="J52" s="163">
        <v>304</v>
      </c>
      <c r="K52" s="166">
        <v>5280</v>
      </c>
      <c r="L52" s="165">
        <v>5391</v>
      </c>
      <c r="M52" s="164">
        <v>0.97941012799109628</v>
      </c>
      <c r="N52" s="163">
        <v>-111</v>
      </c>
      <c r="O52" s="162">
        <v>0.63787878787878793</v>
      </c>
      <c r="P52" s="161">
        <v>0.56835466518271194</v>
      </c>
      <c r="Q52" s="160">
        <v>6.9524122696075996E-2</v>
      </c>
      <c r="R52" s="139"/>
      <c r="S52" s="139"/>
    </row>
    <row r="53" spans="1:19" x14ac:dyDescent="0.4">
      <c r="A53" s="169"/>
      <c r="B53" s="169"/>
      <c r="C53" s="168" t="s">
        <v>107</v>
      </c>
      <c r="D53" s="167"/>
      <c r="E53" s="167"/>
      <c r="F53" s="6" t="s">
        <v>84</v>
      </c>
      <c r="G53" s="166">
        <v>5520</v>
      </c>
      <c r="H53" s="165">
        <v>5575</v>
      </c>
      <c r="I53" s="164">
        <v>0.99013452914798206</v>
      </c>
      <c r="J53" s="163">
        <v>-55</v>
      </c>
      <c r="K53" s="166">
        <v>8370</v>
      </c>
      <c r="L53" s="165">
        <v>8370</v>
      </c>
      <c r="M53" s="164">
        <v>1</v>
      </c>
      <c r="N53" s="163">
        <v>0</v>
      </c>
      <c r="O53" s="162">
        <v>0.65949820788530467</v>
      </c>
      <c r="P53" s="161">
        <v>0.66606929510155322</v>
      </c>
      <c r="Q53" s="160">
        <v>-6.5710872162485501E-3</v>
      </c>
      <c r="R53" s="139"/>
      <c r="S53" s="139"/>
    </row>
    <row r="54" spans="1:19" x14ac:dyDescent="0.4">
      <c r="A54" s="169"/>
      <c r="B54" s="169"/>
      <c r="C54" s="168" t="s">
        <v>106</v>
      </c>
      <c r="D54" s="167"/>
      <c r="E54" s="167"/>
      <c r="F54" s="6" t="s">
        <v>84</v>
      </c>
      <c r="G54" s="166">
        <v>5294</v>
      </c>
      <c r="H54" s="165">
        <v>5440</v>
      </c>
      <c r="I54" s="164">
        <v>0.97316176470588234</v>
      </c>
      <c r="J54" s="163">
        <v>-146</v>
      </c>
      <c r="K54" s="166">
        <v>8367</v>
      </c>
      <c r="L54" s="165">
        <v>8368</v>
      </c>
      <c r="M54" s="164">
        <v>0.99988049713193117</v>
      </c>
      <c r="N54" s="163">
        <v>-1</v>
      </c>
      <c r="O54" s="162">
        <v>0.63272379586470662</v>
      </c>
      <c r="P54" s="161">
        <v>0.65009560229445507</v>
      </c>
      <c r="Q54" s="160">
        <v>-1.7371806429748449E-2</v>
      </c>
      <c r="R54" s="139"/>
      <c r="S54" s="139"/>
    </row>
    <row r="55" spans="1:19" x14ac:dyDescent="0.4">
      <c r="A55" s="169"/>
      <c r="B55" s="169"/>
      <c r="C55" s="168" t="s">
        <v>105</v>
      </c>
      <c r="D55" s="167"/>
      <c r="E55" s="167"/>
      <c r="F55" s="6" t="s">
        <v>84</v>
      </c>
      <c r="G55" s="166">
        <v>2606</v>
      </c>
      <c r="H55" s="165">
        <v>2654</v>
      </c>
      <c r="I55" s="164">
        <v>0.98191409193669932</v>
      </c>
      <c r="J55" s="163">
        <v>-48</v>
      </c>
      <c r="K55" s="166">
        <v>5456</v>
      </c>
      <c r="L55" s="165">
        <v>5456</v>
      </c>
      <c r="M55" s="164">
        <v>1</v>
      </c>
      <c r="N55" s="163">
        <v>0</v>
      </c>
      <c r="O55" s="162">
        <v>0.4776392961876833</v>
      </c>
      <c r="P55" s="161">
        <v>0.48643695014662758</v>
      </c>
      <c r="Q55" s="160">
        <v>-8.7976539589442737E-3</v>
      </c>
      <c r="R55" s="139"/>
      <c r="S55" s="139"/>
    </row>
    <row r="56" spans="1:19" x14ac:dyDescent="0.4">
      <c r="A56" s="169"/>
      <c r="B56" s="169"/>
      <c r="C56" s="168" t="s">
        <v>103</v>
      </c>
      <c r="D56" s="167"/>
      <c r="E56" s="167"/>
      <c r="F56" s="6" t="s">
        <v>84</v>
      </c>
      <c r="G56" s="166">
        <v>3866</v>
      </c>
      <c r="H56" s="165">
        <v>3553</v>
      </c>
      <c r="I56" s="164">
        <v>1.088094567970729</v>
      </c>
      <c r="J56" s="163">
        <v>313</v>
      </c>
      <c r="K56" s="166">
        <v>5156</v>
      </c>
      <c r="L56" s="165">
        <v>5344</v>
      </c>
      <c r="M56" s="164">
        <v>0.96482035928143717</v>
      </c>
      <c r="N56" s="163">
        <v>-188</v>
      </c>
      <c r="O56" s="162">
        <v>0.74980605120248256</v>
      </c>
      <c r="P56" s="161">
        <v>0.66485778443113774</v>
      </c>
      <c r="Q56" s="160">
        <v>8.4948266771344816E-2</v>
      </c>
      <c r="R56" s="139"/>
      <c r="S56" s="139"/>
    </row>
    <row r="57" spans="1:19" x14ac:dyDescent="0.4">
      <c r="A57" s="169"/>
      <c r="B57" s="169"/>
      <c r="C57" s="168" t="s">
        <v>102</v>
      </c>
      <c r="D57" s="167"/>
      <c r="E57" s="167"/>
      <c r="F57" s="6" t="s">
        <v>84</v>
      </c>
      <c r="G57" s="166">
        <v>2271</v>
      </c>
      <c r="H57" s="165">
        <v>2315</v>
      </c>
      <c r="I57" s="164">
        <v>0.98099352051835853</v>
      </c>
      <c r="J57" s="163">
        <v>-44</v>
      </c>
      <c r="K57" s="166">
        <v>5156</v>
      </c>
      <c r="L57" s="165">
        <v>5446</v>
      </c>
      <c r="M57" s="164">
        <v>0.94674990818949689</v>
      </c>
      <c r="N57" s="163">
        <v>-290</v>
      </c>
      <c r="O57" s="162">
        <v>0.44045771916214121</v>
      </c>
      <c r="P57" s="161">
        <v>0.42508262945280939</v>
      </c>
      <c r="Q57" s="160">
        <v>1.5375089709331824E-2</v>
      </c>
      <c r="R57" s="139"/>
      <c r="S57" s="139"/>
    </row>
    <row r="58" spans="1:19" x14ac:dyDescent="0.4">
      <c r="A58" s="169"/>
      <c r="B58" s="169"/>
      <c r="C58" s="168" t="s">
        <v>104</v>
      </c>
      <c r="D58" s="167"/>
      <c r="E58" s="167"/>
      <c r="F58" s="6" t="s">
        <v>84</v>
      </c>
      <c r="G58" s="166">
        <v>1911</v>
      </c>
      <c r="H58" s="165">
        <v>2045</v>
      </c>
      <c r="I58" s="164">
        <v>0.93447432762836191</v>
      </c>
      <c r="J58" s="163">
        <v>-134</v>
      </c>
      <c r="K58" s="166">
        <v>3720</v>
      </c>
      <c r="L58" s="165">
        <v>3738</v>
      </c>
      <c r="M58" s="164">
        <v>0.9951845906902087</v>
      </c>
      <c r="N58" s="163">
        <v>-18</v>
      </c>
      <c r="O58" s="162">
        <v>0.5137096774193548</v>
      </c>
      <c r="P58" s="161">
        <v>0.54708400214018194</v>
      </c>
      <c r="Q58" s="160">
        <v>-3.3374324720827131E-2</v>
      </c>
      <c r="R58" s="139"/>
      <c r="S58" s="139"/>
    </row>
    <row r="59" spans="1:19" x14ac:dyDescent="0.4">
      <c r="A59" s="169"/>
      <c r="B59" s="169"/>
      <c r="C59" s="168" t="s">
        <v>101</v>
      </c>
      <c r="D59" s="167"/>
      <c r="E59" s="167"/>
      <c r="F59" s="6" t="s">
        <v>84</v>
      </c>
      <c r="G59" s="166">
        <v>5298</v>
      </c>
      <c r="H59" s="165">
        <v>5398</v>
      </c>
      <c r="I59" s="164">
        <v>0.98147462022971466</v>
      </c>
      <c r="J59" s="163">
        <v>-100</v>
      </c>
      <c r="K59" s="166">
        <v>11220</v>
      </c>
      <c r="L59" s="165">
        <v>12827</v>
      </c>
      <c r="M59" s="164">
        <v>0.87471739299914242</v>
      </c>
      <c r="N59" s="163">
        <v>-1607</v>
      </c>
      <c r="O59" s="162">
        <v>0.47219251336898393</v>
      </c>
      <c r="P59" s="161">
        <v>0.42083105948390115</v>
      </c>
      <c r="Q59" s="160">
        <v>5.1361453885082786E-2</v>
      </c>
      <c r="R59" s="139"/>
      <c r="S59" s="139"/>
    </row>
    <row r="60" spans="1:19" x14ac:dyDescent="0.4">
      <c r="A60" s="169"/>
      <c r="B60" s="169"/>
      <c r="C60" s="168" t="s">
        <v>98</v>
      </c>
      <c r="D60" s="5" t="s">
        <v>0</v>
      </c>
      <c r="E60" s="167" t="s">
        <v>89</v>
      </c>
      <c r="F60" s="6" t="s">
        <v>84</v>
      </c>
      <c r="G60" s="166">
        <v>7916</v>
      </c>
      <c r="H60" s="165">
        <v>6751</v>
      </c>
      <c r="I60" s="164">
        <v>1.1725670271070952</v>
      </c>
      <c r="J60" s="163">
        <v>1165</v>
      </c>
      <c r="K60" s="166">
        <v>9720</v>
      </c>
      <c r="L60" s="165">
        <v>9180</v>
      </c>
      <c r="M60" s="164">
        <v>1.0588235294117647</v>
      </c>
      <c r="N60" s="163">
        <v>540</v>
      </c>
      <c r="O60" s="162">
        <v>0.81440329218106999</v>
      </c>
      <c r="P60" s="161">
        <v>0.73540305010893248</v>
      </c>
      <c r="Q60" s="160">
        <v>7.9000242072137516E-2</v>
      </c>
      <c r="R60" s="139"/>
      <c r="S60" s="139"/>
    </row>
    <row r="61" spans="1:19" x14ac:dyDescent="0.4">
      <c r="A61" s="169"/>
      <c r="B61" s="169"/>
      <c r="C61" s="168" t="s">
        <v>96</v>
      </c>
      <c r="D61" s="5" t="s">
        <v>0</v>
      </c>
      <c r="E61" s="167" t="s">
        <v>89</v>
      </c>
      <c r="F61" s="6" t="s">
        <v>84</v>
      </c>
      <c r="G61" s="166">
        <v>4015</v>
      </c>
      <c r="H61" s="165">
        <v>3308</v>
      </c>
      <c r="I61" s="164">
        <v>1.2137243047158404</v>
      </c>
      <c r="J61" s="163">
        <v>707</v>
      </c>
      <c r="K61" s="166">
        <v>5446</v>
      </c>
      <c r="L61" s="165">
        <v>5513</v>
      </c>
      <c r="M61" s="164">
        <v>0.98784690730999458</v>
      </c>
      <c r="N61" s="163">
        <v>-67</v>
      </c>
      <c r="O61" s="162">
        <v>0.73723834006610356</v>
      </c>
      <c r="P61" s="161">
        <v>0.6000362778886269</v>
      </c>
      <c r="Q61" s="160">
        <v>0.13720206217747666</v>
      </c>
      <c r="R61" s="139"/>
      <c r="S61" s="139"/>
    </row>
    <row r="62" spans="1:19" x14ac:dyDescent="0.4">
      <c r="A62" s="169"/>
      <c r="B62" s="169"/>
      <c r="C62" s="168" t="s">
        <v>93</v>
      </c>
      <c r="D62" s="5" t="s">
        <v>0</v>
      </c>
      <c r="E62" s="167" t="s">
        <v>89</v>
      </c>
      <c r="F62" s="6" t="s">
        <v>84</v>
      </c>
      <c r="G62" s="166">
        <v>3289</v>
      </c>
      <c r="H62" s="165">
        <v>3335</v>
      </c>
      <c r="I62" s="164">
        <v>0.98620689655172411</v>
      </c>
      <c r="J62" s="163">
        <v>-46</v>
      </c>
      <c r="K62" s="166">
        <v>5700</v>
      </c>
      <c r="L62" s="165">
        <v>5485</v>
      </c>
      <c r="M62" s="164">
        <v>1.0391978122151322</v>
      </c>
      <c r="N62" s="163">
        <v>215</v>
      </c>
      <c r="O62" s="162">
        <v>0.5770175438596491</v>
      </c>
      <c r="P62" s="161">
        <v>0.60802187784867823</v>
      </c>
      <c r="Q62" s="160">
        <v>-3.1004333989029131E-2</v>
      </c>
      <c r="R62" s="139"/>
      <c r="S62" s="139"/>
    </row>
    <row r="63" spans="1:19" x14ac:dyDescent="0.4">
      <c r="A63" s="169"/>
      <c r="B63" s="150"/>
      <c r="C63" s="149" t="s">
        <v>97</v>
      </c>
      <c r="D63" s="11" t="s">
        <v>0</v>
      </c>
      <c r="E63" s="147" t="s">
        <v>89</v>
      </c>
      <c r="F63" s="6" t="s">
        <v>88</v>
      </c>
      <c r="G63" s="146">
        <v>0</v>
      </c>
      <c r="H63" s="145">
        <v>0</v>
      </c>
      <c r="I63" s="144" t="e">
        <v>#DIV/0!</v>
      </c>
      <c r="J63" s="143">
        <v>0</v>
      </c>
      <c r="K63" s="146">
        <v>0</v>
      </c>
      <c r="L63" s="145">
        <v>0</v>
      </c>
      <c r="M63" s="144" t="e">
        <v>#DIV/0!</v>
      </c>
      <c r="N63" s="143">
        <v>0</v>
      </c>
      <c r="O63" s="142" t="e">
        <v>#DIV/0!</v>
      </c>
      <c r="P63" s="141" t="e">
        <v>#DIV/0!</v>
      </c>
      <c r="Q63" s="140" t="e">
        <v>#DIV/0!</v>
      </c>
      <c r="R63" s="139"/>
      <c r="S63" s="139"/>
    </row>
    <row r="64" spans="1:19" x14ac:dyDescent="0.4">
      <c r="A64" s="169"/>
      <c r="B64" s="159" t="s">
        <v>1</v>
      </c>
      <c r="C64" s="158"/>
      <c r="D64" s="175"/>
      <c r="E64" s="158"/>
      <c r="F64" s="174"/>
      <c r="G64" s="157">
        <v>5534</v>
      </c>
      <c r="H64" s="156">
        <v>3444</v>
      </c>
      <c r="I64" s="155">
        <v>1.6068524970963995</v>
      </c>
      <c r="J64" s="154">
        <v>2090</v>
      </c>
      <c r="K64" s="157">
        <v>10032</v>
      </c>
      <c r="L64" s="156">
        <v>9908</v>
      </c>
      <c r="M64" s="155">
        <v>1.0125151392813887</v>
      </c>
      <c r="N64" s="154">
        <v>124</v>
      </c>
      <c r="O64" s="153">
        <v>0.55163476874003192</v>
      </c>
      <c r="P64" s="152">
        <v>0.34759790068631408</v>
      </c>
      <c r="Q64" s="151">
        <v>0.20403686805371785</v>
      </c>
      <c r="R64" s="139"/>
      <c r="S64" s="139"/>
    </row>
    <row r="65" spans="1:19" x14ac:dyDescent="0.4">
      <c r="A65" s="169"/>
      <c r="B65" s="169"/>
      <c r="C65" s="168" t="s">
        <v>104</v>
      </c>
      <c r="D65" s="167"/>
      <c r="E65" s="167"/>
      <c r="F65" s="6" t="s">
        <v>84</v>
      </c>
      <c r="G65" s="166">
        <v>1047</v>
      </c>
      <c r="H65" s="165">
        <v>621</v>
      </c>
      <c r="I65" s="164">
        <v>1.6859903381642511</v>
      </c>
      <c r="J65" s="163">
        <v>426</v>
      </c>
      <c r="K65" s="166">
        <v>1674</v>
      </c>
      <c r="L65" s="165">
        <v>1656</v>
      </c>
      <c r="M65" s="164">
        <v>1.0108695652173914</v>
      </c>
      <c r="N65" s="163">
        <v>18</v>
      </c>
      <c r="O65" s="162">
        <v>0.62544802867383509</v>
      </c>
      <c r="P65" s="161">
        <v>0.375</v>
      </c>
      <c r="Q65" s="160">
        <v>0.25044802867383509</v>
      </c>
      <c r="R65" s="139"/>
      <c r="S65" s="139"/>
    </row>
    <row r="66" spans="1:19" x14ac:dyDescent="0.4">
      <c r="A66" s="169"/>
      <c r="B66" s="169"/>
      <c r="C66" s="168" t="s">
        <v>103</v>
      </c>
      <c r="D66" s="167"/>
      <c r="E66" s="167"/>
      <c r="F66" s="173"/>
      <c r="G66" s="166"/>
      <c r="H66" s="165">
        <v>0</v>
      </c>
      <c r="I66" s="164" t="e">
        <v>#DIV/0!</v>
      </c>
      <c r="J66" s="163">
        <v>0</v>
      </c>
      <c r="K66" s="166"/>
      <c r="L66" s="165">
        <v>0</v>
      </c>
      <c r="M66" s="164" t="e">
        <v>#DIV/0!</v>
      </c>
      <c r="N66" s="163">
        <v>0</v>
      </c>
      <c r="O66" s="162" t="e">
        <v>#DIV/0!</v>
      </c>
      <c r="P66" s="161" t="e">
        <v>#DIV/0!</v>
      </c>
      <c r="Q66" s="160" t="e">
        <v>#DIV/0!</v>
      </c>
      <c r="R66" s="139"/>
      <c r="S66" s="139"/>
    </row>
    <row r="67" spans="1:19" x14ac:dyDescent="0.4">
      <c r="A67" s="169"/>
      <c r="B67" s="169"/>
      <c r="C67" s="168" t="s">
        <v>102</v>
      </c>
      <c r="D67" s="167"/>
      <c r="E67" s="167"/>
      <c r="F67" s="173"/>
      <c r="G67" s="166"/>
      <c r="H67" s="165">
        <v>0</v>
      </c>
      <c r="I67" s="164" t="e">
        <v>#DIV/0!</v>
      </c>
      <c r="J67" s="163">
        <v>0</v>
      </c>
      <c r="K67" s="166"/>
      <c r="L67" s="165">
        <v>0</v>
      </c>
      <c r="M67" s="164" t="e">
        <v>#DIV/0!</v>
      </c>
      <c r="N67" s="163">
        <v>0</v>
      </c>
      <c r="O67" s="162" t="e">
        <v>#DIV/0!</v>
      </c>
      <c r="P67" s="161" t="e">
        <v>#DIV/0!</v>
      </c>
      <c r="Q67" s="160" t="e">
        <v>#DIV/0!</v>
      </c>
      <c r="R67" s="139"/>
      <c r="S67" s="139"/>
    </row>
    <row r="68" spans="1:19" x14ac:dyDescent="0.4">
      <c r="A68" s="169"/>
      <c r="B68" s="169"/>
      <c r="C68" s="168" t="s">
        <v>101</v>
      </c>
      <c r="D68" s="167"/>
      <c r="E68" s="167"/>
      <c r="F68" s="6" t="s">
        <v>84</v>
      </c>
      <c r="G68" s="166">
        <v>1961</v>
      </c>
      <c r="H68" s="165">
        <v>1276</v>
      </c>
      <c r="I68" s="164">
        <v>1.536833855799373</v>
      </c>
      <c r="J68" s="163">
        <v>685</v>
      </c>
      <c r="K68" s="166">
        <v>3348</v>
      </c>
      <c r="L68" s="165">
        <v>3349</v>
      </c>
      <c r="M68" s="164">
        <v>0.99970140340400115</v>
      </c>
      <c r="N68" s="163">
        <v>-1</v>
      </c>
      <c r="O68" s="162">
        <v>0.58572281959378736</v>
      </c>
      <c r="P68" s="161">
        <v>0.38100925649447598</v>
      </c>
      <c r="Q68" s="160">
        <v>0.20471356309931138</v>
      </c>
      <c r="R68" s="139"/>
      <c r="S68" s="139"/>
    </row>
    <row r="69" spans="1:19" x14ac:dyDescent="0.4">
      <c r="A69" s="150"/>
      <c r="B69" s="150"/>
      <c r="C69" s="149" t="s">
        <v>90</v>
      </c>
      <c r="D69" s="147"/>
      <c r="E69" s="147"/>
      <c r="F69" s="12" t="s">
        <v>84</v>
      </c>
      <c r="G69" s="146">
        <v>2526</v>
      </c>
      <c r="H69" s="145">
        <v>1547</v>
      </c>
      <c r="I69" s="144">
        <v>1.6328377504848093</v>
      </c>
      <c r="J69" s="143">
        <v>979</v>
      </c>
      <c r="K69" s="146">
        <v>5010</v>
      </c>
      <c r="L69" s="145">
        <v>4903</v>
      </c>
      <c r="M69" s="144">
        <v>1.0218233734448297</v>
      </c>
      <c r="N69" s="143">
        <v>107</v>
      </c>
      <c r="O69" s="142">
        <v>0.50419161676646707</v>
      </c>
      <c r="P69" s="141">
        <v>0.31552110952478074</v>
      </c>
      <c r="Q69" s="140">
        <v>0.18867050724168632</v>
      </c>
      <c r="R69" s="139"/>
      <c r="S69" s="139"/>
    </row>
    <row r="70" spans="1:19" x14ac:dyDescent="0.4">
      <c r="A70" s="159" t="s">
        <v>100</v>
      </c>
      <c r="B70" s="158" t="s">
        <v>99</v>
      </c>
      <c r="C70" s="158"/>
      <c r="D70" s="158"/>
      <c r="E70" s="158"/>
      <c r="F70" s="158"/>
      <c r="G70" s="157">
        <v>41943</v>
      </c>
      <c r="H70" s="156">
        <v>52085</v>
      </c>
      <c r="I70" s="155">
        <v>0.80527983104540657</v>
      </c>
      <c r="J70" s="154">
        <v>-10142</v>
      </c>
      <c r="K70" s="157">
        <v>82128</v>
      </c>
      <c r="L70" s="156">
        <v>89739</v>
      </c>
      <c r="M70" s="155">
        <v>0.91518737672583828</v>
      </c>
      <c r="N70" s="154">
        <v>-7611</v>
      </c>
      <c r="O70" s="153">
        <v>0.51070280537697255</v>
      </c>
      <c r="P70" s="152">
        <v>0.58040539787606282</v>
      </c>
      <c r="Q70" s="151">
        <v>-6.9702592499090277E-2</v>
      </c>
      <c r="R70" s="139"/>
      <c r="S70" s="139"/>
    </row>
    <row r="71" spans="1:19" x14ac:dyDescent="0.4">
      <c r="A71" s="169"/>
      <c r="B71" s="168"/>
      <c r="C71" s="167" t="s">
        <v>98</v>
      </c>
      <c r="D71" s="167"/>
      <c r="E71" s="167"/>
      <c r="F71" s="6" t="s">
        <v>84</v>
      </c>
      <c r="G71" s="166">
        <v>18397</v>
      </c>
      <c r="H71" s="165">
        <v>19842</v>
      </c>
      <c r="I71" s="164">
        <v>0.92717467997177705</v>
      </c>
      <c r="J71" s="163">
        <v>-1445</v>
      </c>
      <c r="K71" s="166">
        <v>32922</v>
      </c>
      <c r="L71" s="165">
        <v>27435</v>
      </c>
      <c r="M71" s="164">
        <v>1.2</v>
      </c>
      <c r="N71" s="163">
        <v>5487</v>
      </c>
      <c r="O71" s="162">
        <v>0.55880566186744429</v>
      </c>
      <c r="P71" s="161">
        <v>0.72323674138873706</v>
      </c>
      <c r="Q71" s="160">
        <v>-0.16443107952129277</v>
      </c>
      <c r="R71" s="139"/>
      <c r="S71" s="139"/>
    </row>
    <row r="72" spans="1:19" x14ac:dyDescent="0.4">
      <c r="A72" s="169"/>
      <c r="B72" s="168"/>
      <c r="C72" s="167" t="s">
        <v>91</v>
      </c>
      <c r="D72" s="167"/>
      <c r="E72" s="167"/>
      <c r="F72" s="6" t="s">
        <v>84</v>
      </c>
      <c r="G72" s="166">
        <v>0</v>
      </c>
      <c r="H72" s="165">
        <v>3939</v>
      </c>
      <c r="I72" s="164">
        <v>0</v>
      </c>
      <c r="J72" s="163">
        <v>-3939</v>
      </c>
      <c r="K72" s="166">
        <v>0</v>
      </c>
      <c r="L72" s="165">
        <v>10797</v>
      </c>
      <c r="M72" s="164">
        <v>0</v>
      </c>
      <c r="N72" s="163">
        <v>-10797</v>
      </c>
      <c r="O72" s="162" t="e">
        <v>#DIV/0!</v>
      </c>
      <c r="P72" s="161">
        <v>0.36482356210058348</v>
      </c>
      <c r="Q72" s="160" t="e">
        <v>#DIV/0!</v>
      </c>
      <c r="R72" s="139"/>
      <c r="S72" s="139"/>
    </row>
    <row r="73" spans="1:19" x14ac:dyDescent="0.4">
      <c r="A73" s="169"/>
      <c r="B73" s="168"/>
      <c r="C73" s="167" t="s">
        <v>97</v>
      </c>
      <c r="D73" s="167"/>
      <c r="E73" s="167"/>
      <c r="F73" s="6" t="s">
        <v>84</v>
      </c>
      <c r="G73" s="166">
        <v>9316</v>
      </c>
      <c r="H73" s="165">
        <v>11036</v>
      </c>
      <c r="I73" s="164">
        <v>0.84414642986589339</v>
      </c>
      <c r="J73" s="163">
        <v>-1720</v>
      </c>
      <c r="K73" s="166">
        <v>21240</v>
      </c>
      <c r="L73" s="165">
        <v>16461</v>
      </c>
      <c r="M73" s="164">
        <v>1.2903225806451613</v>
      </c>
      <c r="N73" s="163">
        <v>4779</v>
      </c>
      <c r="O73" s="162">
        <v>0.43860640301318266</v>
      </c>
      <c r="P73" s="161">
        <v>0.6704331450094162</v>
      </c>
      <c r="Q73" s="160">
        <v>-0.23182674199623354</v>
      </c>
      <c r="R73" s="139"/>
      <c r="S73" s="139"/>
    </row>
    <row r="74" spans="1:19" x14ac:dyDescent="0.4">
      <c r="A74" s="169"/>
      <c r="B74" s="168"/>
      <c r="C74" s="167" t="s">
        <v>96</v>
      </c>
      <c r="D74" s="167"/>
      <c r="E74" s="167"/>
      <c r="F74" s="6"/>
      <c r="G74" s="166"/>
      <c r="H74" s="165"/>
      <c r="I74" s="164" t="e">
        <v>#DIV/0!</v>
      </c>
      <c r="J74" s="163">
        <v>0</v>
      </c>
      <c r="K74" s="166"/>
      <c r="L74" s="165"/>
      <c r="M74" s="164" t="e">
        <v>#DIV/0!</v>
      </c>
      <c r="N74" s="163">
        <v>0</v>
      </c>
      <c r="O74" s="162" t="e">
        <v>#DIV/0!</v>
      </c>
      <c r="P74" s="161" t="e">
        <v>#DIV/0!</v>
      </c>
      <c r="Q74" s="160" t="e">
        <v>#DIV/0!</v>
      </c>
      <c r="R74" s="139"/>
      <c r="S74" s="139"/>
    </row>
    <row r="75" spans="1:19" x14ac:dyDescent="0.4">
      <c r="A75" s="169"/>
      <c r="B75" s="168"/>
      <c r="C75" s="167" t="s">
        <v>90</v>
      </c>
      <c r="D75" s="167"/>
      <c r="E75" s="167"/>
      <c r="F75" s="6" t="s">
        <v>84</v>
      </c>
      <c r="G75" s="166">
        <v>5620</v>
      </c>
      <c r="H75" s="165">
        <v>8533</v>
      </c>
      <c r="I75" s="164">
        <v>0.65861947732333292</v>
      </c>
      <c r="J75" s="163">
        <v>-2913</v>
      </c>
      <c r="K75" s="166">
        <v>10974</v>
      </c>
      <c r="L75" s="165">
        <v>16461</v>
      </c>
      <c r="M75" s="164">
        <v>0.66666666666666663</v>
      </c>
      <c r="N75" s="163">
        <v>-5487</v>
      </c>
      <c r="O75" s="162">
        <v>0.51211955531255693</v>
      </c>
      <c r="P75" s="161">
        <v>0.51837676933357635</v>
      </c>
      <c r="Q75" s="160">
        <v>-6.2572140210194194E-3</v>
      </c>
      <c r="R75" s="139"/>
      <c r="S75" s="139"/>
    </row>
    <row r="76" spans="1:19" x14ac:dyDescent="0.4">
      <c r="A76" s="169"/>
      <c r="B76" s="168"/>
      <c r="C76" s="167" t="s">
        <v>95</v>
      </c>
      <c r="D76" s="167"/>
      <c r="E76" s="167"/>
      <c r="F76" s="6" t="s">
        <v>88</v>
      </c>
      <c r="G76" s="166"/>
      <c r="H76" s="165"/>
      <c r="I76" s="164" t="e">
        <v>#DIV/0!</v>
      </c>
      <c r="J76" s="163">
        <v>0</v>
      </c>
      <c r="K76" s="166"/>
      <c r="L76" s="165"/>
      <c r="M76" s="164" t="e">
        <v>#DIV/0!</v>
      </c>
      <c r="N76" s="163">
        <v>0</v>
      </c>
      <c r="O76" s="162" t="e">
        <v>#DIV/0!</v>
      </c>
      <c r="P76" s="161" t="e">
        <v>#DIV/0!</v>
      </c>
      <c r="Q76" s="160" t="e">
        <v>#DIV/0!</v>
      </c>
      <c r="R76" s="139"/>
      <c r="S76" s="139"/>
    </row>
    <row r="77" spans="1:19" x14ac:dyDescent="0.4">
      <c r="A77" s="169"/>
      <c r="B77" s="168"/>
      <c r="C77" s="167" t="s">
        <v>94</v>
      </c>
      <c r="D77" s="167"/>
      <c r="E77" s="167"/>
      <c r="F77" s="6"/>
      <c r="G77" s="166"/>
      <c r="H77" s="165"/>
      <c r="I77" s="164" t="e">
        <v>#DIV/0!</v>
      </c>
      <c r="J77" s="163">
        <v>0</v>
      </c>
      <c r="K77" s="166"/>
      <c r="L77" s="165"/>
      <c r="M77" s="164" t="e">
        <v>#DIV/0!</v>
      </c>
      <c r="N77" s="163">
        <v>0</v>
      </c>
      <c r="O77" s="162" t="e">
        <v>#DIV/0!</v>
      </c>
      <c r="P77" s="161" t="e">
        <v>#DIV/0!</v>
      </c>
      <c r="Q77" s="160" t="e">
        <v>#DIV/0!</v>
      </c>
      <c r="R77" s="139"/>
      <c r="S77" s="139"/>
    </row>
    <row r="78" spans="1:19" x14ac:dyDescent="0.4">
      <c r="A78" s="169"/>
      <c r="B78" s="168"/>
      <c r="C78" s="167" t="s">
        <v>93</v>
      </c>
      <c r="D78" s="167"/>
      <c r="E78" s="167"/>
      <c r="F78" s="6" t="s">
        <v>84</v>
      </c>
      <c r="G78" s="166">
        <v>6397</v>
      </c>
      <c r="H78" s="165">
        <v>6945</v>
      </c>
      <c r="I78" s="164">
        <v>0.92109431245500362</v>
      </c>
      <c r="J78" s="163">
        <v>-548</v>
      </c>
      <c r="K78" s="166">
        <v>11505</v>
      </c>
      <c r="L78" s="165">
        <v>10974</v>
      </c>
      <c r="M78" s="164">
        <v>1.0483870967741935</v>
      </c>
      <c r="N78" s="163">
        <v>531</v>
      </c>
      <c r="O78" s="162">
        <v>0.55601912212081706</v>
      </c>
      <c r="P78" s="161">
        <v>0.63285948605795517</v>
      </c>
      <c r="Q78" s="160">
        <v>-7.6840363937138112E-2</v>
      </c>
      <c r="R78" s="139"/>
      <c r="S78" s="139"/>
    </row>
    <row r="79" spans="1:19" x14ac:dyDescent="0.4">
      <c r="A79" s="169"/>
      <c r="B79" s="226"/>
      <c r="C79" s="225" t="s">
        <v>92</v>
      </c>
      <c r="D79" s="225"/>
      <c r="E79" s="225"/>
      <c r="F79" s="224" t="s">
        <v>84</v>
      </c>
      <c r="G79" s="166">
        <v>2213</v>
      </c>
      <c r="H79" s="165">
        <v>0</v>
      </c>
      <c r="I79" s="164" t="e">
        <v>#DIV/0!</v>
      </c>
      <c r="J79" s="163">
        <v>2213</v>
      </c>
      <c r="K79" s="166">
        <v>5487</v>
      </c>
      <c r="L79" s="165">
        <v>0</v>
      </c>
      <c r="M79" s="164" t="e">
        <v>#DIV/0!</v>
      </c>
      <c r="N79" s="163">
        <v>5487</v>
      </c>
      <c r="O79" s="162">
        <v>0.40331693092764714</v>
      </c>
      <c r="P79" s="161" t="e">
        <v>#DIV/0!</v>
      </c>
      <c r="Q79" s="160" t="e">
        <v>#DIV/0!</v>
      </c>
      <c r="R79" s="139"/>
      <c r="S79" s="139"/>
    </row>
    <row r="80" spans="1:19" x14ac:dyDescent="0.4">
      <c r="A80" s="169"/>
      <c r="B80" s="172"/>
      <c r="C80" s="171" t="s">
        <v>256</v>
      </c>
      <c r="D80" s="171"/>
      <c r="E80" s="171"/>
      <c r="F80" s="7" t="s">
        <v>88</v>
      </c>
      <c r="G80" s="166"/>
      <c r="H80" s="165"/>
      <c r="I80" s="164" t="e">
        <v>#DIV/0!</v>
      </c>
      <c r="J80" s="163">
        <v>0</v>
      </c>
      <c r="K80" s="166"/>
      <c r="L80" s="165"/>
      <c r="M80" s="164" t="e">
        <v>#DIV/0!</v>
      </c>
      <c r="N80" s="163">
        <v>0</v>
      </c>
      <c r="O80" s="162" t="e">
        <v>#DIV/0!</v>
      </c>
      <c r="P80" s="161" t="e">
        <v>#DIV/0!</v>
      </c>
      <c r="Q80" s="160" t="e">
        <v>#DIV/0!</v>
      </c>
      <c r="R80" s="139"/>
      <c r="S80" s="139"/>
    </row>
    <row r="81" spans="1:19" x14ac:dyDescent="0.4">
      <c r="A81" s="169"/>
      <c r="B81" s="172"/>
      <c r="C81" s="171" t="s">
        <v>91</v>
      </c>
      <c r="D81" s="10" t="s">
        <v>0</v>
      </c>
      <c r="E81" s="171" t="s">
        <v>89</v>
      </c>
      <c r="F81" s="7" t="s">
        <v>88</v>
      </c>
      <c r="G81" s="166">
        <v>0</v>
      </c>
      <c r="H81" s="165">
        <v>1164</v>
      </c>
      <c r="I81" s="164">
        <v>0</v>
      </c>
      <c r="J81" s="163">
        <v>-1164</v>
      </c>
      <c r="K81" s="166">
        <v>0</v>
      </c>
      <c r="L81" s="165">
        <v>4248</v>
      </c>
      <c r="M81" s="164">
        <v>0</v>
      </c>
      <c r="N81" s="163">
        <v>-4248</v>
      </c>
      <c r="O81" s="162" t="e">
        <v>#DIV/0!</v>
      </c>
      <c r="P81" s="161">
        <v>0.27401129943502822</v>
      </c>
      <c r="Q81" s="160" t="e">
        <v>#DIV/0!</v>
      </c>
      <c r="R81" s="139"/>
      <c r="S81" s="139"/>
    </row>
    <row r="82" spans="1:19" x14ac:dyDescent="0.4">
      <c r="A82" s="150"/>
      <c r="B82" s="149"/>
      <c r="C82" s="147" t="s">
        <v>90</v>
      </c>
      <c r="D82" s="11" t="s">
        <v>0</v>
      </c>
      <c r="E82" s="147" t="s">
        <v>89</v>
      </c>
      <c r="F82" s="6" t="s">
        <v>88</v>
      </c>
      <c r="G82" s="146">
        <v>0</v>
      </c>
      <c r="H82" s="145">
        <v>626</v>
      </c>
      <c r="I82" s="144">
        <v>0</v>
      </c>
      <c r="J82" s="143">
        <v>-626</v>
      </c>
      <c r="K82" s="146">
        <v>0</v>
      </c>
      <c r="L82" s="145">
        <v>3363</v>
      </c>
      <c r="M82" s="144">
        <v>0</v>
      </c>
      <c r="N82" s="143">
        <v>-3363</v>
      </c>
      <c r="O82" s="142" t="e">
        <v>#DIV/0!</v>
      </c>
      <c r="P82" s="141">
        <v>0.18614332441272674</v>
      </c>
      <c r="Q82" s="140" t="e">
        <v>#DIV/0!</v>
      </c>
      <c r="R82" s="139"/>
      <c r="S82" s="139"/>
    </row>
    <row r="83" spans="1:19" x14ac:dyDescent="0.4">
      <c r="A83" s="159" t="s">
        <v>87</v>
      </c>
      <c r="B83" s="158" t="s">
        <v>86</v>
      </c>
      <c r="C83" s="158"/>
      <c r="D83" s="158"/>
      <c r="E83" s="158"/>
      <c r="F83" s="158"/>
      <c r="G83" s="157">
        <v>57</v>
      </c>
      <c r="H83" s="156">
        <v>79</v>
      </c>
      <c r="I83" s="155">
        <v>0.72151898734177211</v>
      </c>
      <c r="J83" s="154">
        <v>-22</v>
      </c>
      <c r="K83" s="157">
        <v>126</v>
      </c>
      <c r="L83" s="156">
        <v>216</v>
      </c>
      <c r="M83" s="155">
        <v>0.58333333333333337</v>
      </c>
      <c r="N83" s="154">
        <v>-90</v>
      </c>
      <c r="O83" s="153">
        <v>0.45238095238095238</v>
      </c>
      <c r="P83" s="152">
        <v>0.36574074074074076</v>
      </c>
      <c r="Q83" s="151">
        <v>8.6640211640211628E-2</v>
      </c>
      <c r="R83" s="139"/>
      <c r="S83" s="139"/>
    </row>
    <row r="84" spans="1:19" ht="18.75" x14ac:dyDescent="0.4">
      <c r="A84" s="150"/>
      <c r="B84" s="149"/>
      <c r="C84" s="148" t="s">
        <v>85</v>
      </c>
      <c r="D84" s="147"/>
      <c r="E84" s="147"/>
      <c r="F84" s="12" t="s">
        <v>84</v>
      </c>
      <c r="G84" s="146">
        <v>57</v>
      </c>
      <c r="H84" s="145">
        <v>79</v>
      </c>
      <c r="I84" s="144">
        <v>0.72151898734177211</v>
      </c>
      <c r="J84" s="143">
        <v>-22</v>
      </c>
      <c r="K84" s="146">
        <v>126</v>
      </c>
      <c r="L84" s="145">
        <v>216</v>
      </c>
      <c r="M84" s="144">
        <v>0.58333333333333337</v>
      </c>
      <c r="N84" s="143">
        <v>-90</v>
      </c>
      <c r="O84" s="142">
        <v>0.45238095238095238</v>
      </c>
      <c r="P84" s="141">
        <v>0.36574074074074076</v>
      </c>
      <c r="Q84" s="140">
        <v>8.6640211640211628E-2</v>
      </c>
      <c r="R84" s="139"/>
      <c r="S84" s="139"/>
    </row>
    <row r="85" spans="1:19" x14ac:dyDescent="0.4">
      <c r="G85" s="138"/>
      <c r="H85" s="138"/>
      <c r="I85" s="138"/>
      <c r="J85" s="138"/>
      <c r="K85" s="138"/>
      <c r="L85" s="138"/>
      <c r="M85" s="138"/>
      <c r="N85" s="138"/>
      <c r="O85" s="137"/>
      <c r="P85" s="137"/>
      <c r="Q85" s="137"/>
    </row>
    <row r="86" spans="1:19" x14ac:dyDescent="0.4">
      <c r="C86" s="8" t="s">
        <v>83</v>
      </c>
    </row>
    <row r="87" spans="1:19" x14ac:dyDescent="0.4">
      <c r="C87" s="9" t="s">
        <v>82</v>
      </c>
    </row>
    <row r="88" spans="1:19" x14ac:dyDescent="0.4">
      <c r="C88" s="8" t="s">
        <v>81</v>
      </c>
    </row>
    <row r="89" spans="1:19" x14ac:dyDescent="0.4">
      <c r="C89" s="8" t="s">
        <v>80</v>
      </c>
    </row>
    <row r="90" spans="1:19" x14ac:dyDescent="0.4">
      <c r="C90" s="8" t="s">
        <v>79</v>
      </c>
    </row>
  </sheetData>
  <mergeCells count="15">
    <mergeCell ref="Q3:Q4"/>
    <mergeCell ref="O2:Q2"/>
    <mergeCell ref="O3:O4"/>
    <mergeCell ref="A1:D1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h26'!A1" display="'h26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showGridLines="0" zoomScale="90" zoomScaleNormal="90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36" customWidth="1"/>
    <col min="2" max="2" width="1.125" style="136" customWidth="1"/>
    <col min="3" max="3" width="6.75" style="136" customWidth="1"/>
    <col min="4" max="4" width="2.625" style="136" bestFit="1" customWidth="1"/>
    <col min="5" max="5" width="7.125" style="136" bestFit="1" customWidth="1"/>
    <col min="6" max="6" width="6.375" style="136" customWidth="1"/>
    <col min="7" max="8" width="12.75" style="136" bestFit="1" customWidth="1"/>
    <col min="9" max="9" width="7.625" style="136" customWidth="1"/>
    <col min="10" max="10" width="9.625" style="136" customWidth="1"/>
    <col min="11" max="12" width="12.75" style="136" bestFit="1" customWidth="1"/>
    <col min="13" max="13" width="7.625" style="136" customWidth="1"/>
    <col min="14" max="16" width="9.625" style="136" customWidth="1"/>
    <col min="17" max="17" width="8.625" style="136" customWidth="1"/>
    <col min="18" max="16384" width="9" style="136"/>
  </cols>
  <sheetData>
    <row r="1" spans="1:19" ht="17.25" customHeight="1" thickBot="1" x14ac:dyDescent="0.45">
      <c r="A1" s="281" t="str">
        <f>'h26'!A1</f>
        <v>平成26年度</v>
      </c>
      <c r="B1" s="281"/>
      <c r="C1" s="281"/>
      <c r="D1" s="281"/>
      <c r="E1" s="89"/>
      <c r="F1" s="89"/>
      <c r="G1" s="89"/>
      <c r="H1" s="89"/>
      <c r="I1" s="89"/>
      <c r="J1" s="92" t="str">
        <f ca="1">RIGHT(CELL("filename",$A$1),LEN(CELL("filename",$A$1))-FIND("]",CELL("filename",$A$1)))</f>
        <v>12月（上旬）</v>
      </c>
      <c r="K1" s="93" t="s">
        <v>72</v>
      </c>
      <c r="L1" s="89"/>
      <c r="M1" s="89"/>
      <c r="N1" s="89"/>
      <c r="O1" s="89"/>
      <c r="P1" s="89"/>
      <c r="Q1" s="89"/>
    </row>
    <row r="2" spans="1:19" x14ac:dyDescent="0.4">
      <c r="A2" s="299">
        <v>26</v>
      </c>
      <c r="B2" s="284"/>
      <c r="C2" s="1">
        <v>2014</v>
      </c>
      <c r="D2" s="2" t="s">
        <v>141</v>
      </c>
      <c r="E2" s="2">
        <v>12</v>
      </c>
      <c r="F2" s="2" t="s">
        <v>140</v>
      </c>
      <c r="G2" s="291" t="s">
        <v>139</v>
      </c>
      <c r="H2" s="284"/>
      <c r="I2" s="284"/>
      <c r="J2" s="292"/>
      <c r="K2" s="284" t="s">
        <v>138</v>
      </c>
      <c r="L2" s="284"/>
      <c r="M2" s="284"/>
      <c r="N2" s="284"/>
      <c r="O2" s="291" t="s">
        <v>137</v>
      </c>
      <c r="P2" s="284"/>
      <c r="Q2" s="302"/>
    </row>
    <row r="3" spans="1:19" x14ac:dyDescent="0.4">
      <c r="A3" s="295" t="s">
        <v>136</v>
      </c>
      <c r="B3" s="296"/>
      <c r="C3" s="296"/>
      <c r="D3" s="296"/>
      <c r="E3" s="296"/>
      <c r="F3" s="296"/>
      <c r="G3" s="293" t="s">
        <v>325</v>
      </c>
      <c r="H3" s="287" t="s">
        <v>324</v>
      </c>
      <c r="I3" s="289" t="s">
        <v>133</v>
      </c>
      <c r="J3" s="290"/>
      <c r="K3" s="285" t="s">
        <v>325</v>
      </c>
      <c r="L3" s="287" t="s">
        <v>324</v>
      </c>
      <c r="M3" s="289" t="s">
        <v>133</v>
      </c>
      <c r="N3" s="290"/>
      <c r="O3" s="303" t="s">
        <v>325</v>
      </c>
      <c r="P3" s="282" t="s">
        <v>324</v>
      </c>
      <c r="Q3" s="300" t="s">
        <v>131</v>
      </c>
    </row>
    <row r="4" spans="1:19" ht="14.25" thickBot="1" x14ac:dyDescent="0.45">
      <c r="A4" s="297"/>
      <c r="B4" s="298"/>
      <c r="C4" s="298"/>
      <c r="D4" s="298"/>
      <c r="E4" s="298"/>
      <c r="F4" s="298"/>
      <c r="G4" s="294"/>
      <c r="H4" s="288"/>
      <c r="I4" s="3" t="s">
        <v>132</v>
      </c>
      <c r="J4" s="4" t="s">
        <v>131</v>
      </c>
      <c r="K4" s="286"/>
      <c r="L4" s="288"/>
      <c r="M4" s="3" t="s">
        <v>132</v>
      </c>
      <c r="N4" s="4" t="s">
        <v>131</v>
      </c>
      <c r="O4" s="304"/>
      <c r="P4" s="283"/>
      <c r="Q4" s="301"/>
    </row>
    <row r="5" spans="1:19" x14ac:dyDescent="0.4">
      <c r="A5" s="176" t="s">
        <v>130</v>
      </c>
      <c r="B5" s="195"/>
      <c r="C5" s="195"/>
      <c r="D5" s="195"/>
      <c r="E5" s="195"/>
      <c r="F5" s="195"/>
      <c r="G5" s="194">
        <v>146261</v>
      </c>
      <c r="H5" s="193">
        <v>137044</v>
      </c>
      <c r="I5" s="192">
        <v>1.0672557718688889</v>
      </c>
      <c r="J5" s="191">
        <v>9217</v>
      </c>
      <c r="K5" s="194">
        <v>208593</v>
      </c>
      <c r="L5" s="193">
        <v>205145</v>
      </c>
      <c r="M5" s="192">
        <v>1.0168076238757953</v>
      </c>
      <c r="N5" s="191">
        <v>3448</v>
      </c>
      <c r="O5" s="190">
        <v>0.70117885068051178</v>
      </c>
      <c r="P5" s="189">
        <v>0.66803480465036924</v>
      </c>
      <c r="Q5" s="188">
        <v>3.3144046030142538E-2</v>
      </c>
      <c r="R5" s="139"/>
      <c r="S5" s="139"/>
    </row>
    <row r="6" spans="1:19" x14ac:dyDescent="0.4">
      <c r="A6" s="159" t="s">
        <v>129</v>
      </c>
      <c r="B6" s="158" t="s">
        <v>128</v>
      </c>
      <c r="C6" s="158"/>
      <c r="D6" s="158"/>
      <c r="E6" s="158"/>
      <c r="F6" s="158"/>
      <c r="G6" s="157">
        <v>58160</v>
      </c>
      <c r="H6" s="156">
        <v>56156</v>
      </c>
      <c r="I6" s="155">
        <v>1.0356863024431939</v>
      </c>
      <c r="J6" s="154">
        <v>2004</v>
      </c>
      <c r="K6" s="177">
        <v>83629</v>
      </c>
      <c r="L6" s="156">
        <v>80569</v>
      </c>
      <c r="M6" s="155">
        <v>1.0379798681875163</v>
      </c>
      <c r="N6" s="154">
        <v>3060</v>
      </c>
      <c r="O6" s="153">
        <v>0.69545253440792065</v>
      </c>
      <c r="P6" s="152">
        <v>0.69699263984907345</v>
      </c>
      <c r="Q6" s="151">
        <v>-1.5401054411527948E-3</v>
      </c>
      <c r="R6" s="139"/>
      <c r="S6" s="139"/>
    </row>
    <row r="7" spans="1:19" x14ac:dyDescent="0.4">
      <c r="A7" s="169"/>
      <c r="B7" s="159" t="s">
        <v>127</v>
      </c>
      <c r="C7" s="158"/>
      <c r="D7" s="158"/>
      <c r="E7" s="158"/>
      <c r="F7" s="158"/>
      <c r="G7" s="157">
        <v>39256</v>
      </c>
      <c r="H7" s="156">
        <v>38288</v>
      </c>
      <c r="I7" s="155">
        <v>1.0252820727120768</v>
      </c>
      <c r="J7" s="154">
        <v>968</v>
      </c>
      <c r="K7" s="157">
        <v>55400</v>
      </c>
      <c r="L7" s="156">
        <v>51620</v>
      </c>
      <c r="M7" s="155">
        <v>1.0732274312282062</v>
      </c>
      <c r="N7" s="154">
        <v>3780</v>
      </c>
      <c r="O7" s="153">
        <v>0.70859205776173284</v>
      </c>
      <c r="P7" s="152">
        <v>0.74172801239829522</v>
      </c>
      <c r="Q7" s="151">
        <v>-3.3135954636562381E-2</v>
      </c>
      <c r="R7" s="139"/>
      <c r="S7" s="139"/>
    </row>
    <row r="8" spans="1:19" x14ac:dyDescent="0.4">
      <c r="A8" s="169"/>
      <c r="B8" s="169"/>
      <c r="C8" s="168" t="s">
        <v>98</v>
      </c>
      <c r="D8" s="5"/>
      <c r="E8" s="167"/>
      <c r="F8" s="6" t="s">
        <v>84</v>
      </c>
      <c r="G8" s="200">
        <v>32973</v>
      </c>
      <c r="H8" s="199">
        <v>33420</v>
      </c>
      <c r="I8" s="164">
        <v>0.98662477558348294</v>
      </c>
      <c r="J8" s="163">
        <v>-447</v>
      </c>
      <c r="K8" s="200">
        <v>45400</v>
      </c>
      <c r="L8" s="199">
        <v>45360</v>
      </c>
      <c r="M8" s="164">
        <v>1.0008818342151675</v>
      </c>
      <c r="N8" s="163">
        <v>40</v>
      </c>
      <c r="O8" s="162">
        <v>0.72627753303964759</v>
      </c>
      <c r="P8" s="161">
        <v>0.73677248677248675</v>
      </c>
      <c r="Q8" s="160">
        <v>-1.0494953732839152E-2</v>
      </c>
      <c r="R8" s="139"/>
      <c r="S8" s="139"/>
    </row>
    <row r="9" spans="1:19" x14ac:dyDescent="0.4">
      <c r="A9" s="169"/>
      <c r="B9" s="169"/>
      <c r="C9" s="168" t="s">
        <v>112</v>
      </c>
      <c r="D9" s="167"/>
      <c r="E9" s="167"/>
      <c r="F9" s="6" t="s">
        <v>84</v>
      </c>
      <c r="G9" s="200">
        <v>6283</v>
      </c>
      <c r="H9" s="199">
        <v>4310</v>
      </c>
      <c r="I9" s="164">
        <v>1.4577726218097449</v>
      </c>
      <c r="J9" s="163">
        <v>1973</v>
      </c>
      <c r="K9" s="200">
        <v>10000</v>
      </c>
      <c r="L9" s="199">
        <v>5000</v>
      </c>
      <c r="M9" s="164">
        <v>2</v>
      </c>
      <c r="N9" s="163">
        <v>5000</v>
      </c>
      <c r="O9" s="162">
        <v>0.62829999999999997</v>
      </c>
      <c r="P9" s="161">
        <v>0.86199999999999999</v>
      </c>
      <c r="Q9" s="160">
        <v>-0.23370000000000002</v>
      </c>
      <c r="R9" s="139"/>
      <c r="S9" s="139"/>
    </row>
    <row r="10" spans="1:19" x14ac:dyDescent="0.4">
      <c r="A10" s="169"/>
      <c r="B10" s="169"/>
      <c r="C10" s="168" t="s">
        <v>96</v>
      </c>
      <c r="D10" s="167"/>
      <c r="E10" s="167"/>
      <c r="F10" s="173"/>
      <c r="G10" s="200"/>
      <c r="H10" s="199"/>
      <c r="I10" s="164" t="e">
        <v>#DIV/0!</v>
      </c>
      <c r="J10" s="163">
        <v>0</v>
      </c>
      <c r="K10" s="200"/>
      <c r="L10" s="199"/>
      <c r="M10" s="164" t="e">
        <v>#DIV/0!</v>
      </c>
      <c r="N10" s="163">
        <v>0</v>
      </c>
      <c r="O10" s="162" t="e">
        <v>#DIV/0!</v>
      </c>
      <c r="P10" s="161" t="e">
        <v>#DIV/0!</v>
      </c>
      <c r="Q10" s="160" t="e">
        <v>#DIV/0!</v>
      </c>
      <c r="R10" s="139"/>
      <c r="S10" s="139"/>
    </row>
    <row r="11" spans="1:19" x14ac:dyDescent="0.4">
      <c r="A11" s="169"/>
      <c r="B11" s="169"/>
      <c r="C11" s="168" t="s">
        <v>97</v>
      </c>
      <c r="D11" s="167"/>
      <c r="E11" s="167"/>
      <c r="F11" s="173"/>
      <c r="G11" s="200"/>
      <c r="H11" s="199"/>
      <c r="I11" s="164" t="e">
        <v>#DIV/0!</v>
      </c>
      <c r="J11" s="163">
        <v>0</v>
      </c>
      <c r="K11" s="200"/>
      <c r="L11" s="199"/>
      <c r="M11" s="164" t="e">
        <v>#DIV/0!</v>
      </c>
      <c r="N11" s="163">
        <v>0</v>
      </c>
      <c r="O11" s="162" t="e">
        <v>#DIV/0!</v>
      </c>
      <c r="P11" s="161" t="e">
        <v>#DIV/0!</v>
      </c>
      <c r="Q11" s="160" t="e">
        <v>#DIV/0!</v>
      </c>
      <c r="R11" s="139"/>
      <c r="S11" s="139"/>
    </row>
    <row r="12" spans="1:19" x14ac:dyDescent="0.4">
      <c r="A12" s="169"/>
      <c r="B12" s="169"/>
      <c r="C12" s="168" t="s">
        <v>93</v>
      </c>
      <c r="D12" s="167"/>
      <c r="E12" s="167"/>
      <c r="F12" s="173"/>
      <c r="G12" s="200"/>
      <c r="H12" s="199"/>
      <c r="I12" s="164" t="e">
        <v>#DIV/0!</v>
      </c>
      <c r="J12" s="163">
        <v>0</v>
      </c>
      <c r="K12" s="200"/>
      <c r="L12" s="199"/>
      <c r="M12" s="164" t="e">
        <v>#DIV/0!</v>
      </c>
      <c r="N12" s="163">
        <v>0</v>
      </c>
      <c r="O12" s="162" t="e">
        <v>#DIV/0!</v>
      </c>
      <c r="P12" s="161" t="e">
        <v>#DIV/0!</v>
      </c>
      <c r="Q12" s="160" t="e">
        <v>#DIV/0!</v>
      </c>
      <c r="R12" s="139"/>
      <c r="S12" s="139"/>
    </row>
    <row r="13" spans="1:19" x14ac:dyDescent="0.4">
      <c r="A13" s="169"/>
      <c r="B13" s="169"/>
      <c r="C13" s="168" t="s">
        <v>299</v>
      </c>
      <c r="D13" s="167"/>
      <c r="E13" s="167"/>
      <c r="F13" s="6" t="s">
        <v>84</v>
      </c>
      <c r="G13" s="200">
        <v>0</v>
      </c>
      <c r="H13" s="199">
        <v>558</v>
      </c>
      <c r="I13" s="164">
        <v>0</v>
      </c>
      <c r="J13" s="163">
        <v>-558</v>
      </c>
      <c r="K13" s="200">
        <v>0</v>
      </c>
      <c r="L13" s="199">
        <v>1260</v>
      </c>
      <c r="M13" s="164">
        <v>0</v>
      </c>
      <c r="N13" s="163">
        <v>-1260</v>
      </c>
      <c r="O13" s="162" t="e">
        <v>#DIV/0!</v>
      </c>
      <c r="P13" s="161">
        <v>0.44285714285714284</v>
      </c>
      <c r="Q13" s="160" t="e">
        <v>#DIV/0!</v>
      </c>
      <c r="R13" s="139"/>
      <c r="S13" s="139"/>
    </row>
    <row r="14" spans="1:19" x14ac:dyDescent="0.4">
      <c r="A14" s="169"/>
      <c r="B14" s="169"/>
      <c r="C14" s="168" t="s">
        <v>110</v>
      </c>
      <c r="D14" s="167"/>
      <c r="E14" s="167"/>
      <c r="F14" s="173"/>
      <c r="G14" s="200"/>
      <c r="H14" s="199"/>
      <c r="I14" s="164" t="e">
        <v>#DIV/0!</v>
      </c>
      <c r="J14" s="163">
        <v>0</v>
      </c>
      <c r="K14" s="200"/>
      <c r="L14" s="199"/>
      <c r="M14" s="164" t="e">
        <v>#DIV/0!</v>
      </c>
      <c r="N14" s="163">
        <v>0</v>
      </c>
      <c r="O14" s="162" t="e">
        <v>#DIV/0!</v>
      </c>
      <c r="P14" s="161" t="e">
        <v>#DIV/0!</v>
      </c>
      <c r="Q14" s="160" t="e">
        <v>#DIV/0!</v>
      </c>
      <c r="R14" s="139"/>
      <c r="S14" s="139"/>
    </row>
    <row r="15" spans="1:19" x14ac:dyDescent="0.4">
      <c r="A15" s="169"/>
      <c r="B15" s="169"/>
      <c r="C15" s="168" t="s">
        <v>90</v>
      </c>
      <c r="D15" s="167"/>
      <c r="E15" s="167"/>
      <c r="F15" s="173"/>
      <c r="G15" s="200"/>
      <c r="H15" s="199"/>
      <c r="I15" s="164" t="e">
        <v>#DIV/0!</v>
      </c>
      <c r="J15" s="163">
        <v>0</v>
      </c>
      <c r="K15" s="200"/>
      <c r="L15" s="199"/>
      <c r="M15" s="164" t="e">
        <v>#DIV/0!</v>
      </c>
      <c r="N15" s="163">
        <v>0</v>
      </c>
      <c r="O15" s="162" t="e">
        <v>#DIV/0!</v>
      </c>
      <c r="P15" s="161" t="e">
        <v>#DIV/0!</v>
      </c>
      <c r="Q15" s="160" t="e">
        <v>#DIV/0!</v>
      </c>
      <c r="R15" s="139"/>
      <c r="S15" s="139"/>
    </row>
    <row r="16" spans="1:19" x14ac:dyDescent="0.4">
      <c r="A16" s="169"/>
      <c r="B16" s="169"/>
      <c r="C16" s="149" t="s">
        <v>126</v>
      </c>
      <c r="D16" s="147"/>
      <c r="E16" s="147"/>
      <c r="F16" s="187"/>
      <c r="G16" s="198"/>
      <c r="H16" s="197"/>
      <c r="I16" s="144" t="e">
        <v>#DIV/0!</v>
      </c>
      <c r="J16" s="143">
        <v>0</v>
      </c>
      <c r="K16" s="198"/>
      <c r="L16" s="197"/>
      <c r="M16" s="144" t="e">
        <v>#DIV/0!</v>
      </c>
      <c r="N16" s="143">
        <v>0</v>
      </c>
      <c r="O16" s="142" t="e">
        <v>#DIV/0!</v>
      </c>
      <c r="P16" s="141" t="e">
        <v>#DIV/0!</v>
      </c>
      <c r="Q16" s="140" t="e">
        <v>#DIV/0!</v>
      </c>
      <c r="R16" s="139"/>
      <c r="S16" s="139"/>
    </row>
    <row r="17" spans="1:19" x14ac:dyDescent="0.4">
      <c r="A17" s="169"/>
      <c r="B17" s="159" t="s">
        <v>125</v>
      </c>
      <c r="C17" s="158"/>
      <c r="D17" s="158"/>
      <c r="E17" s="158"/>
      <c r="F17" s="174"/>
      <c r="G17" s="157">
        <v>18558</v>
      </c>
      <c r="H17" s="156">
        <v>17435</v>
      </c>
      <c r="I17" s="155">
        <v>1.0644106681961572</v>
      </c>
      <c r="J17" s="154">
        <v>1123</v>
      </c>
      <c r="K17" s="157">
        <v>27350</v>
      </c>
      <c r="L17" s="156">
        <v>28070</v>
      </c>
      <c r="M17" s="155">
        <v>0.97434983968649802</v>
      </c>
      <c r="N17" s="154">
        <v>-720</v>
      </c>
      <c r="O17" s="153">
        <v>0.67853747714808044</v>
      </c>
      <c r="P17" s="152">
        <v>0.6211257570359815</v>
      </c>
      <c r="Q17" s="151">
        <v>5.7411720112098941E-2</v>
      </c>
      <c r="R17" s="139"/>
      <c r="S17" s="139"/>
    </row>
    <row r="18" spans="1:19" x14ac:dyDescent="0.4">
      <c r="A18" s="169"/>
      <c r="B18" s="169"/>
      <c r="C18" s="168" t="s">
        <v>98</v>
      </c>
      <c r="D18" s="167"/>
      <c r="E18" s="167"/>
      <c r="F18" s="173"/>
      <c r="G18" s="166"/>
      <c r="H18" s="165"/>
      <c r="I18" s="164" t="e">
        <v>#DIV/0!</v>
      </c>
      <c r="J18" s="163">
        <v>0</v>
      </c>
      <c r="K18" s="166"/>
      <c r="L18" s="165"/>
      <c r="M18" s="164" t="e">
        <v>#DIV/0!</v>
      </c>
      <c r="N18" s="163">
        <v>0</v>
      </c>
      <c r="O18" s="162" t="e">
        <v>#DIV/0!</v>
      </c>
      <c r="P18" s="161" t="e">
        <v>#DIV/0!</v>
      </c>
      <c r="Q18" s="160" t="e">
        <v>#DIV/0!</v>
      </c>
      <c r="R18" s="139"/>
      <c r="S18" s="139"/>
    </row>
    <row r="19" spans="1:19" x14ac:dyDescent="0.4">
      <c r="A19" s="169"/>
      <c r="B19" s="169"/>
      <c r="C19" s="168" t="s">
        <v>96</v>
      </c>
      <c r="D19" s="167"/>
      <c r="E19" s="167"/>
      <c r="F19" s="6" t="s">
        <v>84</v>
      </c>
      <c r="G19" s="166">
        <v>3006</v>
      </c>
      <c r="H19" s="165">
        <v>3355</v>
      </c>
      <c r="I19" s="164">
        <v>0.89597615499254846</v>
      </c>
      <c r="J19" s="163">
        <v>-349</v>
      </c>
      <c r="K19" s="166">
        <v>4380</v>
      </c>
      <c r="L19" s="165">
        <v>4690</v>
      </c>
      <c r="M19" s="164">
        <v>0.93390191897654584</v>
      </c>
      <c r="N19" s="163">
        <v>-310</v>
      </c>
      <c r="O19" s="162">
        <v>0.68630136986301371</v>
      </c>
      <c r="P19" s="161">
        <v>0.71535181236673773</v>
      </c>
      <c r="Q19" s="160">
        <v>-2.9050442503724017E-2</v>
      </c>
      <c r="R19" s="139"/>
      <c r="S19" s="139"/>
    </row>
    <row r="20" spans="1:19" x14ac:dyDescent="0.4">
      <c r="A20" s="169"/>
      <c r="B20" s="169"/>
      <c r="C20" s="168" t="s">
        <v>97</v>
      </c>
      <c r="D20" s="167"/>
      <c r="E20" s="167"/>
      <c r="F20" s="6" t="s">
        <v>84</v>
      </c>
      <c r="G20" s="166">
        <v>6201</v>
      </c>
      <c r="H20" s="165">
        <v>5945</v>
      </c>
      <c r="I20" s="164">
        <v>1.0430613961312027</v>
      </c>
      <c r="J20" s="163">
        <v>256</v>
      </c>
      <c r="K20" s="166">
        <v>8560</v>
      </c>
      <c r="L20" s="165">
        <v>8715</v>
      </c>
      <c r="M20" s="164">
        <v>0.98221457257601841</v>
      </c>
      <c r="N20" s="163">
        <v>-155</v>
      </c>
      <c r="O20" s="162">
        <v>0.72441588785046729</v>
      </c>
      <c r="P20" s="161">
        <v>0.68215720022948934</v>
      </c>
      <c r="Q20" s="160">
        <v>4.2258687620977953E-2</v>
      </c>
      <c r="R20" s="139"/>
      <c r="S20" s="139"/>
    </row>
    <row r="21" spans="1:19" x14ac:dyDescent="0.4">
      <c r="A21" s="169"/>
      <c r="B21" s="169"/>
      <c r="C21" s="168" t="s">
        <v>98</v>
      </c>
      <c r="D21" s="5" t="s">
        <v>0</v>
      </c>
      <c r="E21" s="167" t="s">
        <v>89</v>
      </c>
      <c r="F21" s="6" t="s">
        <v>84</v>
      </c>
      <c r="G21" s="166">
        <v>1404</v>
      </c>
      <c r="H21" s="165">
        <v>1417</v>
      </c>
      <c r="I21" s="164">
        <v>0.99082568807339455</v>
      </c>
      <c r="J21" s="163">
        <v>-13</v>
      </c>
      <c r="K21" s="166">
        <v>2900</v>
      </c>
      <c r="L21" s="165">
        <v>2910</v>
      </c>
      <c r="M21" s="164">
        <v>0.99656357388316152</v>
      </c>
      <c r="N21" s="163">
        <v>-10</v>
      </c>
      <c r="O21" s="162">
        <v>0.48413793103448277</v>
      </c>
      <c r="P21" s="161">
        <v>0.48694158075601374</v>
      </c>
      <c r="Q21" s="160">
        <v>-2.8036497215309653E-3</v>
      </c>
      <c r="R21" s="139"/>
      <c r="S21" s="139"/>
    </row>
    <row r="22" spans="1:19" x14ac:dyDescent="0.4">
      <c r="A22" s="169"/>
      <c r="B22" s="169"/>
      <c r="C22" s="168" t="s">
        <v>98</v>
      </c>
      <c r="D22" s="5" t="s">
        <v>0</v>
      </c>
      <c r="E22" s="167" t="s">
        <v>123</v>
      </c>
      <c r="F22" s="6" t="s">
        <v>84</v>
      </c>
      <c r="G22" s="166">
        <v>785</v>
      </c>
      <c r="H22" s="165">
        <v>635</v>
      </c>
      <c r="I22" s="164">
        <v>1.2362204724409449</v>
      </c>
      <c r="J22" s="163">
        <v>150</v>
      </c>
      <c r="K22" s="166">
        <v>1450</v>
      </c>
      <c r="L22" s="165">
        <v>1485</v>
      </c>
      <c r="M22" s="164">
        <v>0.97643097643097643</v>
      </c>
      <c r="N22" s="163">
        <v>-35</v>
      </c>
      <c r="O22" s="162">
        <v>0.54137931034482756</v>
      </c>
      <c r="P22" s="161">
        <v>0.42760942760942761</v>
      </c>
      <c r="Q22" s="160">
        <v>0.11376988273539995</v>
      </c>
      <c r="R22" s="139"/>
      <c r="S22" s="139"/>
    </row>
    <row r="23" spans="1:19" x14ac:dyDescent="0.4">
      <c r="A23" s="169"/>
      <c r="B23" s="169"/>
      <c r="C23" s="168" t="s">
        <v>98</v>
      </c>
      <c r="D23" s="5" t="s">
        <v>0</v>
      </c>
      <c r="E23" s="167" t="s">
        <v>124</v>
      </c>
      <c r="F23" s="6" t="s">
        <v>88</v>
      </c>
      <c r="G23" s="166">
        <v>0</v>
      </c>
      <c r="H23" s="165"/>
      <c r="I23" s="164" t="e">
        <v>#DIV/0!</v>
      </c>
      <c r="J23" s="163">
        <v>0</v>
      </c>
      <c r="K23" s="166"/>
      <c r="L23" s="165"/>
      <c r="M23" s="164" t="e">
        <v>#DIV/0!</v>
      </c>
      <c r="N23" s="163">
        <v>0</v>
      </c>
      <c r="O23" s="162" t="e">
        <v>#DIV/0!</v>
      </c>
      <c r="P23" s="161" t="e">
        <v>#DIV/0!</v>
      </c>
      <c r="Q23" s="160" t="e">
        <v>#DIV/0!</v>
      </c>
      <c r="R23" s="139"/>
      <c r="S23" s="139"/>
    </row>
    <row r="24" spans="1:19" x14ac:dyDescent="0.4">
      <c r="A24" s="169"/>
      <c r="B24" s="169"/>
      <c r="C24" s="168" t="s">
        <v>96</v>
      </c>
      <c r="D24" s="5" t="s">
        <v>0</v>
      </c>
      <c r="E24" s="167" t="s">
        <v>89</v>
      </c>
      <c r="F24" s="6" t="s">
        <v>84</v>
      </c>
      <c r="G24" s="166">
        <v>1005</v>
      </c>
      <c r="H24" s="165">
        <v>470</v>
      </c>
      <c r="I24" s="164">
        <v>2.1382978723404253</v>
      </c>
      <c r="J24" s="163">
        <v>535</v>
      </c>
      <c r="K24" s="166">
        <v>1475</v>
      </c>
      <c r="L24" s="165">
        <v>1200</v>
      </c>
      <c r="M24" s="164">
        <v>1.2291666666666667</v>
      </c>
      <c r="N24" s="163">
        <v>275</v>
      </c>
      <c r="O24" s="162">
        <v>0.68135593220338986</v>
      </c>
      <c r="P24" s="161">
        <v>0.39166666666666666</v>
      </c>
      <c r="Q24" s="160">
        <v>0.2896892655367232</v>
      </c>
      <c r="R24" s="139"/>
      <c r="S24" s="139"/>
    </row>
    <row r="25" spans="1:19" x14ac:dyDescent="0.4">
      <c r="A25" s="169"/>
      <c r="B25" s="169"/>
      <c r="C25" s="168" t="s">
        <v>96</v>
      </c>
      <c r="D25" s="5" t="s">
        <v>0</v>
      </c>
      <c r="E25" s="167" t="s">
        <v>123</v>
      </c>
      <c r="F25" s="173"/>
      <c r="G25" s="166"/>
      <c r="H25" s="165"/>
      <c r="I25" s="164" t="e">
        <v>#DIV/0!</v>
      </c>
      <c r="J25" s="163">
        <v>0</v>
      </c>
      <c r="K25" s="166"/>
      <c r="L25" s="165"/>
      <c r="M25" s="164" t="e">
        <v>#DIV/0!</v>
      </c>
      <c r="N25" s="163">
        <v>0</v>
      </c>
      <c r="O25" s="162" t="e">
        <v>#DIV/0!</v>
      </c>
      <c r="P25" s="161" t="e">
        <v>#DIV/0!</v>
      </c>
      <c r="Q25" s="160" t="e">
        <v>#DIV/0!</v>
      </c>
      <c r="R25" s="139"/>
      <c r="S25" s="139"/>
    </row>
    <row r="26" spans="1:19" x14ac:dyDescent="0.4">
      <c r="A26" s="169"/>
      <c r="B26" s="169"/>
      <c r="C26" s="168" t="s">
        <v>90</v>
      </c>
      <c r="D26" s="5" t="s">
        <v>0</v>
      </c>
      <c r="E26" s="167" t="s">
        <v>89</v>
      </c>
      <c r="F26" s="173"/>
      <c r="G26" s="166"/>
      <c r="H26" s="165"/>
      <c r="I26" s="164" t="e">
        <v>#DIV/0!</v>
      </c>
      <c r="J26" s="163">
        <v>0</v>
      </c>
      <c r="K26" s="166"/>
      <c r="L26" s="165"/>
      <c r="M26" s="164" t="e">
        <v>#DIV/0!</v>
      </c>
      <c r="N26" s="163">
        <v>0</v>
      </c>
      <c r="O26" s="162" t="e">
        <v>#DIV/0!</v>
      </c>
      <c r="P26" s="161" t="e">
        <v>#DIV/0!</v>
      </c>
      <c r="Q26" s="160" t="e">
        <v>#DIV/0!</v>
      </c>
      <c r="R26" s="139"/>
      <c r="S26" s="139"/>
    </row>
    <row r="27" spans="1:19" x14ac:dyDescent="0.4">
      <c r="A27" s="169"/>
      <c r="B27" s="169"/>
      <c r="C27" s="168" t="s">
        <v>93</v>
      </c>
      <c r="D27" s="5" t="s">
        <v>0</v>
      </c>
      <c r="E27" s="167" t="s">
        <v>89</v>
      </c>
      <c r="F27" s="173"/>
      <c r="G27" s="166"/>
      <c r="H27" s="165"/>
      <c r="I27" s="164" t="e">
        <v>#DIV/0!</v>
      </c>
      <c r="J27" s="163">
        <v>0</v>
      </c>
      <c r="K27" s="166"/>
      <c r="L27" s="165"/>
      <c r="M27" s="164" t="e">
        <v>#DIV/0!</v>
      </c>
      <c r="N27" s="163">
        <v>0</v>
      </c>
      <c r="O27" s="162" t="e">
        <v>#DIV/0!</v>
      </c>
      <c r="P27" s="161" t="e">
        <v>#DIV/0!</v>
      </c>
      <c r="Q27" s="160" t="e">
        <v>#DIV/0!</v>
      </c>
      <c r="R27" s="139"/>
      <c r="S27" s="139"/>
    </row>
    <row r="28" spans="1:19" x14ac:dyDescent="0.4">
      <c r="A28" s="169"/>
      <c r="B28" s="169"/>
      <c r="C28" s="168" t="s">
        <v>110</v>
      </c>
      <c r="D28" s="167"/>
      <c r="E28" s="167"/>
      <c r="F28" s="173"/>
      <c r="G28" s="166"/>
      <c r="H28" s="165"/>
      <c r="I28" s="164" t="e">
        <v>#DIV/0!</v>
      </c>
      <c r="J28" s="163">
        <v>0</v>
      </c>
      <c r="K28" s="166"/>
      <c r="L28" s="165"/>
      <c r="M28" s="164" t="e">
        <v>#DIV/0!</v>
      </c>
      <c r="N28" s="163">
        <v>0</v>
      </c>
      <c r="O28" s="162" t="e">
        <v>#DIV/0!</v>
      </c>
      <c r="P28" s="161" t="e">
        <v>#DIV/0!</v>
      </c>
      <c r="Q28" s="160" t="e">
        <v>#DIV/0!</v>
      </c>
      <c r="R28" s="139"/>
      <c r="S28" s="139"/>
    </row>
    <row r="29" spans="1:19" x14ac:dyDescent="0.4">
      <c r="A29" s="169"/>
      <c r="B29" s="169"/>
      <c r="C29" s="168" t="s">
        <v>105</v>
      </c>
      <c r="D29" s="167"/>
      <c r="E29" s="167"/>
      <c r="F29" s="173"/>
      <c r="G29" s="166"/>
      <c r="H29" s="165"/>
      <c r="I29" s="164" t="e">
        <v>#DIV/0!</v>
      </c>
      <c r="J29" s="163">
        <v>0</v>
      </c>
      <c r="K29" s="166"/>
      <c r="L29" s="165"/>
      <c r="M29" s="164" t="e">
        <v>#DIV/0!</v>
      </c>
      <c r="N29" s="163">
        <v>0</v>
      </c>
      <c r="O29" s="162" t="e">
        <v>#DIV/0!</v>
      </c>
      <c r="P29" s="161" t="e">
        <v>#DIV/0!</v>
      </c>
      <c r="Q29" s="160" t="e">
        <v>#DIV/0!</v>
      </c>
      <c r="R29" s="139"/>
      <c r="S29" s="139"/>
    </row>
    <row r="30" spans="1:19" x14ac:dyDescent="0.4">
      <c r="A30" s="169"/>
      <c r="B30" s="169"/>
      <c r="C30" s="168" t="s">
        <v>122</v>
      </c>
      <c r="D30" s="167"/>
      <c r="E30" s="167"/>
      <c r="F30" s="173"/>
      <c r="G30" s="166"/>
      <c r="H30" s="165"/>
      <c r="I30" s="164" t="e">
        <v>#DIV/0!</v>
      </c>
      <c r="J30" s="163">
        <v>0</v>
      </c>
      <c r="K30" s="166"/>
      <c r="L30" s="165"/>
      <c r="M30" s="164" t="e">
        <v>#DIV/0!</v>
      </c>
      <c r="N30" s="163">
        <v>0</v>
      </c>
      <c r="O30" s="162" t="e">
        <v>#DIV/0!</v>
      </c>
      <c r="P30" s="161" t="e">
        <v>#DIV/0!</v>
      </c>
      <c r="Q30" s="160" t="e">
        <v>#DIV/0!</v>
      </c>
      <c r="R30" s="139"/>
      <c r="S30" s="139"/>
    </row>
    <row r="31" spans="1:19" x14ac:dyDescent="0.4">
      <c r="A31" s="169"/>
      <c r="B31" s="169"/>
      <c r="C31" s="168" t="s">
        <v>121</v>
      </c>
      <c r="D31" s="167"/>
      <c r="E31" s="167"/>
      <c r="F31" s="6" t="s">
        <v>84</v>
      </c>
      <c r="G31" s="166">
        <v>827</v>
      </c>
      <c r="H31" s="165">
        <v>960</v>
      </c>
      <c r="I31" s="164">
        <v>0.86145833333333333</v>
      </c>
      <c r="J31" s="163">
        <v>-133</v>
      </c>
      <c r="K31" s="166">
        <v>1450</v>
      </c>
      <c r="L31" s="165">
        <v>2030</v>
      </c>
      <c r="M31" s="164">
        <v>0.7142857142857143</v>
      </c>
      <c r="N31" s="163">
        <v>-580</v>
      </c>
      <c r="O31" s="162">
        <v>0.57034482758620686</v>
      </c>
      <c r="P31" s="161">
        <v>0.47290640394088668</v>
      </c>
      <c r="Q31" s="160">
        <v>9.7438423645320182E-2</v>
      </c>
      <c r="R31" s="139"/>
      <c r="S31" s="139"/>
    </row>
    <row r="32" spans="1:19" x14ac:dyDescent="0.4">
      <c r="A32" s="169"/>
      <c r="B32" s="169"/>
      <c r="C32" s="168" t="s">
        <v>120</v>
      </c>
      <c r="D32" s="167"/>
      <c r="E32" s="167"/>
      <c r="F32" s="173"/>
      <c r="G32" s="166"/>
      <c r="H32" s="165"/>
      <c r="I32" s="164" t="e">
        <v>#DIV/0!</v>
      </c>
      <c r="J32" s="163">
        <v>0</v>
      </c>
      <c r="K32" s="166"/>
      <c r="L32" s="165"/>
      <c r="M32" s="164" t="e">
        <v>#DIV/0!</v>
      </c>
      <c r="N32" s="163">
        <v>0</v>
      </c>
      <c r="O32" s="162" t="e">
        <v>#DIV/0!</v>
      </c>
      <c r="P32" s="161" t="e">
        <v>#DIV/0!</v>
      </c>
      <c r="Q32" s="160" t="e">
        <v>#DIV/0!</v>
      </c>
      <c r="R32" s="139"/>
      <c r="S32" s="139"/>
    </row>
    <row r="33" spans="1:19" x14ac:dyDescent="0.4">
      <c r="A33" s="169"/>
      <c r="B33" s="169"/>
      <c r="C33" s="168" t="s">
        <v>119</v>
      </c>
      <c r="D33" s="167"/>
      <c r="E33" s="167"/>
      <c r="F33" s="6" t="s">
        <v>84</v>
      </c>
      <c r="G33" s="166">
        <v>541</v>
      </c>
      <c r="H33" s="165">
        <v>355</v>
      </c>
      <c r="I33" s="164">
        <v>1.523943661971831</v>
      </c>
      <c r="J33" s="163">
        <v>186</v>
      </c>
      <c r="K33" s="166">
        <v>1305</v>
      </c>
      <c r="L33" s="165">
        <v>1200</v>
      </c>
      <c r="M33" s="164">
        <v>1.0874999999999999</v>
      </c>
      <c r="N33" s="163">
        <v>105</v>
      </c>
      <c r="O33" s="162">
        <v>0.41455938697318007</v>
      </c>
      <c r="P33" s="161">
        <v>0.29583333333333334</v>
      </c>
      <c r="Q33" s="160">
        <v>0.11872605363984673</v>
      </c>
      <c r="R33" s="139"/>
      <c r="S33" s="139"/>
    </row>
    <row r="34" spans="1:19" x14ac:dyDescent="0.4">
      <c r="A34" s="169"/>
      <c r="B34" s="169"/>
      <c r="C34" s="168" t="s">
        <v>94</v>
      </c>
      <c r="D34" s="167"/>
      <c r="E34" s="167"/>
      <c r="F34" s="173"/>
      <c r="G34" s="166"/>
      <c r="H34" s="165"/>
      <c r="I34" s="164" t="e">
        <v>#DIV/0!</v>
      </c>
      <c r="J34" s="163">
        <v>0</v>
      </c>
      <c r="K34" s="166"/>
      <c r="L34" s="165"/>
      <c r="M34" s="164" t="e">
        <v>#DIV/0!</v>
      </c>
      <c r="N34" s="163">
        <v>0</v>
      </c>
      <c r="O34" s="162" t="e">
        <v>#DIV/0!</v>
      </c>
      <c r="P34" s="161" t="e">
        <v>#DIV/0!</v>
      </c>
      <c r="Q34" s="160" t="e">
        <v>#DIV/0!</v>
      </c>
      <c r="R34" s="139"/>
      <c r="S34" s="139"/>
    </row>
    <row r="35" spans="1:19" x14ac:dyDescent="0.4">
      <c r="A35" s="169"/>
      <c r="B35" s="169"/>
      <c r="C35" s="168" t="s">
        <v>90</v>
      </c>
      <c r="D35" s="167"/>
      <c r="E35" s="167"/>
      <c r="F35" s="173"/>
      <c r="G35" s="166"/>
      <c r="H35" s="165"/>
      <c r="I35" s="164" t="e">
        <v>#DIV/0!</v>
      </c>
      <c r="J35" s="163">
        <v>0</v>
      </c>
      <c r="K35" s="166"/>
      <c r="L35" s="165"/>
      <c r="M35" s="164" t="e">
        <v>#DIV/0!</v>
      </c>
      <c r="N35" s="163">
        <v>0</v>
      </c>
      <c r="O35" s="162" t="e">
        <v>#DIV/0!</v>
      </c>
      <c r="P35" s="161" t="e">
        <v>#DIV/0!</v>
      </c>
      <c r="Q35" s="160" t="e">
        <v>#DIV/0!</v>
      </c>
      <c r="R35" s="139"/>
      <c r="S35" s="139"/>
    </row>
    <row r="36" spans="1:19" x14ac:dyDescent="0.4">
      <c r="A36" s="169"/>
      <c r="B36" s="150"/>
      <c r="C36" s="149" t="s">
        <v>93</v>
      </c>
      <c r="D36" s="147"/>
      <c r="E36" s="147"/>
      <c r="F36" s="6" t="s">
        <v>84</v>
      </c>
      <c r="G36" s="146">
        <v>4789</v>
      </c>
      <c r="H36" s="145">
        <v>4298</v>
      </c>
      <c r="I36" s="144">
        <v>1.1142391810144252</v>
      </c>
      <c r="J36" s="143">
        <v>491</v>
      </c>
      <c r="K36" s="146">
        <v>5830</v>
      </c>
      <c r="L36" s="145">
        <v>5840</v>
      </c>
      <c r="M36" s="144">
        <v>0.99828767123287676</v>
      </c>
      <c r="N36" s="143">
        <v>-10</v>
      </c>
      <c r="O36" s="142">
        <v>0.82144082332761581</v>
      </c>
      <c r="P36" s="141">
        <v>0.73595890410958908</v>
      </c>
      <c r="Q36" s="140">
        <v>8.5481919218026725E-2</v>
      </c>
      <c r="R36" s="139"/>
      <c r="S36" s="139"/>
    </row>
    <row r="37" spans="1:19" x14ac:dyDescent="0.4">
      <c r="A37" s="169"/>
      <c r="B37" s="159" t="s">
        <v>118</v>
      </c>
      <c r="C37" s="158"/>
      <c r="D37" s="158"/>
      <c r="E37" s="158"/>
      <c r="F37" s="174"/>
      <c r="G37" s="157">
        <v>346</v>
      </c>
      <c r="H37" s="156">
        <v>433</v>
      </c>
      <c r="I37" s="155">
        <v>0.79907621247113159</v>
      </c>
      <c r="J37" s="154">
        <v>-87</v>
      </c>
      <c r="K37" s="157">
        <v>879</v>
      </c>
      <c r="L37" s="156">
        <v>879</v>
      </c>
      <c r="M37" s="155">
        <v>1</v>
      </c>
      <c r="N37" s="154">
        <v>0</v>
      </c>
      <c r="O37" s="153">
        <v>0.39362912400455063</v>
      </c>
      <c r="P37" s="152">
        <v>0.49260523321956767</v>
      </c>
      <c r="Q37" s="151">
        <v>-9.8976109215017039E-2</v>
      </c>
      <c r="R37" s="139"/>
      <c r="S37" s="139"/>
    </row>
    <row r="38" spans="1:19" x14ac:dyDescent="0.4">
      <c r="A38" s="169"/>
      <c r="B38" s="169"/>
      <c r="C38" s="168" t="s">
        <v>117</v>
      </c>
      <c r="D38" s="167"/>
      <c r="E38" s="167"/>
      <c r="F38" s="6" t="s">
        <v>84</v>
      </c>
      <c r="G38" s="166">
        <v>176</v>
      </c>
      <c r="H38" s="165">
        <v>225</v>
      </c>
      <c r="I38" s="164">
        <v>0.78222222222222226</v>
      </c>
      <c r="J38" s="163">
        <v>-49</v>
      </c>
      <c r="K38" s="166">
        <v>489</v>
      </c>
      <c r="L38" s="165">
        <v>489</v>
      </c>
      <c r="M38" s="164">
        <v>1</v>
      </c>
      <c r="N38" s="163">
        <v>0</v>
      </c>
      <c r="O38" s="162">
        <v>0.35991820040899797</v>
      </c>
      <c r="P38" s="161">
        <v>0.46012269938650308</v>
      </c>
      <c r="Q38" s="160">
        <v>-0.10020449897750511</v>
      </c>
      <c r="R38" s="139"/>
      <c r="S38" s="139"/>
    </row>
    <row r="39" spans="1:19" x14ac:dyDescent="0.4">
      <c r="A39" s="150"/>
      <c r="B39" s="150"/>
      <c r="C39" s="186" t="s">
        <v>116</v>
      </c>
      <c r="D39" s="185"/>
      <c r="E39" s="185"/>
      <c r="F39" s="6" t="s">
        <v>84</v>
      </c>
      <c r="G39" s="184">
        <v>170</v>
      </c>
      <c r="H39" s="183">
        <v>208</v>
      </c>
      <c r="I39" s="182">
        <v>0.81730769230769229</v>
      </c>
      <c r="J39" s="181">
        <v>-38</v>
      </c>
      <c r="K39" s="184">
        <v>390</v>
      </c>
      <c r="L39" s="183">
        <v>390</v>
      </c>
      <c r="M39" s="182">
        <v>1</v>
      </c>
      <c r="N39" s="181">
        <v>0</v>
      </c>
      <c r="O39" s="180">
        <v>0.4358974358974359</v>
      </c>
      <c r="P39" s="179">
        <v>0.53333333333333333</v>
      </c>
      <c r="Q39" s="178">
        <v>-9.7435897435897423E-2</v>
      </c>
      <c r="R39" s="139"/>
      <c r="S39" s="139"/>
    </row>
    <row r="40" spans="1:19" x14ac:dyDescent="0.4">
      <c r="A40" s="159" t="s">
        <v>115</v>
      </c>
      <c r="B40" s="158" t="s">
        <v>114</v>
      </c>
      <c r="C40" s="158"/>
      <c r="D40" s="158"/>
      <c r="E40" s="158"/>
      <c r="F40" s="174"/>
      <c r="G40" s="157">
        <v>88101</v>
      </c>
      <c r="H40" s="156">
        <v>80888</v>
      </c>
      <c r="I40" s="155">
        <v>1.0891726832162991</v>
      </c>
      <c r="J40" s="154">
        <v>7213</v>
      </c>
      <c r="K40" s="177">
        <v>124964</v>
      </c>
      <c r="L40" s="156">
        <v>124576</v>
      </c>
      <c r="M40" s="155">
        <v>1.0031145646031339</v>
      </c>
      <c r="N40" s="154">
        <v>388</v>
      </c>
      <c r="O40" s="153">
        <v>0.70501104318043595</v>
      </c>
      <c r="P40" s="152">
        <v>0.64930644746981758</v>
      </c>
      <c r="Q40" s="151">
        <v>5.5704595710618365E-2</v>
      </c>
      <c r="R40" s="139"/>
      <c r="S40" s="139"/>
    </row>
    <row r="41" spans="1:19" x14ac:dyDescent="0.4">
      <c r="A41" s="176"/>
      <c r="B41" s="159" t="s">
        <v>144</v>
      </c>
      <c r="C41" s="158"/>
      <c r="D41" s="158"/>
      <c r="E41" s="158"/>
      <c r="F41" s="174"/>
      <c r="G41" s="157">
        <v>86696</v>
      </c>
      <c r="H41" s="156">
        <v>80087</v>
      </c>
      <c r="I41" s="155">
        <v>1.0825227565023037</v>
      </c>
      <c r="J41" s="154">
        <v>6609</v>
      </c>
      <c r="K41" s="157">
        <v>121730</v>
      </c>
      <c r="L41" s="156">
        <v>121418</v>
      </c>
      <c r="M41" s="155">
        <v>1.0025696354741471</v>
      </c>
      <c r="N41" s="154">
        <v>312</v>
      </c>
      <c r="O41" s="153">
        <v>0.71219912922040585</v>
      </c>
      <c r="P41" s="152">
        <v>0.65959742377571695</v>
      </c>
      <c r="Q41" s="151">
        <v>5.2601705444688895E-2</v>
      </c>
      <c r="R41" s="139"/>
      <c r="S41" s="139"/>
    </row>
    <row r="42" spans="1:19" x14ac:dyDescent="0.4">
      <c r="A42" s="169"/>
      <c r="B42" s="169"/>
      <c r="C42" s="168" t="s">
        <v>143</v>
      </c>
      <c r="D42" s="167"/>
      <c r="E42" s="167"/>
      <c r="F42" s="6" t="s">
        <v>84</v>
      </c>
      <c r="G42" s="166">
        <v>35316</v>
      </c>
      <c r="H42" s="165">
        <v>32895</v>
      </c>
      <c r="I42" s="164">
        <v>1.0735978112175102</v>
      </c>
      <c r="J42" s="163">
        <v>2421</v>
      </c>
      <c r="K42" s="166">
        <v>48051</v>
      </c>
      <c r="L42" s="165">
        <v>47093</v>
      </c>
      <c r="M42" s="164">
        <v>1.0203427260951734</v>
      </c>
      <c r="N42" s="163">
        <v>958</v>
      </c>
      <c r="O42" s="162">
        <v>0.73496909533620525</v>
      </c>
      <c r="P42" s="161">
        <v>0.69851145605504006</v>
      </c>
      <c r="Q42" s="160">
        <v>3.6457639281165188E-2</v>
      </c>
      <c r="R42" s="139"/>
      <c r="S42" s="139"/>
    </row>
    <row r="43" spans="1:19" x14ac:dyDescent="0.4">
      <c r="A43" s="169"/>
      <c r="B43" s="169"/>
      <c r="C43" s="168" t="s">
        <v>112</v>
      </c>
      <c r="D43" s="167"/>
      <c r="E43" s="167"/>
      <c r="F43" s="6" t="s">
        <v>84</v>
      </c>
      <c r="G43" s="166">
        <v>5615</v>
      </c>
      <c r="H43" s="165">
        <v>4559</v>
      </c>
      <c r="I43" s="164">
        <v>1.2316297433647729</v>
      </c>
      <c r="J43" s="163">
        <v>1056</v>
      </c>
      <c r="K43" s="166">
        <v>6304</v>
      </c>
      <c r="L43" s="165">
        <v>6829</v>
      </c>
      <c r="M43" s="164">
        <v>0.92312197979206323</v>
      </c>
      <c r="N43" s="163">
        <v>-525</v>
      </c>
      <c r="O43" s="162">
        <v>0.89070431472081213</v>
      </c>
      <c r="P43" s="161">
        <v>0.66759408405330212</v>
      </c>
      <c r="Q43" s="160">
        <v>0.22311023066751001</v>
      </c>
      <c r="R43" s="139"/>
      <c r="S43" s="139"/>
    </row>
    <row r="44" spans="1:19" x14ac:dyDescent="0.4">
      <c r="A44" s="169"/>
      <c r="B44" s="169"/>
      <c r="C44" s="168" t="s">
        <v>96</v>
      </c>
      <c r="D44" s="167"/>
      <c r="E44" s="167"/>
      <c r="F44" s="6" t="s">
        <v>84</v>
      </c>
      <c r="G44" s="166">
        <v>5292</v>
      </c>
      <c r="H44" s="165">
        <v>4999</v>
      </c>
      <c r="I44" s="164">
        <v>1.0586117223444689</v>
      </c>
      <c r="J44" s="163">
        <v>293</v>
      </c>
      <c r="K44" s="166">
        <v>7415</v>
      </c>
      <c r="L44" s="165">
        <v>7859</v>
      </c>
      <c r="M44" s="164">
        <v>0.94350426262883313</v>
      </c>
      <c r="N44" s="163">
        <v>-444</v>
      </c>
      <c r="O44" s="162">
        <v>0.71368846931894803</v>
      </c>
      <c r="P44" s="161">
        <v>0.63608601603257409</v>
      </c>
      <c r="Q44" s="160">
        <v>7.760245328637394E-2</v>
      </c>
      <c r="R44" s="139"/>
      <c r="S44" s="139"/>
    </row>
    <row r="45" spans="1:19" x14ac:dyDescent="0.4">
      <c r="A45" s="169"/>
      <c r="B45" s="169"/>
      <c r="C45" s="168" t="s">
        <v>90</v>
      </c>
      <c r="D45" s="167"/>
      <c r="E45" s="167"/>
      <c r="F45" s="6" t="s">
        <v>84</v>
      </c>
      <c r="G45" s="166">
        <v>1938</v>
      </c>
      <c r="H45" s="165">
        <v>1706</v>
      </c>
      <c r="I45" s="164">
        <v>1.1359906213364594</v>
      </c>
      <c r="J45" s="163">
        <v>232</v>
      </c>
      <c r="K45" s="166">
        <v>3606</v>
      </c>
      <c r="L45" s="165">
        <v>3684</v>
      </c>
      <c r="M45" s="164">
        <v>0.97882736156351791</v>
      </c>
      <c r="N45" s="163">
        <v>-78</v>
      </c>
      <c r="O45" s="162">
        <v>0.53743760399334439</v>
      </c>
      <c r="P45" s="161">
        <v>0.46308360477741584</v>
      </c>
      <c r="Q45" s="160">
        <v>7.4353999215928557E-2</v>
      </c>
      <c r="R45" s="139"/>
      <c r="S45" s="139"/>
    </row>
    <row r="46" spans="1:19" x14ac:dyDescent="0.4">
      <c r="A46" s="169"/>
      <c r="B46" s="169"/>
      <c r="C46" s="168" t="s">
        <v>93</v>
      </c>
      <c r="D46" s="167"/>
      <c r="E46" s="167"/>
      <c r="F46" s="6" t="s">
        <v>84</v>
      </c>
      <c r="G46" s="166">
        <v>6742</v>
      </c>
      <c r="H46" s="165">
        <v>6723</v>
      </c>
      <c r="I46" s="164">
        <v>1.0028261192919827</v>
      </c>
      <c r="J46" s="163">
        <v>19</v>
      </c>
      <c r="K46" s="166">
        <v>8097</v>
      </c>
      <c r="L46" s="165">
        <v>8806</v>
      </c>
      <c r="M46" s="164">
        <v>0.91948671360436063</v>
      </c>
      <c r="N46" s="163">
        <v>-709</v>
      </c>
      <c r="O46" s="162">
        <v>0.8326540694084229</v>
      </c>
      <c r="P46" s="161">
        <v>0.76345673404496939</v>
      </c>
      <c r="Q46" s="160">
        <v>6.9197335363453516E-2</v>
      </c>
      <c r="R46" s="139"/>
      <c r="S46" s="139"/>
    </row>
    <row r="47" spans="1:19" x14ac:dyDescent="0.4">
      <c r="A47" s="169"/>
      <c r="B47" s="169"/>
      <c r="C47" s="168" t="s">
        <v>97</v>
      </c>
      <c r="D47" s="167"/>
      <c r="E47" s="167"/>
      <c r="F47" s="6" t="s">
        <v>84</v>
      </c>
      <c r="G47" s="166">
        <v>11346</v>
      </c>
      <c r="H47" s="165">
        <v>10676</v>
      </c>
      <c r="I47" s="164">
        <v>1.0627575871112775</v>
      </c>
      <c r="J47" s="163">
        <v>670</v>
      </c>
      <c r="K47" s="166">
        <v>16669</v>
      </c>
      <c r="L47" s="165">
        <v>14127</v>
      </c>
      <c r="M47" s="164">
        <v>1.1799391236639061</v>
      </c>
      <c r="N47" s="163">
        <v>2542</v>
      </c>
      <c r="O47" s="162">
        <v>0.68066470694102821</v>
      </c>
      <c r="P47" s="161">
        <v>0.75571600481347778</v>
      </c>
      <c r="Q47" s="160">
        <v>-7.5051297872449574E-2</v>
      </c>
      <c r="R47" s="139"/>
      <c r="S47" s="139"/>
    </row>
    <row r="48" spans="1:19" x14ac:dyDescent="0.4">
      <c r="A48" s="169"/>
      <c r="B48" s="169"/>
      <c r="C48" s="168" t="s">
        <v>91</v>
      </c>
      <c r="D48" s="167"/>
      <c r="E48" s="167"/>
      <c r="F48" s="6" t="s">
        <v>84</v>
      </c>
      <c r="G48" s="166">
        <v>1615</v>
      </c>
      <c r="H48" s="165">
        <v>1314</v>
      </c>
      <c r="I48" s="164">
        <v>1.2290715372907153</v>
      </c>
      <c r="J48" s="163">
        <v>301</v>
      </c>
      <c r="K48" s="166">
        <v>2700</v>
      </c>
      <c r="L48" s="165">
        <v>2606</v>
      </c>
      <c r="M48" s="164">
        <v>1.0360706062931697</v>
      </c>
      <c r="N48" s="163">
        <v>94</v>
      </c>
      <c r="O48" s="162">
        <v>0.5981481481481481</v>
      </c>
      <c r="P48" s="161">
        <v>0.50422102839600924</v>
      </c>
      <c r="Q48" s="160">
        <v>9.3927119752138855E-2</v>
      </c>
      <c r="R48" s="139"/>
      <c r="S48" s="139"/>
    </row>
    <row r="49" spans="1:19" x14ac:dyDescent="0.4">
      <c r="A49" s="169"/>
      <c r="B49" s="169"/>
      <c r="C49" s="168" t="s">
        <v>111</v>
      </c>
      <c r="D49" s="167"/>
      <c r="E49" s="167"/>
      <c r="F49" s="6" t="s">
        <v>84</v>
      </c>
      <c r="G49" s="166">
        <v>1211</v>
      </c>
      <c r="H49" s="165">
        <v>939</v>
      </c>
      <c r="I49" s="164">
        <v>1.2896698615548456</v>
      </c>
      <c r="J49" s="163">
        <v>272</v>
      </c>
      <c r="K49" s="166">
        <v>1760</v>
      </c>
      <c r="L49" s="165">
        <v>1760</v>
      </c>
      <c r="M49" s="164">
        <v>1</v>
      </c>
      <c r="N49" s="163">
        <v>0</v>
      </c>
      <c r="O49" s="162">
        <v>0.68806818181818186</v>
      </c>
      <c r="P49" s="161">
        <v>0.53352272727272732</v>
      </c>
      <c r="Q49" s="160">
        <v>0.15454545454545454</v>
      </c>
      <c r="R49" s="139"/>
      <c r="S49" s="139"/>
    </row>
    <row r="50" spans="1:19" x14ac:dyDescent="0.4">
      <c r="A50" s="169"/>
      <c r="B50" s="169"/>
      <c r="C50" s="168" t="s">
        <v>110</v>
      </c>
      <c r="D50" s="167"/>
      <c r="E50" s="167"/>
      <c r="F50" s="6" t="s">
        <v>84</v>
      </c>
      <c r="G50" s="166">
        <v>2592</v>
      </c>
      <c r="H50" s="165">
        <v>2684</v>
      </c>
      <c r="I50" s="164">
        <v>0.96572280178837555</v>
      </c>
      <c r="J50" s="163">
        <v>-92</v>
      </c>
      <c r="K50" s="166">
        <v>2700</v>
      </c>
      <c r="L50" s="165">
        <v>3240</v>
      </c>
      <c r="M50" s="164">
        <v>0.83333333333333337</v>
      </c>
      <c r="N50" s="163">
        <v>-540</v>
      </c>
      <c r="O50" s="162">
        <v>0.96</v>
      </c>
      <c r="P50" s="161">
        <v>0.82839506172839505</v>
      </c>
      <c r="Q50" s="160">
        <v>0.13160493827160491</v>
      </c>
      <c r="R50" s="139"/>
      <c r="S50" s="139"/>
    </row>
    <row r="51" spans="1:19" x14ac:dyDescent="0.4">
      <c r="A51" s="169"/>
      <c r="B51" s="169"/>
      <c r="C51" s="168" t="s">
        <v>109</v>
      </c>
      <c r="D51" s="167"/>
      <c r="E51" s="167"/>
      <c r="F51" s="6" t="s">
        <v>88</v>
      </c>
      <c r="G51" s="166">
        <v>1127</v>
      </c>
      <c r="H51" s="165">
        <v>1500</v>
      </c>
      <c r="I51" s="164">
        <v>0.7513333333333333</v>
      </c>
      <c r="J51" s="163">
        <v>-373</v>
      </c>
      <c r="K51" s="166">
        <v>1324</v>
      </c>
      <c r="L51" s="165">
        <v>1660</v>
      </c>
      <c r="M51" s="164">
        <v>0.7975903614457831</v>
      </c>
      <c r="N51" s="163">
        <v>-336</v>
      </c>
      <c r="O51" s="162">
        <v>0.8512084592145015</v>
      </c>
      <c r="P51" s="161">
        <v>0.90361445783132532</v>
      </c>
      <c r="Q51" s="160">
        <v>-5.2405998616823823E-2</v>
      </c>
      <c r="R51" s="139"/>
      <c r="S51" s="139"/>
    </row>
    <row r="52" spans="1:19" x14ac:dyDescent="0.4">
      <c r="A52" s="169"/>
      <c r="B52" s="169"/>
      <c r="C52" s="168" t="s">
        <v>108</v>
      </c>
      <c r="D52" s="167"/>
      <c r="E52" s="167"/>
      <c r="F52" s="6" t="s">
        <v>84</v>
      </c>
      <c r="G52" s="166">
        <v>1001</v>
      </c>
      <c r="H52" s="165">
        <v>895</v>
      </c>
      <c r="I52" s="164">
        <v>1.1184357541899441</v>
      </c>
      <c r="J52" s="163">
        <v>106</v>
      </c>
      <c r="K52" s="166">
        <v>1584</v>
      </c>
      <c r="L52" s="165">
        <v>1704</v>
      </c>
      <c r="M52" s="164">
        <v>0.92957746478873238</v>
      </c>
      <c r="N52" s="163">
        <v>-120</v>
      </c>
      <c r="O52" s="162">
        <v>0.63194444444444442</v>
      </c>
      <c r="P52" s="161">
        <v>0.52523474178403751</v>
      </c>
      <c r="Q52" s="160">
        <v>0.10670970266040691</v>
      </c>
      <c r="R52" s="139"/>
      <c r="S52" s="139"/>
    </row>
    <row r="53" spans="1:19" x14ac:dyDescent="0.4">
      <c r="A53" s="169"/>
      <c r="B53" s="169"/>
      <c r="C53" s="168" t="s">
        <v>107</v>
      </c>
      <c r="D53" s="167"/>
      <c r="E53" s="167"/>
      <c r="F53" s="6" t="s">
        <v>84</v>
      </c>
      <c r="G53" s="166">
        <v>1977</v>
      </c>
      <c r="H53" s="165">
        <v>1594</v>
      </c>
      <c r="I53" s="164">
        <v>1.2402760351317441</v>
      </c>
      <c r="J53" s="163">
        <v>383</v>
      </c>
      <c r="K53" s="166">
        <v>2700</v>
      </c>
      <c r="L53" s="165">
        <v>2700</v>
      </c>
      <c r="M53" s="164">
        <v>1</v>
      </c>
      <c r="N53" s="163">
        <v>0</v>
      </c>
      <c r="O53" s="162">
        <v>0.73222222222222222</v>
      </c>
      <c r="P53" s="161">
        <v>0.59037037037037032</v>
      </c>
      <c r="Q53" s="160">
        <v>0.1418518518518519</v>
      </c>
      <c r="R53" s="139"/>
      <c r="S53" s="139"/>
    </row>
    <row r="54" spans="1:19" x14ac:dyDescent="0.4">
      <c r="A54" s="169"/>
      <c r="B54" s="169"/>
      <c r="C54" s="168" t="s">
        <v>106</v>
      </c>
      <c r="D54" s="167"/>
      <c r="E54" s="167"/>
      <c r="F54" s="6" t="s">
        <v>84</v>
      </c>
      <c r="G54" s="166">
        <v>2022</v>
      </c>
      <c r="H54" s="165">
        <v>1549</v>
      </c>
      <c r="I54" s="164">
        <v>1.3053582956746288</v>
      </c>
      <c r="J54" s="163">
        <v>473</v>
      </c>
      <c r="K54" s="166">
        <v>2700</v>
      </c>
      <c r="L54" s="165">
        <v>2700</v>
      </c>
      <c r="M54" s="164">
        <v>1</v>
      </c>
      <c r="N54" s="163">
        <v>0</v>
      </c>
      <c r="O54" s="162">
        <v>0.74888888888888894</v>
      </c>
      <c r="P54" s="161">
        <v>0.57370370370370372</v>
      </c>
      <c r="Q54" s="160">
        <v>0.17518518518518522</v>
      </c>
      <c r="R54" s="139"/>
      <c r="S54" s="139"/>
    </row>
    <row r="55" spans="1:19" x14ac:dyDescent="0.4">
      <c r="A55" s="169"/>
      <c r="B55" s="169"/>
      <c r="C55" s="168" t="s">
        <v>105</v>
      </c>
      <c r="D55" s="167"/>
      <c r="E55" s="167"/>
      <c r="F55" s="6" t="s">
        <v>84</v>
      </c>
      <c r="G55" s="166">
        <v>567</v>
      </c>
      <c r="H55" s="165">
        <v>473</v>
      </c>
      <c r="I55" s="164">
        <v>1.1987315010570825</v>
      </c>
      <c r="J55" s="163">
        <v>94</v>
      </c>
      <c r="K55" s="166">
        <v>1760</v>
      </c>
      <c r="L55" s="165">
        <v>1760</v>
      </c>
      <c r="M55" s="164">
        <v>1</v>
      </c>
      <c r="N55" s="163">
        <v>0</v>
      </c>
      <c r="O55" s="162">
        <v>0.32215909090909089</v>
      </c>
      <c r="P55" s="161">
        <v>0.26874999999999999</v>
      </c>
      <c r="Q55" s="160">
        <v>5.3409090909090906E-2</v>
      </c>
      <c r="R55" s="139"/>
      <c r="S55" s="139"/>
    </row>
    <row r="56" spans="1:19" x14ac:dyDescent="0.4">
      <c r="A56" s="169"/>
      <c r="B56" s="169"/>
      <c r="C56" s="168" t="s">
        <v>103</v>
      </c>
      <c r="D56" s="167"/>
      <c r="E56" s="167"/>
      <c r="F56" s="6" t="s">
        <v>84</v>
      </c>
      <c r="G56" s="166">
        <v>1221</v>
      </c>
      <c r="H56" s="165">
        <v>1236</v>
      </c>
      <c r="I56" s="164">
        <v>0.98786407766990292</v>
      </c>
      <c r="J56" s="163">
        <v>-15</v>
      </c>
      <c r="K56" s="166">
        <v>1670</v>
      </c>
      <c r="L56" s="165">
        <v>1704</v>
      </c>
      <c r="M56" s="164">
        <v>0.9800469483568075</v>
      </c>
      <c r="N56" s="163">
        <v>-34</v>
      </c>
      <c r="O56" s="162">
        <v>0.7311377245508982</v>
      </c>
      <c r="P56" s="161">
        <v>0.72535211267605637</v>
      </c>
      <c r="Q56" s="160">
        <v>5.7856118748418339E-3</v>
      </c>
      <c r="R56" s="139"/>
      <c r="S56" s="139"/>
    </row>
    <row r="57" spans="1:19" x14ac:dyDescent="0.4">
      <c r="A57" s="169"/>
      <c r="B57" s="169"/>
      <c r="C57" s="168" t="s">
        <v>102</v>
      </c>
      <c r="D57" s="167"/>
      <c r="E57" s="167"/>
      <c r="F57" s="6" t="s">
        <v>84</v>
      </c>
      <c r="G57" s="166">
        <v>508</v>
      </c>
      <c r="H57" s="165">
        <v>519</v>
      </c>
      <c r="I57" s="164">
        <v>0.97880539499036612</v>
      </c>
      <c r="J57" s="163">
        <v>-11</v>
      </c>
      <c r="K57" s="166">
        <v>1610</v>
      </c>
      <c r="L57" s="165">
        <v>1760</v>
      </c>
      <c r="M57" s="164">
        <v>0.91477272727272729</v>
      </c>
      <c r="N57" s="163">
        <v>-150</v>
      </c>
      <c r="O57" s="162">
        <v>0.31552795031055902</v>
      </c>
      <c r="P57" s="161">
        <v>0.29488636363636361</v>
      </c>
      <c r="Q57" s="160">
        <v>2.0641586674195411E-2</v>
      </c>
      <c r="R57" s="139"/>
      <c r="S57" s="139"/>
    </row>
    <row r="58" spans="1:19" x14ac:dyDescent="0.4">
      <c r="A58" s="169"/>
      <c r="B58" s="169"/>
      <c r="C58" s="168" t="s">
        <v>104</v>
      </c>
      <c r="D58" s="167"/>
      <c r="E58" s="167"/>
      <c r="F58" s="6" t="s">
        <v>84</v>
      </c>
      <c r="G58" s="166">
        <v>638</v>
      </c>
      <c r="H58" s="165">
        <v>569</v>
      </c>
      <c r="I58" s="164">
        <v>1.1212653778558874</v>
      </c>
      <c r="J58" s="163">
        <v>69</v>
      </c>
      <c r="K58" s="166">
        <v>1200</v>
      </c>
      <c r="L58" s="165">
        <v>1200</v>
      </c>
      <c r="M58" s="164">
        <v>1</v>
      </c>
      <c r="N58" s="163">
        <v>0</v>
      </c>
      <c r="O58" s="162">
        <v>0.53166666666666662</v>
      </c>
      <c r="P58" s="161">
        <v>0.47416666666666668</v>
      </c>
      <c r="Q58" s="160">
        <v>5.749999999999994E-2</v>
      </c>
      <c r="R58" s="139"/>
      <c r="S58" s="139"/>
    </row>
    <row r="59" spans="1:19" x14ac:dyDescent="0.4">
      <c r="A59" s="169"/>
      <c r="B59" s="169"/>
      <c r="C59" s="168" t="s">
        <v>101</v>
      </c>
      <c r="D59" s="167"/>
      <c r="E59" s="167"/>
      <c r="F59" s="6" t="s">
        <v>84</v>
      </c>
      <c r="G59" s="166">
        <v>1868</v>
      </c>
      <c r="H59" s="165">
        <v>1667</v>
      </c>
      <c r="I59" s="164">
        <v>1.1205758848230354</v>
      </c>
      <c r="J59" s="163">
        <v>201</v>
      </c>
      <c r="K59" s="166">
        <v>3660</v>
      </c>
      <c r="L59" s="165">
        <v>4146</v>
      </c>
      <c r="M59" s="164">
        <v>0.88277858176555712</v>
      </c>
      <c r="N59" s="163">
        <v>-486</v>
      </c>
      <c r="O59" s="162">
        <v>0.51038251366120213</v>
      </c>
      <c r="P59" s="161">
        <v>0.40207428847081522</v>
      </c>
      <c r="Q59" s="160">
        <v>0.10830822519038691</v>
      </c>
      <c r="R59" s="139"/>
      <c r="S59" s="139"/>
    </row>
    <row r="60" spans="1:19" x14ac:dyDescent="0.4">
      <c r="A60" s="169"/>
      <c r="B60" s="169"/>
      <c r="C60" s="168" t="s">
        <v>98</v>
      </c>
      <c r="D60" s="5" t="s">
        <v>0</v>
      </c>
      <c r="E60" s="167" t="s">
        <v>89</v>
      </c>
      <c r="F60" s="6" t="s">
        <v>84</v>
      </c>
      <c r="G60" s="166">
        <v>1926</v>
      </c>
      <c r="H60" s="165">
        <v>1541</v>
      </c>
      <c r="I60" s="164">
        <v>1.2498377676833226</v>
      </c>
      <c r="J60" s="163">
        <v>385</v>
      </c>
      <c r="K60" s="166">
        <v>2700</v>
      </c>
      <c r="L60" s="165">
        <v>2700</v>
      </c>
      <c r="M60" s="164">
        <v>1</v>
      </c>
      <c r="N60" s="163">
        <v>0</v>
      </c>
      <c r="O60" s="162">
        <v>0.71333333333333337</v>
      </c>
      <c r="P60" s="161">
        <v>0.57074074074074077</v>
      </c>
      <c r="Q60" s="160">
        <v>0.1425925925925926</v>
      </c>
      <c r="R60" s="139"/>
      <c r="S60" s="139"/>
    </row>
    <row r="61" spans="1:19" x14ac:dyDescent="0.4">
      <c r="A61" s="169"/>
      <c r="B61" s="169"/>
      <c r="C61" s="168" t="s">
        <v>96</v>
      </c>
      <c r="D61" s="5" t="s">
        <v>0</v>
      </c>
      <c r="E61" s="167" t="s">
        <v>89</v>
      </c>
      <c r="F61" s="6" t="s">
        <v>84</v>
      </c>
      <c r="G61" s="166">
        <v>1371</v>
      </c>
      <c r="H61" s="165">
        <v>1198</v>
      </c>
      <c r="I61" s="164">
        <v>1.14440734557596</v>
      </c>
      <c r="J61" s="163">
        <v>173</v>
      </c>
      <c r="K61" s="166">
        <v>1760</v>
      </c>
      <c r="L61" s="165">
        <v>1679</v>
      </c>
      <c r="M61" s="164">
        <v>1.0482430017867779</v>
      </c>
      <c r="N61" s="163">
        <v>81</v>
      </c>
      <c r="O61" s="162">
        <v>0.77897727272727268</v>
      </c>
      <c r="P61" s="161">
        <v>0.7135199523525908</v>
      </c>
      <c r="Q61" s="160">
        <v>6.5457320374681882E-2</v>
      </c>
      <c r="R61" s="139"/>
      <c r="S61" s="139"/>
    </row>
    <row r="62" spans="1:19" x14ac:dyDescent="0.4">
      <c r="A62" s="169"/>
      <c r="B62" s="169"/>
      <c r="C62" s="168" t="s">
        <v>93</v>
      </c>
      <c r="D62" s="5" t="s">
        <v>0</v>
      </c>
      <c r="E62" s="167" t="s">
        <v>89</v>
      </c>
      <c r="F62" s="6" t="s">
        <v>84</v>
      </c>
      <c r="G62" s="166">
        <v>803</v>
      </c>
      <c r="H62" s="165">
        <v>851</v>
      </c>
      <c r="I62" s="164">
        <v>0.94359576968272618</v>
      </c>
      <c r="J62" s="163">
        <v>-48</v>
      </c>
      <c r="K62" s="166">
        <v>1760</v>
      </c>
      <c r="L62" s="165">
        <v>1701</v>
      </c>
      <c r="M62" s="164">
        <v>1.0346854791299236</v>
      </c>
      <c r="N62" s="163">
        <v>59</v>
      </c>
      <c r="O62" s="162">
        <v>0.45624999999999999</v>
      </c>
      <c r="P62" s="161">
        <v>0.50029394473838917</v>
      </c>
      <c r="Q62" s="160">
        <v>-4.4043944738389185E-2</v>
      </c>
      <c r="R62" s="139"/>
      <c r="S62" s="139"/>
    </row>
    <row r="63" spans="1:19" x14ac:dyDescent="0.4">
      <c r="A63" s="169"/>
      <c r="B63" s="150"/>
      <c r="C63" s="149" t="s">
        <v>97</v>
      </c>
      <c r="D63" s="11" t="s">
        <v>0</v>
      </c>
      <c r="E63" s="147" t="s">
        <v>89</v>
      </c>
      <c r="F63" s="6" t="s">
        <v>88</v>
      </c>
      <c r="G63" s="146">
        <v>0</v>
      </c>
      <c r="H63" s="145">
        <v>0</v>
      </c>
      <c r="I63" s="144" t="e">
        <v>#DIV/0!</v>
      </c>
      <c r="J63" s="143">
        <v>0</v>
      </c>
      <c r="K63" s="146">
        <v>0</v>
      </c>
      <c r="L63" s="145"/>
      <c r="M63" s="144" t="e">
        <v>#DIV/0!</v>
      </c>
      <c r="N63" s="143">
        <v>0</v>
      </c>
      <c r="O63" s="142" t="e">
        <v>#DIV/0!</v>
      </c>
      <c r="P63" s="141" t="e">
        <v>#DIV/0!</v>
      </c>
      <c r="Q63" s="140" t="e">
        <v>#DIV/0!</v>
      </c>
      <c r="R63" s="139"/>
      <c r="S63" s="139"/>
    </row>
    <row r="64" spans="1:19" x14ac:dyDescent="0.4">
      <c r="A64" s="169"/>
      <c r="B64" s="159" t="s">
        <v>142</v>
      </c>
      <c r="C64" s="158"/>
      <c r="D64" s="175"/>
      <c r="E64" s="158"/>
      <c r="F64" s="174"/>
      <c r="G64" s="157">
        <v>1405</v>
      </c>
      <c r="H64" s="156">
        <v>801</v>
      </c>
      <c r="I64" s="155">
        <v>1.7540574282147317</v>
      </c>
      <c r="J64" s="154">
        <v>604</v>
      </c>
      <c r="K64" s="157">
        <v>3234</v>
      </c>
      <c r="L64" s="156">
        <v>3158</v>
      </c>
      <c r="M64" s="155">
        <v>1.0240658644711842</v>
      </c>
      <c r="N64" s="154">
        <v>76</v>
      </c>
      <c r="O64" s="153">
        <v>0.43444650587507733</v>
      </c>
      <c r="P64" s="152">
        <v>0.25364154528182392</v>
      </c>
      <c r="Q64" s="151">
        <v>0.18080496059325341</v>
      </c>
      <c r="R64" s="139"/>
      <c r="S64" s="139"/>
    </row>
    <row r="65" spans="1:19" x14ac:dyDescent="0.4">
      <c r="A65" s="169"/>
      <c r="B65" s="169"/>
      <c r="C65" s="168" t="s">
        <v>104</v>
      </c>
      <c r="D65" s="167"/>
      <c r="E65" s="167"/>
      <c r="F65" s="6" t="s">
        <v>84</v>
      </c>
      <c r="G65" s="166">
        <v>296</v>
      </c>
      <c r="H65" s="165">
        <v>171</v>
      </c>
      <c r="I65" s="164">
        <v>1.7309941520467835</v>
      </c>
      <c r="J65" s="163">
        <v>125</v>
      </c>
      <c r="K65" s="166">
        <v>540</v>
      </c>
      <c r="L65" s="165">
        <v>540</v>
      </c>
      <c r="M65" s="164">
        <v>1</v>
      </c>
      <c r="N65" s="163">
        <v>0</v>
      </c>
      <c r="O65" s="162">
        <v>0.54814814814814816</v>
      </c>
      <c r="P65" s="161">
        <v>0.31666666666666665</v>
      </c>
      <c r="Q65" s="160">
        <v>0.23148148148148151</v>
      </c>
      <c r="R65" s="139"/>
      <c r="S65" s="139"/>
    </row>
    <row r="66" spans="1:19" x14ac:dyDescent="0.4">
      <c r="A66" s="169"/>
      <c r="B66" s="169"/>
      <c r="C66" s="168" t="s">
        <v>103</v>
      </c>
      <c r="D66" s="167"/>
      <c r="E66" s="167"/>
      <c r="F66" s="173"/>
      <c r="G66" s="166"/>
      <c r="H66" s="165"/>
      <c r="I66" s="164" t="e">
        <v>#DIV/0!</v>
      </c>
      <c r="J66" s="163">
        <v>0</v>
      </c>
      <c r="K66" s="166"/>
      <c r="L66" s="165"/>
      <c r="M66" s="164" t="e">
        <v>#DIV/0!</v>
      </c>
      <c r="N66" s="163">
        <v>0</v>
      </c>
      <c r="O66" s="162" t="e">
        <v>#DIV/0!</v>
      </c>
      <c r="P66" s="161" t="e">
        <v>#DIV/0!</v>
      </c>
      <c r="Q66" s="160" t="e">
        <v>#DIV/0!</v>
      </c>
      <c r="R66" s="139"/>
      <c r="S66" s="139"/>
    </row>
    <row r="67" spans="1:19" x14ac:dyDescent="0.4">
      <c r="A67" s="169"/>
      <c r="B67" s="169"/>
      <c r="C67" s="168" t="s">
        <v>102</v>
      </c>
      <c r="D67" s="167"/>
      <c r="E67" s="167"/>
      <c r="F67" s="173"/>
      <c r="G67" s="166"/>
      <c r="H67" s="165"/>
      <c r="I67" s="164" t="e">
        <v>#DIV/0!</v>
      </c>
      <c r="J67" s="163">
        <v>0</v>
      </c>
      <c r="K67" s="166"/>
      <c r="L67" s="165"/>
      <c r="M67" s="164" t="e">
        <v>#DIV/0!</v>
      </c>
      <c r="N67" s="163">
        <v>0</v>
      </c>
      <c r="O67" s="162" t="e">
        <v>#DIV/0!</v>
      </c>
      <c r="P67" s="161" t="e">
        <v>#DIV/0!</v>
      </c>
      <c r="Q67" s="160" t="e">
        <v>#DIV/0!</v>
      </c>
      <c r="R67" s="139"/>
      <c r="S67" s="139"/>
    </row>
    <row r="68" spans="1:19" x14ac:dyDescent="0.4">
      <c r="A68" s="169"/>
      <c r="B68" s="169"/>
      <c r="C68" s="168" t="s">
        <v>101</v>
      </c>
      <c r="D68" s="167"/>
      <c r="E68" s="167"/>
      <c r="F68" s="6" t="s">
        <v>84</v>
      </c>
      <c r="G68" s="166">
        <v>514</v>
      </c>
      <c r="H68" s="165">
        <v>357</v>
      </c>
      <c r="I68" s="164">
        <v>1.4397759103641457</v>
      </c>
      <c r="J68" s="163">
        <v>157</v>
      </c>
      <c r="K68" s="166">
        <v>1080</v>
      </c>
      <c r="L68" s="165">
        <v>1082</v>
      </c>
      <c r="M68" s="164">
        <v>0.99815157116451014</v>
      </c>
      <c r="N68" s="163">
        <v>-2</v>
      </c>
      <c r="O68" s="162">
        <v>0.47592592592592592</v>
      </c>
      <c r="P68" s="161">
        <v>0.32994454713493532</v>
      </c>
      <c r="Q68" s="160">
        <v>0.1459813787909906</v>
      </c>
      <c r="R68" s="139"/>
      <c r="S68" s="139"/>
    </row>
    <row r="69" spans="1:19" x14ac:dyDescent="0.4">
      <c r="A69" s="150"/>
      <c r="B69" s="150"/>
      <c r="C69" s="149" t="s">
        <v>90</v>
      </c>
      <c r="D69" s="147"/>
      <c r="E69" s="147"/>
      <c r="F69" s="12" t="s">
        <v>84</v>
      </c>
      <c r="G69" s="146">
        <v>595</v>
      </c>
      <c r="H69" s="145">
        <v>273</v>
      </c>
      <c r="I69" s="144">
        <v>2.1794871794871793</v>
      </c>
      <c r="J69" s="143">
        <v>322</v>
      </c>
      <c r="K69" s="146">
        <v>1614</v>
      </c>
      <c r="L69" s="145">
        <v>1536</v>
      </c>
      <c r="M69" s="144">
        <v>1.05078125</v>
      </c>
      <c r="N69" s="143">
        <v>78</v>
      </c>
      <c r="O69" s="142">
        <v>0.36864931846344484</v>
      </c>
      <c r="P69" s="141">
        <v>0.177734375</v>
      </c>
      <c r="Q69" s="140">
        <v>0.19091494346344484</v>
      </c>
      <c r="R69" s="139"/>
      <c r="S69" s="139"/>
    </row>
    <row r="70" spans="1:19" x14ac:dyDescent="0.4">
      <c r="C70" s="196"/>
      <c r="G70" s="138"/>
      <c r="H70" s="138"/>
      <c r="I70" s="138"/>
      <c r="J70" s="138"/>
      <c r="K70" s="138"/>
      <c r="L70" s="138"/>
      <c r="M70" s="138"/>
      <c r="N70" s="138"/>
      <c r="O70" s="137"/>
      <c r="P70" s="137"/>
      <c r="Q70" s="137"/>
    </row>
    <row r="71" spans="1:19" x14ac:dyDescent="0.4">
      <c r="C71" s="8" t="s">
        <v>83</v>
      </c>
    </row>
    <row r="72" spans="1:19" x14ac:dyDescent="0.4">
      <c r="C72" s="9" t="s">
        <v>82</v>
      </c>
    </row>
    <row r="73" spans="1:19" x14ac:dyDescent="0.4">
      <c r="C73" s="8" t="s">
        <v>81</v>
      </c>
    </row>
    <row r="74" spans="1:19" x14ac:dyDescent="0.4">
      <c r="C74" s="8" t="s">
        <v>80</v>
      </c>
    </row>
    <row r="75" spans="1:19" x14ac:dyDescent="0.4">
      <c r="C75" s="8" t="s">
        <v>79</v>
      </c>
    </row>
  </sheetData>
  <mergeCells count="15">
    <mergeCell ref="A1:D1"/>
    <mergeCell ref="A3:F4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</mergeCells>
  <phoneticPr fontId="3"/>
  <hyperlinks>
    <hyperlink ref="A1" location="'R3'!A1" display="令和３年度"/>
    <hyperlink ref="A1:D1" location="'h26'!A1" display="'h26'!A1"/>
  </hyperlinks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showGridLines="0" zoomScale="90" zoomScaleNormal="90" workbookViewId="0">
      <selection sqref="A1:D1"/>
    </sheetView>
  </sheetViews>
  <sheetFormatPr defaultRowHeight="13.5" x14ac:dyDescent="0.4"/>
  <cols>
    <col min="1" max="1" width="2.125" style="136" customWidth="1"/>
    <col min="2" max="2" width="1.125" style="136" customWidth="1"/>
    <col min="3" max="3" width="6.75" style="136" customWidth="1"/>
    <col min="4" max="4" width="2.625" style="136" bestFit="1" customWidth="1"/>
    <col min="5" max="5" width="7.125" style="136" bestFit="1" customWidth="1"/>
    <col min="6" max="6" width="6.375" style="136" customWidth="1"/>
    <col min="7" max="8" width="12.75" style="136" bestFit="1" customWidth="1"/>
    <col min="9" max="9" width="7.625" style="136" customWidth="1"/>
    <col min="10" max="10" width="9.625" style="136" customWidth="1"/>
    <col min="11" max="12" width="12.75" style="136" bestFit="1" customWidth="1"/>
    <col min="13" max="13" width="7.625" style="136" customWidth="1"/>
    <col min="14" max="16" width="9.625" style="136" customWidth="1"/>
    <col min="17" max="17" width="8.625" style="136" customWidth="1"/>
    <col min="18" max="16384" width="9" style="136"/>
  </cols>
  <sheetData>
    <row r="1" spans="1:19" ht="17.25" customHeight="1" thickBot="1" x14ac:dyDescent="0.45">
      <c r="A1" s="281" t="str">
        <f>'h26'!A1</f>
        <v>平成26年度</v>
      </c>
      <c r="B1" s="281"/>
      <c r="C1" s="281"/>
      <c r="D1" s="281"/>
      <c r="E1" s="89"/>
      <c r="F1" s="89"/>
      <c r="G1" s="89"/>
      <c r="H1" s="89"/>
      <c r="I1" s="89"/>
      <c r="J1" s="92" t="str">
        <f ca="1">RIGHT(CELL("filename",$A$1),LEN(CELL("filename",$A$1))-FIND("]",CELL("filename",$A$1)))</f>
        <v>12月（中旬）</v>
      </c>
      <c r="K1" s="93" t="s">
        <v>72</v>
      </c>
      <c r="L1" s="89"/>
      <c r="M1" s="89"/>
      <c r="N1" s="89"/>
      <c r="O1" s="89"/>
      <c r="P1" s="89"/>
      <c r="Q1" s="89"/>
    </row>
    <row r="2" spans="1:19" x14ac:dyDescent="0.4">
      <c r="A2" s="299">
        <v>26</v>
      </c>
      <c r="B2" s="284"/>
      <c r="C2" s="1">
        <v>2014</v>
      </c>
      <c r="D2" s="2" t="s">
        <v>141</v>
      </c>
      <c r="E2" s="2">
        <v>12</v>
      </c>
      <c r="F2" s="2" t="s">
        <v>140</v>
      </c>
      <c r="G2" s="291" t="s">
        <v>139</v>
      </c>
      <c r="H2" s="284"/>
      <c r="I2" s="284"/>
      <c r="J2" s="292"/>
      <c r="K2" s="284" t="s">
        <v>138</v>
      </c>
      <c r="L2" s="284"/>
      <c r="M2" s="284"/>
      <c r="N2" s="284"/>
      <c r="O2" s="291" t="s">
        <v>137</v>
      </c>
      <c r="P2" s="284"/>
      <c r="Q2" s="302"/>
    </row>
    <row r="3" spans="1:19" x14ac:dyDescent="0.4">
      <c r="A3" s="295" t="s">
        <v>136</v>
      </c>
      <c r="B3" s="296"/>
      <c r="C3" s="296"/>
      <c r="D3" s="296"/>
      <c r="E3" s="296"/>
      <c r="F3" s="296"/>
      <c r="G3" s="293" t="s">
        <v>327</v>
      </c>
      <c r="H3" s="287" t="s">
        <v>326</v>
      </c>
      <c r="I3" s="289" t="s">
        <v>133</v>
      </c>
      <c r="J3" s="290"/>
      <c r="K3" s="285" t="s">
        <v>327</v>
      </c>
      <c r="L3" s="287" t="s">
        <v>326</v>
      </c>
      <c r="M3" s="289" t="s">
        <v>133</v>
      </c>
      <c r="N3" s="290"/>
      <c r="O3" s="303" t="s">
        <v>327</v>
      </c>
      <c r="P3" s="282" t="s">
        <v>326</v>
      </c>
      <c r="Q3" s="300" t="s">
        <v>131</v>
      </c>
    </row>
    <row r="4" spans="1:19" ht="14.25" thickBot="1" x14ac:dyDescent="0.45">
      <c r="A4" s="297"/>
      <c r="B4" s="298"/>
      <c r="C4" s="298"/>
      <c r="D4" s="298"/>
      <c r="E4" s="298"/>
      <c r="F4" s="298"/>
      <c r="G4" s="294"/>
      <c r="H4" s="288"/>
      <c r="I4" s="3" t="s">
        <v>132</v>
      </c>
      <c r="J4" s="4" t="s">
        <v>131</v>
      </c>
      <c r="K4" s="286"/>
      <c r="L4" s="288"/>
      <c r="M4" s="3" t="s">
        <v>132</v>
      </c>
      <c r="N4" s="4" t="s">
        <v>131</v>
      </c>
      <c r="O4" s="304"/>
      <c r="P4" s="283"/>
      <c r="Q4" s="301"/>
    </row>
    <row r="5" spans="1:19" x14ac:dyDescent="0.4">
      <c r="A5" s="176" t="s">
        <v>130</v>
      </c>
      <c r="B5" s="195"/>
      <c r="C5" s="195"/>
      <c r="D5" s="195"/>
      <c r="E5" s="195"/>
      <c r="F5" s="195"/>
      <c r="G5" s="194">
        <v>133337</v>
      </c>
      <c r="H5" s="193">
        <v>121874</v>
      </c>
      <c r="I5" s="192">
        <v>1.0940561563582061</v>
      </c>
      <c r="J5" s="191">
        <v>11463</v>
      </c>
      <c r="K5" s="194">
        <v>207173</v>
      </c>
      <c r="L5" s="193">
        <v>207296</v>
      </c>
      <c r="M5" s="192">
        <v>0.99940664556962022</v>
      </c>
      <c r="N5" s="191">
        <v>-123</v>
      </c>
      <c r="O5" s="190">
        <v>0.64360220685127889</v>
      </c>
      <c r="P5" s="189">
        <v>0.58792258413090459</v>
      </c>
      <c r="Q5" s="188">
        <v>5.56796227203743E-2</v>
      </c>
      <c r="R5" s="139"/>
      <c r="S5" s="139"/>
    </row>
    <row r="6" spans="1:19" x14ac:dyDescent="0.4">
      <c r="A6" s="159" t="s">
        <v>129</v>
      </c>
      <c r="B6" s="158" t="s">
        <v>128</v>
      </c>
      <c r="C6" s="158"/>
      <c r="D6" s="158"/>
      <c r="E6" s="158"/>
      <c r="F6" s="158"/>
      <c r="G6" s="157">
        <v>56013</v>
      </c>
      <c r="H6" s="156">
        <v>49411</v>
      </c>
      <c r="I6" s="155">
        <v>1.133613972597195</v>
      </c>
      <c r="J6" s="154">
        <v>6602</v>
      </c>
      <c r="K6" s="177">
        <v>84021</v>
      </c>
      <c r="L6" s="156">
        <v>84061</v>
      </c>
      <c r="M6" s="155">
        <v>0.99952415507786008</v>
      </c>
      <c r="N6" s="154">
        <v>-40</v>
      </c>
      <c r="O6" s="153">
        <v>0.66665476488020847</v>
      </c>
      <c r="P6" s="152">
        <v>0.58779933619633362</v>
      </c>
      <c r="Q6" s="151">
        <v>7.8855428683874851E-2</v>
      </c>
      <c r="R6" s="139"/>
      <c r="S6" s="139"/>
    </row>
    <row r="7" spans="1:19" x14ac:dyDescent="0.4">
      <c r="A7" s="169"/>
      <c r="B7" s="159" t="s">
        <v>127</v>
      </c>
      <c r="C7" s="158"/>
      <c r="D7" s="158"/>
      <c r="E7" s="158"/>
      <c r="F7" s="158"/>
      <c r="G7" s="157">
        <v>38320</v>
      </c>
      <c r="H7" s="156">
        <v>31657</v>
      </c>
      <c r="I7" s="155">
        <v>1.2104747765107244</v>
      </c>
      <c r="J7" s="154">
        <v>6663</v>
      </c>
      <c r="K7" s="157">
        <v>56303</v>
      </c>
      <c r="L7" s="156">
        <v>54228</v>
      </c>
      <c r="M7" s="155">
        <v>1.0382643652725529</v>
      </c>
      <c r="N7" s="154">
        <v>2075</v>
      </c>
      <c r="O7" s="153">
        <v>0.6806031650178499</v>
      </c>
      <c r="P7" s="152">
        <v>0.58377590912443755</v>
      </c>
      <c r="Q7" s="151">
        <v>9.6827255893412345E-2</v>
      </c>
      <c r="R7" s="139"/>
      <c r="S7" s="139"/>
    </row>
    <row r="8" spans="1:19" x14ac:dyDescent="0.4">
      <c r="A8" s="169"/>
      <c r="B8" s="169"/>
      <c r="C8" s="168" t="s">
        <v>98</v>
      </c>
      <c r="D8" s="5"/>
      <c r="E8" s="167"/>
      <c r="F8" s="6" t="s">
        <v>84</v>
      </c>
      <c r="G8" s="166">
        <v>32189</v>
      </c>
      <c r="H8" s="165">
        <v>27977</v>
      </c>
      <c r="I8" s="164">
        <v>1.1505522393394574</v>
      </c>
      <c r="J8" s="163">
        <v>4212</v>
      </c>
      <c r="K8" s="166">
        <v>45973</v>
      </c>
      <c r="L8" s="165">
        <v>47638</v>
      </c>
      <c r="M8" s="164">
        <v>0.96504891053360764</v>
      </c>
      <c r="N8" s="163">
        <v>-1665</v>
      </c>
      <c r="O8" s="162">
        <v>0.70017183999303945</v>
      </c>
      <c r="P8" s="161">
        <v>0.58728326126201769</v>
      </c>
      <c r="Q8" s="160">
        <v>0.11288857873102176</v>
      </c>
      <c r="R8" s="139"/>
      <c r="S8" s="139"/>
    </row>
    <row r="9" spans="1:19" x14ac:dyDescent="0.4">
      <c r="A9" s="169"/>
      <c r="B9" s="169"/>
      <c r="C9" s="168" t="s">
        <v>112</v>
      </c>
      <c r="D9" s="167"/>
      <c r="E9" s="167"/>
      <c r="F9" s="6" t="s">
        <v>84</v>
      </c>
      <c r="G9" s="166">
        <v>6131</v>
      </c>
      <c r="H9" s="165">
        <v>3098</v>
      </c>
      <c r="I9" s="164">
        <v>1.9790187217559716</v>
      </c>
      <c r="J9" s="163">
        <v>3033</v>
      </c>
      <c r="K9" s="166">
        <v>10330</v>
      </c>
      <c r="L9" s="165">
        <v>5330</v>
      </c>
      <c r="M9" s="164">
        <v>1.9380863039399625</v>
      </c>
      <c r="N9" s="163">
        <v>5000</v>
      </c>
      <c r="O9" s="162">
        <v>0.59351403678606007</v>
      </c>
      <c r="P9" s="161">
        <v>0.58123827392120075</v>
      </c>
      <c r="Q9" s="160">
        <v>1.2275762864859319E-2</v>
      </c>
      <c r="R9" s="139"/>
      <c r="S9" s="139"/>
    </row>
    <row r="10" spans="1:19" x14ac:dyDescent="0.4">
      <c r="A10" s="169"/>
      <c r="B10" s="169"/>
      <c r="C10" s="168" t="s">
        <v>96</v>
      </c>
      <c r="D10" s="167"/>
      <c r="E10" s="167"/>
      <c r="F10" s="173"/>
      <c r="G10" s="166"/>
      <c r="H10" s="165"/>
      <c r="I10" s="164" t="e">
        <v>#DIV/0!</v>
      </c>
      <c r="J10" s="163">
        <v>0</v>
      </c>
      <c r="K10" s="166"/>
      <c r="L10" s="165"/>
      <c r="M10" s="164" t="e">
        <v>#DIV/0!</v>
      </c>
      <c r="N10" s="163">
        <v>0</v>
      </c>
      <c r="O10" s="162" t="e">
        <v>#DIV/0!</v>
      </c>
      <c r="P10" s="161" t="e">
        <v>#DIV/0!</v>
      </c>
      <c r="Q10" s="160" t="e">
        <v>#DIV/0!</v>
      </c>
      <c r="R10" s="139"/>
      <c r="S10" s="139"/>
    </row>
    <row r="11" spans="1:19" x14ac:dyDescent="0.4">
      <c r="A11" s="169"/>
      <c r="B11" s="169"/>
      <c r="C11" s="168" t="s">
        <v>97</v>
      </c>
      <c r="D11" s="167"/>
      <c r="E11" s="167"/>
      <c r="F11" s="173"/>
      <c r="G11" s="166"/>
      <c r="H11" s="165"/>
      <c r="I11" s="164" t="e">
        <v>#DIV/0!</v>
      </c>
      <c r="J11" s="163">
        <v>0</v>
      </c>
      <c r="K11" s="166"/>
      <c r="L11" s="165"/>
      <c r="M11" s="164" t="e">
        <v>#DIV/0!</v>
      </c>
      <c r="N11" s="163">
        <v>0</v>
      </c>
      <c r="O11" s="162" t="e">
        <v>#DIV/0!</v>
      </c>
      <c r="P11" s="161" t="e">
        <v>#DIV/0!</v>
      </c>
      <c r="Q11" s="160" t="e">
        <v>#DIV/0!</v>
      </c>
      <c r="R11" s="139"/>
      <c r="S11" s="139"/>
    </row>
    <row r="12" spans="1:19" x14ac:dyDescent="0.4">
      <c r="A12" s="169"/>
      <c r="B12" s="169"/>
      <c r="C12" s="168" t="s">
        <v>93</v>
      </c>
      <c r="D12" s="167"/>
      <c r="E12" s="167"/>
      <c r="F12" s="173"/>
      <c r="G12" s="166"/>
      <c r="H12" s="165"/>
      <c r="I12" s="164" t="e">
        <v>#DIV/0!</v>
      </c>
      <c r="J12" s="163">
        <v>0</v>
      </c>
      <c r="K12" s="166"/>
      <c r="L12" s="165"/>
      <c r="M12" s="164" t="e">
        <v>#DIV/0!</v>
      </c>
      <c r="N12" s="163">
        <v>0</v>
      </c>
      <c r="O12" s="162" t="e">
        <v>#DIV/0!</v>
      </c>
      <c r="P12" s="161" t="e">
        <v>#DIV/0!</v>
      </c>
      <c r="Q12" s="160" t="e">
        <v>#DIV/0!</v>
      </c>
      <c r="R12" s="139"/>
      <c r="S12" s="139"/>
    </row>
    <row r="13" spans="1:19" x14ac:dyDescent="0.4">
      <c r="A13" s="169"/>
      <c r="B13" s="169"/>
      <c r="C13" s="168" t="s">
        <v>91</v>
      </c>
      <c r="D13" s="167"/>
      <c r="E13" s="167"/>
      <c r="F13" s="6" t="s">
        <v>84</v>
      </c>
      <c r="G13" s="166">
        <v>0</v>
      </c>
      <c r="H13" s="165">
        <v>582</v>
      </c>
      <c r="I13" s="164">
        <v>0</v>
      </c>
      <c r="J13" s="163">
        <v>-582</v>
      </c>
      <c r="K13" s="166">
        <v>0</v>
      </c>
      <c r="L13" s="165">
        <v>1260</v>
      </c>
      <c r="M13" s="164">
        <v>0</v>
      </c>
      <c r="N13" s="163">
        <v>-1260</v>
      </c>
      <c r="O13" s="162" t="e">
        <v>#DIV/0!</v>
      </c>
      <c r="P13" s="161">
        <v>0.46190476190476193</v>
      </c>
      <c r="Q13" s="160" t="e">
        <v>#DIV/0!</v>
      </c>
      <c r="R13" s="139"/>
      <c r="S13" s="139"/>
    </row>
    <row r="14" spans="1:19" x14ac:dyDescent="0.4">
      <c r="A14" s="169"/>
      <c r="B14" s="169"/>
      <c r="C14" s="168" t="s">
        <v>110</v>
      </c>
      <c r="D14" s="167"/>
      <c r="E14" s="167"/>
      <c r="F14" s="173"/>
      <c r="G14" s="166"/>
      <c r="H14" s="165"/>
      <c r="I14" s="164" t="e">
        <v>#DIV/0!</v>
      </c>
      <c r="J14" s="163">
        <v>0</v>
      </c>
      <c r="K14" s="166"/>
      <c r="L14" s="165"/>
      <c r="M14" s="164" t="e">
        <v>#DIV/0!</v>
      </c>
      <c r="N14" s="163">
        <v>0</v>
      </c>
      <c r="O14" s="162" t="e">
        <v>#DIV/0!</v>
      </c>
      <c r="P14" s="161" t="e">
        <v>#DIV/0!</v>
      </c>
      <c r="Q14" s="160" t="e">
        <v>#DIV/0!</v>
      </c>
      <c r="R14" s="139"/>
      <c r="S14" s="139"/>
    </row>
    <row r="15" spans="1:19" x14ac:dyDescent="0.4">
      <c r="A15" s="169"/>
      <c r="B15" s="169"/>
      <c r="C15" s="168" t="s">
        <v>90</v>
      </c>
      <c r="D15" s="167"/>
      <c r="E15" s="167"/>
      <c r="F15" s="173"/>
      <c r="G15" s="166"/>
      <c r="H15" s="165"/>
      <c r="I15" s="164" t="e">
        <v>#DIV/0!</v>
      </c>
      <c r="J15" s="163">
        <v>0</v>
      </c>
      <c r="K15" s="166"/>
      <c r="L15" s="165"/>
      <c r="M15" s="164" t="e">
        <v>#DIV/0!</v>
      </c>
      <c r="N15" s="163">
        <v>0</v>
      </c>
      <c r="O15" s="162" t="e">
        <v>#DIV/0!</v>
      </c>
      <c r="P15" s="161" t="e">
        <v>#DIV/0!</v>
      </c>
      <c r="Q15" s="160" t="e">
        <v>#DIV/0!</v>
      </c>
      <c r="R15" s="139"/>
      <c r="S15" s="139"/>
    </row>
    <row r="16" spans="1:19" x14ac:dyDescent="0.4">
      <c r="A16" s="169"/>
      <c r="B16" s="169"/>
      <c r="C16" s="149" t="s">
        <v>126</v>
      </c>
      <c r="D16" s="147"/>
      <c r="E16" s="147"/>
      <c r="F16" s="187"/>
      <c r="G16" s="146"/>
      <c r="H16" s="145"/>
      <c r="I16" s="144" t="e">
        <v>#DIV/0!</v>
      </c>
      <c r="J16" s="143">
        <v>0</v>
      </c>
      <c r="K16" s="146"/>
      <c r="L16" s="145"/>
      <c r="M16" s="144" t="e">
        <v>#DIV/0!</v>
      </c>
      <c r="N16" s="143">
        <v>0</v>
      </c>
      <c r="O16" s="142" t="e">
        <v>#DIV/0!</v>
      </c>
      <c r="P16" s="141" t="e">
        <v>#DIV/0!</v>
      </c>
      <c r="Q16" s="140" t="e">
        <v>#DIV/0!</v>
      </c>
      <c r="R16" s="139"/>
      <c r="S16" s="139"/>
    </row>
    <row r="17" spans="1:19" x14ac:dyDescent="0.4">
      <c r="A17" s="169"/>
      <c r="B17" s="159" t="s">
        <v>125</v>
      </c>
      <c r="C17" s="158"/>
      <c r="D17" s="158"/>
      <c r="E17" s="158"/>
      <c r="F17" s="174"/>
      <c r="G17" s="157">
        <v>17283</v>
      </c>
      <c r="H17" s="156">
        <v>17307</v>
      </c>
      <c r="I17" s="155">
        <v>0.99861327786444787</v>
      </c>
      <c r="J17" s="154">
        <v>-24</v>
      </c>
      <c r="K17" s="157">
        <v>26900</v>
      </c>
      <c r="L17" s="156">
        <v>28965</v>
      </c>
      <c r="M17" s="155">
        <v>0.92870706024512339</v>
      </c>
      <c r="N17" s="154">
        <v>-2065</v>
      </c>
      <c r="O17" s="153">
        <v>0.64249070631970262</v>
      </c>
      <c r="P17" s="152">
        <v>0.59751424132573794</v>
      </c>
      <c r="Q17" s="151">
        <v>4.4976464993964682E-2</v>
      </c>
      <c r="R17" s="139"/>
      <c r="S17" s="139"/>
    </row>
    <row r="18" spans="1:19" x14ac:dyDescent="0.4">
      <c r="A18" s="169"/>
      <c r="B18" s="169"/>
      <c r="C18" s="168" t="s">
        <v>98</v>
      </c>
      <c r="D18" s="167"/>
      <c r="E18" s="167"/>
      <c r="F18" s="173"/>
      <c r="G18" s="166"/>
      <c r="H18" s="165"/>
      <c r="I18" s="164" t="e">
        <v>#DIV/0!</v>
      </c>
      <c r="J18" s="163">
        <v>0</v>
      </c>
      <c r="K18" s="166"/>
      <c r="L18" s="165"/>
      <c r="M18" s="164" t="e">
        <v>#DIV/0!</v>
      </c>
      <c r="N18" s="163">
        <v>0</v>
      </c>
      <c r="O18" s="162" t="e">
        <v>#DIV/0!</v>
      </c>
      <c r="P18" s="161" t="e">
        <v>#DIV/0!</v>
      </c>
      <c r="Q18" s="160" t="e">
        <v>#DIV/0!</v>
      </c>
      <c r="R18" s="139"/>
      <c r="S18" s="139"/>
    </row>
    <row r="19" spans="1:19" x14ac:dyDescent="0.4">
      <c r="A19" s="169"/>
      <c r="B19" s="169"/>
      <c r="C19" s="168" t="s">
        <v>96</v>
      </c>
      <c r="D19" s="167"/>
      <c r="E19" s="167"/>
      <c r="F19" s="6" t="s">
        <v>84</v>
      </c>
      <c r="G19" s="166">
        <v>2705</v>
      </c>
      <c r="H19" s="165">
        <v>2719</v>
      </c>
      <c r="I19" s="164">
        <v>0.99485104817947778</v>
      </c>
      <c r="J19" s="163">
        <v>-14</v>
      </c>
      <c r="K19" s="166">
        <v>4370</v>
      </c>
      <c r="L19" s="165">
        <v>4400</v>
      </c>
      <c r="M19" s="164">
        <v>0.99318181818181817</v>
      </c>
      <c r="N19" s="163">
        <v>-30</v>
      </c>
      <c r="O19" s="162">
        <v>0.6189931350114416</v>
      </c>
      <c r="P19" s="161">
        <v>0.61795454545454542</v>
      </c>
      <c r="Q19" s="160">
        <v>1.0385895568961745E-3</v>
      </c>
      <c r="R19" s="139"/>
      <c r="S19" s="139"/>
    </row>
    <row r="20" spans="1:19" x14ac:dyDescent="0.4">
      <c r="A20" s="169"/>
      <c r="B20" s="169"/>
      <c r="C20" s="168" t="s">
        <v>97</v>
      </c>
      <c r="D20" s="167"/>
      <c r="E20" s="167"/>
      <c r="F20" s="6" t="s">
        <v>84</v>
      </c>
      <c r="G20" s="166">
        <v>6490</v>
      </c>
      <c r="H20" s="165">
        <v>6351</v>
      </c>
      <c r="I20" s="164">
        <v>1.0218863171154149</v>
      </c>
      <c r="J20" s="163">
        <v>139</v>
      </c>
      <c r="K20" s="166">
        <v>8710</v>
      </c>
      <c r="L20" s="165">
        <v>8705</v>
      </c>
      <c r="M20" s="164">
        <v>1.0005743825387707</v>
      </c>
      <c r="N20" s="163">
        <v>5</v>
      </c>
      <c r="O20" s="162">
        <v>0.7451205510907003</v>
      </c>
      <c r="P20" s="161">
        <v>0.72958070074669734</v>
      </c>
      <c r="Q20" s="160">
        <v>1.5539850344002959E-2</v>
      </c>
      <c r="R20" s="139"/>
      <c r="S20" s="139"/>
    </row>
    <row r="21" spans="1:19" x14ac:dyDescent="0.4">
      <c r="A21" s="169"/>
      <c r="B21" s="169"/>
      <c r="C21" s="168" t="s">
        <v>98</v>
      </c>
      <c r="D21" s="5" t="s">
        <v>0</v>
      </c>
      <c r="E21" s="167" t="s">
        <v>89</v>
      </c>
      <c r="F21" s="6" t="s">
        <v>84</v>
      </c>
      <c r="G21" s="166">
        <v>1531</v>
      </c>
      <c r="H21" s="165">
        <v>1463</v>
      </c>
      <c r="I21" s="164">
        <v>1.0464798359535201</v>
      </c>
      <c r="J21" s="163">
        <v>68</v>
      </c>
      <c r="K21" s="166">
        <v>2900</v>
      </c>
      <c r="L21" s="165">
        <v>2900</v>
      </c>
      <c r="M21" s="164">
        <v>1</v>
      </c>
      <c r="N21" s="163">
        <v>0</v>
      </c>
      <c r="O21" s="162">
        <v>0.52793103448275858</v>
      </c>
      <c r="P21" s="161">
        <v>0.5044827586206897</v>
      </c>
      <c r="Q21" s="160">
        <v>2.3448275862068879E-2</v>
      </c>
      <c r="R21" s="139"/>
      <c r="S21" s="139"/>
    </row>
    <row r="22" spans="1:19" x14ac:dyDescent="0.4">
      <c r="A22" s="169"/>
      <c r="B22" s="169"/>
      <c r="C22" s="168" t="s">
        <v>98</v>
      </c>
      <c r="D22" s="5" t="s">
        <v>0</v>
      </c>
      <c r="E22" s="167" t="s">
        <v>123</v>
      </c>
      <c r="F22" s="6" t="s">
        <v>84</v>
      </c>
      <c r="G22" s="166">
        <v>758</v>
      </c>
      <c r="H22" s="165">
        <v>610</v>
      </c>
      <c r="I22" s="164">
        <v>1.2426229508196722</v>
      </c>
      <c r="J22" s="163">
        <v>148</v>
      </c>
      <c r="K22" s="166">
        <v>1450</v>
      </c>
      <c r="L22" s="165">
        <v>1500</v>
      </c>
      <c r="M22" s="164">
        <v>0.96666666666666667</v>
      </c>
      <c r="N22" s="163">
        <v>-50</v>
      </c>
      <c r="O22" s="162">
        <v>0.52275862068965517</v>
      </c>
      <c r="P22" s="161">
        <v>0.40666666666666668</v>
      </c>
      <c r="Q22" s="160">
        <v>0.1160919540229885</v>
      </c>
      <c r="R22" s="139"/>
      <c r="S22" s="139"/>
    </row>
    <row r="23" spans="1:19" x14ac:dyDescent="0.4">
      <c r="A23" s="169"/>
      <c r="B23" s="169"/>
      <c r="C23" s="168" t="s">
        <v>98</v>
      </c>
      <c r="D23" s="5" t="s">
        <v>0</v>
      </c>
      <c r="E23" s="167" t="s">
        <v>124</v>
      </c>
      <c r="F23" s="6" t="s">
        <v>88</v>
      </c>
      <c r="G23" s="166">
        <v>0</v>
      </c>
      <c r="H23" s="165"/>
      <c r="I23" s="164" t="e">
        <v>#DIV/0!</v>
      </c>
      <c r="J23" s="163">
        <v>0</v>
      </c>
      <c r="K23" s="166">
        <v>0</v>
      </c>
      <c r="L23" s="165"/>
      <c r="M23" s="164" t="e">
        <v>#DIV/0!</v>
      </c>
      <c r="N23" s="163">
        <v>0</v>
      </c>
      <c r="O23" s="162" t="e">
        <v>#DIV/0!</v>
      </c>
      <c r="P23" s="161" t="e">
        <v>#DIV/0!</v>
      </c>
      <c r="Q23" s="160" t="e">
        <v>#DIV/0!</v>
      </c>
      <c r="R23" s="139"/>
      <c r="S23" s="139"/>
    </row>
    <row r="24" spans="1:19" x14ac:dyDescent="0.4">
      <c r="A24" s="169"/>
      <c r="B24" s="169"/>
      <c r="C24" s="168" t="s">
        <v>96</v>
      </c>
      <c r="D24" s="5" t="s">
        <v>0</v>
      </c>
      <c r="E24" s="167" t="s">
        <v>89</v>
      </c>
      <c r="F24" s="6" t="s">
        <v>84</v>
      </c>
      <c r="G24" s="166">
        <v>564</v>
      </c>
      <c r="H24" s="165">
        <v>532</v>
      </c>
      <c r="I24" s="164">
        <v>1.0601503759398496</v>
      </c>
      <c r="J24" s="163">
        <v>32</v>
      </c>
      <c r="K24" s="166">
        <v>1475</v>
      </c>
      <c r="L24" s="165">
        <v>1500</v>
      </c>
      <c r="M24" s="164">
        <v>0.98333333333333328</v>
      </c>
      <c r="N24" s="163">
        <v>-25</v>
      </c>
      <c r="O24" s="162">
        <v>0.38237288135593223</v>
      </c>
      <c r="P24" s="161">
        <v>0.35466666666666669</v>
      </c>
      <c r="Q24" s="160">
        <v>2.770621468926554E-2</v>
      </c>
      <c r="R24" s="139"/>
      <c r="S24" s="139"/>
    </row>
    <row r="25" spans="1:19" x14ac:dyDescent="0.4">
      <c r="A25" s="169"/>
      <c r="B25" s="169"/>
      <c r="C25" s="168" t="s">
        <v>96</v>
      </c>
      <c r="D25" s="5" t="s">
        <v>0</v>
      </c>
      <c r="E25" s="167" t="s">
        <v>123</v>
      </c>
      <c r="F25" s="173"/>
      <c r="G25" s="166"/>
      <c r="H25" s="165"/>
      <c r="I25" s="164" t="e">
        <v>#DIV/0!</v>
      </c>
      <c r="J25" s="163">
        <v>0</v>
      </c>
      <c r="K25" s="166"/>
      <c r="L25" s="165"/>
      <c r="M25" s="164" t="e">
        <v>#DIV/0!</v>
      </c>
      <c r="N25" s="163">
        <v>0</v>
      </c>
      <c r="O25" s="162" t="e">
        <v>#DIV/0!</v>
      </c>
      <c r="P25" s="161" t="e">
        <v>#DIV/0!</v>
      </c>
      <c r="Q25" s="160" t="e">
        <v>#DIV/0!</v>
      </c>
      <c r="R25" s="139"/>
      <c r="S25" s="139"/>
    </row>
    <row r="26" spans="1:19" x14ac:dyDescent="0.4">
      <c r="A26" s="169"/>
      <c r="B26" s="169"/>
      <c r="C26" s="168" t="s">
        <v>90</v>
      </c>
      <c r="D26" s="5" t="s">
        <v>0</v>
      </c>
      <c r="E26" s="167" t="s">
        <v>89</v>
      </c>
      <c r="F26" s="173"/>
      <c r="G26" s="166"/>
      <c r="H26" s="165"/>
      <c r="I26" s="164" t="e">
        <v>#DIV/0!</v>
      </c>
      <c r="J26" s="163">
        <v>0</v>
      </c>
      <c r="K26" s="166"/>
      <c r="L26" s="165"/>
      <c r="M26" s="164" t="e">
        <v>#DIV/0!</v>
      </c>
      <c r="N26" s="163">
        <v>0</v>
      </c>
      <c r="O26" s="162" t="e">
        <v>#DIV/0!</v>
      </c>
      <c r="P26" s="161" t="e">
        <v>#DIV/0!</v>
      </c>
      <c r="Q26" s="160" t="e">
        <v>#DIV/0!</v>
      </c>
      <c r="R26" s="139"/>
      <c r="S26" s="139"/>
    </row>
    <row r="27" spans="1:19" x14ac:dyDescent="0.4">
      <c r="A27" s="169"/>
      <c r="B27" s="169"/>
      <c r="C27" s="168" t="s">
        <v>93</v>
      </c>
      <c r="D27" s="5" t="s">
        <v>0</v>
      </c>
      <c r="E27" s="167" t="s">
        <v>89</v>
      </c>
      <c r="F27" s="173"/>
      <c r="G27" s="166"/>
      <c r="H27" s="165"/>
      <c r="I27" s="164" t="e">
        <v>#DIV/0!</v>
      </c>
      <c r="J27" s="163">
        <v>0</v>
      </c>
      <c r="K27" s="166"/>
      <c r="L27" s="165"/>
      <c r="M27" s="164" t="e">
        <v>#DIV/0!</v>
      </c>
      <c r="N27" s="163">
        <v>0</v>
      </c>
      <c r="O27" s="162" t="e">
        <v>#DIV/0!</v>
      </c>
      <c r="P27" s="161" t="e">
        <v>#DIV/0!</v>
      </c>
      <c r="Q27" s="160" t="e">
        <v>#DIV/0!</v>
      </c>
      <c r="R27" s="139"/>
      <c r="S27" s="139"/>
    </row>
    <row r="28" spans="1:19" x14ac:dyDescent="0.4">
      <c r="A28" s="169"/>
      <c r="B28" s="169"/>
      <c r="C28" s="168" t="s">
        <v>110</v>
      </c>
      <c r="D28" s="167"/>
      <c r="E28" s="167"/>
      <c r="F28" s="173"/>
      <c r="G28" s="166"/>
      <c r="H28" s="165"/>
      <c r="I28" s="164" t="e">
        <v>#DIV/0!</v>
      </c>
      <c r="J28" s="163">
        <v>0</v>
      </c>
      <c r="K28" s="166"/>
      <c r="L28" s="165"/>
      <c r="M28" s="164" t="e">
        <v>#DIV/0!</v>
      </c>
      <c r="N28" s="163">
        <v>0</v>
      </c>
      <c r="O28" s="162" t="e">
        <v>#DIV/0!</v>
      </c>
      <c r="P28" s="161" t="e">
        <v>#DIV/0!</v>
      </c>
      <c r="Q28" s="160" t="e">
        <v>#DIV/0!</v>
      </c>
      <c r="R28" s="139"/>
      <c r="S28" s="139"/>
    </row>
    <row r="29" spans="1:19" x14ac:dyDescent="0.4">
      <c r="A29" s="169"/>
      <c r="B29" s="169"/>
      <c r="C29" s="168" t="s">
        <v>105</v>
      </c>
      <c r="D29" s="167"/>
      <c r="E29" s="167"/>
      <c r="F29" s="173"/>
      <c r="G29" s="166"/>
      <c r="H29" s="165"/>
      <c r="I29" s="164" t="e">
        <v>#DIV/0!</v>
      </c>
      <c r="J29" s="163">
        <v>0</v>
      </c>
      <c r="K29" s="166"/>
      <c r="L29" s="165"/>
      <c r="M29" s="164" t="e">
        <v>#DIV/0!</v>
      </c>
      <c r="N29" s="163">
        <v>0</v>
      </c>
      <c r="O29" s="162" t="e">
        <v>#DIV/0!</v>
      </c>
      <c r="P29" s="161" t="e">
        <v>#DIV/0!</v>
      </c>
      <c r="Q29" s="160" t="e">
        <v>#DIV/0!</v>
      </c>
      <c r="R29" s="139"/>
      <c r="S29" s="139"/>
    </row>
    <row r="30" spans="1:19" x14ac:dyDescent="0.4">
      <c r="A30" s="169"/>
      <c r="B30" s="169"/>
      <c r="C30" s="168" t="s">
        <v>122</v>
      </c>
      <c r="D30" s="167"/>
      <c r="E30" s="167"/>
      <c r="F30" s="173"/>
      <c r="G30" s="166"/>
      <c r="H30" s="165"/>
      <c r="I30" s="164" t="e">
        <v>#DIV/0!</v>
      </c>
      <c r="J30" s="163">
        <v>0</v>
      </c>
      <c r="K30" s="166"/>
      <c r="L30" s="165"/>
      <c r="M30" s="164" t="e">
        <v>#DIV/0!</v>
      </c>
      <c r="N30" s="163">
        <v>0</v>
      </c>
      <c r="O30" s="162" t="e">
        <v>#DIV/0!</v>
      </c>
      <c r="P30" s="161" t="e">
        <v>#DIV/0!</v>
      </c>
      <c r="Q30" s="160" t="e">
        <v>#DIV/0!</v>
      </c>
      <c r="R30" s="139"/>
      <c r="S30" s="139"/>
    </row>
    <row r="31" spans="1:19" x14ac:dyDescent="0.4">
      <c r="A31" s="169"/>
      <c r="B31" s="169"/>
      <c r="C31" s="168" t="s">
        <v>121</v>
      </c>
      <c r="D31" s="167"/>
      <c r="E31" s="167"/>
      <c r="F31" s="6" t="s">
        <v>84</v>
      </c>
      <c r="G31" s="166">
        <v>778</v>
      </c>
      <c r="H31" s="165">
        <v>1198</v>
      </c>
      <c r="I31" s="164">
        <v>0.64941569282136891</v>
      </c>
      <c r="J31" s="163">
        <v>-420</v>
      </c>
      <c r="K31" s="166">
        <v>1450</v>
      </c>
      <c r="L31" s="165">
        <v>2610</v>
      </c>
      <c r="M31" s="164">
        <v>0.55555555555555558</v>
      </c>
      <c r="N31" s="163">
        <v>-1160</v>
      </c>
      <c r="O31" s="162">
        <v>0.53655172413793106</v>
      </c>
      <c r="P31" s="161">
        <v>0.45900383141762452</v>
      </c>
      <c r="Q31" s="160">
        <v>7.7547892720306544E-2</v>
      </c>
      <c r="R31" s="139"/>
      <c r="S31" s="139"/>
    </row>
    <row r="32" spans="1:19" x14ac:dyDescent="0.4">
      <c r="A32" s="169"/>
      <c r="B32" s="169"/>
      <c r="C32" s="168" t="s">
        <v>120</v>
      </c>
      <c r="D32" s="167"/>
      <c r="E32" s="167"/>
      <c r="F32" s="173"/>
      <c r="G32" s="166"/>
      <c r="H32" s="165"/>
      <c r="I32" s="164" t="e">
        <v>#DIV/0!</v>
      </c>
      <c r="J32" s="163">
        <v>0</v>
      </c>
      <c r="K32" s="166"/>
      <c r="L32" s="165"/>
      <c r="M32" s="164" t="e">
        <v>#DIV/0!</v>
      </c>
      <c r="N32" s="163">
        <v>0</v>
      </c>
      <c r="O32" s="162" t="e">
        <v>#DIV/0!</v>
      </c>
      <c r="P32" s="161" t="e">
        <v>#DIV/0!</v>
      </c>
      <c r="Q32" s="160" t="e">
        <v>#DIV/0!</v>
      </c>
      <c r="R32" s="139"/>
      <c r="S32" s="139"/>
    </row>
    <row r="33" spans="1:19" x14ac:dyDescent="0.4">
      <c r="A33" s="169"/>
      <c r="B33" s="169"/>
      <c r="C33" s="168" t="s">
        <v>119</v>
      </c>
      <c r="D33" s="167"/>
      <c r="E33" s="167"/>
      <c r="F33" s="6" t="s">
        <v>84</v>
      </c>
      <c r="G33" s="166">
        <v>548</v>
      </c>
      <c r="H33" s="165">
        <v>594</v>
      </c>
      <c r="I33" s="164">
        <v>0.92255892255892258</v>
      </c>
      <c r="J33" s="163">
        <v>-46</v>
      </c>
      <c r="K33" s="166">
        <v>1450</v>
      </c>
      <c r="L33" s="165">
        <v>1500</v>
      </c>
      <c r="M33" s="164">
        <v>0.96666666666666667</v>
      </c>
      <c r="N33" s="163">
        <v>-50</v>
      </c>
      <c r="O33" s="162">
        <v>0.37793103448275861</v>
      </c>
      <c r="P33" s="161">
        <v>0.39600000000000002</v>
      </c>
      <c r="Q33" s="160">
        <v>-1.8068965517241409E-2</v>
      </c>
      <c r="R33" s="139"/>
      <c r="S33" s="139"/>
    </row>
    <row r="34" spans="1:19" x14ac:dyDescent="0.4">
      <c r="A34" s="169"/>
      <c r="B34" s="169"/>
      <c r="C34" s="168" t="s">
        <v>94</v>
      </c>
      <c r="D34" s="167"/>
      <c r="E34" s="167"/>
      <c r="F34" s="173"/>
      <c r="G34" s="166"/>
      <c r="H34" s="165"/>
      <c r="I34" s="164" t="e">
        <v>#DIV/0!</v>
      </c>
      <c r="J34" s="163">
        <v>0</v>
      </c>
      <c r="K34" s="166"/>
      <c r="L34" s="165"/>
      <c r="M34" s="164" t="e">
        <v>#DIV/0!</v>
      </c>
      <c r="N34" s="163">
        <v>0</v>
      </c>
      <c r="O34" s="162" t="e">
        <v>#DIV/0!</v>
      </c>
      <c r="P34" s="161" t="e">
        <v>#DIV/0!</v>
      </c>
      <c r="Q34" s="160" t="e">
        <v>#DIV/0!</v>
      </c>
      <c r="R34" s="139"/>
      <c r="S34" s="139"/>
    </row>
    <row r="35" spans="1:19" x14ac:dyDescent="0.4">
      <c r="A35" s="169"/>
      <c r="B35" s="169"/>
      <c r="C35" s="168" t="s">
        <v>90</v>
      </c>
      <c r="D35" s="167"/>
      <c r="E35" s="167"/>
      <c r="F35" s="173"/>
      <c r="G35" s="166"/>
      <c r="H35" s="165"/>
      <c r="I35" s="164" t="e">
        <v>#DIV/0!</v>
      </c>
      <c r="J35" s="163">
        <v>0</v>
      </c>
      <c r="K35" s="166"/>
      <c r="L35" s="165"/>
      <c r="M35" s="164" t="e">
        <v>#DIV/0!</v>
      </c>
      <c r="N35" s="163">
        <v>0</v>
      </c>
      <c r="O35" s="162" t="e">
        <v>#DIV/0!</v>
      </c>
      <c r="P35" s="161" t="e">
        <v>#DIV/0!</v>
      </c>
      <c r="Q35" s="160" t="e">
        <v>#DIV/0!</v>
      </c>
      <c r="R35" s="139"/>
      <c r="S35" s="139"/>
    </row>
    <row r="36" spans="1:19" x14ac:dyDescent="0.4">
      <c r="A36" s="169"/>
      <c r="B36" s="150"/>
      <c r="C36" s="149" t="s">
        <v>93</v>
      </c>
      <c r="D36" s="147"/>
      <c r="E36" s="147"/>
      <c r="F36" s="6" t="s">
        <v>84</v>
      </c>
      <c r="G36" s="146">
        <v>3909</v>
      </c>
      <c r="H36" s="145">
        <v>3840</v>
      </c>
      <c r="I36" s="144">
        <v>1.0179687500000001</v>
      </c>
      <c r="J36" s="143">
        <v>69</v>
      </c>
      <c r="K36" s="146">
        <v>5095</v>
      </c>
      <c r="L36" s="145">
        <v>5850</v>
      </c>
      <c r="M36" s="144">
        <v>0.87094017094017095</v>
      </c>
      <c r="N36" s="143">
        <v>-755</v>
      </c>
      <c r="O36" s="142">
        <v>0.76722276741903828</v>
      </c>
      <c r="P36" s="141">
        <v>0.65641025641025641</v>
      </c>
      <c r="Q36" s="140">
        <v>0.11081251100878187</v>
      </c>
      <c r="R36" s="139"/>
      <c r="S36" s="139"/>
    </row>
    <row r="37" spans="1:19" x14ac:dyDescent="0.4">
      <c r="A37" s="169"/>
      <c r="B37" s="159" t="s">
        <v>118</v>
      </c>
      <c r="C37" s="158"/>
      <c r="D37" s="158"/>
      <c r="E37" s="158"/>
      <c r="F37" s="174"/>
      <c r="G37" s="157">
        <v>410</v>
      </c>
      <c r="H37" s="156">
        <v>447</v>
      </c>
      <c r="I37" s="155">
        <v>0.91722595078299773</v>
      </c>
      <c r="J37" s="154">
        <v>-37</v>
      </c>
      <c r="K37" s="157">
        <v>818</v>
      </c>
      <c r="L37" s="156">
        <v>868</v>
      </c>
      <c r="M37" s="155">
        <v>0.94239631336405527</v>
      </c>
      <c r="N37" s="154">
        <v>-50</v>
      </c>
      <c r="O37" s="153">
        <v>0.5012224938875306</v>
      </c>
      <c r="P37" s="152">
        <v>0.51497695852534564</v>
      </c>
      <c r="Q37" s="151">
        <v>-1.3754464637815045E-2</v>
      </c>
      <c r="R37" s="139"/>
      <c r="S37" s="139"/>
    </row>
    <row r="38" spans="1:19" x14ac:dyDescent="0.4">
      <c r="A38" s="169"/>
      <c r="B38" s="169"/>
      <c r="C38" s="168" t="s">
        <v>117</v>
      </c>
      <c r="D38" s="167"/>
      <c r="E38" s="167"/>
      <c r="F38" s="6" t="s">
        <v>84</v>
      </c>
      <c r="G38" s="166">
        <v>193</v>
      </c>
      <c r="H38" s="165">
        <v>193</v>
      </c>
      <c r="I38" s="164">
        <v>1</v>
      </c>
      <c r="J38" s="163">
        <v>0</v>
      </c>
      <c r="K38" s="166">
        <v>428</v>
      </c>
      <c r="L38" s="165">
        <v>456</v>
      </c>
      <c r="M38" s="164">
        <v>0.93859649122807021</v>
      </c>
      <c r="N38" s="163">
        <v>-28</v>
      </c>
      <c r="O38" s="162">
        <v>0.45093457943925236</v>
      </c>
      <c r="P38" s="161">
        <v>0.4232456140350877</v>
      </c>
      <c r="Q38" s="160">
        <v>2.7688965404164656E-2</v>
      </c>
      <c r="R38" s="139"/>
      <c r="S38" s="139"/>
    </row>
    <row r="39" spans="1:19" x14ac:dyDescent="0.4">
      <c r="A39" s="150"/>
      <c r="B39" s="150"/>
      <c r="C39" s="186" t="s">
        <v>116</v>
      </c>
      <c r="D39" s="185"/>
      <c r="E39" s="185"/>
      <c r="F39" s="6" t="s">
        <v>84</v>
      </c>
      <c r="G39" s="184">
        <v>217</v>
      </c>
      <c r="H39" s="183">
        <v>254</v>
      </c>
      <c r="I39" s="182">
        <v>0.85433070866141736</v>
      </c>
      <c r="J39" s="181">
        <v>-37</v>
      </c>
      <c r="K39" s="184">
        <v>390</v>
      </c>
      <c r="L39" s="183">
        <v>412</v>
      </c>
      <c r="M39" s="182">
        <v>0.94660194174757284</v>
      </c>
      <c r="N39" s="181">
        <v>-22</v>
      </c>
      <c r="O39" s="180">
        <v>0.55641025641025643</v>
      </c>
      <c r="P39" s="179">
        <v>0.61650485436893199</v>
      </c>
      <c r="Q39" s="178">
        <v>-6.0094597958675555E-2</v>
      </c>
      <c r="R39" s="139"/>
      <c r="S39" s="139"/>
    </row>
    <row r="40" spans="1:19" x14ac:dyDescent="0.4">
      <c r="A40" s="159" t="s">
        <v>115</v>
      </c>
      <c r="B40" s="158" t="s">
        <v>114</v>
      </c>
      <c r="C40" s="158"/>
      <c r="D40" s="158"/>
      <c r="E40" s="158"/>
      <c r="F40" s="174"/>
      <c r="G40" s="157">
        <v>77324</v>
      </c>
      <c r="H40" s="156">
        <v>72463</v>
      </c>
      <c r="I40" s="155">
        <v>1.0670825110746174</v>
      </c>
      <c r="J40" s="154">
        <v>4861</v>
      </c>
      <c r="K40" s="177">
        <v>123152</v>
      </c>
      <c r="L40" s="156">
        <v>123235</v>
      </c>
      <c r="M40" s="155">
        <v>0.9993264900393557</v>
      </c>
      <c r="N40" s="154">
        <v>-83</v>
      </c>
      <c r="O40" s="153">
        <v>0.62787449655710015</v>
      </c>
      <c r="P40" s="152">
        <v>0.58800665395382801</v>
      </c>
      <c r="Q40" s="151">
        <v>3.9867842603272141E-2</v>
      </c>
      <c r="R40" s="139"/>
      <c r="S40" s="139"/>
    </row>
    <row r="41" spans="1:19" x14ac:dyDescent="0.4">
      <c r="A41" s="176"/>
      <c r="B41" s="159" t="s">
        <v>113</v>
      </c>
      <c r="C41" s="158"/>
      <c r="D41" s="158"/>
      <c r="E41" s="158"/>
      <c r="F41" s="174"/>
      <c r="G41" s="157">
        <v>75872</v>
      </c>
      <c r="H41" s="156">
        <v>71729</v>
      </c>
      <c r="I41" s="155">
        <v>1.0577590653710494</v>
      </c>
      <c r="J41" s="154">
        <v>4143</v>
      </c>
      <c r="K41" s="157">
        <v>119912</v>
      </c>
      <c r="L41" s="156">
        <v>120015</v>
      </c>
      <c r="M41" s="155">
        <v>0.99914177394492354</v>
      </c>
      <c r="N41" s="154">
        <v>-103</v>
      </c>
      <c r="O41" s="153">
        <v>0.63273066915738208</v>
      </c>
      <c r="P41" s="152">
        <v>0.59766695829687955</v>
      </c>
      <c r="Q41" s="151">
        <v>3.5063710860502528E-2</v>
      </c>
      <c r="R41" s="139"/>
      <c r="S41" s="139"/>
    </row>
    <row r="42" spans="1:19" x14ac:dyDescent="0.4">
      <c r="A42" s="169"/>
      <c r="B42" s="169"/>
      <c r="C42" s="168" t="s">
        <v>98</v>
      </c>
      <c r="D42" s="167"/>
      <c r="E42" s="167"/>
      <c r="F42" s="6" t="s">
        <v>84</v>
      </c>
      <c r="G42" s="166">
        <v>31307</v>
      </c>
      <c r="H42" s="165">
        <v>27658</v>
      </c>
      <c r="I42" s="164">
        <v>1.1319328946416949</v>
      </c>
      <c r="J42" s="163">
        <v>3649</v>
      </c>
      <c r="K42" s="166">
        <v>47604</v>
      </c>
      <c r="L42" s="165">
        <v>45997</v>
      </c>
      <c r="M42" s="164">
        <v>1.0349370611126814</v>
      </c>
      <c r="N42" s="163">
        <v>1607</v>
      </c>
      <c r="O42" s="162">
        <v>0.65765481892277955</v>
      </c>
      <c r="P42" s="161">
        <v>0.60130008478813834</v>
      </c>
      <c r="Q42" s="160">
        <v>5.6354734134641205E-2</v>
      </c>
      <c r="R42" s="139"/>
      <c r="S42" s="139"/>
    </row>
    <row r="43" spans="1:19" x14ac:dyDescent="0.4">
      <c r="A43" s="169"/>
      <c r="B43" s="169"/>
      <c r="C43" s="168" t="s">
        <v>112</v>
      </c>
      <c r="D43" s="167"/>
      <c r="E43" s="167"/>
      <c r="F43" s="6" t="s">
        <v>84</v>
      </c>
      <c r="G43" s="166">
        <v>3695</v>
      </c>
      <c r="H43" s="165">
        <v>4825</v>
      </c>
      <c r="I43" s="164">
        <v>0.76580310880829017</v>
      </c>
      <c r="J43" s="163">
        <v>-1130</v>
      </c>
      <c r="K43" s="200">
        <v>5819</v>
      </c>
      <c r="L43" s="165">
        <v>7305</v>
      </c>
      <c r="M43" s="164">
        <v>0.79657768651608485</v>
      </c>
      <c r="N43" s="163">
        <v>-1486</v>
      </c>
      <c r="O43" s="162">
        <v>0.63498882969582404</v>
      </c>
      <c r="P43" s="161">
        <v>0.66050650239561948</v>
      </c>
      <c r="Q43" s="160">
        <v>-2.5517672699795435E-2</v>
      </c>
      <c r="R43" s="139"/>
      <c r="S43" s="139"/>
    </row>
    <row r="44" spans="1:19" x14ac:dyDescent="0.4">
      <c r="A44" s="169"/>
      <c r="B44" s="169"/>
      <c r="C44" s="168" t="s">
        <v>96</v>
      </c>
      <c r="D44" s="167"/>
      <c r="E44" s="167"/>
      <c r="F44" s="6" t="s">
        <v>84</v>
      </c>
      <c r="G44" s="166">
        <v>4281</v>
      </c>
      <c r="H44" s="165">
        <v>5171</v>
      </c>
      <c r="I44" s="164">
        <v>0.8278862889189712</v>
      </c>
      <c r="J44" s="163">
        <v>-890</v>
      </c>
      <c r="K44" s="200">
        <v>7380</v>
      </c>
      <c r="L44" s="165">
        <v>7624</v>
      </c>
      <c r="M44" s="164">
        <v>0.96799580272822661</v>
      </c>
      <c r="N44" s="163">
        <v>-244</v>
      </c>
      <c r="O44" s="162">
        <v>0.58008130081300813</v>
      </c>
      <c r="P44" s="161">
        <v>0.67825288562434416</v>
      </c>
      <c r="Q44" s="160">
        <v>-9.8171584811336032E-2</v>
      </c>
      <c r="R44" s="139"/>
      <c r="S44" s="139"/>
    </row>
    <row r="45" spans="1:19" x14ac:dyDescent="0.4">
      <c r="A45" s="169"/>
      <c r="B45" s="169"/>
      <c r="C45" s="168" t="s">
        <v>90</v>
      </c>
      <c r="D45" s="167"/>
      <c r="E45" s="167"/>
      <c r="F45" s="6" t="s">
        <v>84</v>
      </c>
      <c r="G45" s="166">
        <v>2135</v>
      </c>
      <c r="H45" s="165">
        <v>1958</v>
      </c>
      <c r="I45" s="164">
        <v>1.0903983656792646</v>
      </c>
      <c r="J45" s="163">
        <v>177</v>
      </c>
      <c r="K45" s="200">
        <v>3600</v>
      </c>
      <c r="L45" s="165">
        <v>3602</v>
      </c>
      <c r="M45" s="164">
        <v>0.9994447529150472</v>
      </c>
      <c r="N45" s="163">
        <v>-2</v>
      </c>
      <c r="O45" s="162">
        <v>0.59305555555555556</v>
      </c>
      <c r="P45" s="161">
        <v>0.54358689616879508</v>
      </c>
      <c r="Q45" s="160">
        <v>4.9468659386760483E-2</v>
      </c>
      <c r="R45" s="139"/>
      <c r="S45" s="139"/>
    </row>
    <row r="46" spans="1:19" x14ac:dyDescent="0.4">
      <c r="A46" s="169"/>
      <c r="B46" s="169"/>
      <c r="C46" s="168" t="s">
        <v>93</v>
      </c>
      <c r="D46" s="167"/>
      <c r="E46" s="167"/>
      <c r="F46" s="6" t="s">
        <v>84</v>
      </c>
      <c r="G46" s="166">
        <v>4634</v>
      </c>
      <c r="H46" s="165">
        <v>4114</v>
      </c>
      <c r="I46" s="164">
        <v>1.1263976665046185</v>
      </c>
      <c r="J46" s="163">
        <v>520</v>
      </c>
      <c r="K46" s="200">
        <v>7290</v>
      </c>
      <c r="L46" s="165">
        <v>7742</v>
      </c>
      <c r="M46" s="164">
        <v>0.94161715319039008</v>
      </c>
      <c r="N46" s="163">
        <v>-452</v>
      </c>
      <c r="O46" s="162">
        <v>0.63566529492455415</v>
      </c>
      <c r="P46" s="161">
        <v>0.53138723843967972</v>
      </c>
      <c r="Q46" s="160">
        <v>0.10427805648487443</v>
      </c>
      <c r="R46" s="139"/>
      <c r="S46" s="139"/>
    </row>
    <row r="47" spans="1:19" x14ac:dyDescent="0.4">
      <c r="A47" s="169"/>
      <c r="B47" s="169"/>
      <c r="C47" s="168" t="s">
        <v>97</v>
      </c>
      <c r="D47" s="167"/>
      <c r="E47" s="167"/>
      <c r="F47" s="6" t="s">
        <v>84</v>
      </c>
      <c r="G47" s="166">
        <v>12470</v>
      </c>
      <c r="H47" s="165">
        <v>12123</v>
      </c>
      <c r="I47" s="164">
        <v>1.0286232780664852</v>
      </c>
      <c r="J47" s="163">
        <v>347</v>
      </c>
      <c r="K47" s="200">
        <v>16778</v>
      </c>
      <c r="L47" s="165">
        <v>15136</v>
      </c>
      <c r="M47" s="164">
        <v>1.1084830866807611</v>
      </c>
      <c r="N47" s="163">
        <v>1642</v>
      </c>
      <c r="O47" s="162">
        <v>0.74323518893789486</v>
      </c>
      <c r="P47" s="161">
        <v>0.80093816067653278</v>
      </c>
      <c r="Q47" s="160">
        <v>-5.770297173863792E-2</v>
      </c>
      <c r="R47" s="139"/>
      <c r="S47" s="139"/>
    </row>
    <row r="48" spans="1:19" x14ac:dyDescent="0.4">
      <c r="A48" s="169"/>
      <c r="B48" s="169"/>
      <c r="C48" s="168" t="s">
        <v>91</v>
      </c>
      <c r="D48" s="167"/>
      <c r="E48" s="167"/>
      <c r="F48" s="6" t="s">
        <v>84</v>
      </c>
      <c r="G48" s="166">
        <v>1438</v>
      </c>
      <c r="H48" s="165">
        <v>1407</v>
      </c>
      <c r="I48" s="164">
        <v>1.0220326936744848</v>
      </c>
      <c r="J48" s="163">
        <v>31</v>
      </c>
      <c r="K48" s="200">
        <v>2700</v>
      </c>
      <c r="L48" s="165">
        <v>2700</v>
      </c>
      <c r="M48" s="164">
        <v>1</v>
      </c>
      <c r="N48" s="163">
        <v>0</v>
      </c>
      <c r="O48" s="162">
        <v>0.53259259259259262</v>
      </c>
      <c r="P48" s="161">
        <v>0.52111111111111108</v>
      </c>
      <c r="Q48" s="160">
        <v>1.1481481481481537E-2</v>
      </c>
      <c r="R48" s="139"/>
      <c r="S48" s="139"/>
    </row>
    <row r="49" spans="1:19" x14ac:dyDescent="0.4">
      <c r="A49" s="169"/>
      <c r="B49" s="169"/>
      <c r="C49" s="168" t="s">
        <v>111</v>
      </c>
      <c r="D49" s="167"/>
      <c r="E49" s="167"/>
      <c r="F49" s="6" t="s">
        <v>84</v>
      </c>
      <c r="G49" s="166">
        <v>969</v>
      </c>
      <c r="H49" s="165">
        <v>671</v>
      </c>
      <c r="I49" s="164">
        <v>1.4441132637853948</v>
      </c>
      <c r="J49" s="163">
        <v>298</v>
      </c>
      <c r="K49" s="200">
        <v>1750</v>
      </c>
      <c r="L49" s="165">
        <v>1584</v>
      </c>
      <c r="M49" s="164">
        <v>1.1047979797979799</v>
      </c>
      <c r="N49" s="163">
        <v>166</v>
      </c>
      <c r="O49" s="162">
        <v>0.55371428571428571</v>
      </c>
      <c r="P49" s="161">
        <v>0.4236111111111111</v>
      </c>
      <c r="Q49" s="160">
        <v>0.13010317460317461</v>
      </c>
      <c r="R49" s="139"/>
      <c r="S49" s="139"/>
    </row>
    <row r="50" spans="1:19" x14ac:dyDescent="0.4">
      <c r="A50" s="169"/>
      <c r="B50" s="169"/>
      <c r="C50" s="168" t="s">
        <v>110</v>
      </c>
      <c r="D50" s="167"/>
      <c r="E50" s="167"/>
      <c r="F50" s="6" t="s">
        <v>84</v>
      </c>
      <c r="G50" s="166">
        <v>2140</v>
      </c>
      <c r="H50" s="165">
        <v>2203</v>
      </c>
      <c r="I50" s="164">
        <v>0.9714026327734907</v>
      </c>
      <c r="J50" s="163">
        <v>-63</v>
      </c>
      <c r="K50" s="200">
        <v>2700</v>
      </c>
      <c r="L50" s="165">
        <v>2970</v>
      </c>
      <c r="M50" s="164">
        <v>0.90909090909090906</v>
      </c>
      <c r="N50" s="163">
        <v>-270</v>
      </c>
      <c r="O50" s="162">
        <v>0.79259259259259263</v>
      </c>
      <c r="P50" s="161">
        <v>0.74175084175084172</v>
      </c>
      <c r="Q50" s="160">
        <v>5.084175084175091E-2</v>
      </c>
      <c r="R50" s="139"/>
      <c r="S50" s="139"/>
    </row>
    <row r="51" spans="1:19" x14ac:dyDescent="0.4">
      <c r="A51" s="169"/>
      <c r="B51" s="169"/>
      <c r="C51" s="168" t="s">
        <v>109</v>
      </c>
      <c r="D51" s="167"/>
      <c r="E51" s="167"/>
      <c r="F51" s="6" t="s">
        <v>88</v>
      </c>
      <c r="G51" s="166">
        <v>832</v>
      </c>
      <c r="H51" s="165">
        <v>736</v>
      </c>
      <c r="I51" s="164">
        <v>1.1304347826086956</v>
      </c>
      <c r="J51" s="163">
        <v>96</v>
      </c>
      <c r="K51" s="200">
        <v>1334</v>
      </c>
      <c r="L51" s="165">
        <v>1340</v>
      </c>
      <c r="M51" s="164">
        <v>0.9955223880597015</v>
      </c>
      <c r="N51" s="163">
        <v>-6</v>
      </c>
      <c r="O51" s="162">
        <v>0.62368815592203897</v>
      </c>
      <c r="P51" s="161">
        <v>0.54925373134328359</v>
      </c>
      <c r="Q51" s="160">
        <v>7.4434424578755376E-2</v>
      </c>
      <c r="R51" s="139"/>
      <c r="S51" s="139"/>
    </row>
    <row r="52" spans="1:19" x14ac:dyDescent="0.4">
      <c r="A52" s="169"/>
      <c r="B52" s="169"/>
      <c r="C52" s="168" t="s">
        <v>108</v>
      </c>
      <c r="D52" s="167"/>
      <c r="E52" s="167"/>
      <c r="F52" s="6" t="s">
        <v>84</v>
      </c>
      <c r="G52" s="166">
        <v>969</v>
      </c>
      <c r="H52" s="165">
        <v>576</v>
      </c>
      <c r="I52" s="164">
        <v>1.6822916666666667</v>
      </c>
      <c r="J52" s="163">
        <v>393</v>
      </c>
      <c r="K52" s="200">
        <v>1760</v>
      </c>
      <c r="L52" s="165">
        <v>1760</v>
      </c>
      <c r="M52" s="164">
        <v>1</v>
      </c>
      <c r="N52" s="163">
        <v>0</v>
      </c>
      <c r="O52" s="162">
        <v>0.55056818181818179</v>
      </c>
      <c r="P52" s="161">
        <v>0.32727272727272727</v>
      </c>
      <c r="Q52" s="160">
        <v>0.22329545454545452</v>
      </c>
      <c r="R52" s="139"/>
      <c r="S52" s="139"/>
    </row>
    <row r="53" spans="1:19" x14ac:dyDescent="0.4">
      <c r="A53" s="169"/>
      <c r="B53" s="169"/>
      <c r="C53" s="168" t="s">
        <v>107</v>
      </c>
      <c r="D53" s="167"/>
      <c r="E53" s="167"/>
      <c r="F53" s="6" t="s">
        <v>84</v>
      </c>
      <c r="G53" s="166">
        <v>1193</v>
      </c>
      <c r="H53" s="165">
        <v>1499</v>
      </c>
      <c r="I53" s="164">
        <v>0.79586390927284856</v>
      </c>
      <c r="J53" s="163">
        <v>-306</v>
      </c>
      <c r="K53" s="200">
        <v>2700</v>
      </c>
      <c r="L53" s="165">
        <v>2700</v>
      </c>
      <c r="M53" s="164">
        <v>1</v>
      </c>
      <c r="N53" s="163">
        <v>0</v>
      </c>
      <c r="O53" s="162">
        <v>0.44185185185185183</v>
      </c>
      <c r="P53" s="161">
        <v>0.55518518518518523</v>
      </c>
      <c r="Q53" s="160">
        <v>-0.1133333333333334</v>
      </c>
      <c r="R53" s="139"/>
      <c r="S53" s="139"/>
    </row>
    <row r="54" spans="1:19" x14ac:dyDescent="0.4">
      <c r="A54" s="169"/>
      <c r="B54" s="169"/>
      <c r="C54" s="168" t="s">
        <v>106</v>
      </c>
      <c r="D54" s="167"/>
      <c r="E54" s="167"/>
      <c r="F54" s="6" t="s">
        <v>84</v>
      </c>
      <c r="G54" s="166">
        <v>1147</v>
      </c>
      <c r="H54" s="165">
        <v>1652</v>
      </c>
      <c r="I54" s="164">
        <v>0.69430992736077479</v>
      </c>
      <c r="J54" s="163">
        <v>-505</v>
      </c>
      <c r="K54" s="200">
        <v>2699</v>
      </c>
      <c r="L54" s="165">
        <v>2700</v>
      </c>
      <c r="M54" s="164">
        <v>0.99962962962962965</v>
      </c>
      <c r="N54" s="163">
        <v>-1</v>
      </c>
      <c r="O54" s="162">
        <v>0.42497221193034457</v>
      </c>
      <c r="P54" s="161">
        <v>0.61185185185185187</v>
      </c>
      <c r="Q54" s="160">
        <v>-0.1868796399215073</v>
      </c>
      <c r="R54" s="139"/>
      <c r="S54" s="139"/>
    </row>
    <row r="55" spans="1:19" x14ac:dyDescent="0.4">
      <c r="A55" s="169"/>
      <c r="B55" s="169"/>
      <c r="C55" s="168" t="s">
        <v>105</v>
      </c>
      <c r="D55" s="167"/>
      <c r="E55" s="167"/>
      <c r="F55" s="6" t="s">
        <v>84</v>
      </c>
      <c r="G55" s="166">
        <v>715</v>
      </c>
      <c r="H55" s="165">
        <v>772</v>
      </c>
      <c r="I55" s="164">
        <v>0.92616580310880825</v>
      </c>
      <c r="J55" s="163">
        <v>-57</v>
      </c>
      <c r="K55" s="200">
        <v>1760</v>
      </c>
      <c r="L55" s="165">
        <v>1760</v>
      </c>
      <c r="M55" s="164">
        <v>1</v>
      </c>
      <c r="N55" s="163">
        <v>0</v>
      </c>
      <c r="O55" s="162">
        <v>0.40625</v>
      </c>
      <c r="P55" s="161">
        <v>0.43863636363636366</v>
      </c>
      <c r="Q55" s="160">
        <v>-3.2386363636363658E-2</v>
      </c>
      <c r="R55" s="139"/>
      <c r="S55" s="139"/>
    </row>
    <row r="56" spans="1:19" x14ac:dyDescent="0.4">
      <c r="A56" s="169"/>
      <c r="B56" s="169"/>
      <c r="C56" s="168" t="s">
        <v>103</v>
      </c>
      <c r="D56" s="167"/>
      <c r="E56" s="167"/>
      <c r="F56" s="6" t="s">
        <v>84</v>
      </c>
      <c r="G56" s="166">
        <v>1398</v>
      </c>
      <c r="H56" s="165">
        <v>870</v>
      </c>
      <c r="I56" s="164">
        <v>1.606896551724138</v>
      </c>
      <c r="J56" s="163">
        <v>528</v>
      </c>
      <c r="K56" s="200">
        <v>1660</v>
      </c>
      <c r="L56" s="165">
        <v>1760</v>
      </c>
      <c r="M56" s="164">
        <v>0.94318181818181823</v>
      </c>
      <c r="N56" s="163">
        <v>-100</v>
      </c>
      <c r="O56" s="162">
        <v>0.84216867469879519</v>
      </c>
      <c r="P56" s="161">
        <v>0.49431818181818182</v>
      </c>
      <c r="Q56" s="160">
        <v>0.34785049288061337</v>
      </c>
      <c r="R56" s="139"/>
      <c r="S56" s="139"/>
    </row>
    <row r="57" spans="1:19" x14ac:dyDescent="0.4">
      <c r="A57" s="169"/>
      <c r="B57" s="169"/>
      <c r="C57" s="168" t="s">
        <v>102</v>
      </c>
      <c r="D57" s="167"/>
      <c r="E57" s="167"/>
      <c r="F57" s="6" t="s">
        <v>84</v>
      </c>
      <c r="G57" s="166">
        <v>657</v>
      </c>
      <c r="H57" s="165">
        <v>643</v>
      </c>
      <c r="I57" s="164">
        <v>1.0217729393468118</v>
      </c>
      <c r="J57" s="163">
        <v>14</v>
      </c>
      <c r="K57" s="200">
        <v>1610</v>
      </c>
      <c r="L57" s="165">
        <v>1750</v>
      </c>
      <c r="M57" s="164">
        <v>0.92</v>
      </c>
      <c r="N57" s="163">
        <v>-140</v>
      </c>
      <c r="O57" s="162">
        <v>0.4080745341614907</v>
      </c>
      <c r="P57" s="161">
        <v>0.36742857142857144</v>
      </c>
      <c r="Q57" s="160">
        <v>4.0645962732919261E-2</v>
      </c>
      <c r="R57" s="139"/>
      <c r="S57" s="139"/>
    </row>
    <row r="58" spans="1:19" x14ac:dyDescent="0.4">
      <c r="A58" s="169"/>
      <c r="B58" s="169"/>
      <c r="C58" s="168" t="s">
        <v>104</v>
      </c>
      <c r="D58" s="167"/>
      <c r="E58" s="167"/>
      <c r="F58" s="6" t="s">
        <v>84</v>
      </c>
      <c r="G58" s="166">
        <v>523</v>
      </c>
      <c r="H58" s="165">
        <v>666</v>
      </c>
      <c r="I58" s="164">
        <v>0.78528528528528529</v>
      </c>
      <c r="J58" s="163">
        <v>-143</v>
      </c>
      <c r="K58" s="200">
        <v>1200</v>
      </c>
      <c r="L58" s="165">
        <v>1218</v>
      </c>
      <c r="M58" s="164">
        <v>0.98522167487684731</v>
      </c>
      <c r="N58" s="163">
        <v>-18</v>
      </c>
      <c r="O58" s="162">
        <v>0.43583333333333335</v>
      </c>
      <c r="P58" s="161">
        <v>0.54679802955665024</v>
      </c>
      <c r="Q58" s="160">
        <v>-0.11096469622331689</v>
      </c>
      <c r="R58" s="139"/>
      <c r="S58" s="139"/>
    </row>
    <row r="59" spans="1:19" x14ac:dyDescent="0.4">
      <c r="A59" s="169"/>
      <c r="B59" s="169"/>
      <c r="C59" s="168" t="s">
        <v>101</v>
      </c>
      <c r="D59" s="167"/>
      <c r="E59" s="167"/>
      <c r="F59" s="6" t="s">
        <v>84</v>
      </c>
      <c r="G59" s="166">
        <v>1586</v>
      </c>
      <c r="H59" s="165">
        <v>1429</v>
      </c>
      <c r="I59" s="164">
        <v>1.1098670398880335</v>
      </c>
      <c r="J59" s="163">
        <v>157</v>
      </c>
      <c r="K59" s="200">
        <v>3534</v>
      </c>
      <c r="L59" s="165">
        <v>4104</v>
      </c>
      <c r="M59" s="164">
        <v>0.86111111111111116</v>
      </c>
      <c r="N59" s="163">
        <v>-570</v>
      </c>
      <c r="O59" s="162">
        <v>0.44878324844368989</v>
      </c>
      <c r="P59" s="161">
        <v>0.34819688109161795</v>
      </c>
      <c r="Q59" s="160">
        <v>0.10058636735207194</v>
      </c>
      <c r="R59" s="139"/>
      <c r="S59" s="139"/>
    </row>
    <row r="60" spans="1:19" x14ac:dyDescent="0.4">
      <c r="A60" s="169"/>
      <c r="B60" s="169"/>
      <c r="C60" s="168" t="s">
        <v>98</v>
      </c>
      <c r="D60" s="5" t="s">
        <v>0</v>
      </c>
      <c r="E60" s="167" t="s">
        <v>89</v>
      </c>
      <c r="F60" s="6" t="s">
        <v>84</v>
      </c>
      <c r="G60" s="166">
        <v>1958</v>
      </c>
      <c r="H60" s="165">
        <v>1594</v>
      </c>
      <c r="I60" s="164">
        <v>1.2283563362609786</v>
      </c>
      <c r="J60" s="163">
        <v>364</v>
      </c>
      <c r="K60" s="200">
        <v>2700</v>
      </c>
      <c r="L60" s="165">
        <v>2700</v>
      </c>
      <c r="M60" s="164">
        <v>1</v>
      </c>
      <c r="N60" s="163">
        <v>0</v>
      </c>
      <c r="O60" s="162">
        <v>0.72518518518518515</v>
      </c>
      <c r="P60" s="161">
        <v>0.59037037037037032</v>
      </c>
      <c r="Q60" s="160">
        <v>0.13481481481481483</v>
      </c>
      <c r="R60" s="139"/>
      <c r="S60" s="139"/>
    </row>
    <row r="61" spans="1:19" x14ac:dyDescent="0.4">
      <c r="A61" s="169"/>
      <c r="B61" s="169"/>
      <c r="C61" s="168" t="s">
        <v>96</v>
      </c>
      <c r="D61" s="5" t="s">
        <v>0</v>
      </c>
      <c r="E61" s="167" t="s">
        <v>89</v>
      </c>
      <c r="F61" s="6" t="s">
        <v>84</v>
      </c>
      <c r="G61" s="166">
        <v>1241</v>
      </c>
      <c r="H61" s="165">
        <v>673</v>
      </c>
      <c r="I61" s="164">
        <v>1.8439821693907876</v>
      </c>
      <c r="J61" s="163">
        <v>568</v>
      </c>
      <c r="K61" s="200">
        <v>1750</v>
      </c>
      <c r="L61" s="165">
        <v>1997</v>
      </c>
      <c r="M61" s="164">
        <v>0.87631447170756138</v>
      </c>
      <c r="N61" s="163">
        <v>-247</v>
      </c>
      <c r="O61" s="162">
        <v>0.70914285714285719</v>
      </c>
      <c r="P61" s="161">
        <v>0.33700550826239362</v>
      </c>
      <c r="Q61" s="160">
        <v>0.37213734888046357</v>
      </c>
      <c r="R61" s="139"/>
      <c r="S61" s="139"/>
    </row>
    <row r="62" spans="1:19" x14ac:dyDescent="0.4">
      <c r="A62" s="169"/>
      <c r="B62" s="169"/>
      <c r="C62" s="168" t="s">
        <v>93</v>
      </c>
      <c r="D62" s="5" t="s">
        <v>0</v>
      </c>
      <c r="E62" s="167" t="s">
        <v>89</v>
      </c>
      <c r="F62" s="6" t="s">
        <v>84</v>
      </c>
      <c r="G62" s="166">
        <v>584</v>
      </c>
      <c r="H62" s="165">
        <v>489</v>
      </c>
      <c r="I62" s="164">
        <v>1.1942740286298568</v>
      </c>
      <c r="J62" s="163">
        <v>95</v>
      </c>
      <c r="K62" s="200">
        <v>1584</v>
      </c>
      <c r="L62" s="165">
        <v>1566</v>
      </c>
      <c r="M62" s="164">
        <v>1.0114942528735633</v>
      </c>
      <c r="N62" s="163">
        <v>18</v>
      </c>
      <c r="O62" s="162">
        <v>0.36868686868686867</v>
      </c>
      <c r="P62" s="161">
        <v>0.31226053639846746</v>
      </c>
      <c r="Q62" s="160">
        <v>5.6426332288401215E-2</v>
      </c>
      <c r="R62" s="139"/>
      <c r="S62" s="139"/>
    </row>
    <row r="63" spans="1:19" x14ac:dyDescent="0.4">
      <c r="A63" s="169"/>
      <c r="B63" s="150"/>
      <c r="C63" s="149" t="s">
        <v>97</v>
      </c>
      <c r="D63" s="11" t="s">
        <v>0</v>
      </c>
      <c r="E63" s="147" t="s">
        <v>89</v>
      </c>
      <c r="F63" s="6" t="s">
        <v>88</v>
      </c>
      <c r="G63" s="146">
        <v>0</v>
      </c>
      <c r="H63" s="145">
        <v>0</v>
      </c>
      <c r="I63" s="144" t="e">
        <v>#DIV/0!</v>
      </c>
      <c r="J63" s="143">
        <v>0</v>
      </c>
      <c r="K63" s="198">
        <v>0</v>
      </c>
      <c r="L63" s="145">
        <v>0</v>
      </c>
      <c r="M63" s="144" t="e">
        <v>#DIV/0!</v>
      </c>
      <c r="N63" s="143">
        <v>0</v>
      </c>
      <c r="O63" s="142" t="e">
        <v>#DIV/0!</v>
      </c>
      <c r="P63" s="141" t="e">
        <v>#DIV/0!</v>
      </c>
      <c r="Q63" s="140" t="e">
        <v>#DIV/0!</v>
      </c>
      <c r="R63" s="139"/>
      <c r="S63" s="139"/>
    </row>
    <row r="64" spans="1:19" x14ac:dyDescent="0.4">
      <c r="A64" s="169"/>
      <c r="B64" s="159" t="s">
        <v>1</v>
      </c>
      <c r="C64" s="158"/>
      <c r="D64" s="175"/>
      <c r="E64" s="158"/>
      <c r="F64" s="174"/>
      <c r="G64" s="157">
        <v>1452</v>
      </c>
      <c r="H64" s="156">
        <v>734</v>
      </c>
      <c r="I64" s="155">
        <v>1.9782016348773841</v>
      </c>
      <c r="J64" s="154">
        <v>718</v>
      </c>
      <c r="K64" s="157">
        <v>3240</v>
      </c>
      <c r="L64" s="156">
        <v>3220</v>
      </c>
      <c r="M64" s="155">
        <v>1.0062111801242235</v>
      </c>
      <c r="N64" s="154">
        <v>20</v>
      </c>
      <c r="O64" s="153">
        <v>0.44814814814814813</v>
      </c>
      <c r="P64" s="152">
        <v>0.22795031055900622</v>
      </c>
      <c r="Q64" s="151">
        <v>0.22019783758914191</v>
      </c>
      <c r="R64" s="139"/>
      <c r="S64" s="139"/>
    </row>
    <row r="65" spans="1:19" x14ac:dyDescent="0.4">
      <c r="A65" s="169"/>
      <c r="B65" s="169"/>
      <c r="C65" s="168" t="s">
        <v>104</v>
      </c>
      <c r="D65" s="167"/>
      <c r="E65" s="167"/>
      <c r="F65" s="6" t="s">
        <v>84</v>
      </c>
      <c r="G65" s="166">
        <v>312</v>
      </c>
      <c r="H65" s="165">
        <v>135</v>
      </c>
      <c r="I65" s="164">
        <v>2.3111111111111109</v>
      </c>
      <c r="J65" s="163">
        <v>177</v>
      </c>
      <c r="K65" s="166">
        <v>540</v>
      </c>
      <c r="L65" s="165">
        <v>522</v>
      </c>
      <c r="M65" s="164">
        <v>1.0344827586206897</v>
      </c>
      <c r="N65" s="163">
        <v>18</v>
      </c>
      <c r="O65" s="162">
        <v>0.57777777777777772</v>
      </c>
      <c r="P65" s="161">
        <v>0.25862068965517243</v>
      </c>
      <c r="Q65" s="160">
        <v>0.31915708812260529</v>
      </c>
      <c r="R65" s="139"/>
      <c r="S65" s="139"/>
    </row>
    <row r="66" spans="1:19" x14ac:dyDescent="0.4">
      <c r="A66" s="169"/>
      <c r="B66" s="169"/>
      <c r="C66" s="168" t="s">
        <v>103</v>
      </c>
      <c r="D66" s="167"/>
      <c r="E66" s="167"/>
      <c r="F66" s="173"/>
      <c r="G66" s="166"/>
      <c r="H66" s="165"/>
      <c r="I66" s="164" t="e">
        <v>#DIV/0!</v>
      </c>
      <c r="J66" s="163">
        <v>0</v>
      </c>
      <c r="K66" s="166"/>
      <c r="L66" s="165"/>
      <c r="M66" s="164" t="e">
        <v>#DIV/0!</v>
      </c>
      <c r="N66" s="163">
        <v>0</v>
      </c>
      <c r="O66" s="162" t="e">
        <v>#DIV/0!</v>
      </c>
      <c r="P66" s="161" t="e">
        <v>#DIV/0!</v>
      </c>
      <c r="Q66" s="160" t="e">
        <v>#DIV/0!</v>
      </c>
      <c r="R66" s="139"/>
      <c r="S66" s="139"/>
    </row>
    <row r="67" spans="1:19" x14ac:dyDescent="0.4">
      <c r="A67" s="169"/>
      <c r="B67" s="169"/>
      <c r="C67" s="168" t="s">
        <v>102</v>
      </c>
      <c r="D67" s="167"/>
      <c r="E67" s="167"/>
      <c r="F67" s="173"/>
      <c r="G67" s="166"/>
      <c r="H67" s="165"/>
      <c r="I67" s="164" t="e">
        <v>#DIV/0!</v>
      </c>
      <c r="J67" s="163">
        <v>0</v>
      </c>
      <c r="K67" s="166"/>
      <c r="L67" s="165"/>
      <c r="M67" s="164" t="e">
        <v>#DIV/0!</v>
      </c>
      <c r="N67" s="163">
        <v>0</v>
      </c>
      <c r="O67" s="162" t="e">
        <v>#DIV/0!</v>
      </c>
      <c r="P67" s="161" t="e">
        <v>#DIV/0!</v>
      </c>
      <c r="Q67" s="160" t="e">
        <v>#DIV/0!</v>
      </c>
      <c r="R67" s="139"/>
      <c r="S67" s="139"/>
    </row>
    <row r="68" spans="1:19" x14ac:dyDescent="0.4">
      <c r="A68" s="169"/>
      <c r="B68" s="169"/>
      <c r="C68" s="168" t="s">
        <v>101</v>
      </c>
      <c r="D68" s="167"/>
      <c r="E68" s="167"/>
      <c r="F68" s="6" t="s">
        <v>84</v>
      </c>
      <c r="G68" s="166">
        <v>536</v>
      </c>
      <c r="H68" s="165">
        <v>314</v>
      </c>
      <c r="I68" s="164">
        <v>1.7070063694267517</v>
      </c>
      <c r="J68" s="163">
        <v>222</v>
      </c>
      <c r="K68" s="166">
        <v>1080</v>
      </c>
      <c r="L68" s="165">
        <v>1080</v>
      </c>
      <c r="M68" s="164">
        <v>1</v>
      </c>
      <c r="N68" s="163">
        <v>0</v>
      </c>
      <c r="O68" s="162">
        <v>0.49629629629629629</v>
      </c>
      <c r="P68" s="161">
        <v>0.29074074074074074</v>
      </c>
      <c r="Q68" s="160">
        <v>0.20555555555555555</v>
      </c>
      <c r="R68" s="139"/>
      <c r="S68" s="139"/>
    </row>
    <row r="69" spans="1:19" x14ac:dyDescent="0.4">
      <c r="A69" s="150"/>
      <c r="B69" s="150"/>
      <c r="C69" s="149" t="s">
        <v>90</v>
      </c>
      <c r="D69" s="147"/>
      <c r="E69" s="147"/>
      <c r="F69" s="12" t="s">
        <v>84</v>
      </c>
      <c r="G69" s="146">
        <v>604</v>
      </c>
      <c r="H69" s="145">
        <v>285</v>
      </c>
      <c r="I69" s="144">
        <v>2.119298245614035</v>
      </c>
      <c r="J69" s="143">
        <v>319</v>
      </c>
      <c r="K69" s="146">
        <v>1620</v>
      </c>
      <c r="L69" s="145">
        <v>1618</v>
      </c>
      <c r="M69" s="144">
        <v>1.0012360939431397</v>
      </c>
      <c r="N69" s="143">
        <v>2</v>
      </c>
      <c r="O69" s="142">
        <v>0.37283950617283951</v>
      </c>
      <c r="P69" s="141">
        <v>0.17614338689740419</v>
      </c>
      <c r="Q69" s="140">
        <v>0.19669611927543532</v>
      </c>
      <c r="R69" s="139"/>
      <c r="S69" s="139"/>
    </row>
    <row r="70" spans="1:19" x14ac:dyDescent="0.4">
      <c r="G70" s="138"/>
      <c r="H70" s="138"/>
      <c r="I70" s="138"/>
      <c r="J70" s="138"/>
      <c r="K70" s="138"/>
      <c r="L70" s="138"/>
      <c r="M70" s="138"/>
      <c r="N70" s="138"/>
      <c r="O70" s="137"/>
      <c r="P70" s="137"/>
      <c r="Q70" s="137"/>
    </row>
    <row r="71" spans="1:19" x14ac:dyDescent="0.4">
      <c r="C71" s="8" t="s">
        <v>83</v>
      </c>
    </row>
    <row r="72" spans="1:19" x14ac:dyDescent="0.4">
      <c r="C72" s="9" t="s">
        <v>82</v>
      </c>
    </row>
    <row r="73" spans="1:19" x14ac:dyDescent="0.4">
      <c r="C73" s="8" t="s">
        <v>81</v>
      </c>
    </row>
    <row r="74" spans="1:19" x14ac:dyDescent="0.4">
      <c r="C74" s="8" t="s">
        <v>80</v>
      </c>
    </row>
    <row r="75" spans="1:19" x14ac:dyDescent="0.4">
      <c r="C75" s="8" t="s">
        <v>79</v>
      </c>
    </row>
  </sheetData>
  <mergeCells count="15">
    <mergeCell ref="A1:D1"/>
    <mergeCell ref="A3:F4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</mergeCells>
  <phoneticPr fontId="3"/>
  <hyperlinks>
    <hyperlink ref="A1" location="'R3'!A1" display="令和３年度"/>
    <hyperlink ref="A1:D1" location="'h26'!A1" display="'h26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showGridLines="0" zoomScale="90" zoomScaleNormal="90" workbookViewId="0">
      <pane xSplit="6" ySplit="5" topLeftCell="G27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36" customWidth="1"/>
    <col min="2" max="2" width="1.125" style="136" customWidth="1"/>
    <col min="3" max="3" width="6.75" style="136" customWidth="1"/>
    <col min="4" max="4" width="2.625" style="136" bestFit="1" customWidth="1"/>
    <col min="5" max="5" width="7.125" style="136" bestFit="1" customWidth="1"/>
    <col min="6" max="6" width="6.375" style="136" customWidth="1"/>
    <col min="7" max="8" width="12.75" style="136" bestFit="1" customWidth="1"/>
    <col min="9" max="9" width="7.625" style="136" customWidth="1"/>
    <col min="10" max="10" width="9.625" style="136" customWidth="1"/>
    <col min="11" max="12" width="12.75" style="136" bestFit="1" customWidth="1"/>
    <col min="13" max="13" width="7.625" style="136" customWidth="1"/>
    <col min="14" max="16" width="9.625" style="136" customWidth="1"/>
    <col min="17" max="17" width="8.625" style="136" customWidth="1"/>
    <col min="18" max="16384" width="9" style="136"/>
  </cols>
  <sheetData>
    <row r="1" spans="1:19" ht="17.25" customHeight="1" thickBot="1" x14ac:dyDescent="0.45">
      <c r="A1" s="281" t="str">
        <f>'h26'!A1</f>
        <v>平成26年度</v>
      </c>
      <c r="B1" s="281"/>
      <c r="C1" s="281"/>
      <c r="D1" s="281"/>
      <c r="E1" s="89"/>
      <c r="F1" s="89"/>
      <c r="G1" s="89"/>
      <c r="H1" s="89"/>
      <c r="I1" s="89"/>
      <c r="J1" s="92" t="str">
        <f ca="1">RIGHT(CELL("filename",$A$1),LEN(CELL("filename",$A$1))-FIND("]",CELL("filename",$A$1)))</f>
        <v>12月（下旬）</v>
      </c>
      <c r="K1" s="93" t="s">
        <v>72</v>
      </c>
      <c r="L1" s="89"/>
      <c r="M1" s="89"/>
      <c r="N1" s="89"/>
      <c r="O1" s="89"/>
      <c r="P1" s="89"/>
      <c r="Q1" s="89"/>
    </row>
    <row r="2" spans="1:19" x14ac:dyDescent="0.4">
      <c r="A2" s="299">
        <v>26</v>
      </c>
      <c r="B2" s="284"/>
      <c r="C2" s="1">
        <v>2014</v>
      </c>
      <c r="D2" s="2" t="s">
        <v>141</v>
      </c>
      <c r="E2" s="2">
        <v>12</v>
      </c>
      <c r="F2" s="2" t="s">
        <v>140</v>
      </c>
      <c r="G2" s="291" t="s">
        <v>139</v>
      </c>
      <c r="H2" s="284"/>
      <c r="I2" s="284"/>
      <c r="J2" s="292"/>
      <c r="K2" s="284" t="s">
        <v>138</v>
      </c>
      <c r="L2" s="284"/>
      <c r="M2" s="284"/>
      <c r="N2" s="284"/>
      <c r="O2" s="291" t="s">
        <v>137</v>
      </c>
      <c r="P2" s="284"/>
      <c r="Q2" s="302"/>
    </row>
    <row r="3" spans="1:19" x14ac:dyDescent="0.4">
      <c r="A3" s="295" t="s">
        <v>136</v>
      </c>
      <c r="B3" s="296"/>
      <c r="C3" s="296"/>
      <c r="D3" s="296"/>
      <c r="E3" s="296"/>
      <c r="F3" s="296"/>
      <c r="G3" s="293" t="s">
        <v>329</v>
      </c>
      <c r="H3" s="287" t="s">
        <v>328</v>
      </c>
      <c r="I3" s="289" t="s">
        <v>133</v>
      </c>
      <c r="J3" s="290"/>
      <c r="K3" s="285" t="s">
        <v>329</v>
      </c>
      <c r="L3" s="287" t="s">
        <v>328</v>
      </c>
      <c r="M3" s="289" t="s">
        <v>133</v>
      </c>
      <c r="N3" s="290"/>
      <c r="O3" s="303" t="s">
        <v>329</v>
      </c>
      <c r="P3" s="282" t="s">
        <v>328</v>
      </c>
      <c r="Q3" s="300" t="s">
        <v>131</v>
      </c>
    </row>
    <row r="4" spans="1:19" ht="14.25" thickBot="1" x14ac:dyDescent="0.45">
      <c r="A4" s="297"/>
      <c r="B4" s="298"/>
      <c r="C4" s="298"/>
      <c r="D4" s="298"/>
      <c r="E4" s="298"/>
      <c r="F4" s="298"/>
      <c r="G4" s="294"/>
      <c r="H4" s="288"/>
      <c r="I4" s="3" t="s">
        <v>132</v>
      </c>
      <c r="J4" s="4" t="s">
        <v>131</v>
      </c>
      <c r="K4" s="286"/>
      <c r="L4" s="288"/>
      <c r="M4" s="3" t="s">
        <v>132</v>
      </c>
      <c r="N4" s="4" t="s">
        <v>131</v>
      </c>
      <c r="O4" s="304"/>
      <c r="P4" s="283"/>
      <c r="Q4" s="301"/>
    </row>
    <row r="5" spans="1:19" x14ac:dyDescent="0.4">
      <c r="A5" s="176" t="s">
        <v>149</v>
      </c>
      <c r="B5" s="195"/>
      <c r="C5" s="195"/>
      <c r="D5" s="195"/>
      <c r="E5" s="195"/>
      <c r="F5" s="195"/>
      <c r="G5" s="194">
        <v>180325</v>
      </c>
      <c r="H5" s="193">
        <v>190797</v>
      </c>
      <c r="I5" s="192">
        <v>0.94511444100274111</v>
      </c>
      <c r="J5" s="191">
        <v>-10472</v>
      </c>
      <c r="K5" s="194">
        <v>237918</v>
      </c>
      <c r="L5" s="193">
        <v>235820</v>
      </c>
      <c r="M5" s="192">
        <v>1.008896616063099</v>
      </c>
      <c r="N5" s="191">
        <v>2098</v>
      </c>
      <c r="O5" s="190">
        <v>0.75792920249833973</v>
      </c>
      <c r="P5" s="189">
        <v>0.80907895852769063</v>
      </c>
      <c r="Q5" s="188">
        <v>-5.1149756029350901E-2</v>
      </c>
      <c r="R5" s="139"/>
      <c r="S5" s="139"/>
    </row>
    <row r="6" spans="1:19" x14ac:dyDescent="0.4">
      <c r="A6" s="159" t="s">
        <v>129</v>
      </c>
      <c r="B6" s="158" t="s">
        <v>128</v>
      </c>
      <c r="C6" s="158"/>
      <c r="D6" s="158"/>
      <c r="E6" s="158"/>
      <c r="F6" s="158"/>
      <c r="G6" s="157">
        <v>73837</v>
      </c>
      <c r="H6" s="156">
        <v>79996</v>
      </c>
      <c r="I6" s="155">
        <v>0.92300865043252167</v>
      </c>
      <c r="J6" s="154">
        <v>-6159</v>
      </c>
      <c r="K6" s="177">
        <v>95865</v>
      </c>
      <c r="L6" s="156">
        <v>96962</v>
      </c>
      <c r="M6" s="155">
        <v>0.98868628947422699</v>
      </c>
      <c r="N6" s="154">
        <v>-1097</v>
      </c>
      <c r="O6" s="153">
        <v>0.77021853648359673</v>
      </c>
      <c r="P6" s="152">
        <v>0.82502423629875621</v>
      </c>
      <c r="Q6" s="151">
        <v>-5.4805699815159481E-2</v>
      </c>
      <c r="R6" s="139"/>
      <c r="S6" s="139"/>
    </row>
    <row r="7" spans="1:19" x14ac:dyDescent="0.4">
      <c r="A7" s="169"/>
      <c r="B7" s="159" t="s">
        <v>127</v>
      </c>
      <c r="C7" s="158"/>
      <c r="D7" s="158"/>
      <c r="E7" s="158"/>
      <c r="F7" s="158"/>
      <c r="G7" s="157">
        <v>49963</v>
      </c>
      <c r="H7" s="156">
        <v>53487</v>
      </c>
      <c r="I7" s="155">
        <v>0.93411483164133335</v>
      </c>
      <c r="J7" s="154">
        <v>-3524</v>
      </c>
      <c r="K7" s="157">
        <v>64471</v>
      </c>
      <c r="L7" s="156">
        <v>63847</v>
      </c>
      <c r="M7" s="155">
        <v>1.0097733644493869</v>
      </c>
      <c r="N7" s="154">
        <v>624</v>
      </c>
      <c r="O7" s="153">
        <v>0.77496859052907507</v>
      </c>
      <c r="P7" s="152">
        <v>0.83773709023133425</v>
      </c>
      <c r="Q7" s="151">
        <v>-6.2768499702259173E-2</v>
      </c>
      <c r="R7" s="139"/>
      <c r="S7" s="139"/>
    </row>
    <row r="8" spans="1:19" x14ac:dyDescent="0.4">
      <c r="A8" s="169"/>
      <c r="B8" s="169"/>
      <c r="C8" s="168" t="s">
        <v>98</v>
      </c>
      <c r="D8" s="5"/>
      <c r="E8" s="167"/>
      <c r="F8" s="6" t="s">
        <v>84</v>
      </c>
      <c r="G8" s="166">
        <v>41231</v>
      </c>
      <c r="H8" s="165">
        <v>45465</v>
      </c>
      <c r="I8" s="164">
        <v>0.90687341911360386</v>
      </c>
      <c r="J8" s="163">
        <v>-4234</v>
      </c>
      <c r="K8" s="166">
        <v>51656</v>
      </c>
      <c r="L8" s="165">
        <v>53319</v>
      </c>
      <c r="M8" s="164">
        <v>0.96881036778634255</v>
      </c>
      <c r="N8" s="163">
        <v>-1663</v>
      </c>
      <c r="O8" s="162">
        <v>0.79818414124206283</v>
      </c>
      <c r="P8" s="161">
        <v>0.85269791256400163</v>
      </c>
      <c r="Q8" s="160">
        <v>-5.4513771321938798E-2</v>
      </c>
      <c r="R8" s="139"/>
      <c r="S8" s="139"/>
    </row>
    <row r="9" spans="1:19" x14ac:dyDescent="0.4">
      <c r="A9" s="169"/>
      <c r="B9" s="169"/>
      <c r="C9" s="168" t="s">
        <v>112</v>
      </c>
      <c r="D9" s="167"/>
      <c r="E9" s="167"/>
      <c r="F9" s="6" t="s">
        <v>84</v>
      </c>
      <c r="G9" s="166">
        <v>8732</v>
      </c>
      <c r="H9" s="165">
        <v>6913</v>
      </c>
      <c r="I9" s="164">
        <v>1.2631274410530884</v>
      </c>
      <c r="J9" s="163">
        <v>1819</v>
      </c>
      <c r="K9" s="166">
        <v>12815</v>
      </c>
      <c r="L9" s="165">
        <v>9130</v>
      </c>
      <c r="M9" s="164">
        <v>1.4036144578313252</v>
      </c>
      <c r="N9" s="163">
        <v>3685</v>
      </c>
      <c r="O9" s="162">
        <v>0.68138899726882562</v>
      </c>
      <c r="P9" s="161">
        <v>0.75717415115005482</v>
      </c>
      <c r="Q9" s="160">
        <v>-7.5785153881229195E-2</v>
      </c>
      <c r="R9" s="139"/>
      <c r="S9" s="139"/>
    </row>
    <row r="10" spans="1:19" x14ac:dyDescent="0.4">
      <c r="A10" s="169"/>
      <c r="B10" s="169"/>
      <c r="C10" s="168" t="s">
        <v>96</v>
      </c>
      <c r="D10" s="167"/>
      <c r="E10" s="167"/>
      <c r="F10" s="173"/>
      <c r="G10" s="166">
        <v>0</v>
      </c>
      <c r="H10" s="165">
        <v>0</v>
      </c>
      <c r="I10" s="164" t="e">
        <v>#DIV/0!</v>
      </c>
      <c r="J10" s="163">
        <v>0</v>
      </c>
      <c r="K10" s="166">
        <v>0</v>
      </c>
      <c r="L10" s="165">
        <v>0</v>
      </c>
      <c r="M10" s="164" t="e">
        <v>#DIV/0!</v>
      </c>
      <c r="N10" s="163">
        <v>0</v>
      </c>
      <c r="O10" s="162" t="e">
        <v>#DIV/0!</v>
      </c>
      <c r="P10" s="161" t="e">
        <v>#DIV/0!</v>
      </c>
      <c r="Q10" s="160" t="e">
        <v>#DIV/0!</v>
      </c>
      <c r="R10" s="139"/>
      <c r="S10" s="139"/>
    </row>
    <row r="11" spans="1:19" x14ac:dyDescent="0.4">
      <c r="A11" s="169"/>
      <c r="B11" s="169"/>
      <c r="C11" s="168" t="s">
        <v>97</v>
      </c>
      <c r="D11" s="167"/>
      <c r="E11" s="167"/>
      <c r="F11" s="173"/>
      <c r="G11" s="166">
        <v>0</v>
      </c>
      <c r="H11" s="165">
        <v>0</v>
      </c>
      <c r="I11" s="164" t="e">
        <v>#DIV/0!</v>
      </c>
      <c r="J11" s="163">
        <v>0</v>
      </c>
      <c r="K11" s="166">
        <v>0</v>
      </c>
      <c r="L11" s="165">
        <v>0</v>
      </c>
      <c r="M11" s="164" t="e">
        <v>#DIV/0!</v>
      </c>
      <c r="N11" s="163">
        <v>0</v>
      </c>
      <c r="O11" s="162" t="e">
        <v>#DIV/0!</v>
      </c>
      <c r="P11" s="161" t="e">
        <v>#DIV/0!</v>
      </c>
      <c r="Q11" s="160" t="e">
        <v>#DIV/0!</v>
      </c>
      <c r="R11" s="139"/>
      <c r="S11" s="139"/>
    </row>
    <row r="12" spans="1:19" x14ac:dyDescent="0.4">
      <c r="A12" s="169"/>
      <c r="B12" s="169"/>
      <c r="C12" s="168" t="s">
        <v>93</v>
      </c>
      <c r="D12" s="167"/>
      <c r="E12" s="167"/>
      <c r="F12" s="173"/>
      <c r="G12" s="166">
        <v>0</v>
      </c>
      <c r="H12" s="165">
        <v>0</v>
      </c>
      <c r="I12" s="164" t="e">
        <v>#DIV/0!</v>
      </c>
      <c r="J12" s="163">
        <v>0</v>
      </c>
      <c r="K12" s="166">
        <v>0</v>
      </c>
      <c r="L12" s="165">
        <v>0</v>
      </c>
      <c r="M12" s="164" t="e">
        <v>#DIV/0!</v>
      </c>
      <c r="N12" s="163">
        <v>0</v>
      </c>
      <c r="O12" s="162" t="e">
        <v>#DIV/0!</v>
      </c>
      <c r="P12" s="161" t="e">
        <v>#DIV/0!</v>
      </c>
      <c r="Q12" s="160" t="e">
        <v>#DIV/0!</v>
      </c>
      <c r="R12" s="139"/>
      <c r="S12" s="139"/>
    </row>
    <row r="13" spans="1:19" x14ac:dyDescent="0.4">
      <c r="A13" s="169"/>
      <c r="B13" s="169"/>
      <c r="C13" s="168" t="s">
        <v>91</v>
      </c>
      <c r="D13" s="167"/>
      <c r="E13" s="167"/>
      <c r="F13" s="6" t="s">
        <v>84</v>
      </c>
      <c r="G13" s="166">
        <v>0</v>
      </c>
      <c r="H13" s="165">
        <v>1109</v>
      </c>
      <c r="I13" s="164">
        <v>0</v>
      </c>
      <c r="J13" s="163">
        <v>-1109</v>
      </c>
      <c r="K13" s="166">
        <v>0</v>
      </c>
      <c r="L13" s="165">
        <v>1398</v>
      </c>
      <c r="M13" s="164">
        <v>0</v>
      </c>
      <c r="N13" s="163">
        <v>-1398</v>
      </c>
      <c r="O13" s="162" t="e">
        <v>#DIV/0!</v>
      </c>
      <c r="P13" s="161">
        <v>0.79327610872675247</v>
      </c>
      <c r="Q13" s="160" t="e">
        <v>#DIV/0!</v>
      </c>
      <c r="R13" s="139"/>
      <c r="S13" s="139"/>
    </row>
    <row r="14" spans="1:19" x14ac:dyDescent="0.4">
      <c r="A14" s="169"/>
      <c r="B14" s="169"/>
      <c r="C14" s="168" t="s">
        <v>110</v>
      </c>
      <c r="D14" s="167"/>
      <c r="E14" s="167"/>
      <c r="F14" s="173"/>
      <c r="G14" s="166">
        <v>0</v>
      </c>
      <c r="H14" s="165">
        <v>0</v>
      </c>
      <c r="I14" s="164" t="e">
        <v>#DIV/0!</v>
      </c>
      <c r="J14" s="163">
        <v>0</v>
      </c>
      <c r="K14" s="166">
        <v>0</v>
      </c>
      <c r="L14" s="165">
        <v>0</v>
      </c>
      <c r="M14" s="164" t="e">
        <v>#DIV/0!</v>
      </c>
      <c r="N14" s="163">
        <v>0</v>
      </c>
      <c r="O14" s="162" t="e">
        <v>#DIV/0!</v>
      </c>
      <c r="P14" s="161" t="e">
        <v>#DIV/0!</v>
      </c>
      <c r="Q14" s="160" t="e">
        <v>#DIV/0!</v>
      </c>
      <c r="R14" s="139"/>
      <c r="S14" s="139"/>
    </row>
    <row r="15" spans="1:19" x14ac:dyDescent="0.4">
      <c r="A15" s="169"/>
      <c r="B15" s="169"/>
      <c r="C15" s="168" t="s">
        <v>90</v>
      </c>
      <c r="D15" s="167"/>
      <c r="E15" s="167"/>
      <c r="F15" s="173"/>
      <c r="G15" s="166">
        <v>0</v>
      </c>
      <c r="H15" s="165">
        <v>0</v>
      </c>
      <c r="I15" s="164" t="e">
        <v>#DIV/0!</v>
      </c>
      <c r="J15" s="163">
        <v>0</v>
      </c>
      <c r="K15" s="166">
        <v>0</v>
      </c>
      <c r="L15" s="165">
        <v>0</v>
      </c>
      <c r="M15" s="164" t="e">
        <v>#DIV/0!</v>
      </c>
      <c r="N15" s="163">
        <v>0</v>
      </c>
      <c r="O15" s="162" t="e">
        <v>#DIV/0!</v>
      </c>
      <c r="P15" s="161" t="e">
        <v>#DIV/0!</v>
      </c>
      <c r="Q15" s="160" t="e">
        <v>#DIV/0!</v>
      </c>
      <c r="R15" s="139"/>
      <c r="S15" s="139"/>
    </row>
    <row r="16" spans="1:19" x14ac:dyDescent="0.4">
      <c r="A16" s="169"/>
      <c r="B16" s="169"/>
      <c r="C16" s="149" t="s">
        <v>126</v>
      </c>
      <c r="D16" s="147"/>
      <c r="E16" s="147"/>
      <c r="F16" s="187"/>
      <c r="G16" s="146">
        <v>0</v>
      </c>
      <c r="H16" s="145">
        <v>0</v>
      </c>
      <c r="I16" s="144" t="e">
        <v>#DIV/0!</v>
      </c>
      <c r="J16" s="143">
        <v>0</v>
      </c>
      <c r="K16" s="146">
        <v>0</v>
      </c>
      <c r="L16" s="145">
        <v>0</v>
      </c>
      <c r="M16" s="144" t="e">
        <v>#DIV/0!</v>
      </c>
      <c r="N16" s="143">
        <v>0</v>
      </c>
      <c r="O16" s="142" t="e">
        <v>#DIV/0!</v>
      </c>
      <c r="P16" s="141" t="e">
        <v>#DIV/0!</v>
      </c>
      <c r="Q16" s="140" t="e">
        <v>#DIV/0!</v>
      </c>
      <c r="R16" s="139"/>
      <c r="S16" s="139"/>
    </row>
    <row r="17" spans="1:19" x14ac:dyDescent="0.4">
      <c r="A17" s="169"/>
      <c r="B17" s="159" t="s">
        <v>125</v>
      </c>
      <c r="C17" s="158"/>
      <c r="D17" s="158"/>
      <c r="E17" s="158"/>
      <c r="F17" s="174"/>
      <c r="G17" s="157">
        <v>23361</v>
      </c>
      <c r="H17" s="156">
        <v>25965</v>
      </c>
      <c r="I17" s="155">
        <v>0.8997111496244945</v>
      </c>
      <c r="J17" s="154">
        <v>-2604</v>
      </c>
      <c r="K17" s="157">
        <v>30415</v>
      </c>
      <c r="L17" s="156">
        <v>32175</v>
      </c>
      <c r="M17" s="155">
        <v>0.94529914529914527</v>
      </c>
      <c r="N17" s="154">
        <v>-1760</v>
      </c>
      <c r="O17" s="153">
        <v>0.76807496301167189</v>
      </c>
      <c r="P17" s="152">
        <v>0.80699300699300702</v>
      </c>
      <c r="Q17" s="151">
        <v>-3.8918043981335138E-2</v>
      </c>
      <c r="R17" s="139"/>
      <c r="S17" s="139"/>
    </row>
    <row r="18" spans="1:19" x14ac:dyDescent="0.4">
      <c r="A18" s="169"/>
      <c r="B18" s="169"/>
      <c r="C18" s="168" t="s">
        <v>98</v>
      </c>
      <c r="D18" s="167"/>
      <c r="E18" s="167"/>
      <c r="F18" s="173"/>
      <c r="G18" s="166">
        <v>0</v>
      </c>
      <c r="H18" s="165">
        <v>0</v>
      </c>
      <c r="I18" s="164" t="e">
        <v>#DIV/0!</v>
      </c>
      <c r="J18" s="163">
        <v>0</v>
      </c>
      <c r="K18" s="200">
        <v>0</v>
      </c>
      <c r="L18" s="165">
        <v>0</v>
      </c>
      <c r="M18" s="164" t="e">
        <v>#DIV/0!</v>
      </c>
      <c r="N18" s="163">
        <v>0</v>
      </c>
      <c r="O18" s="162" t="e">
        <v>#DIV/0!</v>
      </c>
      <c r="P18" s="161" t="e">
        <v>#DIV/0!</v>
      </c>
      <c r="Q18" s="160" t="e">
        <v>#DIV/0!</v>
      </c>
      <c r="R18" s="139"/>
      <c r="S18" s="139"/>
    </row>
    <row r="19" spans="1:19" x14ac:dyDescent="0.4">
      <c r="A19" s="169"/>
      <c r="B19" s="169"/>
      <c r="C19" s="168" t="s">
        <v>96</v>
      </c>
      <c r="D19" s="167"/>
      <c r="E19" s="167"/>
      <c r="F19" s="6" t="s">
        <v>84</v>
      </c>
      <c r="G19" s="166">
        <v>3724</v>
      </c>
      <c r="H19" s="165">
        <v>4011</v>
      </c>
      <c r="I19" s="164">
        <v>0.92844677137870857</v>
      </c>
      <c r="J19" s="163">
        <v>-287</v>
      </c>
      <c r="K19" s="200">
        <v>4820</v>
      </c>
      <c r="L19" s="165">
        <v>4835</v>
      </c>
      <c r="M19" s="164">
        <v>0.99689762150982419</v>
      </c>
      <c r="N19" s="163">
        <v>-15</v>
      </c>
      <c r="O19" s="162">
        <v>0.77261410788381746</v>
      </c>
      <c r="P19" s="161">
        <v>0.82957600827300926</v>
      </c>
      <c r="Q19" s="160">
        <v>-5.69619003891918E-2</v>
      </c>
      <c r="R19" s="139"/>
      <c r="S19" s="139"/>
    </row>
    <row r="20" spans="1:19" x14ac:dyDescent="0.4">
      <c r="A20" s="169"/>
      <c r="B20" s="169"/>
      <c r="C20" s="168" t="s">
        <v>97</v>
      </c>
      <c r="D20" s="167"/>
      <c r="E20" s="167"/>
      <c r="F20" s="6" t="s">
        <v>84</v>
      </c>
      <c r="G20" s="166">
        <v>6621</v>
      </c>
      <c r="H20" s="165">
        <v>7355</v>
      </c>
      <c r="I20" s="164">
        <v>0.90020394289598915</v>
      </c>
      <c r="J20" s="163">
        <v>-734</v>
      </c>
      <c r="K20" s="200">
        <v>9575</v>
      </c>
      <c r="L20" s="165">
        <v>9580</v>
      </c>
      <c r="M20" s="164">
        <v>0.99947807933194155</v>
      </c>
      <c r="N20" s="163">
        <v>-5</v>
      </c>
      <c r="O20" s="162">
        <v>0.69148825065274155</v>
      </c>
      <c r="P20" s="161">
        <v>0.76774530271398744</v>
      </c>
      <c r="Q20" s="160">
        <v>-7.6257052061245889E-2</v>
      </c>
      <c r="R20" s="139"/>
      <c r="S20" s="139"/>
    </row>
    <row r="21" spans="1:19" x14ac:dyDescent="0.4">
      <c r="A21" s="169"/>
      <c r="B21" s="169"/>
      <c r="C21" s="168" t="s">
        <v>98</v>
      </c>
      <c r="D21" s="5" t="s">
        <v>0</v>
      </c>
      <c r="E21" s="167" t="s">
        <v>89</v>
      </c>
      <c r="F21" s="6" t="s">
        <v>84</v>
      </c>
      <c r="G21" s="166">
        <v>2561</v>
      </c>
      <c r="H21" s="165">
        <v>2807</v>
      </c>
      <c r="I21" s="164">
        <v>0.91236195226220163</v>
      </c>
      <c r="J21" s="163">
        <v>-246</v>
      </c>
      <c r="K21" s="200">
        <v>3190</v>
      </c>
      <c r="L21" s="165">
        <v>3190</v>
      </c>
      <c r="M21" s="164">
        <v>1</v>
      </c>
      <c r="N21" s="163">
        <v>0</v>
      </c>
      <c r="O21" s="162">
        <v>0.80282131661442002</v>
      </c>
      <c r="P21" s="161">
        <v>0.87993730407523507</v>
      </c>
      <c r="Q21" s="160">
        <v>-7.711598746081505E-2</v>
      </c>
      <c r="R21" s="139"/>
      <c r="S21" s="139"/>
    </row>
    <row r="22" spans="1:19" x14ac:dyDescent="0.4">
      <c r="A22" s="169"/>
      <c r="B22" s="169"/>
      <c r="C22" s="168" t="s">
        <v>98</v>
      </c>
      <c r="D22" s="5" t="s">
        <v>0</v>
      </c>
      <c r="E22" s="167" t="s">
        <v>123</v>
      </c>
      <c r="F22" s="6" t="s">
        <v>84</v>
      </c>
      <c r="G22" s="166">
        <v>1270</v>
      </c>
      <c r="H22" s="165">
        <v>1361</v>
      </c>
      <c r="I22" s="164">
        <v>0.93313739897134462</v>
      </c>
      <c r="J22" s="163">
        <v>-91</v>
      </c>
      <c r="K22" s="200">
        <v>1595</v>
      </c>
      <c r="L22" s="165">
        <v>1645</v>
      </c>
      <c r="M22" s="164">
        <v>0.96960486322188455</v>
      </c>
      <c r="N22" s="163">
        <v>-50</v>
      </c>
      <c r="O22" s="162">
        <v>0.79623824451410663</v>
      </c>
      <c r="P22" s="161">
        <v>0.82735562310030397</v>
      </c>
      <c r="Q22" s="160">
        <v>-3.1117378586197342E-2</v>
      </c>
      <c r="R22" s="139"/>
      <c r="S22" s="139"/>
    </row>
    <row r="23" spans="1:19" x14ac:dyDescent="0.4">
      <c r="A23" s="169"/>
      <c r="B23" s="169"/>
      <c r="C23" s="168" t="s">
        <v>98</v>
      </c>
      <c r="D23" s="5" t="s">
        <v>0</v>
      </c>
      <c r="E23" s="167" t="s">
        <v>124</v>
      </c>
      <c r="F23" s="6" t="s">
        <v>88</v>
      </c>
      <c r="G23" s="166">
        <v>0</v>
      </c>
      <c r="H23" s="165">
        <v>0</v>
      </c>
      <c r="I23" s="164" t="e">
        <v>#DIV/0!</v>
      </c>
      <c r="J23" s="163">
        <v>0</v>
      </c>
      <c r="K23" s="200">
        <v>0</v>
      </c>
      <c r="L23" s="165">
        <v>0</v>
      </c>
      <c r="M23" s="164" t="e">
        <v>#DIV/0!</v>
      </c>
      <c r="N23" s="163">
        <v>0</v>
      </c>
      <c r="O23" s="162" t="e">
        <v>#DIV/0!</v>
      </c>
      <c r="P23" s="161" t="e">
        <v>#DIV/0!</v>
      </c>
      <c r="Q23" s="160" t="e">
        <v>#DIV/0!</v>
      </c>
      <c r="R23" s="139"/>
      <c r="S23" s="139"/>
    </row>
    <row r="24" spans="1:19" x14ac:dyDescent="0.4">
      <c r="A24" s="169"/>
      <c r="B24" s="169"/>
      <c r="C24" s="168" t="s">
        <v>96</v>
      </c>
      <c r="D24" s="5" t="s">
        <v>0</v>
      </c>
      <c r="E24" s="167" t="s">
        <v>89</v>
      </c>
      <c r="F24" s="6" t="s">
        <v>84</v>
      </c>
      <c r="G24" s="166">
        <v>1052</v>
      </c>
      <c r="H24" s="165">
        <v>1064</v>
      </c>
      <c r="I24" s="164">
        <v>0.98872180451127822</v>
      </c>
      <c r="J24" s="163">
        <v>-12</v>
      </c>
      <c r="K24" s="200">
        <v>1630</v>
      </c>
      <c r="L24" s="165">
        <v>1650</v>
      </c>
      <c r="M24" s="164">
        <v>0.98787878787878791</v>
      </c>
      <c r="N24" s="163">
        <v>-20</v>
      </c>
      <c r="O24" s="162">
        <v>0.64539877300613502</v>
      </c>
      <c r="P24" s="161">
        <v>0.64484848484848489</v>
      </c>
      <c r="Q24" s="160">
        <v>5.5028815765012506E-4</v>
      </c>
      <c r="R24" s="139"/>
      <c r="S24" s="139"/>
    </row>
    <row r="25" spans="1:19" x14ac:dyDescent="0.4">
      <c r="A25" s="169"/>
      <c r="B25" s="169"/>
      <c r="C25" s="168" t="s">
        <v>96</v>
      </c>
      <c r="D25" s="5" t="s">
        <v>0</v>
      </c>
      <c r="E25" s="167" t="s">
        <v>123</v>
      </c>
      <c r="F25" s="173"/>
      <c r="G25" s="166">
        <v>0</v>
      </c>
      <c r="H25" s="165">
        <v>0</v>
      </c>
      <c r="I25" s="164" t="e">
        <v>#DIV/0!</v>
      </c>
      <c r="J25" s="163">
        <v>0</v>
      </c>
      <c r="K25" s="200">
        <v>0</v>
      </c>
      <c r="L25" s="165">
        <v>0</v>
      </c>
      <c r="M25" s="164" t="e">
        <v>#DIV/0!</v>
      </c>
      <c r="N25" s="163">
        <v>0</v>
      </c>
      <c r="O25" s="162" t="e">
        <v>#DIV/0!</v>
      </c>
      <c r="P25" s="161" t="e">
        <v>#DIV/0!</v>
      </c>
      <c r="Q25" s="160" t="e">
        <v>#DIV/0!</v>
      </c>
      <c r="R25" s="139"/>
      <c r="S25" s="139"/>
    </row>
    <row r="26" spans="1:19" x14ac:dyDescent="0.4">
      <c r="A26" s="169"/>
      <c r="B26" s="169"/>
      <c r="C26" s="168" t="s">
        <v>90</v>
      </c>
      <c r="D26" s="5" t="s">
        <v>0</v>
      </c>
      <c r="E26" s="167" t="s">
        <v>89</v>
      </c>
      <c r="F26" s="173"/>
      <c r="G26" s="166">
        <v>0</v>
      </c>
      <c r="H26" s="165">
        <v>0</v>
      </c>
      <c r="I26" s="164" t="e">
        <v>#DIV/0!</v>
      </c>
      <c r="J26" s="163">
        <v>0</v>
      </c>
      <c r="K26" s="200">
        <v>0</v>
      </c>
      <c r="L26" s="165">
        <v>0</v>
      </c>
      <c r="M26" s="164" t="e">
        <v>#DIV/0!</v>
      </c>
      <c r="N26" s="163">
        <v>0</v>
      </c>
      <c r="O26" s="162" t="e">
        <v>#DIV/0!</v>
      </c>
      <c r="P26" s="161" t="e">
        <v>#DIV/0!</v>
      </c>
      <c r="Q26" s="160" t="e">
        <v>#DIV/0!</v>
      </c>
      <c r="R26" s="139"/>
      <c r="S26" s="139"/>
    </row>
    <row r="27" spans="1:19" x14ac:dyDescent="0.4">
      <c r="A27" s="169"/>
      <c r="B27" s="169"/>
      <c r="C27" s="168" t="s">
        <v>93</v>
      </c>
      <c r="D27" s="5" t="s">
        <v>0</v>
      </c>
      <c r="E27" s="167" t="s">
        <v>89</v>
      </c>
      <c r="F27" s="173"/>
      <c r="G27" s="166">
        <v>0</v>
      </c>
      <c r="H27" s="165">
        <v>0</v>
      </c>
      <c r="I27" s="164" t="e">
        <v>#DIV/0!</v>
      </c>
      <c r="J27" s="163">
        <v>0</v>
      </c>
      <c r="K27" s="200">
        <v>0</v>
      </c>
      <c r="L27" s="165">
        <v>0</v>
      </c>
      <c r="M27" s="164" t="e">
        <v>#DIV/0!</v>
      </c>
      <c r="N27" s="163">
        <v>0</v>
      </c>
      <c r="O27" s="162" t="e">
        <v>#DIV/0!</v>
      </c>
      <c r="P27" s="161" t="e">
        <v>#DIV/0!</v>
      </c>
      <c r="Q27" s="160" t="e">
        <v>#DIV/0!</v>
      </c>
      <c r="R27" s="139"/>
      <c r="S27" s="139"/>
    </row>
    <row r="28" spans="1:19" x14ac:dyDescent="0.4">
      <c r="A28" s="169"/>
      <c r="B28" s="169"/>
      <c r="C28" s="168" t="s">
        <v>110</v>
      </c>
      <c r="D28" s="167"/>
      <c r="E28" s="167"/>
      <c r="F28" s="173"/>
      <c r="G28" s="166">
        <v>0</v>
      </c>
      <c r="H28" s="165">
        <v>0</v>
      </c>
      <c r="I28" s="164" t="e">
        <v>#DIV/0!</v>
      </c>
      <c r="J28" s="163">
        <v>0</v>
      </c>
      <c r="K28" s="200">
        <v>0</v>
      </c>
      <c r="L28" s="165">
        <v>0</v>
      </c>
      <c r="M28" s="164" t="e">
        <v>#DIV/0!</v>
      </c>
      <c r="N28" s="163">
        <v>0</v>
      </c>
      <c r="O28" s="162" t="e">
        <v>#DIV/0!</v>
      </c>
      <c r="P28" s="161" t="e">
        <v>#DIV/0!</v>
      </c>
      <c r="Q28" s="160" t="e">
        <v>#DIV/0!</v>
      </c>
      <c r="R28" s="139"/>
      <c r="S28" s="139"/>
    </row>
    <row r="29" spans="1:19" x14ac:dyDescent="0.4">
      <c r="A29" s="169"/>
      <c r="B29" s="169"/>
      <c r="C29" s="168" t="s">
        <v>105</v>
      </c>
      <c r="D29" s="167"/>
      <c r="E29" s="167"/>
      <c r="F29" s="173"/>
      <c r="G29" s="166">
        <v>0</v>
      </c>
      <c r="H29" s="165">
        <v>0</v>
      </c>
      <c r="I29" s="164" t="e">
        <v>#DIV/0!</v>
      </c>
      <c r="J29" s="163">
        <v>0</v>
      </c>
      <c r="K29" s="200">
        <v>0</v>
      </c>
      <c r="L29" s="165">
        <v>0</v>
      </c>
      <c r="M29" s="164" t="e">
        <v>#DIV/0!</v>
      </c>
      <c r="N29" s="163">
        <v>0</v>
      </c>
      <c r="O29" s="162" t="e">
        <v>#DIV/0!</v>
      </c>
      <c r="P29" s="161" t="e">
        <v>#DIV/0!</v>
      </c>
      <c r="Q29" s="160" t="e">
        <v>#DIV/0!</v>
      </c>
      <c r="R29" s="139"/>
      <c r="S29" s="139"/>
    </row>
    <row r="30" spans="1:19" x14ac:dyDescent="0.4">
      <c r="A30" s="169"/>
      <c r="B30" s="169"/>
      <c r="C30" s="168" t="s">
        <v>122</v>
      </c>
      <c r="D30" s="167"/>
      <c r="E30" s="167"/>
      <c r="F30" s="173"/>
      <c r="G30" s="166">
        <v>0</v>
      </c>
      <c r="H30" s="165">
        <v>0</v>
      </c>
      <c r="I30" s="164" t="e">
        <v>#DIV/0!</v>
      </c>
      <c r="J30" s="163">
        <v>0</v>
      </c>
      <c r="K30" s="200">
        <v>0</v>
      </c>
      <c r="L30" s="165">
        <v>0</v>
      </c>
      <c r="M30" s="164" t="e">
        <v>#DIV/0!</v>
      </c>
      <c r="N30" s="163">
        <v>0</v>
      </c>
      <c r="O30" s="162" t="e">
        <v>#DIV/0!</v>
      </c>
      <c r="P30" s="161" t="e">
        <v>#DIV/0!</v>
      </c>
      <c r="Q30" s="160" t="e">
        <v>#DIV/0!</v>
      </c>
      <c r="R30" s="139"/>
      <c r="S30" s="139"/>
    </row>
    <row r="31" spans="1:19" x14ac:dyDescent="0.4">
      <c r="A31" s="169"/>
      <c r="B31" s="169"/>
      <c r="C31" s="168" t="s">
        <v>121</v>
      </c>
      <c r="D31" s="167"/>
      <c r="E31" s="167"/>
      <c r="F31" s="6" t="s">
        <v>84</v>
      </c>
      <c r="G31" s="166">
        <v>1337</v>
      </c>
      <c r="H31" s="165">
        <v>2108</v>
      </c>
      <c r="I31" s="164">
        <v>0.63425047438330173</v>
      </c>
      <c r="J31" s="163">
        <v>-771</v>
      </c>
      <c r="K31" s="200">
        <v>1595</v>
      </c>
      <c r="L31" s="165">
        <v>3195</v>
      </c>
      <c r="M31" s="164">
        <v>0.49921752738654146</v>
      </c>
      <c r="N31" s="163">
        <v>-1600</v>
      </c>
      <c r="O31" s="162">
        <v>0.83824451410658307</v>
      </c>
      <c r="P31" s="161">
        <v>0.65978090766823161</v>
      </c>
      <c r="Q31" s="160">
        <v>0.17846360643835146</v>
      </c>
      <c r="R31" s="139"/>
      <c r="S31" s="139"/>
    </row>
    <row r="32" spans="1:19" x14ac:dyDescent="0.4">
      <c r="A32" s="169"/>
      <c r="B32" s="169"/>
      <c r="C32" s="168" t="s">
        <v>120</v>
      </c>
      <c r="D32" s="167"/>
      <c r="E32" s="167"/>
      <c r="F32" s="173"/>
      <c r="G32" s="166">
        <v>0</v>
      </c>
      <c r="H32" s="165">
        <v>0</v>
      </c>
      <c r="I32" s="164" t="e">
        <v>#DIV/0!</v>
      </c>
      <c r="J32" s="163">
        <v>0</v>
      </c>
      <c r="K32" s="200">
        <v>0</v>
      </c>
      <c r="L32" s="165">
        <v>0</v>
      </c>
      <c r="M32" s="164" t="e">
        <v>#DIV/0!</v>
      </c>
      <c r="N32" s="163">
        <v>0</v>
      </c>
      <c r="O32" s="162" t="e">
        <v>#DIV/0!</v>
      </c>
      <c r="P32" s="161" t="e">
        <v>#DIV/0!</v>
      </c>
      <c r="Q32" s="160" t="e">
        <v>#DIV/0!</v>
      </c>
      <c r="R32" s="139"/>
      <c r="S32" s="139"/>
    </row>
    <row r="33" spans="1:19" x14ac:dyDescent="0.4">
      <c r="A33" s="169"/>
      <c r="B33" s="169"/>
      <c r="C33" s="168" t="s">
        <v>119</v>
      </c>
      <c r="D33" s="167"/>
      <c r="E33" s="167"/>
      <c r="F33" s="6" t="s">
        <v>84</v>
      </c>
      <c r="G33" s="166">
        <v>1241</v>
      </c>
      <c r="H33" s="165">
        <v>1206</v>
      </c>
      <c r="I33" s="164">
        <v>1.0290215588723051</v>
      </c>
      <c r="J33" s="163">
        <v>35</v>
      </c>
      <c r="K33" s="200">
        <v>1595</v>
      </c>
      <c r="L33" s="165">
        <v>1645</v>
      </c>
      <c r="M33" s="164">
        <v>0.96960486322188455</v>
      </c>
      <c r="N33" s="163">
        <v>-50</v>
      </c>
      <c r="O33" s="162">
        <v>0.77805642633228844</v>
      </c>
      <c r="P33" s="161">
        <v>0.73313069908814588</v>
      </c>
      <c r="Q33" s="160">
        <v>4.4925727244142566E-2</v>
      </c>
      <c r="R33" s="139"/>
      <c r="S33" s="139"/>
    </row>
    <row r="34" spans="1:19" x14ac:dyDescent="0.4">
      <c r="A34" s="169"/>
      <c r="B34" s="169"/>
      <c r="C34" s="168" t="s">
        <v>94</v>
      </c>
      <c r="D34" s="167"/>
      <c r="E34" s="167"/>
      <c r="F34" s="173"/>
      <c r="G34" s="166">
        <v>0</v>
      </c>
      <c r="H34" s="165">
        <v>0</v>
      </c>
      <c r="I34" s="164" t="e">
        <v>#DIV/0!</v>
      </c>
      <c r="J34" s="163">
        <v>0</v>
      </c>
      <c r="K34" s="200">
        <v>0</v>
      </c>
      <c r="L34" s="165">
        <v>0</v>
      </c>
      <c r="M34" s="164" t="e">
        <v>#DIV/0!</v>
      </c>
      <c r="N34" s="163">
        <v>0</v>
      </c>
      <c r="O34" s="162" t="e">
        <v>#DIV/0!</v>
      </c>
      <c r="P34" s="161" t="e">
        <v>#DIV/0!</v>
      </c>
      <c r="Q34" s="160" t="e">
        <v>#DIV/0!</v>
      </c>
      <c r="R34" s="139"/>
      <c r="S34" s="139"/>
    </row>
    <row r="35" spans="1:19" x14ac:dyDescent="0.4">
      <c r="A35" s="169"/>
      <c r="B35" s="169"/>
      <c r="C35" s="168" t="s">
        <v>90</v>
      </c>
      <c r="D35" s="167"/>
      <c r="E35" s="167"/>
      <c r="F35" s="173"/>
      <c r="G35" s="166">
        <v>0</v>
      </c>
      <c r="H35" s="165">
        <v>0</v>
      </c>
      <c r="I35" s="164" t="e">
        <v>#DIV/0!</v>
      </c>
      <c r="J35" s="163">
        <v>0</v>
      </c>
      <c r="K35" s="200">
        <v>0</v>
      </c>
      <c r="L35" s="165">
        <v>0</v>
      </c>
      <c r="M35" s="164" t="e">
        <v>#DIV/0!</v>
      </c>
      <c r="N35" s="163">
        <v>0</v>
      </c>
      <c r="O35" s="162" t="e">
        <v>#DIV/0!</v>
      </c>
      <c r="P35" s="161" t="e">
        <v>#DIV/0!</v>
      </c>
      <c r="Q35" s="160" t="e">
        <v>#DIV/0!</v>
      </c>
      <c r="R35" s="139"/>
      <c r="S35" s="139"/>
    </row>
    <row r="36" spans="1:19" x14ac:dyDescent="0.4">
      <c r="A36" s="169"/>
      <c r="B36" s="150"/>
      <c r="C36" s="149" t="s">
        <v>93</v>
      </c>
      <c r="D36" s="147"/>
      <c r="E36" s="147"/>
      <c r="F36" s="6" t="s">
        <v>84</v>
      </c>
      <c r="G36" s="146">
        <v>5555</v>
      </c>
      <c r="H36" s="145">
        <v>6053</v>
      </c>
      <c r="I36" s="144">
        <v>0.91772674706756985</v>
      </c>
      <c r="J36" s="143">
        <v>-498</v>
      </c>
      <c r="K36" s="198">
        <v>6415</v>
      </c>
      <c r="L36" s="145">
        <v>6435</v>
      </c>
      <c r="M36" s="144">
        <v>0.99689199689199692</v>
      </c>
      <c r="N36" s="143">
        <v>-20</v>
      </c>
      <c r="O36" s="142">
        <v>0.86593920498830868</v>
      </c>
      <c r="P36" s="141">
        <v>0.94063714063714066</v>
      </c>
      <c r="Q36" s="140">
        <v>-7.4697935648831981E-2</v>
      </c>
      <c r="R36" s="139"/>
      <c r="S36" s="139"/>
    </row>
    <row r="37" spans="1:19" x14ac:dyDescent="0.4">
      <c r="A37" s="169"/>
      <c r="B37" s="159" t="s">
        <v>118</v>
      </c>
      <c r="C37" s="158"/>
      <c r="D37" s="158"/>
      <c r="E37" s="158"/>
      <c r="F37" s="174"/>
      <c r="G37" s="157">
        <v>513</v>
      </c>
      <c r="H37" s="156">
        <v>544</v>
      </c>
      <c r="I37" s="155">
        <v>0.94301470588235292</v>
      </c>
      <c r="J37" s="154">
        <v>-31</v>
      </c>
      <c r="K37" s="157">
        <v>979</v>
      </c>
      <c r="L37" s="156">
        <v>940</v>
      </c>
      <c r="M37" s="155">
        <v>1.0414893617021277</v>
      </c>
      <c r="N37" s="154">
        <v>39</v>
      </c>
      <c r="O37" s="153">
        <v>0.52400408580183866</v>
      </c>
      <c r="P37" s="152">
        <v>0.5787234042553191</v>
      </c>
      <c r="Q37" s="151">
        <v>-5.4719318453480437E-2</v>
      </c>
      <c r="R37" s="139"/>
      <c r="S37" s="139"/>
    </row>
    <row r="38" spans="1:19" x14ac:dyDescent="0.4">
      <c r="A38" s="169"/>
      <c r="B38" s="169"/>
      <c r="C38" s="168" t="s">
        <v>117</v>
      </c>
      <c r="D38" s="167"/>
      <c r="E38" s="167"/>
      <c r="F38" s="6" t="s">
        <v>84</v>
      </c>
      <c r="G38" s="166">
        <v>296</v>
      </c>
      <c r="H38" s="165">
        <v>284</v>
      </c>
      <c r="I38" s="164">
        <v>1.0422535211267605</v>
      </c>
      <c r="J38" s="163">
        <v>12</v>
      </c>
      <c r="K38" s="166">
        <v>550</v>
      </c>
      <c r="L38" s="165">
        <v>550</v>
      </c>
      <c r="M38" s="164">
        <v>1</v>
      </c>
      <c r="N38" s="163">
        <v>0</v>
      </c>
      <c r="O38" s="162">
        <v>0.53818181818181821</v>
      </c>
      <c r="P38" s="161">
        <v>0.51636363636363636</v>
      </c>
      <c r="Q38" s="160">
        <v>2.1818181818181848E-2</v>
      </c>
      <c r="R38" s="139"/>
      <c r="S38" s="139"/>
    </row>
    <row r="39" spans="1:19" x14ac:dyDescent="0.4">
      <c r="A39" s="150"/>
      <c r="B39" s="150"/>
      <c r="C39" s="186" t="s">
        <v>116</v>
      </c>
      <c r="D39" s="185"/>
      <c r="E39" s="185"/>
      <c r="F39" s="6" t="s">
        <v>84</v>
      </c>
      <c r="G39" s="184">
        <v>217</v>
      </c>
      <c r="H39" s="183">
        <v>260</v>
      </c>
      <c r="I39" s="182">
        <v>0.83461538461538465</v>
      </c>
      <c r="J39" s="181">
        <v>-43</v>
      </c>
      <c r="K39" s="184">
        <v>429</v>
      </c>
      <c r="L39" s="183">
        <v>390</v>
      </c>
      <c r="M39" s="182">
        <v>1.1000000000000001</v>
      </c>
      <c r="N39" s="181">
        <v>39</v>
      </c>
      <c r="O39" s="180">
        <v>0.5058275058275058</v>
      </c>
      <c r="P39" s="179">
        <v>0.66666666666666663</v>
      </c>
      <c r="Q39" s="178">
        <v>-0.16083916083916083</v>
      </c>
      <c r="R39" s="139"/>
      <c r="S39" s="139"/>
    </row>
    <row r="40" spans="1:19" x14ac:dyDescent="0.4">
      <c r="A40" s="159" t="s">
        <v>115</v>
      </c>
      <c r="B40" s="158" t="s">
        <v>114</v>
      </c>
      <c r="C40" s="158"/>
      <c r="D40" s="158"/>
      <c r="E40" s="158"/>
      <c r="F40" s="174"/>
      <c r="G40" s="157">
        <v>106488</v>
      </c>
      <c r="H40" s="156">
        <v>110801</v>
      </c>
      <c r="I40" s="155">
        <v>0.96107435853467027</v>
      </c>
      <c r="J40" s="154">
        <v>-4313</v>
      </c>
      <c r="K40" s="177">
        <v>142053</v>
      </c>
      <c r="L40" s="156">
        <v>138858</v>
      </c>
      <c r="M40" s="155">
        <v>1.0230091172276714</v>
      </c>
      <c r="N40" s="154">
        <v>3195</v>
      </c>
      <c r="O40" s="153">
        <v>0.74963569935165042</v>
      </c>
      <c r="P40" s="152">
        <v>0.79794466289302746</v>
      </c>
      <c r="Q40" s="151">
        <v>-4.8308963541377037E-2</v>
      </c>
      <c r="R40" s="139"/>
      <c r="S40" s="139"/>
    </row>
    <row r="41" spans="1:19" x14ac:dyDescent="0.4">
      <c r="A41" s="176"/>
      <c r="B41" s="159" t="s">
        <v>113</v>
      </c>
      <c r="C41" s="158"/>
      <c r="D41" s="158"/>
      <c r="E41" s="158"/>
      <c r="F41" s="174"/>
      <c r="G41" s="157">
        <v>103811</v>
      </c>
      <c r="H41" s="156">
        <v>108892</v>
      </c>
      <c r="I41" s="155">
        <v>0.95333908827094738</v>
      </c>
      <c r="J41" s="154">
        <v>-5081</v>
      </c>
      <c r="K41" s="157">
        <v>138495</v>
      </c>
      <c r="L41" s="156">
        <v>135328</v>
      </c>
      <c r="M41" s="155">
        <v>1.0234024000945849</v>
      </c>
      <c r="N41" s="154">
        <v>3167</v>
      </c>
      <c r="O41" s="153">
        <v>0.74956496624426872</v>
      </c>
      <c r="P41" s="152">
        <v>0.80465240009458505</v>
      </c>
      <c r="Q41" s="151">
        <v>-5.5087433850316336E-2</v>
      </c>
      <c r="R41" s="139"/>
      <c r="S41" s="139"/>
    </row>
    <row r="42" spans="1:19" x14ac:dyDescent="0.4">
      <c r="A42" s="169"/>
      <c r="B42" s="169"/>
      <c r="C42" s="168" t="s">
        <v>98</v>
      </c>
      <c r="D42" s="167"/>
      <c r="E42" s="167"/>
      <c r="F42" s="6" t="s">
        <v>84</v>
      </c>
      <c r="G42" s="166">
        <v>42460</v>
      </c>
      <c r="H42" s="165">
        <v>44826</v>
      </c>
      <c r="I42" s="164">
        <v>0.94721813233391339</v>
      </c>
      <c r="J42" s="163">
        <v>-2366</v>
      </c>
      <c r="K42" s="166">
        <v>52834</v>
      </c>
      <c r="L42" s="165">
        <v>51070</v>
      </c>
      <c r="M42" s="164">
        <v>1.0345408263168201</v>
      </c>
      <c r="N42" s="163">
        <v>1764</v>
      </c>
      <c r="O42" s="162">
        <v>0.80364916531021691</v>
      </c>
      <c r="P42" s="161">
        <v>0.87773644018014485</v>
      </c>
      <c r="Q42" s="160">
        <v>-7.4087274869927944E-2</v>
      </c>
      <c r="R42" s="139"/>
      <c r="S42" s="139"/>
    </row>
    <row r="43" spans="1:19" x14ac:dyDescent="0.4">
      <c r="A43" s="169"/>
      <c r="B43" s="169"/>
      <c r="C43" s="168" t="s">
        <v>112</v>
      </c>
      <c r="D43" s="167"/>
      <c r="E43" s="167"/>
      <c r="F43" s="6" t="s">
        <v>84</v>
      </c>
      <c r="G43" s="166">
        <v>6741</v>
      </c>
      <c r="H43" s="165">
        <v>7549</v>
      </c>
      <c r="I43" s="164">
        <v>0.89296595575572923</v>
      </c>
      <c r="J43" s="163">
        <v>-808</v>
      </c>
      <c r="K43" s="166">
        <v>7900</v>
      </c>
      <c r="L43" s="165">
        <v>10560</v>
      </c>
      <c r="M43" s="164">
        <v>0.74810606060606055</v>
      </c>
      <c r="N43" s="163">
        <v>-2660</v>
      </c>
      <c r="O43" s="162">
        <v>0.85329113924050637</v>
      </c>
      <c r="P43" s="161">
        <v>0.71486742424242422</v>
      </c>
      <c r="Q43" s="160">
        <v>0.13842371499808215</v>
      </c>
      <c r="R43" s="139"/>
      <c r="S43" s="139"/>
    </row>
    <row r="44" spans="1:19" x14ac:dyDescent="0.4">
      <c r="A44" s="169"/>
      <c r="B44" s="169"/>
      <c r="C44" s="168" t="s">
        <v>96</v>
      </c>
      <c r="D44" s="167"/>
      <c r="E44" s="167"/>
      <c r="F44" s="6" t="s">
        <v>84</v>
      </c>
      <c r="G44" s="166">
        <v>5780</v>
      </c>
      <c r="H44" s="165">
        <v>5804</v>
      </c>
      <c r="I44" s="164">
        <v>0.99586492074431432</v>
      </c>
      <c r="J44" s="163">
        <v>-24</v>
      </c>
      <c r="K44" s="166">
        <v>8558</v>
      </c>
      <c r="L44" s="165">
        <v>7513</v>
      </c>
      <c r="M44" s="164">
        <v>1.1390922401171304</v>
      </c>
      <c r="N44" s="163">
        <v>1045</v>
      </c>
      <c r="O44" s="162">
        <v>0.67539144659967287</v>
      </c>
      <c r="P44" s="161">
        <v>0.77252761879409027</v>
      </c>
      <c r="Q44" s="160">
        <v>-9.7136172194417392E-2</v>
      </c>
      <c r="R44" s="139"/>
      <c r="S44" s="139"/>
    </row>
    <row r="45" spans="1:19" x14ac:dyDescent="0.4">
      <c r="A45" s="169"/>
      <c r="B45" s="169"/>
      <c r="C45" s="168" t="s">
        <v>90</v>
      </c>
      <c r="D45" s="167"/>
      <c r="E45" s="167"/>
      <c r="F45" s="6" t="s">
        <v>84</v>
      </c>
      <c r="G45" s="166">
        <v>2845</v>
      </c>
      <c r="H45" s="165">
        <v>3111</v>
      </c>
      <c r="I45" s="164">
        <v>0.91449694631951139</v>
      </c>
      <c r="J45" s="163">
        <v>-266</v>
      </c>
      <c r="K45" s="166">
        <v>3966</v>
      </c>
      <c r="L45" s="165">
        <v>3993</v>
      </c>
      <c r="M45" s="164">
        <v>0.99323816679188581</v>
      </c>
      <c r="N45" s="163">
        <v>-27</v>
      </c>
      <c r="O45" s="162">
        <v>0.7173474533535048</v>
      </c>
      <c r="P45" s="161">
        <v>0.77911344853493614</v>
      </c>
      <c r="Q45" s="160">
        <v>-6.1765995181431332E-2</v>
      </c>
      <c r="R45" s="139"/>
      <c r="S45" s="139"/>
    </row>
    <row r="46" spans="1:19" x14ac:dyDescent="0.4">
      <c r="A46" s="169"/>
      <c r="B46" s="169"/>
      <c r="C46" s="168" t="s">
        <v>93</v>
      </c>
      <c r="D46" s="167"/>
      <c r="E46" s="167"/>
      <c r="F46" s="6" t="s">
        <v>84</v>
      </c>
      <c r="G46" s="166">
        <v>8014</v>
      </c>
      <c r="H46" s="165">
        <v>8161</v>
      </c>
      <c r="I46" s="164">
        <v>0.98198750153167502</v>
      </c>
      <c r="J46" s="163">
        <v>-147</v>
      </c>
      <c r="K46" s="166">
        <v>9790</v>
      </c>
      <c r="L46" s="165">
        <v>9438</v>
      </c>
      <c r="M46" s="164">
        <v>1.0372960372960374</v>
      </c>
      <c r="N46" s="163">
        <v>352</v>
      </c>
      <c r="O46" s="162">
        <v>0.81859039836567926</v>
      </c>
      <c r="P46" s="161">
        <v>0.86469591015045566</v>
      </c>
      <c r="Q46" s="160">
        <v>-4.6105511784776398E-2</v>
      </c>
      <c r="R46" s="139"/>
      <c r="S46" s="139"/>
    </row>
    <row r="47" spans="1:19" x14ac:dyDescent="0.4">
      <c r="A47" s="169"/>
      <c r="B47" s="169"/>
      <c r="C47" s="168" t="s">
        <v>97</v>
      </c>
      <c r="D47" s="167"/>
      <c r="E47" s="167"/>
      <c r="F47" s="6" t="s">
        <v>84</v>
      </c>
      <c r="G47" s="166">
        <v>12015</v>
      </c>
      <c r="H47" s="165">
        <v>12157</v>
      </c>
      <c r="I47" s="164">
        <v>0.98831948671547254</v>
      </c>
      <c r="J47" s="163">
        <v>-142</v>
      </c>
      <c r="K47" s="166">
        <v>18656</v>
      </c>
      <c r="L47" s="165">
        <v>16143</v>
      </c>
      <c r="M47" s="164">
        <v>1.155671188750542</v>
      </c>
      <c r="N47" s="163">
        <v>2513</v>
      </c>
      <c r="O47" s="162">
        <v>0.64402873070325906</v>
      </c>
      <c r="P47" s="161">
        <v>0.75308183113423777</v>
      </c>
      <c r="Q47" s="160">
        <v>-0.10905310043097871</v>
      </c>
      <c r="R47" s="139"/>
      <c r="S47" s="139"/>
    </row>
    <row r="48" spans="1:19" x14ac:dyDescent="0.4">
      <c r="A48" s="169"/>
      <c r="B48" s="169"/>
      <c r="C48" s="168" t="s">
        <v>91</v>
      </c>
      <c r="D48" s="167"/>
      <c r="E48" s="167"/>
      <c r="F48" s="6" t="s">
        <v>84</v>
      </c>
      <c r="G48" s="166">
        <v>1818</v>
      </c>
      <c r="H48" s="165">
        <v>1744</v>
      </c>
      <c r="I48" s="164">
        <v>1.0424311926605505</v>
      </c>
      <c r="J48" s="163">
        <v>74</v>
      </c>
      <c r="K48" s="166">
        <v>2970</v>
      </c>
      <c r="L48" s="165">
        <v>2970</v>
      </c>
      <c r="M48" s="164">
        <v>1</v>
      </c>
      <c r="N48" s="163">
        <v>0</v>
      </c>
      <c r="O48" s="162">
        <v>0.61212121212121207</v>
      </c>
      <c r="P48" s="161">
        <v>0.58720538720538717</v>
      </c>
      <c r="Q48" s="160">
        <v>2.4915824915824891E-2</v>
      </c>
      <c r="R48" s="139"/>
      <c r="S48" s="139"/>
    </row>
    <row r="49" spans="1:19" x14ac:dyDescent="0.4">
      <c r="A49" s="169"/>
      <c r="B49" s="169"/>
      <c r="C49" s="168" t="s">
        <v>111</v>
      </c>
      <c r="D49" s="167"/>
      <c r="E49" s="167"/>
      <c r="F49" s="6" t="s">
        <v>84</v>
      </c>
      <c r="G49" s="166">
        <v>1450</v>
      </c>
      <c r="H49" s="165">
        <v>1507</v>
      </c>
      <c r="I49" s="164">
        <v>0.96217650962176504</v>
      </c>
      <c r="J49" s="163">
        <v>-57</v>
      </c>
      <c r="K49" s="166">
        <v>1935</v>
      </c>
      <c r="L49" s="165">
        <v>1936</v>
      </c>
      <c r="M49" s="164">
        <v>0.99948347107438018</v>
      </c>
      <c r="N49" s="163">
        <v>-1</v>
      </c>
      <c r="O49" s="162">
        <v>0.74935400516795869</v>
      </c>
      <c r="P49" s="161">
        <v>0.77840909090909094</v>
      </c>
      <c r="Q49" s="160">
        <v>-2.9055085741132247E-2</v>
      </c>
      <c r="R49" s="139"/>
      <c r="S49" s="139"/>
    </row>
    <row r="50" spans="1:19" x14ac:dyDescent="0.4">
      <c r="A50" s="169"/>
      <c r="B50" s="169"/>
      <c r="C50" s="168" t="s">
        <v>110</v>
      </c>
      <c r="D50" s="167"/>
      <c r="E50" s="167"/>
      <c r="F50" s="6" t="s">
        <v>84</v>
      </c>
      <c r="G50" s="166">
        <v>2362</v>
      </c>
      <c r="H50" s="165">
        <v>2539</v>
      </c>
      <c r="I50" s="164">
        <v>0.93028751476959437</v>
      </c>
      <c r="J50" s="163">
        <v>-177</v>
      </c>
      <c r="K50" s="166">
        <v>2970</v>
      </c>
      <c r="L50" s="165">
        <v>2970</v>
      </c>
      <c r="M50" s="164">
        <v>1</v>
      </c>
      <c r="N50" s="163">
        <v>0</v>
      </c>
      <c r="O50" s="162">
        <v>0.79528619528619526</v>
      </c>
      <c r="P50" s="161">
        <v>0.85488215488215491</v>
      </c>
      <c r="Q50" s="160">
        <v>-5.9595959595959647E-2</v>
      </c>
      <c r="R50" s="139"/>
      <c r="S50" s="139"/>
    </row>
    <row r="51" spans="1:19" x14ac:dyDescent="0.4">
      <c r="A51" s="169"/>
      <c r="B51" s="169"/>
      <c r="C51" s="168" t="s">
        <v>109</v>
      </c>
      <c r="D51" s="167"/>
      <c r="E51" s="167"/>
      <c r="F51" s="6" t="s">
        <v>88</v>
      </c>
      <c r="G51" s="166">
        <v>845</v>
      </c>
      <c r="H51" s="165">
        <v>1011</v>
      </c>
      <c r="I51" s="164">
        <v>0.83580613254203762</v>
      </c>
      <c r="J51" s="163">
        <v>-166</v>
      </c>
      <c r="K51" s="166">
        <v>1386</v>
      </c>
      <c r="L51" s="165">
        <v>1386</v>
      </c>
      <c r="M51" s="164">
        <v>1</v>
      </c>
      <c r="N51" s="163">
        <v>0</v>
      </c>
      <c r="O51" s="162">
        <v>0.60966810966810969</v>
      </c>
      <c r="P51" s="161">
        <v>0.72943722943722944</v>
      </c>
      <c r="Q51" s="160">
        <v>-0.11976911976911975</v>
      </c>
      <c r="R51" s="139"/>
      <c r="S51" s="139"/>
    </row>
    <row r="52" spans="1:19" x14ac:dyDescent="0.4">
      <c r="A52" s="169"/>
      <c r="B52" s="169"/>
      <c r="C52" s="168" t="s">
        <v>108</v>
      </c>
      <c r="D52" s="167"/>
      <c r="E52" s="167"/>
      <c r="F52" s="6" t="s">
        <v>84</v>
      </c>
      <c r="G52" s="166">
        <v>1398</v>
      </c>
      <c r="H52" s="165">
        <v>1593</v>
      </c>
      <c r="I52" s="164">
        <v>0.87758945386064036</v>
      </c>
      <c r="J52" s="163">
        <v>-195</v>
      </c>
      <c r="K52" s="166">
        <v>1936</v>
      </c>
      <c r="L52" s="165">
        <v>1927</v>
      </c>
      <c r="M52" s="164">
        <v>1.0046704722366373</v>
      </c>
      <c r="N52" s="163">
        <v>9</v>
      </c>
      <c r="O52" s="162">
        <v>0.72210743801652888</v>
      </c>
      <c r="P52" s="161">
        <v>0.826673585884795</v>
      </c>
      <c r="Q52" s="160">
        <v>-0.10456614786826612</v>
      </c>
      <c r="R52" s="139"/>
      <c r="S52" s="139"/>
    </row>
    <row r="53" spans="1:19" x14ac:dyDescent="0.4">
      <c r="A53" s="169"/>
      <c r="B53" s="169"/>
      <c r="C53" s="168" t="s">
        <v>107</v>
      </c>
      <c r="D53" s="167"/>
      <c r="E53" s="167"/>
      <c r="F53" s="6" t="s">
        <v>84</v>
      </c>
      <c r="G53" s="166">
        <v>2350</v>
      </c>
      <c r="H53" s="165">
        <v>2482</v>
      </c>
      <c r="I53" s="164">
        <v>0.9468170829975826</v>
      </c>
      <c r="J53" s="163">
        <v>-132</v>
      </c>
      <c r="K53" s="166">
        <v>2970</v>
      </c>
      <c r="L53" s="165">
        <v>2970</v>
      </c>
      <c r="M53" s="164">
        <v>1</v>
      </c>
      <c r="N53" s="163">
        <v>0</v>
      </c>
      <c r="O53" s="162">
        <v>0.7912457912457912</v>
      </c>
      <c r="P53" s="161">
        <v>0.83569023569023571</v>
      </c>
      <c r="Q53" s="160">
        <v>-4.4444444444444509E-2</v>
      </c>
      <c r="R53" s="139"/>
      <c r="S53" s="139"/>
    </row>
    <row r="54" spans="1:19" x14ac:dyDescent="0.4">
      <c r="A54" s="169"/>
      <c r="B54" s="169"/>
      <c r="C54" s="168" t="s">
        <v>106</v>
      </c>
      <c r="D54" s="167"/>
      <c r="E54" s="167"/>
      <c r="F54" s="6" t="s">
        <v>84</v>
      </c>
      <c r="G54" s="166">
        <v>2125</v>
      </c>
      <c r="H54" s="165">
        <v>2239</v>
      </c>
      <c r="I54" s="164">
        <v>0.94908441268423405</v>
      </c>
      <c r="J54" s="163">
        <v>-114</v>
      </c>
      <c r="K54" s="166">
        <v>2968</v>
      </c>
      <c r="L54" s="165">
        <v>2968</v>
      </c>
      <c r="M54" s="164">
        <v>1</v>
      </c>
      <c r="N54" s="163">
        <v>0</v>
      </c>
      <c r="O54" s="162">
        <v>0.71597035040431267</v>
      </c>
      <c r="P54" s="161">
        <v>0.75438005390835583</v>
      </c>
      <c r="Q54" s="160">
        <v>-3.8409703504043158E-2</v>
      </c>
      <c r="R54" s="139"/>
      <c r="S54" s="139"/>
    </row>
    <row r="55" spans="1:19" x14ac:dyDescent="0.4">
      <c r="A55" s="169"/>
      <c r="B55" s="169"/>
      <c r="C55" s="168" t="s">
        <v>105</v>
      </c>
      <c r="D55" s="167"/>
      <c r="E55" s="167"/>
      <c r="F55" s="6" t="s">
        <v>84</v>
      </c>
      <c r="G55" s="166">
        <v>1324</v>
      </c>
      <c r="H55" s="165">
        <v>1409</v>
      </c>
      <c r="I55" s="164">
        <v>0.9396735273243435</v>
      </c>
      <c r="J55" s="163">
        <v>-85</v>
      </c>
      <c r="K55" s="166">
        <v>1936</v>
      </c>
      <c r="L55" s="165">
        <v>1936</v>
      </c>
      <c r="M55" s="164">
        <v>1</v>
      </c>
      <c r="N55" s="163">
        <v>0</v>
      </c>
      <c r="O55" s="162">
        <v>0.68388429752066116</v>
      </c>
      <c r="P55" s="161">
        <v>0.72778925619834711</v>
      </c>
      <c r="Q55" s="160">
        <v>-4.3904958677685957E-2</v>
      </c>
      <c r="R55" s="139"/>
      <c r="S55" s="139"/>
    </row>
    <row r="56" spans="1:19" x14ac:dyDescent="0.4">
      <c r="A56" s="169"/>
      <c r="B56" s="169"/>
      <c r="C56" s="168" t="s">
        <v>103</v>
      </c>
      <c r="D56" s="167"/>
      <c r="E56" s="167"/>
      <c r="F56" s="6" t="s">
        <v>84</v>
      </c>
      <c r="G56" s="166">
        <v>1247</v>
      </c>
      <c r="H56" s="165">
        <v>1447</v>
      </c>
      <c r="I56" s="164">
        <v>0.861782999308915</v>
      </c>
      <c r="J56" s="163">
        <v>-200</v>
      </c>
      <c r="K56" s="166">
        <v>1826</v>
      </c>
      <c r="L56" s="165">
        <v>1880</v>
      </c>
      <c r="M56" s="164">
        <v>0.97127659574468084</v>
      </c>
      <c r="N56" s="163">
        <v>-54</v>
      </c>
      <c r="O56" s="162">
        <v>0.68291347207009856</v>
      </c>
      <c r="P56" s="161">
        <v>0.76968085106382977</v>
      </c>
      <c r="Q56" s="160">
        <v>-8.6767378993731215E-2</v>
      </c>
      <c r="R56" s="139"/>
      <c r="S56" s="139"/>
    </row>
    <row r="57" spans="1:19" x14ac:dyDescent="0.4">
      <c r="A57" s="169"/>
      <c r="B57" s="169"/>
      <c r="C57" s="168" t="s">
        <v>102</v>
      </c>
      <c r="D57" s="167"/>
      <c r="E57" s="167"/>
      <c r="F57" s="6" t="s">
        <v>84</v>
      </c>
      <c r="G57" s="166">
        <v>1106</v>
      </c>
      <c r="H57" s="165">
        <v>1153</v>
      </c>
      <c r="I57" s="164">
        <v>0.95923677363399829</v>
      </c>
      <c r="J57" s="163">
        <v>-47</v>
      </c>
      <c r="K57" s="166">
        <v>1936</v>
      </c>
      <c r="L57" s="165">
        <v>1936</v>
      </c>
      <c r="M57" s="164">
        <v>1</v>
      </c>
      <c r="N57" s="163">
        <v>0</v>
      </c>
      <c r="O57" s="162">
        <v>0.57128099173553715</v>
      </c>
      <c r="P57" s="161">
        <v>0.59555785123966942</v>
      </c>
      <c r="Q57" s="160">
        <v>-2.4276859504132275E-2</v>
      </c>
      <c r="R57" s="139"/>
      <c r="S57" s="139"/>
    </row>
    <row r="58" spans="1:19" x14ac:dyDescent="0.4">
      <c r="A58" s="169"/>
      <c r="B58" s="169"/>
      <c r="C58" s="168" t="s">
        <v>104</v>
      </c>
      <c r="D58" s="167"/>
      <c r="E58" s="167"/>
      <c r="F58" s="6" t="s">
        <v>84</v>
      </c>
      <c r="G58" s="166">
        <v>750</v>
      </c>
      <c r="H58" s="165">
        <v>810</v>
      </c>
      <c r="I58" s="164">
        <v>0.92592592592592593</v>
      </c>
      <c r="J58" s="163">
        <v>-60</v>
      </c>
      <c r="K58" s="166">
        <v>1320</v>
      </c>
      <c r="L58" s="165">
        <v>1320</v>
      </c>
      <c r="M58" s="164">
        <v>1</v>
      </c>
      <c r="N58" s="163">
        <v>0</v>
      </c>
      <c r="O58" s="162">
        <v>0.56818181818181823</v>
      </c>
      <c r="P58" s="161">
        <v>0.61363636363636365</v>
      </c>
      <c r="Q58" s="160">
        <v>-4.5454545454545414E-2</v>
      </c>
      <c r="R58" s="139"/>
      <c r="S58" s="139"/>
    </row>
    <row r="59" spans="1:19" x14ac:dyDescent="0.4">
      <c r="A59" s="169"/>
      <c r="B59" s="169"/>
      <c r="C59" s="168" t="s">
        <v>101</v>
      </c>
      <c r="D59" s="167"/>
      <c r="E59" s="167"/>
      <c r="F59" s="6" t="s">
        <v>84</v>
      </c>
      <c r="G59" s="166">
        <v>1844</v>
      </c>
      <c r="H59" s="165">
        <v>2302</v>
      </c>
      <c r="I59" s="164">
        <v>0.80104257167680282</v>
      </c>
      <c r="J59" s="163">
        <v>-458</v>
      </c>
      <c r="K59" s="166">
        <v>4026</v>
      </c>
      <c r="L59" s="165">
        <v>4577</v>
      </c>
      <c r="M59" s="164">
        <v>0.87961546864758577</v>
      </c>
      <c r="N59" s="163">
        <v>-551</v>
      </c>
      <c r="O59" s="162">
        <v>0.45802285146547439</v>
      </c>
      <c r="P59" s="161">
        <v>0.50294953025999567</v>
      </c>
      <c r="Q59" s="160">
        <v>-4.492667879452128E-2</v>
      </c>
      <c r="R59" s="139"/>
      <c r="S59" s="139"/>
    </row>
    <row r="60" spans="1:19" x14ac:dyDescent="0.4">
      <c r="A60" s="169"/>
      <c r="B60" s="169"/>
      <c r="C60" s="168" t="s">
        <v>98</v>
      </c>
      <c r="D60" s="5" t="s">
        <v>0</v>
      </c>
      <c r="E60" s="167" t="s">
        <v>89</v>
      </c>
      <c r="F60" s="6" t="s">
        <v>84</v>
      </c>
      <c r="G60" s="166">
        <v>4032</v>
      </c>
      <c r="H60" s="165">
        <v>3616</v>
      </c>
      <c r="I60" s="164">
        <v>1.1150442477876106</v>
      </c>
      <c r="J60" s="163">
        <v>416</v>
      </c>
      <c r="K60" s="166">
        <v>4320</v>
      </c>
      <c r="L60" s="165">
        <v>3780</v>
      </c>
      <c r="M60" s="164">
        <v>1.1428571428571428</v>
      </c>
      <c r="N60" s="163">
        <v>540</v>
      </c>
      <c r="O60" s="162">
        <v>0.93333333333333335</v>
      </c>
      <c r="P60" s="161">
        <v>0.95661375661375658</v>
      </c>
      <c r="Q60" s="160">
        <v>-2.3280423280423235E-2</v>
      </c>
      <c r="R60" s="139"/>
      <c r="S60" s="139"/>
    </row>
    <row r="61" spans="1:19" x14ac:dyDescent="0.4">
      <c r="A61" s="169"/>
      <c r="B61" s="169"/>
      <c r="C61" s="168" t="s">
        <v>96</v>
      </c>
      <c r="D61" s="5" t="s">
        <v>0</v>
      </c>
      <c r="E61" s="167" t="s">
        <v>89</v>
      </c>
      <c r="F61" s="6" t="s">
        <v>84</v>
      </c>
      <c r="G61" s="166">
        <v>1403</v>
      </c>
      <c r="H61" s="165">
        <v>1437</v>
      </c>
      <c r="I61" s="164">
        <v>0.97633959638135004</v>
      </c>
      <c r="J61" s="163">
        <v>-34</v>
      </c>
      <c r="K61" s="166">
        <v>1936</v>
      </c>
      <c r="L61" s="165">
        <v>1837</v>
      </c>
      <c r="M61" s="164">
        <v>1.0538922155688624</v>
      </c>
      <c r="N61" s="163">
        <v>99</v>
      </c>
      <c r="O61" s="162">
        <v>0.72469008264462809</v>
      </c>
      <c r="P61" s="161">
        <v>0.78225367446924332</v>
      </c>
      <c r="Q61" s="160">
        <v>-5.7563591824615234E-2</v>
      </c>
      <c r="R61" s="139"/>
      <c r="S61" s="139"/>
    </row>
    <row r="62" spans="1:19" x14ac:dyDescent="0.4">
      <c r="A62" s="169"/>
      <c r="B62" s="169"/>
      <c r="C62" s="168" t="s">
        <v>93</v>
      </c>
      <c r="D62" s="5" t="s">
        <v>0</v>
      </c>
      <c r="E62" s="167" t="s">
        <v>89</v>
      </c>
      <c r="F62" s="6" t="s">
        <v>84</v>
      </c>
      <c r="G62" s="166">
        <v>1902</v>
      </c>
      <c r="H62" s="165">
        <v>1995</v>
      </c>
      <c r="I62" s="164">
        <v>0.95338345864661656</v>
      </c>
      <c r="J62" s="163">
        <v>-93</v>
      </c>
      <c r="K62" s="166">
        <v>2356</v>
      </c>
      <c r="L62" s="165">
        <v>2218</v>
      </c>
      <c r="M62" s="164">
        <v>1.0622182146077548</v>
      </c>
      <c r="N62" s="163">
        <v>138</v>
      </c>
      <c r="O62" s="162">
        <v>0.80730050933786079</v>
      </c>
      <c r="P62" s="161">
        <v>0.89945897204688907</v>
      </c>
      <c r="Q62" s="160">
        <v>-9.2158462709028277E-2</v>
      </c>
      <c r="R62" s="139"/>
      <c r="S62" s="139"/>
    </row>
    <row r="63" spans="1:19" x14ac:dyDescent="0.4">
      <c r="A63" s="169"/>
      <c r="B63" s="150"/>
      <c r="C63" s="149" t="s">
        <v>97</v>
      </c>
      <c r="D63" s="11" t="s">
        <v>0</v>
      </c>
      <c r="E63" s="147" t="s">
        <v>89</v>
      </c>
      <c r="F63" s="6" t="s">
        <v>88</v>
      </c>
      <c r="G63" s="146">
        <v>0</v>
      </c>
      <c r="H63" s="145">
        <v>0</v>
      </c>
      <c r="I63" s="144" t="e">
        <v>#DIV/0!</v>
      </c>
      <c r="J63" s="143">
        <v>0</v>
      </c>
      <c r="K63" s="146">
        <v>0</v>
      </c>
      <c r="L63" s="145">
        <v>0</v>
      </c>
      <c r="M63" s="144" t="e">
        <v>#DIV/0!</v>
      </c>
      <c r="N63" s="143">
        <v>0</v>
      </c>
      <c r="O63" s="142" t="e">
        <v>#DIV/0!</v>
      </c>
      <c r="P63" s="141" t="e">
        <v>#DIV/0!</v>
      </c>
      <c r="Q63" s="140" t="e">
        <v>#DIV/0!</v>
      </c>
      <c r="R63" s="139"/>
      <c r="S63" s="139"/>
    </row>
    <row r="64" spans="1:19" x14ac:dyDescent="0.4">
      <c r="A64" s="169"/>
      <c r="B64" s="159" t="s">
        <v>1</v>
      </c>
      <c r="C64" s="158"/>
      <c r="D64" s="175"/>
      <c r="E64" s="158"/>
      <c r="F64" s="174"/>
      <c r="G64" s="157">
        <v>2677</v>
      </c>
      <c r="H64" s="156">
        <v>1909</v>
      </c>
      <c r="I64" s="155">
        <v>1.4023048716605553</v>
      </c>
      <c r="J64" s="154">
        <v>768</v>
      </c>
      <c r="K64" s="157">
        <v>3558</v>
      </c>
      <c r="L64" s="156">
        <v>3530</v>
      </c>
      <c r="M64" s="155">
        <v>1.0079320113314447</v>
      </c>
      <c r="N64" s="154">
        <v>28</v>
      </c>
      <c r="O64" s="153">
        <v>0.75238898257448006</v>
      </c>
      <c r="P64" s="152">
        <v>0.54079320113314444</v>
      </c>
      <c r="Q64" s="151">
        <v>0.21159578144133562</v>
      </c>
      <c r="R64" s="139"/>
      <c r="S64" s="139"/>
    </row>
    <row r="65" spans="1:19" x14ac:dyDescent="0.4">
      <c r="A65" s="169"/>
      <c r="B65" s="169"/>
      <c r="C65" s="168" t="s">
        <v>104</v>
      </c>
      <c r="D65" s="167"/>
      <c r="E65" s="167"/>
      <c r="F65" s="6" t="s">
        <v>84</v>
      </c>
      <c r="G65" s="166">
        <v>439</v>
      </c>
      <c r="H65" s="165">
        <v>315</v>
      </c>
      <c r="I65" s="164">
        <v>1.3936507936507936</v>
      </c>
      <c r="J65" s="163">
        <v>124</v>
      </c>
      <c r="K65" s="166">
        <v>594</v>
      </c>
      <c r="L65" s="165">
        <v>594</v>
      </c>
      <c r="M65" s="164">
        <v>1</v>
      </c>
      <c r="N65" s="163">
        <v>0</v>
      </c>
      <c r="O65" s="162">
        <v>0.73905723905723908</v>
      </c>
      <c r="P65" s="161">
        <v>0.53030303030303028</v>
      </c>
      <c r="Q65" s="160">
        <v>0.2087542087542088</v>
      </c>
      <c r="R65" s="139"/>
      <c r="S65" s="139"/>
    </row>
    <row r="66" spans="1:19" x14ac:dyDescent="0.4">
      <c r="A66" s="169"/>
      <c r="B66" s="169"/>
      <c r="C66" s="168" t="s">
        <v>103</v>
      </c>
      <c r="D66" s="167"/>
      <c r="E66" s="167"/>
      <c r="F66" s="173"/>
      <c r="G66" s="166"/>
      <c r="H66" s="165"/>
      <c r="I66" s="164" t="e">
        <v>#DIV/0!</v>
      </c>
      <c r="J66" s="163">
        <v>0</v>
      </c>
      <c r="K66" s="166"/>
      <c r="L66" s="165"/>
      <c r="M66" s="164" t="e">
        <v>#DIV/0!</v>
      </c>
      <c r="N66" s="163">
        <v>0</v>
      </c>
      <c r="O66" s="162" t="e">
        <v>#DIV/0!</v>
      </c>
      <c r="P66" s="161" t="e">
        <v>#DIV/0!</v>
      </c>
      <c r="Q66" s="160" t="e">
        <v>#DIV/0!</v>
      </c>
      <c r="R66" s="139"/>
      <c r="S66" s="139"/>
    </row>
    <row r="67" spans="1:19" x14ac:dyDescent="0.4">
      <c r="A67" s="169"/>
      <c r="B67" s="169"/>
      <c r="C67" s="168" t="s">
        <v>102</v>
      </c>
      <c r="D67" s="167"/>
      <c r="E67" s="167"/>
      <c r="F67" s="173"/>
      <c r="G67" s="166"/>
      <c r="H67" s="165"/>
      <c r="I67" s="164" t="e">
        <v>#DIV/0!</v>
      </c>
      <c r="J67" s="163">
        <v>0</v>
      </c>
      <c r="K67" s="166"/>
      <c r="L67" s="165"/>
      <c r="M67" s="164" t="e">
        <v>#DIV/0!</v>
      </c>
      <c r="N67" s="163">
        <v>0</v>
      </c>
      <c r="O67" s="162" t="e">
        <v>#DIV/0!</v>
      </c>
      <c r="P67" s="161" t="e">
        <v>#DIV/0!</v>
      </c>
      <c r="Q67" s="160" t="e">
        <v>#DIV/0!</v>
      </c>
      <c r="R67" s="139"/>
      <c r="S67" s="139"/>
    </row>
    <row r="68" spans="1:19" x14ac:dyDescent="0.4">
      <c r="A68" s="169"/>
      <c r="B68" s="169"/>
      <c r="C68" s="168" t="s">
        <v>101</v>
      </c>
      <c r="D68" s="167"/>
      <c r="E68" s="167"/>
      <c r="F68" s="6" t="s">
        <v>84</v>
      </c>
      <c r="G68" s="166">
        <v>911</v>
      </c>
      <c r="H68" s="165">
        <v>605</v>
      </c>
      <c r="I68" s="164">
        <v>1.5057851239669422</v>
      </c>
      <c r="J68" s="163">
        <v>306</v>
      </c>
      <c r="K68" s="166">
        <v>1188</v>
      </c>
      <c r="L68" s="165">
        <v>1187</v>
      </c>
      <c r="M68" s="164">
        <v>1.0008424599831507</v>
      </c>
      <c r="N68" s="163">
        <v>1</v>
      </c>
      <c r="O68" s="162">
        <v>0.76683501683501687</v>
      </c>
      <c r="P68" s="161">
        <v>0.50968828980623415</v>
      </c>
      <c r="Q68" s="160">
        <v>0.25714672702878272</v>
      </c>
      <c r="R68" s="139"/>
      <c r="S68" s="139"/>
    </row>
    <row r="69" spans="1:19" x14ac:dyDescent="0.4">
      <c r="A69" s="150"/>
      <c r="B69" s="150"/>
      <c r="C69" s="149" t="s">
        <v>90</v>
      </c>
      <c r="D69" s="147"/>
      <c r="E69" s="147"/>
      <c r="F69" s="12" t="s">
        <v>84</v>
      </c>
      <c r="G69" s="146">
        <v>1327</v>
      </c>
      <c r="H69" s="145">
        <v>989</v>
      </c>
      <c r="I69" s="144">
        <v>1.3417593528816987</v>
      </c>
      <c r="J69" s="143">
        <v>338</v>
      </c>
      <c r="K69" s="146">
        <v>1776</v>
      </c>
      <c r="L69" s="145">
        <v>1749</v>
      </c>
      <c r="M69" s="144">
        <v>1.0154373927958833</v>
      </c>
      <c r="N69" s="143">
        <v>27</v>
      </c>
      <c r="O69" s="142">
        <v>0.74718468468468469</v>
      </c>
      <c r="P69" s="141">
        <v>0.56546598056032016</v>
      </c>
      <c r="Q69" s="140">
        <v>0.18171870412436453</v>
      </c>
      <c r="R69" s="139"/>
      <c r="S69" s="139"/>
    </row>
    <row r="70" spans="1:19" x14ac:dyDescent="0.4">
      <c r="G70" s="138"/>
      <c r="H70" s="138"/>
      <c r="I70" s="138"/>
      <c r="J70" s="138"/>
      <c r="K70" s="138"/>
      <c r="L70" s="138"/>
      <c r="M70" s="138"/>
      <c r="N70" s="138"/>
      <c r="O70" s="137"/>
      <c r="P70" s="137"/>
      <c r="Q70" s="137"/>
    </row>
    <row r="71" spans="1:19" x14ac:dyDescent="0.4">
      <c r="C71" s="8" t="s">
        <v>83</v>
      </c>
    </row>
    <row r="72" spans="1:19" x14ac:dyDescent="0.4">
      <c r="C72" s="9" t="s">
        <v>82</v>
      </c>
    </row>
    <row r="73" spans="1:19" x14ac:dyDescent="0.4">
      <c r="C73" s="8" t="s">
        <v>81</v>
      </c>
    </row>
    <row r="74" spans="1:19" x14ac:dyDescent="0.4">
      <c r="C74" s="8" t="s">
        <v>80</v>
      </c>
    </row>
    <row r="75" spans="1:19" x14ac:dyDescent="0.4">
      <c r="C75" s="8" t="s">
        <v>79</v>
      </c>
    </row>
  </sheetData>
  <mergeCells count="15">
    <mergeCell ref="A1:D1"/>
    <mergeCell ref="A3:F4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</mergeCells>
  <phoneticPr fontId="3"/>
  <hyperlinks>
    <hyperlink ref="A1" location="'R3'!A1" display="令和３年度"/>
    <hyperlink ref="A1:D1" location="'h26'!A1" display="'h26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2"/>
  <sheetViews>
    <sheetView showGridLines="0" zoomScale="90" zoomScaleNormal="9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02" customWidth="1"/>
    <col min="2" max="2" width="20.75" style="202" customWidth="1"/>
    <col min="3" max="4" width="11.625" style="201" customWidth="1"/>
    <col min="5" max="5" width="8.625" style="201" customWidth="1"/>
    <col min="6" max="6" width="10.625" style="201" customWidth="1"/>
    <col min="7" max="8" width="11.625" style="201" customWidth="1"/>
    <col min="9" max="9" width="8.625" style="201" customWidth="1"/>
    <col min="10" max="10" width="10.625" style="201" customWidth="1"/>
    <col min="11" max="11" width="9.625" style="70" customWidth="1"/>
    <col min="12" max="12" width="9.625" style="201" customWidth="1"/>
    <col min="13" max="13" width="8.625" style="201" customWidth="1"/>
    <col min="14" max="16384" width="9" style="201"/>
  </cols>
  <sheetData>
    <row r="1" spans="1:13" s="217" customFormat="1" x14ac:dyDescent="0.4">
      <c r="A1" s="327" t="str">
        <f>'h26'!A1</f>
        <v>平成26年度</v>
      </c>
      <c r="B1" s="327"/>
      <c r="C1" s="90"/>
      <c r="D1" s="90"/>
      <c r="E1" s="90"/>
      <c r="F1" s="95" t="str">
        <f ca="1">RIGHT(CELL("filename",$A$1),LEN(CELL("filename",$A$1))-FIND("]",CELL("filename",$A$1)))</f>
        <v>４月上旬</v>
      </c>
      <c r="G1" s="94" t="s">
        <v>71</v>
      </c>
      <c r="H1" s="90"/>
      <c r="I1" s="90"/>
      <c r="J1" s="90"/>
      <c r="K1" s="90"/>
      <c r="L1" s="90"/>
      <c r="M1" s="90"/>
    </row>
    <row r="2" spans="1:13" s="217" customFormat="1" ht="19.5" thickBot="1" x14ac:dyDescent="0.45">
      <c r="A2" s="13"/>
      <c r="B2" s="13" t="s">
        <v>177</v>
      </c>
      <c r="C2" s="218">
        <f>'４月（上旬）'!E2</f>
        <v>4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7.100000000000001" customHeight="1" x14ac:dyDescent="0.4">
      <c r="A3" s="216"/>
      <c r="B3" s="215"/>
      <c r="C3" s="323" t="s">
        <v>173</v>
      </c>
      <c r="D3" s="324"/>
      <c r="E3" s="325"/>
      <c r="F3" s="326"/>
      <c r="G3" s="323" t="s">
        <v>172</v>
      </c>
      <c r="H3" s="324"/>
      <c r="I3" s="325"/>
      <c r="J3" s="326"/>
      <c r="K3" s="315" t="s">
        <v>171</v>
      </c>
      <c r="L3" s="316"/>
      <c r="M3" s="317"/>
    </row>
    <row r="4" spans="1:13" ht="17.100000000000001" customHeight="1" x14ac:dyDescent="0.4">
      <c r="A4" s="206"/>
      <c r="B4" s="214"/>
      <c r="C4" s="305" t="s">
        <v>176</v>
      </c>
      <c r="D4" s="340" t="s">
        <v>175</v>
      </c>
      <c r="E4" s="341" t="s">
        <v>168</v>
      </c>
      <c r="F4" s="342"/>
      <c r="G4" s="318" t="str">
        <f>C4</f>
        <v>14'4上旬</v>
      </c>
      <c r="H4" s="338" t="str">
        <f>D4</f>
        <v>13'4上旬</v>
      </c>
      <c r="I4" s="341" t="s">
        <v>168</v>
      </c>
      <c r="J4" s="342"/>
      <c r="K4" s="318" t="str">
        <f>C4</f>
        <v>14'4上旬</v>
      </c>
      <c r="L4" s="319" t="str">
        <f>D4</f>
        <v>13'4上旬</v>
      </c>
      <c r="M4" s="321" t="s">
        <v>167</v>
      </c>
    </row>
    <row r="5" spans="1:13" ht="17.100000000000001" customHeight="1" x14ac:dyDescent="0.4">
      <c r="A5" s="205"/>
      <c r="B5" s="213"/>
      <c r="C5" s="306"/>
      <c r="D5" s="320"/>
      <c r="E5" s="212" t="s">
        <v>166</v>
      </c>
      <c r="F5" s="211" t="s">
        <v>165</v>
      </c>
      <c r="G5" s="306"/>
      <c r="H5" s="339"/>
      <c r="I5" s="212" t="s">
        <v>166</v>
      </c>
      <c r="J5" s="211" t="s">
        <v>165</v>
      </c>
      <c r="K5" s="306"/>
      <c r="L5" s="320"/>
      <c r="M5" s="322"/>
    </row>
    <row r="6" spans="1:13" x14ac:dyDescent="0.4">
      <c r="A6" s="332" t="s">
        <v>164</v>
      </c>
      <c r="B6" s="333"/>
      <c r="C6" s="334">
        <v>147150</v>
      </c>
      <c r="D6" s="348">
        <v>142812</v>
      </c>
      <c r="E6" s="307">
        <v>1.0303755986891858</v>
      </c>
      <c r="F6" s="328">
        <v>4338</v>
      </c>
      <c r="G6" s="334">
        <v>213314</v>
      </c>
      <c r="H6" s="336">
        <v>200975</v>
      </c>
      <c r="I6" s="307">
        <v>1.0613956959820874</v>
      </c>
      <c r="J6" s="328">
        <v>12339</v>
      </c>
      <c r="K6" s="309">
        <v>0.68982814067524867</v>
      </c>
      <c r="L6" s="345">
        <v>0.71059584525438491</v>
      </c>
      <c r="M6" s="313">
        <v>-2.0767704579136237E-2</v>
      </c>
    </row>
    <row r="7" spans="1:13" x14ac:dyDescent="0.4">
      <c r="A7" s="330" t="s">
        <v>163</v>
      </c>
      <c r="B7" s="331"/>
      <c r="C7" s="335"/>
      <c r="D7" s="349"/>
      <c r="E7" s="344"/>
      <c r="F7" s="343"/>
      <c r="G7" s="335"/>
      <c r="H7" s="337"/>
      <c r="I7" s="344"/>
      <c r="J7" s="343"/>
      <c r="K7" s="310"/>
      <c r="L7" s="346"/>
      <c r="M7" s="347"/>
    </row>
    <row r="8" spans="1:13" ht="18" customHeight="1" x14ac:dyDescent="0.4">
      <c r="A8" s="208" t="s">
        <v>162</v>
      </c>
      <c r="B8" s="14"/>
      <c r="C8" s="15">
        <v>71180</v>
      </c>
      <c r="D8" s="16">
        <v>71404</v>
      </c>
      <c r="E8" s="17">
        <v>0.99686292084477057</v>
      </c>
      <c r="F8" s="18">
        <v>-224</v>
      </c>
      <c r="G8" s="15">
        <v>104785</v>
      </c>
      <c r="H8" s="19">
        <v>100926</v>
      </c>
      <c r="I8" s="17">
        <v>1.0382359352396806</v>
      </c>
      <c r="J8" s="18">
        <v>3859</v>
      </c>
      <c r="K8" s="20">
        <v>0.67929570072052292</v>
      </c>
      <c r="L8" s="21">
        <v>0.70748865505419811</v>
      </c>
      <c r="M8" s="210">
        <v>-2.8192954333675191E-2</v>
      </c>
    </row>
    <row r="9" spans="1:13" ht="18" customHeight="1" x14ac:dyDescent="0.4">
      <c r="A9" s="206"/>
      <c r="B9" s="81" t="s">
        <v>157</v>
      </c>
      <c r="C9" s="23">
        <v>33028</v>
      </c>
      <c r="D9" s="24">
        <v>34381</v>
      </c>
      <c r="E9" s="25">
        <v>0.96064686891015383</v>
      </c>
      <c r="F9" s="26">
        <v>-1353</v>
      </c>
      <c r="G9" s="23">
        <v>50611</v>
      </c>
      <c r="H9" s="24">
        <v>50194</v>
      </c>
      <c r="I9" s="25">
        <v>1.0083077658684305</v>
      </c>
      <c r="J9" s="26">
        <v>417</v>
      </c>
      <c r="K9" s="27">
        <v>0.65258540633459128</v>
      </c>
      <c r="L9" s="28">
        <v>0.68496234609714313</v>
      </c>
      <c r="M9" s="209">
        <v>-3.2376939762551848E-2</v>
      </c>
    </row>
    <row r="10" spans="1:13" ht="18" customHeight="1" x14ac:dyDescent="0.4">
      <c r="A10" s="206"/>
      <c r="B10" s="66" t="s">
        <v>156</v>
      </c>
      <c r="C10" s="30">
        <v>3555</v>
      </c>
      <c r="D10" s="31">
        <v>3593</v>
      </c>
      <c r="E10" s="32">
        <v>0.98942387976621204</v>
      </c>
      <c r="F10" s="33">
        <v>-38</v>
      </c>
      <c r="G10" s="30">
        <v>4350</v>
      </c>
      <c r="H10" s="31">
        <v>4095</v>
      </c>
      <c r="I10" s="32">
        <v>1.0622710622710623</v>
      </c>
      <c r="J10" s="33">
        <v>255</v>
      </c>
      <c r="K10" s="34">
        <v>0.8172413793103448</v>
      </c>
      <c r="L10" s="35">
        <v>0.8774114774114774</v>
      </c>
      <c r="M10" s="36">
        <v>-6.0170098101132607E-2</v>
      </c>
    </row>
    <row r="11" spans="1:13" ht="18" customHeight="1" x14ac:dyDescent="0.4">
      <c r="A11" s="206"/>
      <c r="B11" s="66" t="s">
        <v>154</v>
      </c>
      <c r="C11" s="30">
        <v>34597</v>
      </c>
      <c r="D11" s="31">
        <v>33430</v>
      </c>
      <c r="E11" s="32">
        <v>1.0349087645827102</v>
      </c>
      <c r="F11" s="33">
        <v>1167</v>
      </c>
      <c r="G11" s="30">
        <v>49824</v>
      </c>
      <c r="H11" s="31">
        <v>46637</v>
      </c>
      <c r="I11" s="32">
        <v>1.0683362995046852</v>
      </c>
      <c r="J11" s="33">
        <v>3187</v>
      </c>
      <c r="K11" s="34">
        <v>0.69438423249839432</v>
      </c>
      <c r="L11" s="35">
        <v>0.71681283101400173</v>
      </c>
      <c r="M11" s="36">
        <v>-2.2428598515607412E-2</v>
      </c>
    </row>
    <row r="12" spans="1:13" s="45" customFormat="1" ht="18" customHeight="1" x14ac:dyDescent="0.15">
      <c r="A12" s="37"/>
      <c r="B12" s="52" t="s">
        <v>99</v>
      </c>
      <c r="C12" s="38" t="s">
        <v>0</v>
      </c>
      <c r="D12" s="39" t="s">
        <v>0</v>
      </c>
      <c r="E12" s="40" t="s">
        <v>0</v>
      </c>
      <c r="F12" s="41" t="s">
        <v>0</v>
      </c>
      <c r="G12" s="38" t="s">
        <v>0</v>
      </c>
      <c r="H12" s="39" t="s">
        <v>0</v>
      </c>
      <c r="I12" s="40" t="s">
        <v>0</v>
      </c>
      <c r="J12" s="41" t="s">
        <v>0</v>
      </c>
      <c r="K12" s="42" t="s">
        <v>0</v>
      </c>
      <c r="L12" s="43" t="s">
        <v>0</v>
      </c>
      <c r="M12" s="44" t="s">
        <v>0</v>
      </c>
    </row>
    <row r="13" spans="1:13" ht="18" customHeight="1" x14ac:dyDescent="0.4">
      <c r="A13" s="208" t="s">
        <v>161</v>
      </c>
      <c r="B13" s="14"/>
      <c r="C13" s="15">
        <v>27693</v>
      </c>
      <c r="D13" s="16">
        <v>25206</v>
      </c>
      <c r="E13" s="17">
        <v>1.0986669840514163</v>
      </c>
      <c r="F13" s="18">
        <v>2487</v>
      </c>
      <c r="G13" s="15">
        <v>37543</v>
      </c>
      <c r="H13" s="16">
        <v>33010</v>
      </c>
      <c r="I13" s="17">
        <v>1.1373220236292032</v>
      </c>
      <c r="J13" s="18">
        <v>4533</v>
      </c>
      <c r="K13" s="46">
        <v>0.73763417947420296</v>
      </c>
      <c r="L13" s="47">
        <v>0.76358679188124812</v>
      </c>
      <c r="M13" s="48">
        <v>-2.5952612407045161E-2</v>
      </c>
    </row>
    <row r="14" spans="1:13" ht="18" customHeight="1" x14ac:dyDescent="0.4">
      <c r="A14" s="206"/>
      <c r="B14" s="81" t="s">
        <v>157</v>
      </c>
      <c r="C14" s="23">
        <v>6686</v>
      </c>
      <c r="D14" s="24">
        <v>4512</v>
      </c>
      <c r="E14" s="25">
        <v>1.4818262411347518</v>
      </c>
      <c r="F14" s="26">
        <v>2174</v>
      </c>
      <c r="G14" s="23">
        <v>10000</v>
      </c>
      <c r="H14" s="24">
        <v>5000</v>
      </c>
      <c r="I14" s="25">
        <v>2</v>
      </c>
      <c r="J14" s="26">
        <v>5000</v>
      </c>
      <c r="K14" s="49">
        <v>0.66859999999999997</v>
      </c>
      <c r="L14" s="50">
        <v>0.90239999999999998</v>
      </c>
      <c r="M14" s="29">
        <v>-0.23380000000000001</v>
      </c>
    </row>
    <row r="15" spans="1:13" ht="18" customHeight="1" x14ac:dyDescent="0.4">
      <c r="A15" s="206"/>
      <c r="B15" s="66" t="s">
        <v>156</v>
      </c>
      <c r="C15" s="30">
        <v>4800</v>
      </c>
      <c r="D15" s="31">
        <v>5020</v>
      </c>
      <c r="E15" s="32">
        <v>0.95617529880478092</v>
      </c>
      <c r="F15" s="33">
        <v>-220</v>
      </c>
      <c r="G15" s="30">
        <v>5900</v>
      </c>
      <c r="H15" s="31">
        <v>5860</v>
      </c>
      <c r="I15" s="32">
        <v>1.006825938566553</v>
      </c>
      <c r="J15" s="33">
        <v>40</v>
      </c>
      <c r="K15" s="34">
        <v>0.81355932203389836</v>
      </c>
      <c r="L15" s="35">
        <v>0.85665529010238906</v>
      </c>
      <c r="M15" s="36">
        <v>-4.3095968068490698E-2</v>
      </c>
    </row>
    <row r="16" spans="1:13" ht="18" customHeight="1" x14ac:dyDescent="0.4">
      <c r="A16" s="206"/>
      <c r="B16" s="66" t="s">
        <v>154</v>
      </c>
      <c r="C16" s="30">
        <v>15041</v>
      </c>
      <c r="D16" s="31">
        <v>15674</v>
      </c>
      <c r="E16" s="32">
        <v>0.95961464846242184</v>
      </c>
      <c r="F16" s="33">
        <v>-633</v>
      </c>
      <c r="G16" s="30">
        <v>20020</v>
      </c>
      <c r="H16" s="31">
        <v>22150</v>
      </c>
      <c r="I16" s="32">
        <v>0.90383747178329576</v>
      </c>
      <c r="J16" s="33">
        <v>-2130</v>
      </c>
      <c r="K16" s="34">
        <v>0.75129870129870124</v>
      </c>
      <c r="L16" s="35">
        <v>0.70762979683972915</v>
      </c>
      <c r="M16" s="36">
        <v>4.3668904458972091E-2</v>
      </c>
    </row>
    <row r="17" spans="1:13" ht="18" customHeight="1" x14ac:dyDescent="0.4">
      <c r="A17" s="206"/>
      <c r="B17" s="66" t="s">
        <v>153</v>
      </c>
      <c r="C17" s="30">
        <v>1166</v>
      </c>
      <c r="D17" s="31">
        <v>0</v>
      </c>
      <c r="E17" s="32" t="e">
        <v>#DIV/0!</v>
      </c>
      <c r="F17" s="33">
        <v>1166</v>
      </c>
      <c r="G17" s="30">
        <v>1623</v>
      </c>
      <c r="H17" s="31">
        <v>0</v>
      </c>
      <c r="I17" s="32" t="e">
        <v>#DIV/0!</v>
      </c>
      <c r="J17" s="33">
        <v>1623</v>
      </c>
      <c r="K17" s="34">
        <v>0.71842267406038196</v>
      </c>
      <c r="L17" s="35" t="s">
        <v>0</v>
      </c>
      <c r="M17" s="36" t="e">
        <v>#VALUE!</v>
      </c>
    </row>
    <row r="18" spans="1:13" s="45" customFormat="1" ht="18" customHeight="1" x14ac:dyDescent="0.15">
      <c r="A18" s="51"/>
      <c r="B18" s="52" t="s">
        <v>99</v>
      </c>
      <c r="C18" s="53" t="s">
        <v>0</v>
      </c>
      <c r="D18" s="39" t="s">
        <v>0</v>
      </c>
      <c r="E18" s="40" t="s">
        <v>0</v>
      </c>
      <c r="F18" s="41" t="s">
        <v>0</v>
      </c>
      <c r="G18" s="53" t="s">
        <v>0</v>
      </c>
      <c r="H18" s="39" t="s">
        <v>0</v>
      </c>
      <c r="I18" s="40" t="s">
        <v>0</v>
      </c>
      <c r="J18" s="41" t="s">
        <v>0</v>
      </c>
      <c r="K18" s="42" t="s">
        <v>0</v>
      </c>
      <c r="L18" s="43" t="s">
        <v>0</v>
      </c>
      <c r="M18" s="44" t="s">
        <v>0</v>
      </c>
    </row>
    <row r="19" spans="1:13" ht="18" customHeight="1" x14ac:dyDescent="0.4">
      <c r="A19" s="208" t="s">
        <v>160</v>
      </c>
      <c r="B19" s="14"/>
      <c r="C19" s="15">
        <v>17372</v>
      </c>
      <c r="D19" s="16">
        <v>17206</v>
      </c>
      <c r="E19" s="17">
        <v>1.0096477972800186</v>
      </c>
      <c r="F19" s="18">
        <v>166</v>
      </c>
      <c r="G19" s="15">
        <v>26075</v>
      </c>
      <c r="H19" s="19">
        <v>24585</v>
      </c>
      <c r="I19" s="17">
        <v>1.0606060606060606</v>
      </c>
      <c r="J19" s="18">
        <v>1490</v>
      </c>
      <c r="K19" s="46">
        <v>0.66623202301054651</v>
      </c>
      <c r="L19" s="47">
        <v>0.69985763677038848</v>
      </c>
      <c r="M19" s="22">
        <v>-3.3625613759841966E-2</v>
      </c>
    </row>
    <row r="20" spans="1:13" ht="18" customHeight="1" x14ac:dyDescent="0.4">
      <c r="A20" s="206"/>
      <c r="B20" s="81" t="s">
        <v>157</v>
      </c>
      <c r="C20" s="23">
        <v>0</v>
      </c>
      <c r="D20" s="24">
        <v>0</v>
      </c>
      <c r="E20" s="25" t="e">
        <v>#DIV/0!</v>
      </c>
      <c r="F20" s="26">
        <v>0</v>
      </c>
      <c r="G20" s="23">
        <v>0</v>
      </c>
      <c r="H20" s="24">
        <v>0</v>
      </c>
      <c r="I20" s="25" t="e">
        <v>#DIV/0!</v>
      </c>
      <c r="J20" s="26">
        <v>0</v>
      </c>
      <c r="K20" s="49" t="s">
        <v>0</v>
      </c>
      <c r="L20" s="50" t="s">
        <v>0</v>
      </c>
      <c r="M20" s="29" t="e">
        <v>#VALUE!</v>
      </c>
    </row>
    <row r="21" spans="1:13" ht="18" customHeight="1" x14ac:dyDescent="0.4">
      <c r="A21" s="206"/>
      <c r="B21" s="66" t="s">
        <v>156</v>
      </c>
      <c r="C21" s="30">
        <v>6763</v>
      </c>
      <c r="D21" s="31">
        <v>6471</v>
      </c>
      <c r="E21" s="32">
        <v>1.0451244011744707</v>
      </c>
      <c r="F21" s="33">
        <v>292</v>
      </c>
      <c r="G21" s="30">
        <v>9595</v>
      </c>
      <c r="H21" s="54">
        <v>8590</v>
      </c>
      <c r="I21" s="32">
        <v>1.1169965075669384</v>
      </c>
      <c r="J21" s="33">
        <v>1005</v>
      </c>
      <c r="K21" s="34">
        <v>0.70484627410109435</v>
      </c>
      <c r="L21" s="35">
        <v>0.75331781140861465</v>
      </c>
      <c r="M21" s="36">
        <v>-4.8471537307520296E-2</v>
      </c>
    </row>
    <row r="22" spans="1:13" ht="18" customHeight="1" x14ac:dyDescent="0.4">
      <c r="A22" s="206"/>
      <c r="B22" s="66" t="s">
        <v>154</v>
      </c>
      <c r="C22" s="30">
        <v>10609</v>
      </c>
      <c r="D22" s="31">
        <v>10735</v>
      </c>
      <c r="E22" s="32">
        <v>0.98826269212855145</v>
      </c>
      <c r="F22" s="33">
        <v>-126</v>
      </c>
      <c r="G22" s="30">
        <v>16480</v>
      </c>
      <c r="H22" s="31">
        <v>15995</v>
      </c>
      <c r="I22" s="32">
        <v>1.0303219756173805</v>
      </c>
      <c r="J22" s="33">
        <v>485</v>
      </c>
      <c r="K22" s="34">
        <v>0.64375000000000004</v>
      </c>
      <c r="L22" s="35">
        <v>0.67114723351047201</v>
      </c>
      <c r="M22" s="36">
        <v>-2.7397233510471963E-2</v>
      </c>
    </row>
    <row r="23" spans="1:13" s="45" customFormat="1" ht="18" customHeight="1" x14ac:dyDescent="0.15">
      <c r="A23" s="51"/>
      <c r="B23" s="52" t="s">
        <v>99</v>
      </c>
      <c r="C23" s="53" t="s">
        <v>0</v>
      </c>
      <c r="D23" s="39" t="s">
        <v>0</v>
      </c>
      <c r="E23" s="40" t="s">
        <v>0</v>
      </c>
      <c r="F23" s="41" t="s">
        <v>0</v>
      </c>
      <c r="G23" s="53" t="s">
        <v>0</v>
      </c>
      <c r="H23" s="39" t="s">
        <v>0</v>
      </c>
      <c r="I23" s="40" t="s">
        <v>0</v>
      </c>
      <c r="J23" s="41" t="s">
        <v>0</v>
      </c>
      <c r="K23" s="42" t="s">
        <v>0</v>
      </c>
      <c r="L23" s="43" t="s">
        <v>0</v>
      </c>
      <c r="M23" s="44" t="s">
        <v>0</v>
      </c>
    </row>
    <row r="24" spans="1:13" ht="18" customHeight="1" x14ac:dyDescent="0.4">
      <c r="A24" s="208" t="s">
        <v>159</v>
      </c>
      <c r="B24" s="14"/>
      <c r="C24" s="15">
        <v>13142</v>
      </c>
      <c r="D24" s="16">
        <v>11743</v>
      </c>
      <c r="E24" s="17">
        <v>1.1191348037128501</v>
      </c>
      <c r="F24" s="18">
        <v>1399</v>
      </c>
      <c r="G24" s="15">
        <v>16604</v>
      </c>
      <c r="H24" s="19">
        <v>14274</v>
      </c>
      <c r="I24" s="17">
        <v>1.163233851758442</v>
      </c>
      <c r="J24" s="18">
        <v>2330</v>
      </c>
      <c r="K24" s="46">
        <v>0.7914960250542038</v>
      </c>
      <c r="L24" s="47">
        <v>0.82268460137312593</v>
      </c>
      <c r="M24" s="48">
        <v>-3.1188576318922134E-2</v>
      </c>
    </row>
    <row r="25" spans="1:13" ht="18" customHeight="1" x14ac:dyDescent="0.4">
      <c r="A25" s="206"/>
      <c r="B25" s="81" t="s">
        <v>157</v>
      </c>
      <c r="C25" s="23">
        <v>0</v>
      </c>
      <c r="D25" s="24">
        <v>0</v>
      </c>
      <c r="E25" s="25" t="e">
        <v>#DIV/0!</v>
      </c>
      <c r="F25" s="26">
        <v>0</v>
      </c>
      <c r="G25" s="23">
        <v>0</v>
      </c>
      <c r="H25" s="24">
        <v>0</v>
      </c>
      <c r="I25" s="25" t="e">
        <v>#DIV/0!</v>
      </c>
      <c r="J25" s="26">
        <v>0</v>
      </c>
      <c r="K25" s="49" t="s">
        <v>0</v>
      </c>
      <c r="L25" s="50" t="s">
        <v>0</v>
      </c>
      <c r="M25" s="29" t="e">
        <v>#VALUE!</v>
      </c>
    </row>
    <row r="26" spans="1:13" ht="18" customHeight="1" x14ac:dyDescent="0.4">
      <c r="A26" s="206"/>
      <c r="B26" s="66" t="s">
        <v>156</v>
      </c>
      <c r="C26" s="30">
        <v>5472</v>
      </c>
      <c r="D26" s="31">
        <v>5145</v>
      </c>
      <c r="E26" s="32">
        <v>1.0635568513119533</v>
      </c>
      <c r="F26" s="33">
        <v>327</v>
      </c>
      <c r="G26" s="30">
        <v>6745</v>
      </c>
      <c r="H26" s="54">
        <v>5840</v>
      </c>
      <c r="I26" s="32">
        <v>1.1549657534246576</v>
      </c>
      <c r="J26" s="33">
        <v>905</v>
      </c>
      <c r="K26" s="34">
        <v>0.81126760563380285</v>
      </c>
      <c r="L26" s="35">
        <v>0.88099315068493156</v>
      </c>
      <c r="M26" s="36">
        <v>-6.9725545051128712E-2</v>
      </c>
    </row>
    <row r="27" spans="1:13" ht="18" customHeight="1" x14ac:dyDescent="0.4">
      <c r="A27" s="206"/>
      <c r="B27" s="66" t="s">
        <v>154</v>
      </c>
      <c r="C27" s="30">
        <v>7670</v>
      </c>
      <c r="D27" s="31">
        <v>6598</v>
      </c>
      <c r="E27" s="32">
        <v>1.1624734768111549</v>
      </c>
      <c r="F27" s="33">
        <v>1072</v>
      </c>
      <c r="G27" s="30">
        <v>9859</v>
      </c>
      <c r="H27" s="31">
        <v>8434</v>
      </c>
      <c r="I27" s="32">
        <v>1.1689589755750533</v>
      </c>
      <c r="J27" s="33">
        <v>1425</v>
      </c>
      <c r="K27" s="34">
        <v>0.77796936809007</v>
      </c>
      <c r="L27" s="35">
        <v>0.78230969883803647</v>
      </c>
      <c r="M27" s="36">
        <v>-4.3403307479664699E-3</v>
      </c>
    </row>
    <row r="28" spans="1:13" s="45" customFormat="1" ht="18" customHeight="1" x14ac:dyDescent="0.15">
      <c r="A28" s="51"/>
      <c r="B28" s="52" t="s">
        <v>99</v>
      </c>
      <c r="C28" s="53" t="s">
        <v>0</v>
      </c>
      <c r="D28" s="39" t="s">
        <v>0</v>
      </c>
      <c r="E28" s="40" t="s">
        <v>0</v>
      </c>
      <c r="F28" s="41" t="s">
        <v>0</v>
      </c>
      <c r="G28" s="53" t="s">
        <v>0</v>
      </c>
      <c r="H28" s="39" t="s">
        <v>0</v>
      </c>
      <c r="I28" s="40" t="s">
        <v>0</v>
      </c>
      <c r="J28" s="41" t="s">
        <v>0</v>
      </c>
      <c r="K28" s="42" t="s">
        <v>0</v>
      </c>
      <c r="L28" s="43" t="s">
        <v>0</v>
      </c>
      <c r="M28" s="44" t="s">
        <v>0</v>
      </c>
    </row>
    <row r="29" spans="1:13" ht="18" customHeight="1" x14ac:dyDescent="0.4">
      <c r="A29" s="208" t="s">
        <v>158</v>
      </c>
      <c r="B29" s="14"/>
      <c r="C29" s="15">
        <v>17763</v>
      </c>
      <c r="D29" s="16">
        <v>17253</v>
      </c>
      <c r="E29" s="17">
        <v>1.0295600765084334</v>
      </c>
      <c r="F29" s="18">
        <v>510</v>
      </c>
      <c r="G29" s="15">
        <v>28307</v>
      </c>
      <c r="H29" s="16">
        <v>28180</v>
      </c>
      <c r="I29" s="17">
        <v>1.0045067423704754</v>
      </c>
      <c r="J29" s="18">
        <v>127</v>
      </c>
      <c r="K29" s="46">
        <v>0.62751262938495778</v>
      </c>
      <c r="L29" s="47">
        <v>0.61224272533711854</v>
      </c>
      <c r="M29" s="22">
        <v>1.5269904047839233E-2</v>
      </c>
    </row>
    <row r="30" spans="1:13" ht="18" customHeight="1" x14ac:dyDescent="0.4">
      <c r="A30" s="206"/>
      <c r="B30" s="81" t="s">
        <v>157</v>
      </c>
      <c r="C30" s="23">
        <v>0</v>
      </c>
      <c r="D30" s="24">
        <v>0</v>
      </c>
      <c r="E30" s="25" t="e">
        <v>#DIV/0!</v>
      </c>
      <c r="F30" s="26">
        <v>0</v>
      </c>
      <c r="G30" s="23">
        <v>0</v>
      </c>
      <c r="H30" s="24">
        <v>0</v>
      </c>
      <c r="I30" s="25" t="e">
        <v>#DIV/0!</v>
      </c>
      <c r="J30" s="26">
        <v>0</v>
      </c>
      <c r="K30" s="49" t="s">
        <v>0</v>
      </c>
      <c r="L30" s="50" t="s">
        <v>0</v>
      </c>
      <c r="M30" s="29" t="e">
        <v>#VALUE!</v>
      </c>
    </row>
    <row r="31" spans="1:13" ht="18" customHeight="1" x14ac:dyDescent="0.4">
      <c r="A31" s="206"/>
      <c r="B31" s="66" t="s">
        <v>156</v>
      </c>
      <c r="C31" s="30">
        <v>2133</v>
      </c>
      <c r="D31" s="207">
        <v>2251</v>
      </c>
      <c r="E31" s="32">
        <v>0.94757885384273655</v>
      </c>
      <c r="F31" s="33">
        <v>-118</v>
      </c>
      <c r="G31" s="30">
        <v>2900</v>
      </c>
      <c r="H31" s="207">
        <v>2900</v>
      </c>
      <c r="I31" s="32">
        <v>1</v>
      </c>
      <c r="J31" s="33">
        <v>0</v>
      </c>
      <c r="K31" s="34">
        <v>0.73551724137931029</v>
      </c>
      <c r="L31" s="35">
        <v>0.77620689655172415</v>
      </c>
      <c r="M31" s="36">
        <v>-4.0689655172413852E-2</v>
      </c>
    </row>
    <row r="32" spans="1:13" ht="18" customHeight="1" x14ac:dyDescent="0.4">
      <c r="A32" s="206"/>
      <c r="B32" s="66" t="s">
        <v>155</v>
      </c>
      <c r="C32" s="30">
        <v>454</v>
      </c>
      <c r="D32" s="31">
        <v>449</v>
      </c>
      <c r="E32" s="32">
        <v>1.0111358574610245</v>
      </c>
      <c r="F32" s="33">
        <v>5</v>
      </c>
      <c r="G32" s="30">
        <v>868</v>
      </c>
      <c r="H32" s="31">
        <v>879</v>
      </c>
      <c r="I32" s="32">
        <v>0.98748577929465298</v>
      </c>
      <c r="J32" s="33">
        <v>-11</v>
      </c>
      <c r="K32" s="34">
        <v>0.52304147465437789</v>
      </c>
      <c r="L32" s="35">
        <v>0.51080773606370877</v>
      </c>
      <c r="M32" s="36">
        <v>1.2233738590669119E-2</v>
      </c>
    </row>
    <row r="33" spans="1:13" ht="18" customHeight="1" x14ac:dyDescent="0.4">
      <c r="A33" s="206"/>
      <c r="B33" s="66" t="s">
        <v>154</v>
      </c>
      <c r="C33" s="30">
        <v>14192</v>
      </c>
      <c r="D33" s="31">
        <v>13889</v>
      </c>
      <c r="E33" s="32">
        <v>1.0218158254733962</v>
      </c>
      <c r="F33" s="33">
        <v>303</v>
      </c>
      <c r="G33" s="30">
        <v>22907</v>
      </c>
      <c r="H33" s="31">
        <v>23288</v>
      </c>
      <c r="I33" s="32">
        <v>0.98363964273445548</v>
      </c>
      <c r="J33" s="33">
        <v>-381</v>
      </c>
      <c r="K33" s="34">
        <v>0.61954860959532021</v>
      </c>
      <c r="L33" s="35">
        <v>0.59640158021298528</v>
      </c>
      <c r="M33" s="36">
        <v>2.3147029382334927E-2</v>
      </c>
    </row>
    <row r="34" spans="1:13" ht="18" customHeight="1" x14ac:dyDescent="0.4">
      <c r="A34" s="206"/>
      <c r="B34" s="66" t="s">
        <v>153</v>
      </c>
      <c r="C34" s="30">
        <v>984</v>
      </c>
      <c r="D34" s="31">
        <v>664</v>
      </c>
      <c r="E34" s="32">
        <v>1.4819277108433735</v>
      </c>
      <c r="F34" s="33">
        <v>320</v>
      </c>
      <c r="G34" s="30">
        <v>1632</v>
      </c>
      <c r="H34" s="31">
        <v>1113</v>
      </c>
      <c r="I34" s="32">
        <v>1.4663072776280324</v>
      </c>
      <c r="J34" s="33">
        <v>519</v>
      </c>
      <c r="K34" s="34">
        <v>0.6029411764705882</v>
      </c>
      <c r="L34" s="35">
        <v>0.59658580413297391</v>
      </c>
      <c r="M34" s="36">
        <v>6.3553723376142957E-3</v>
      </c>
    </row>
    <row r="35" spans="1:13" s="45" customFormat="1" ht="18" customHeight="1" x14ac:dyDescent="0.15">
      <c r="A35" s="37"/>
      <c r="B35" s="57" t="s">
        <v>99</v>
      </c>
      <c r="C35" s="58" t="s">
        <v>0</v>
      </c>
      <c r="D35" s="59" t="s">
        <v>0</v>
      </c>
      <c r="E35" s="60" t="s">
        <v>0</v>
      </c>
      <c r="F35" s="61" t="s">
        <v>0</v>
      </c>
      <c r="G35" s="58" t="s">
        <v>0</v>
      </c>
      <c r="H35" s="59" t="s">
        <v>0</v>
      </c>
      <c r="I35" s="60" t="s">
        <v>0</v>
      </c>
      <c r="J35" s="61" t="s">
        <v>0</v>
      </c>
      <c r="K35" s="62" t="s">
        <v>0</v>
      </c>
      <c r="L35" s="63" t="s">
        <v>0</v>
      </c>
      <c r="M35" s="64" t="s">
        <v>0</v>
      </c>
    </row>
    <row r="36" spans="1:13" s="45" customFormat="1" ht="18" customHeight="1" thickBot="1" x14ac:dyDescent="0.2">
      <c r="A36" s="51"/>
      <c r="B36" s="52" t="s">
        <v>152</v>
      </c>
      <c r="C36" s="53" t="s">
        <v>0</v>
      </c>
      <c r="D36" s="39" t="s">
        <v>0</v>
      </c>
      <c r="E36" s="40" t="s">
        <v>0</v>
      </c>
      <c r="F36" s="41" t="s">
        <v>0</v>
      </c>
      <c r="G36" s="53" t="s">
        <v>0</v>
      </c>
      <c r="H36" s="39" t="s">
        <v>0</v>
      </c>
      <c r="I36" s="40" t="s">
        <v>0</v>
      </c>
      <c r="J36" s="41" t="s">
        <v>0</v>
      </c>
      <c r="K36" s="67" t="s">
        <v>0</v>
      </c>
      <c r="L36" s="68" t="s">
        <v>0</v>
      </c>
      <c r="M36" s="69" t="s">
        <v>0</v>
      </c>
    </row>
    <row r="37" spans="1:13" x14ac:dyDescent="0.4">
      <c r="C37" s="203"/>
      <c r="G37" s="203"/>
    </row>
    <row r="38" spans="1:13" x14ac:dyDescent="0.4">
      <c r="C38" s="203"/>
      <c r="G38" s="203"/>
    </row>
    <row r="39" spans="1:13" x14ac:dyDescent="0.4">
      <c r="C39" s="203"/>
      <c r="G39" s="71"/>
    </row>
    <row r="40" spans="1:13" x14ac:dyDescent="0.4">
      <c r="C40" s="203"/>
      <c r="G40" s="203"/>
    </row>
    <row r="41" spans="1:13" x14ac:dyDescent="0.4">
      <c r="C41" s="203"/>
      <c r="G41" s="203"/>
    </row>
    <row r="42" spans="1:13" x14ac:dyDescent="0.4">
      <c r="C42" s="203"/>
      <c r="G42" s="203"/>
    </row>
    <row r="43" spans="1:13" x14ac:dyDescent="0.4">
      <c r="C43" s="203"/>
      <c r="G43" s="203"/>
    </row>
    <row r="44" spans="1:13" x14ac:dyDescent="0.4">
      <c r="C44" s="203"/>
      <c r="G44" s="203"/>
    </row>
    <row r="45" spans="1:13" x14ac:dyDescent="0.4">
      <c r="C45" s="203"/>
      <c r="G45" s="203"/>
    </row>
    <row r="46" spans="1:13" x14ac:dyDescent="0.4">
      <c r="C46" s="203"/>
      <c r="G46" s="203"/>
    </row>
    <row r="47" spans="1:13" x14ac:dyDescent="0.4">
      <c r="C47" s="203"/>
      <c r="G47" s="203"/>
    </row>
    <row r="48" spans="1:13" x14ac:dyDescent="0.4">
      <c r="C48" s="203"/>
      <c r="G48" s="203"/>
    </row>
    <row r="49" spans="3:7" x14ac:dyDescent="0.4">
      <c r="C49" s="203"/>
      <c r="G49" s="203"/>
    </row>
    <row r="50" spans="3:7" x14ac:dyDescent="0.4">
      <c r="C50" s="203"/>
      <c r="G50" s="203"/>
    </row>
    <row r="51" spans="3:7" x14ac:dyDescent="0.4">
      <c r="C51" s="203"/>
      <c r="G51" s="203"/>
    </row>
    <row r="52" spans="3:7" x14ac:dyDescent="0.4">
      <c r="C52" s="203"/>
      <c r="G52" s="203"/>
    </row>
    <row r="53" spans="3:7" x14ac:dyDescent="0.4">
      <c r="C53" s="203"/>
      <c r="G53" s="203"/>
    </row>
    <row r="54" spans="3:7" x14ac:dyDescent="0.4">
      <c r="C54" s="203"/>
      <c r="G54" s="203"/>
    </row>
    <row r="55" spans="3:7" x14ac:dyDescent="0.4">
      <c r="C55" s="203"/>
      <c r="G55" s="203"/>
    </row>
    <row r="56" spans="3:7" x14ac:dyDescent="0.4">
      <c r="C56" s="203"/>
      <c r="G56" s="203"/>
    </row>
    <row r="57" spans="3:7" x14ac:dyDescent="0.4">
      <c r="C57" s="203"/>
      <c r="G57" s="203"/>
    </row>
    <row r="58" spans="3:7" x14ac:dyDescent="0.4">
      <c r="C58" s="203"/>
      <c r="G58" s="203"/>
    </row>
    <row r="59" spans="3:7" x14ac:dyDescent="0.4">
      <c r="C59" s="203"/>
      <c r="G59" s="203"/>
    </row>
    <row r="60" spans="3:7" x14ac:dyDescent="0.4">
      <c r="C60" s="203"/>
      <c r="G60" s="203"/>
    </row>
    <row r="61" spans="3:7" x14ac:dyDescent="0.4">
      <c r="C61" s="203"/>
      <c r="G61" s="203"/>
    </row>
    <row r="62" spans="3:7" x14ac:dyDescent="0.4">
      <c r="C62" s="203"/>
      <c r="G62" s="203"/>
    </row>
    <row r="63" spans="3:7" x14ac:dyDescent="0.4">
      <c r="C63" s="203"/>
      <c r="G63" s="203"/>
    </row>
    <row r="64" spans="3:7" x14ac:dyDescent="0.4">
      <c r="C64" s="203"/>
      <c r="G64" s="203"/>
    </row>
    <row r="65" spans="2:7" x14ac:dyDescent="0.4">
      <c r="C65" s="203"/>
      <c r="G65" s="203"/>
    </row>
    <row r="66" spans="2:7" x14ac:dyDescent="0.4">
      <c r="C66" s="203"/>
      <c r="G66" s="203"/>
    </row>
    <row r="67" spans="2:7" x14ac:dyDescent="0.4">
      <c r="B67" s="202">
        <v>6025</v>
      </c>
      <c r="C67" s="203"/>
      <c r="F67" s="201">
        <v>10620</v>
      </c>
      <c r="G67" s="203"/>
    </row>
    <row r="68" spans="2:7" x14ac:dyDescent="0.4">
      <c r="C68" s="203"/>
      <c r="G68" s="203"/>
    </row>
    <row r="69" spans="2:7" x14ac:dyDescent="0.4">
      <c r="C69" s="203"/>
      <c r="G69" s="203"/>
    </row>
    <row r="70" spans="2:7" x14ac:dyDescent="0.4">
      <c r="C70" s="203"/>
      <c r="G70" s="203"/>
    </row>
    <row r="71" spans="2:7" x14ac:dyDescent="0.4">
      <c r="C71" s="203"/>
      <c r="G71" s="203"/>
    </row>
    <row r="72" spans="2:7" x14ac:dyDescent="0.4">
      <c r="C72" s="203"/>
      <c r="G72" s="203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26'!A1" display="'h26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2"/>
  <sheetViews>
    <sheetView showGridLines="0" zoomScale="90" zoomScaleNormal="9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02" customWidth="1"/>
    <col min="2" max="2" width="20.75" style="202" customWidth="1"/>
    <col min="3" max="4" width="11.625" style="201" customWidth="1"/>
    <col min="5" max="5" width="8.625" style="201" customWidth="1"/>
    <col min="6" max="6" width="10.625" style="201" customWidth="1"/>
    <col min="7" max="8" width="11.625" style="201" customWidth="1"/>
    <col min="9" max="9" width="8.625" style="201" customWidth="1"/>
    <col min="10" max="10" width="10.625" style="201" customWidth="1"/>
    <col min="11" max="11" width="9.625" style="70" customWidth="1"/>
    <col min="12" max="12" width="9.625" style="201" customWidth="1"/>
    <col min="13" max="13" width="8.625" style="201" customWidth="1"/>
    <col min="14" max="16384" width="9" style="201"/>
  </cols>
  <sheetData>
    <row r="1" spans="1:13" s="217" customFormat="1" x14ac:dyDescent="0.4">
      <c r="A1" s="327" t="str">
        <f>'h26'!A1</f>
        <v>平成26年度</v>
      </c>
      <c r="B1" s="327"/>
      <c r="C1" s="90"/>
      <c r="D1" s="90"/>
      <c r="E1" s="90"/>
      <c r="F1" s="95" t="str">
        <f ca="1">RIGHT(CELL("filename",$A$1),LEN(CELL("filename",$A$1))-FIND("]",CELL("filename",$A$1)))</f>
        <v>12月月間</v>
      </c>
      <c r="G1" s="94" t="s">
        <v>71</v>
      </c>
      <c r="H1" s="90"/>
      <c r="I1" s="90"/>
      <c r="J1" s="90"/>
      <c r="K1" s="90"/>
      <c r="L1" s="90"/>
      <c r="M1" s="90"/>
    </row>
    <row r="2" spans="1:13" s="217" customFormat="1" ht="19.5" thickBot="1" x14ac:dyDescent="0.45">
      <c r="A2" s="13"/>
      <c r="B2" s="13" t="s">
        <v>177</v>
      </c>
      <c r="C2" s="218">
        <v>12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7.100000000000001" customHeight="1" x14ac:dyDescent="0.4">
      <c r="A3" s="216"/>
      <c r="B3" s="215"/>
      <c r="C3" s="323" t="s">
        <v>173</v>
      </c>
      <c r="D3" s="324"/>
      <c r="E3" s="325"/>
      <c r="F3" s="326"/>
      <c r="G3" s="323" t="s">
        <v>172</v>
      </c>
      <c r="H3" s="324"/>
      <c r="I3" s="325"/>
      <c r="J3" s="326"/>
      <c r="K3" s="315" t="s">
        <v>171</v>
      </c>
      <c r="L3" s="316"/>
      <c r="M3" s="317"/>
    </row>
    <row r="4" spans="1:13" ht="17.100000000000001" customHeight="1" x14ac:dyDescent="0.4">
      <c r="A4" s="206"/>
      <c r="B4" s="214"/>
      <c r="C4" s="305" t="s">
        <v>333</v>
      </c>
      <c r="D4" s="340" t="s">
        <v>332</v>
      </c>
      <c r="E4" s="341" t="s">
        <v>168</v>
      </c>
      <c r="F4" s="342"/>
      <c r="G4" s="318" t="s">
        <v>331</v>
      </c>
      <c r="H4" s="338" t="s">
        <v>330</v>
      </c>
      <c r="I4" s="341" t="s">
        <v>168</v>
      </c>
      <c r="J4" s="342"/>
      <c r="K4" s="318" t="s">
        <v>331</v>
      </c>
      <c r="L4" s="319" t="s">
        <v>330</v>
      </c>
      <c r="M4" s="321" t="s">
        <v>167</v>
      </c>
    </row>
    <row r="5" spans="1:13" ht="17.100000000000001" customHeight="1" x14ac:dyDescent="0.4">
      <c r="A5" s="205"/>
      <c r="B5" s="213"/>
      <c r="C5" s="306"/>
      <c r="D5" s="320"/>
      <c r="E5" s="212" t="s">
        <v>166</v>
      </c>
      <c r="F5" s="211" t="s">
        <v>165</v>
      </c>
      <c r="G5" s="306"/>
      <c r="H5" s="339"/>
      <c r="I5" s="212" t="s">
        <v>166</v>
      </c>
      <c r="J5" s="211" t="s">
        <v>165</v>
      </c>
      <c r="K5" s="306"/>
      <c r="L5" s="320"/>
      <c r="M5" s="322"/>
    </row>
    <row r="6" spans="1:13" x14ac:dyDescent="0.4">
      <c r="A6" s="332" t="s">
        <v>164</v>
      </c>
      <c r="B6" s="333"/>
      <c r="C6" s="334">
        <v>501923</v>
      </c>
      <c r="D6" s="348">
        <v>501879</v>
      </c>
      <c r="E6" s="307">
        <v>1.0000876705341328</v>
      </c>
      <c r="F6" s="328">
        <v>44</v>
      </c>
      <c r="G6" s="334">
        <v>735938</v>
      </c>
      <c r="H6" s="336">
        <v>738216</v>
      </c>
      <c r="I6" s="307">
        <v>0.99691418229894768</v>
      </c>
      <c r="J6" s="328">
        <v>-2278</v>
      </c>
      <c r="K6" s="309">
        <v>0.68201805043359631</v>
      </c>
      <c r="L6" s="345">
        <v>0.67985386390975</v>
      </c>
      <c r="M6" s="313">
        <v>2.164186523846312E-3</v>
      </c>
    </row>
    <row r="7" spans="1:13" x14ac:dyDescent="0.4">
      <c r="A7" s="330" t="s">
        <v>163</v>
      </c>
      <c r="B7" s="331"/>
      <c r="C7" s="335"/>
      <c r="D7" s="349"/>
      <c r="E7" s="344"/>
      <c r="F7" s="343"/>
      <c r="G7" s="335"/>
      <c r="H7" s="337"/>
      <c r="I7" s="344"/>
      <c r="J7" s="343"/>
      <c r="K7" s="310"/>
      <c r="L7" s="346"/>
      <c r="M7" s="347"/>
    </row>
    <row r="8" spans="1:13" ht="18" customHeight="1" x14ac:dyDescent="0.4">
      <c r="A8" s="208" t="s">
        <v>162</v>
      </c>
      <c r="B8" s="14"/>
      <c r="C8" s="15">
        <v>254969</v>
      </c>
      <c r="D8" s="16">
        <v>258944</v>
      </c>
      <c r="E8" s="17">
        <v>0.98464919055857636</v>
      </c>
      <c r="F8" s="18">
        <v>-3975</v>
      </c>
      <c r="G8" s="15">
        <v>356015</v>
      </c>
      <c r="H8" s="19">
        <v>367961</v>
      </c>
      <c r="I8" s="17">
        <v>0.96753460285193271</v>
      </c>
      <c r="J8" s="18">
        <v>-11946</v>
      </c>
      <c r="K8" s="20">
        <v>0.71617488027189868</v>
      </c>
      <c r="L8" s="21">
        <v>0.70372675365052273</v>
      </c>
      <c r="M8" s="210">
        <v>1.2448126621375954E-2</v>
      </c>
    </row>
    <row r="9" spans="1:13" ht="18" customHeight="1" x14ac:dyDescent="0.4">
      <c r="A9" s="206"/>
      <c r="B9" s="81" t="s">
        <v>157</v>
      </c>
      <c r="C9" s="23">
        <v>106393</v>
      </c>
      <c r="D9" s="24">
        <v>109111</v>
      </c>
      <c r="E9" s="25">
        <v>0.97508958766760456</v>
      </c>
      <c r="F9" s="26">
        <v>-2718</v>
      </c>
      <c r="G9" s="23">
        <v>143029</v>
      </c>
      <c r="H9" s="24">
        <v>150235</v>
      </c>
      <c r="I9" s="25">
        <v>0.95203514493959462</v>
      </c>
      <c r="J9" s="26">
        <v>-7206</v>
      </c>
      <c r="K9" s="27">
        <v>0.74385614106230202</v>
      </c>
      <c r="L9" s="28">
        <v>0.72626884547542181</v>
      </c>
      <c r="M9" s="209">
        <v>1.7587295586880214E-2</v>
      </c>
    </row>
    <row r="10" spans="1:13" ht="18" customHeight="1" x14ac:dyDescent="0.4">
      <c r="A10" s="206"/>
      <c r="B10" s="66" t="s">
        <v>156</v>
      </c>
      <c r="C10" s="30">
        <v>8309</v>
      </c>
      <c r="D10" s="31">
        <v>8293</v>
      </c>
      <c r="E10" s="32">
        <v>1.0019293379959002</v>
      </c>
      <c r="F10" s="33">
        <v>16</v>
      </c>
      <c r="G10" s="30">
        <v>13485</v>
      </c>
      <c r="H10" s="31">
        <v>13630</v>
      </c>
      <c r="I10" s="32">
        <v>0.98936170212765961</v>
      </c>
      <c r="J10" s="33">
        <v>-145</v>
      </c>
      <c r="K10" s="34">
        <v>0.61616611049314052</v>
      </c>
      <c r="L10" s="35">
        <v>0.60843727072633891</v>
      </c>
      <c r="M10" s="36">
        <v>7.7288397668016096E-3</v>
      </c>
    </row>
    <row r="11" spans="1:13" ht="18" customHeight="1" x14ac:dyDescent="0.4">
      <c r="A11" s="206"/>
      <c r="B11" s="66" t="s">
        <v>154</v>
      </c>
      <c r="C11" s="30">
        <v>121870</v>
      </c>
      <c r="D11" s="31">
        <v>116595</v>
      </c>
      <c r="E11" s="32">
        <v>1.0452420772760409</v>
      </c>
      <c r="F11" s="33">
        <v>5275</v>
      </c>
      <c r="G11" s="30">
        <v>166579</v>
      </c>
      <c r="H11" s="31">
        <v>161616</v>
      </c>
      <c r="I11" s="32">
        <v>1.0307085932085933</v>
      </c>
      <c r="J11" s="33">
        <v>4963</v>
      </c>
      <c r="K11" s="34">
        <v>0.73160482413749628</v>
      </c>
      <c r="L11" s="35">
        <v>0.72143228393228398</v>
      </c>
      <c r="M11" s="36">
        <v>1.0172540205212299E-2</v>
      </c>
    </row>
    <row r="12" spans="1:13" ht="18" customHeight="1" x14ac:dyDescent="0.4">
      <c r="A12" s="206"/>
      <c r="B12" s="204" t="s">
        <v>99</v>
      </c>
      <c r="C12" s="73">
        <v>18397</v>
      </c>
      <c r="D12" s="74">
        <v>24945</v>
      </c>
      <c r="E12" s="75">
        <v>0.7375025055121267</v>
      </c>
      <c r="F12" s="76">
        <v>-6548</v>
      </c>
      <c r="G12" s="73">
        <v>32922</v>
      </c>
      <c r="H12" s="74">
        <v>42480</v>
      </c>
      <c r="I12" s="75">
        <v>0.77500000000000002</v>
      </c>
      <c r="J12" s="76">
        <v>-9558</v>
      </c>
      <c r="K12" s="77">
        <v>0.55880566186744429</v>
      </c>
      <c r="L12" s="78">
        <v>0.58721751412429379</v>
      </c>
      <c r="M12" s="79">
        <v>-2.8411852256849501E-2</v>
      </c>
    </row>
    <row r="13" spans="1:13" ht="18" customHeight="1" x14ac:dyDescent="0.4">
      <c r="A13" s="208" t="s">
        <v>161</v>
      </c>
      <c r="B13" s="14"/>
      <c r="C13" s="15">
        <v>83685</v>
      </c>
      <c r="D13" s="16">
        <v>80168</v>
      </c>
      <c r="E13" s="17">
        <v>1.0438703722183416</v>
      </c>
      <c r="F13" s="18">
        <v>3517</v>
      </c>
      <c r="G13" s="15">
        <v>127273</v>
      </c>
      <c r="H13" s="16">
        <v>126944</v>
      </c>
      <c r="I13" s="17">
        <v>1.0025916939752961</v>
      </c>
      <c r="J13" s="18">
        <v>329</v>
      </c>
      <c r="K13" s="46">
        <v>0.65752359102087643</v>
      </c>
      <c r="L13" s="47">
        <v>0.63152256112931682</v>
      </c>
      <c r="M13" s="48">
        <v>2.6001029891559613E-2</v>
      </c>
    </row>
    <row r="14" spans="1:13" ht="18" customHeight="1" x14ac:dyDescent="0.4">
      <c r="A14" s="206"/>
      <c r="B14" s="81" t="s">
        <v>157</v>
      </c>
      <c r="C14" s="23">
        <v>21146</v>
      </c>
      <c r="D14" s="24">
        <v>14321</v>
      </c>
      <c r="E14" s="25">
        <v>1.4765728650233922</v>
      </c>
      <c r="F14" s="26">
        <v>6825</v>
      </c>
      <c r="G14" s="23">
        <v>33145</v>
      </c>
      <c r="H14" s="24">
        <v>19460</v>
      </c>
      <c r="I14" s="25">
        <v>1.7032374100719425</v>
      </c>
      <c r="J14" s="26">
        <v>13685</v>
      </c>
      <c r="K14" s="49">
        <v>0.63798461306381049</v>
      </c>
      <c r="L14" s="50">
        <v>0.7359198355601233</v>
      </c>
      <c r="M14" s="29">
        <v>-9.7935222496312813E-2</v>
      </c>
    </row>
    <row r="15" spans="1:13" ht="18" customHeight="1" x14ac:dyDescent="0.4">
      <c r="A15" s="206"/>
      <c r="B15" s="66" t="s">
        <v>156</v>
      </c>
      <c r="C15" s="30">
        <v>12056</v>
      </c>
      <c r="D15" s="31">
        <v>12151</v>
      </c>
      <c r="E15" s="32">
        <v>0.99218171343922312</v>
      </c>
      <c r="F15" s="33">
        <v>-95</v>
      </c>
      <c r="G15" s="30">
        <v>18150</v>
      </c>
      <c r="H15" s="31">
        <v>18275</v>
      </c>
      <c r="I15" s="32">
        <v>0.99316005471956226</v>
      </c>
      <c r="J15" s="33">
        <v>-125</v>
      </c>
      <c r="K15" s="34">
        <v>0.66424242424242419</v>
      </c>
      <c r="L15" s="35">
        <v>0.6648974008207934</v>
      </c>
      <c r="M15" s="36">
        <v>-6.5497657836921519E-4</v>
      </c>
    </row>
    <row r="16" spans="1:13" ht="18" customHeight="1" x14ac:dyDescent="0.4">
      <c r="A16" s="206"/>
      <c r="B16" s="66" t="s">
        <v>154</v>
      </c>
      <c r="C16" s="30">
        <v>42337</v>
      </c>
      <c r="D16" s="31">
        <v>42990</v>
      </c>
      <c r="E16" s="32">
        <v>0.98481042102814609</v>
      </c>
      <c r="F16" s="33">
        <v>-653</v>
      </c>
      <c r="G16" s="30">
        <v>59994</v>
      </c>
      <c r="H16" s="31">
        <v>64482</v>
      </c>
      <c r="I16" s="32">
        <v>0.93039918116683729</v>
      </c>
      <c r="J16" s="33">
        <v>-4488</v>
      </c>
      <c r="K16" s="34">
        <v>0.70568723539020572</v>
      </c>
      <c r="L16" s="35">
        <v>0.66669768307434629</v>
      </c>
      <c r="M16" s="36">
        <v>3.8989552315859433E-2</v>
      </c>
    </row>
    <row r="17" spans="1:13" ht="18" customHeight="1" x14ac:dyDescent="0.4">
      <c r="A17" s="206"/>
      <c r="B17" s="66" t="s">
        <v>153</v>
      </c>
      <c r="C17" s="30">
        <v>2526</v>
      </c>
      <c r="D17" s="31">
        <v>1547</v>
      </c>
      <c r="E17" s="32">
        <v>1.6328377504848093</v>
      </c>
      <c r="F17" s="33">
        <v>979</v>
      </c>
      <c r="G17" s="30">
        <v>5010</v>
      </c>
      <c r="H17" s="31">
        <v>4903</v>
      </c>
      <c r="I17" s="32">
        <v>1.0218233734448297</v>
      </c>
      <c r="J17" s="33">
        <v>107</v>
      </c>
      <c r="K17" s="34">
        <v>0.50419161676646707</v>
      </c>
      <c r="L17" s="35">
        <v>0.31552110952478074</v>
      </c>
      <c r="M17" s="36">
        <v>0.18867050724168632</v>
      </c>
    </row>
    <row r="18" spans="1:13" ht="18" customHeight="1" x14ac:dyDescent="0.4">
      <c r="A18" s="205"/>
      <c r="B18" s="204" t="s">
        <v>99</v>
      </c>
      <c r="C18" s="73">
        <v>5620</v>
      </c>
      <c r="D18" s="74">
        <v>9159</v>
      </c>
      <c r="E18" s="75">
        <v>0.61360410525166498</v>
      </c>
      <c r="F18" s="76">
        <v>-3539</v>
      </c>
      <c r="G18" s="73">
        <v>10974</v>
      </c>
      <c r="H18" s="74">
        <v>19824</v>
      </c>
      <c r="I18" s="75">
        <v>0.5535714285714286</v>
      </c>
      <c r="J18" s="76">
        <v>-8850</v>
      </c>
      <c r="K18" s="77">
        <v>0.51211955531255693</v>
      </c>
      <c r="L18" s="78">
        <v>0.46201573849878935</v>
      </c>
      <c r="M18" s="79">
        <v>5.0103816813767577E-2</v>
      </c>
    </row>
    <row r="19" spans="1:13" ht="18" customHeight="1" x14ac:dyDescent="0.4">
      <c r="A19" s="208" t="s">
        <v>160</v>
      </c>
      <c r="B19" s="14"/>
      <c r="C19" s="15">
        <v>64459</v>
      </c>
      <c r="D19" s="16">
        <v>65643</v>
      </c>
      <c r="E19" s="17">
        <v>0.98196304251786182</v>
      </c>
      <c r="F19" s="18">
        <v>-1184</v>
      </c>
      <c r="G19" s="15">
        <v>100188</v>
      </c>
      <c r="H19" s="19">
        <v>88867</v>
      </c>
      <c r="I19" s="17">
        <v>1.1273926204327815</v>
      </c>
      <c r="J19" s="18">
        <v>11321</v>
      </c>
      <c r="K19" s="46">
        <v>0.64338044476384393</v>
      </c>
      <c r="L19" s="47">
        <v>0.73866564641542976</v>
      </c>
      <c r="M19" s="22">
        <v>-9.5285201651585827E-2</v>
      </c>
    </row>
    <row r="20" spans="1:13" ht="18" customHeight="1" x14ac:dyDescent="0.4">
      <c r="A20" s="206"/>
      <c r="B20" s="81" t="s">
        <v>157</v>
      </c>
      <c r="C20" s="23">
        <v>0</v>
      </c>
      <c r="D20" s="24">
        <v>0</v>
      </c>
      <c r="E20" s="25" t="e">
        <v>#DIV/0!</v>
      </c>
      <c r="F20" s="26">
        <v>0</v>
      </c>
      <c r="G20" s="23">
        <v>0</v>
      </c>
      <c r="H20" s="24">
        <v>0</v>
      </c>
      <c r="I20" s="25" t="e">
        <v>#DIV/0!</v>
      </c>
      <c r="J20" s="26">
        <v>0</v>
      </c>
      <c r="K20" s="49" t="s">
        <v>0</v>
      </c>
      <c r="L20" s="50" t="s">
        <v>0</v>
      </c>
      <c r="M20" s="29" t="e">
        <v>#VALUE!</v>
      </c>
    </row>
    <row r="21" spans="1:13" ht="18" customHeight="1" x14ac:dyDescent="0.4">
      <c r="A21" s="206"/>
      <c r="B21" s="66" t="s">
        <v>156</v>
      </c>
      <c r="C21" s="30">
        <v>19312</v>
      </c>
      <c r="D21" s="31">
        <v>19651</v>
      </c>
      <c r="E21" s="32">
        <v>0.98274896951809065</v>
      </c>
      <c r="F21" s="33">
        <v>-339</v>
      </c>
      <c r="G21" s="30">
        <v>26845</v>
      </c>
      <c r="H21" s="31">
        <v>27000</v>
      </c>
      <c r="I21" s="32">
        <v>0.99425925925925929</v>
      </c>
      <c r="J21" s="33">
        <v>-155</v>
      </c>
      <c r="K21" s="34">
        <v>0.7193890854907804</v>
      </c>
      <c r="L21" s="35">
        <v>0.7278148148148148</v>
      </c>
      <c r="M21" s="36">
        <v>-8.4257293240344033E-3</v>
      </c>
    </row>
    <row r="22" spans="1:13" ht="18" customHeight="1" x14ac:dyDescent="0.4">
      <c r="A22" s="206"/>
      <c r="B22" s="66" t="s">
        <v>154</v>
      </c>
      <c r="C22" s="30">
        <v>35831</v>
      </c>
      <c r="D22" s="31">
        <v>34956</v>
      </c>
      <c r="E22" s="32">
        <v>1.0250314681313653</v>
      </c>
      <c r="F22" s="33">
        <v>875</v>
      </c>
      <c r="G22" s="30">
        <v>52103</v>
      </c>
      <c r="H22" s="31">
        <v>45406</v>
      </c>
      <c r="I22" s="32">
        <v>1.1474915209443686</v>
      </c>
      <c r="J22" s="33">
        <v>6697</v>
      </c>
      <c r="K22" s="34">
        <v>0.68769552616931851</v>
      </c>
      <c r="L22" s="35">
        <v>0.76985420429018192</v>
      </c>
      <c r="M22" s="36">
        <v>-8.2158678120863415E-2</v>
      </c>
    </row>
    <row r="23" spans="1:13" ht="18" customHeight="1" x14ac:dyDescent="0.4">
      <c r="A23" s="205"/>
      <c r="B23" s="204" t="s">
        <v>99</v>
      </c>
      <c r="C23" s="73">
        <v>9316</v>
      </c>
      <c r="D23" s="74">
        <v>11036</v>
      </c>
      <c r="E23" s="75">
        <v>0.84414642986589339</v>
      </c>
      <c r="F23" s="76">
        <v>-1720</v>
      </c>
      <c r="G23" s="73">
        <v>21240</v>
      </c>
      <c r="H23" s="74">
        <v>16461</v>
      </c>
      <c r="I23" s="75">
        <v>1.2903225806451613</v>
      </c>
      <c r="J23" s="76">
        <v>4779</v>
      </c>
      <c r="K23" s="77">
        <v>0.43860640301318266</v>
      </c>
      <c r="L23" s="78">
        <v>0.6704331450094162</v>
      </c>
      <c r="M23" s="79">
        <v>-0.23182674199623354</v>
      </c>
    </row>
    <row r="24" spans="1:13" ht="18" customHeight="1" x14ac:dyDescent="0.4">
      <c r="A24" s="208" t="s">
        <v>159</v>
      </c>
      <c r="B24" s="14"/>
      <c r="C24" s="15">
        <v>43329</v>
      </c>
      <c r="D24" s="16">
        <v>43469</v>
      </c>
      <c r="E24" s="17">
        <v>0.99677931399388064</v>
      </c>
      <c r="F24" s="18">
        <v>-140</v>
      </c>
      <c r="G24" s="15">
        <v>59722</v>
      </c>
      <c r="H24" s="19">
        <v>60570</v>
      </c>
      <c r="I24" s="17">
        <v>0.98599966980353315</v>
      </c>
      <c r="J24" s="18">
        <v>-848</v>
      </c>
      <c r="K24" s="46">
        <v>0.72551153678711366</v>
      </c>
      <c r="L24" s="47">
        <v>0.71766551097903253</v>
      </c>
      <c r="M24" s="48">
        <v>7.8460258080811363E-3</v>
      </c>
    </row>
    <row r="25" spans="1:13" ht="18" customHeight="1" x14ac:dyDescent="0.4">
      <c r="A25" s="206"/>
      <c r="B25" s="81" t="s">
        <v>157</v>
      </c>
      <c r="C25" s="23">
        <v>0</v>
      </c>
      <c r="D25" s="24">
        <v>0</v>
      </c>
      <c r="E25" s="25" t="e">
        <v>#DIV/0!</v>
      </c>
      <c r="F25" s="26">
        <v>0</v>
      </c>
      <c r="G25" s="23">
        <v>0</v>
      </c>
      <c r="H25" s="24">
        <v>0</v>
      </c>
      <c r="I25" s="25" t="e">
        <v>#DIV/0!</v>
      </c>
      <c r="J25" s="26">
        <v>0</v>
      </c>
      <c r="K25" s="49" t="s">
        <v>0</v>
      </c>
      <c r="L25" s="50" t="s">
        <v>0</v>
      </c>
      <c r="M25" s="29" t="e">
        <v>#VALUE!</v>
      </c>
    </row>
    <row r="26" spans="1:13" ht="18" customHeight="1" x14ac:dyDescent="0.4">
      <c r="A26" s="206"/>
      <c r="B26" s="66" t="s">
        <v>156</v>
      </c>
      <c r="C26" s="30">
        <v>14253</v>
      </c>
      <c r="D26" s="31">
        <v>14191</v>
      </c>
      <c r="E26" s="32">
        <v>1.0043689662462123</v>
      </c>
      <c r="F26" s="33">
        <v>62</v>
      </c>
      <c r="G26" s="30">
        <v>17340</v>
      </c>
      <c r="H26" s="31">
        <v>18125</v>
      </c>
      <c r="I26" s="32">
        <v>0.95668965517241378</v>
      </c>
      <c r="J26" s="33">
        <v>-785</v>
      </c>
      <c r="K26" s="34">
        <v>0.82197231833910034</v>
      </c>
      <c r="L26" s="35">
        <v>0.78295172413793102</v>
      </c>
      <c r="M26" s="36">
        <v>3.9020594201169323E-2</v>
      </c>
    </row>
    <row r="27" spans="1:13" ht="18" customHeight="1" x14ac:dyDescent="0.4">
      <c r="A27" s="206"/>
      <c r="B27" s="66" t="s">
        <v>154</v>
      </c>
      <c r="C27" s="30">
        <v>22679</v>
      </c>
      <c r="D27" s="31">
        <v>22333</v>
      </c>
      <c r="E27" s="32">
        <v>1.0154927685487842</v>
      </c>
      <c r="F27" s="33">
        <v>346</v>
      </c>
      <c r="G27" s="30">
        <v>30877</v>
      </c>
      <c r="H27" s="31">
        <v>31471</v>
      </c>
      <c r="I27" s="32">
        <v>0.98112548060118843</v>
      </c>
      <c r="J27" s="33">
        <v>-594</v>
      </c>
      <c r="K27" s="34">
        <v>0.73449493150241285</v>
      </c>
      <c r="L27" s="35">
        <v>0.70963744399605988</v>
      </c>
      <c r="M27" s="36">
        <v>2.4857487506352971E-2</v>
      </c>
    </row>
    <row r="28" spans="1:13" ht="18" customHeight="1" x14ac:dyDescent="0.4">
      <c r="A28" s="205"/>
      <c r="B28" s="204" t="s">
        <v>99</v>
      </c>
      <c r="C28" s="84">
        <v>6397</v>
      </c>
      <c r="D28" s="74">
        <v>6945</v>
      </c>
      <c r="E28" s="75">
        <v>0.92109431245500362</v>
      </c>
      <c r="F28" s="76">
        <v>-548</v>
      </c>
      <c r="G28" s="84">
        <v>11505</v>
      </c>
      <c r="H28" s="74">
        <v>10974</v>
      </c>
      <c r="I28" s="75">
        <v>1.0483870967741935</v>
      </c>
      <c r="J28" s="76">
        <v>531</v>
      </c>
      <c r="K28" s="77">
        <v>0.55601912212081706</v>
      </c>
      <c r="L28" s="78">
        <v>0.63285948605795517</v>
      </c>
      <c r="M28" s="79">
        <v>-7.6840363937138112E-2</v>
      </c>
    </row>
    <row r="29" spans="1:13" ht="18" customHeight="1" x14ac:dyDescent="0.4">
      <c r="A29" s="208" t="s">
        <v>158</v>
      </c>
      <c r="B29" s="14"/>
      <c r="C29" s="15">
        <v>55481</v>
      </c>
      <c r="D29" s="16">
        <v>53655</v>
      </c>
      <c r="E29" s="17">
        <v>1.0340322430341999</v>
      </c>
      <c r="F29" s="18">
        <v>1826</v>
      </c>
      <c r="G29" s="15">
        <v>92740</v>
      </c>
      <c r="H29" s="16">
        <v>93874</v>
      </c>
      <c r="I29" s="17">
        <v>0.98791997784264018</v>
      </c>
      <c r="J29" s="18">
        <v>-1134</v>
      </c>
      <c r="K29" s="46">
        <v>0.59824239810222124</v>
      </c>
      <c r="L29" s="47">
        <v>0.57156401133434176</v>
      </c>
      <c r="M29" s="22">
        <v>2.6678386767879481E-2</v>
      </c>
    </row>
    <row r="30" spans="1:13" ht="18" customHeight="1" x14ac:dyDescent="0.4">
      <c r="A30" s="206"/>
      <c r="B30" s="81" t="s">
        <v>157</v>
      </c>
      <c r="C30" s="23">
        <v>0</v>
      </c>
      <c r="D30" s="24">
        <v>0</v>
      </c>
      <c r="E30" s="25" t="e">
        <v>#DIV/0!</v>
      </c>
      <c r="F30" s="26">
        <v>0</v>
      </c>
      <c r="G30" s="23">
        <v>0</v>
      </c>
      <c r="H30" s="24">
        <v>0</v>
      </c>
      <c r="I30" s="25" t="e">
        <v>#DIV/0!</v>
      </c>
      <c r="J30" s="26">
        <v>0</v>
      </c>
      <c r="K30" s="49" t="s">
        <v>0</v>
      </c>
      <c r="L30" s="50" t="s">
        <v>0</v>
      </c>
      <c r="M30" s="29" t="e">
        <v>#VALUE!</v>
      </c>
    </row>
    <row r="31" spans="1:13" ht="18" customHeight="1" x14ac:dyDescent="0.4">
      <c r="A31" s="206"/>
      <c r="B31" s="66" t="s">
        <v>156</v>
      </c>
      <c r="C31" s="30">
        <v>5272</v>
      </c>
      <c r="D31" s="207">
        <v>6421</v>
      </c>
      <c r="E31" s="32">
        <v>0.82105591029434666</v>
      </c>
      <c r="F31" s="33">
        <v>-1149</v>
      </c>
      <c r="G31" s="30">
        <v>8845</v>
      </c>
      <c r="H31" s="207">
        <v>12180</v>
      </c>
      <c r="I31" s="32">
        <v>0.72619047619047616</v>
      </c>
      <c r="J31" s="33">
        <v>-3335</v>
      </c>
      <c r="K31" s="34">
        <v>0.59604296212549468</v>
      </c>
      <c r="L31" s="35">
        <v>0.52717569786535301</v>
      </c>
      <c r="M31" s="36">
        <v>6.886726426014167E-2</v>
      </c>
    </row>
    <row r="32" spans="1:13" ht="18" customHeight="1" x14ac:dyDescent="0.4">
      <c r="A32" s="206"/>
      <c r="B32" s="66" t="s">
        <v>155</v>
      </c>
      <c r="C32" s="30">
        <v>1269</v>
      </c>
      <c r="D32" s="31">
        <v>1424</v>
      </c>
      <c r="E32" s="32">
        <v>0.8911516853932584</v>
      </c>
      <c r="F32" s="33">
        <v>-155</v>
      </c>
      <c r="G32" s="30">
        <v>2676</v>
      </c>
      <c r="H32" s="31">
        <v>2687</v>
      </c>
      <c r="I32" s="32">
        <v>0.99590621510978783</v>
      </c>
      <c r="J32" s="33">
        <v>-11</v>
      </c>
      <c r="K32" s="34">
        <v>0.47421524663677128</v>
      </c>
      <c r="L32" s="35">
        <v>0.52995906215109789</v>
      </c>
      <c r="M32" s="36">
        <v>-5.5743815514326611E-2</v>
      </c>
    </row>
    <row r="33" spans="1:13" ht="18" customHeight="1" x14ac:dyDescent="0.4">
      <c r="A33" s="206"/>
      <c r="B33" s="66" t="s">
        <v>154</v>
      </c>
      <c r="C33" s="30">
        <v>43662</v>
      </c>
      <c r="D33" s="31">
        <v>43834</v>
      </c>
      <c r="E33" s="32">
        <v>0.99607610530638313</v>
      </c>
      <c r="F33" s="33">
        <v>-172</v>
      </c>
      <c r="G33" s="30">
        <v>70584</v>
      </c>
      <c r="H33" s="31">
        <v>73786</v>
      </c>
      <c r="I33" s="32">
        <v>0.95660423386550297</v>
      </c>
      <c r="J33" s="33">
        <v>-3202</v>
      </c>
      <c r="K33" s="34">
        <v>0.61858211492689563</v>
      </c>
      <c r="L33" s="35">
        <v>0.59406933564632858</v>
      </c>
      <c r="M33" s="36">
        <v>2.4512779280567054E-2</v>
      </c>
    </row>
    <row r="34" spans="1:13" ht="18" customHeight="1" x14ac:dyDescent="0.4">
      <c r="A34" s="206"/>
      <c r="B34" s="66" t="s">
        <v>153</v>
      </c>
      <c r="C34" s="30">
        <v>3008</v>
      </c>
      <c r="D34" s="31">
        <v>1897</v>
      </c>
      <c r="E34" s="32">
        <v>1.5856615709014232</v>
      </c>
      <c r="F34" s="33">
        <v>1111</v>
      </c>
      <c r="G34" s="30">
        <v>5022</v>
      </c>
      <c r="H34" s="31">
        <v>5005</v>
      </c>
      <c r="I34" s="32">
        <v>1.0033966033966033</v>
      </c>
      <c r="J34" s="33">
        <v>17</v>
      </c>
      <c r="K34" s="34">
        <v>0.59896455595380327</v>
      </c>
      <c r="L34" s="35">
        <v>0.37902097902097903</v>
      </c>
      <c r="M34" s="36">
        <v>0.21994357693282424</v>
      </c>
    </row>
    <row r="35" spans="1:13" ht="18" customHeight="1" x14ac:dyDescent="0.4">
      <c r="A35" s="206"/>
      <c r="B35" s="66" t="s">
        <v>99</v>
      </c>
      <c r="C35" s="82">
        <v>2213</v>
      </c>
      <c r="D35" s="80">
        <v>0</v>
      </c>
      <c r="E35" s="55" t="e">
        <v>#DIV/0!</v>
      </c>
      <c r="F35" s="72">
        <v>2213</v>
      </c>
      <c r="G35" s="82">
        <v>5487</v>
      </c>
      <c r="H35" s="80">
        <v>0</v>
      </c>
      <c r="I35" s="55" t="e">
        <v>#DIV/0!</v>
      </c>
      <c r="J35" s="72">
        <v>5487</v>
      </c>
      <c r="K35" s="34">
        <v>0.40331693092764714</v>
      </c>
      <c r="L35" s="35" t="s">
        <v>0</v>
      </c>
      <c r="M35" s="36" t="e">
        <v>#VALUE!</v>
      </c>
    </row>
    <row r="36" spans="1:13" ht="18" customHeight="1" thickBot="1" x14ac:dyDescent="0.45">
      <c r="A36" s="205"/>
      <c r="B36" s="204" t="s">
        <v>152</v>
      </c>
      <c r="C36" s="84">
        <v>57</v>
      </c>
      <c r="D36" s="74">
        <v>79</v>
      </c>
      <c r="E36" s="75">
        <v>0.72151898734177211</v>
      </c>
      <c r="F36" s="76">
        <v>-22</v>
      </c>
      <c r="G36" s="84">
        <v>126</v>
      </c>
      <c r="H36" s="74">
        <v>216</v>
      </c>
      <c r="I36" s="75">
        <v>0.58333333333333337</v>
      </c>
      <c r="J36" s="76">
        <v>-90</v>
      </c>
      <c r="K36" s="86">
        <v>0.45238095238095238</v>
      </c>
      <c r="L36" s="87">
        <v>0.36574074074074076</v>
      </c>
      <c r="M36" s="88">
        <v>8.6640211640211628E-2</v>
      </c>
    </row>
    <row r="37" spans="1:13" x14ac:dyDescent="0.4">
      <c r="C37" s="203"/>
      <c r="G37" s="203"/>
    </row>
    <row r="38" spans="1:13" x14ac:dyDescent="0.4">
      <c r="C38" s="203"/>
      <c r="G38" s="203"/>
    </row>
    <row r="39" spans="1:13" x14ac:dyDescent="0.4">
      <c r="C39" s="203"/>
      <c r="G39" s="71"/>
    </row>
    <row r="40" spans="1:13" x14ac:dyDescent="0.4">
      <c r="C40" s="203"/>
      <c r="G40" s="203"/>
    </row>
    <row r="41" spans="1:13" x14ac:dyDescent="0.4">
      <c r="C41" s="203"/>
      <c r="G41" s="203"/>
    </row>
    <row r="42" spans="1:13" x14ac:dyDescent="0.4">
      <c r="C42" s="203"/>
      <c r="G42" s="203"/>
    </row>
    <row r="43" spans="1:13" x14ac:dyDescent="0.4">
      <c r="C43" s="203"/>
      <c r="G43" s="203"/>
    </row>
    <row r="44" spans="1:13" x14ac:dyDescent="0.4">
      <c r="C44" s="203"/>
      <c r="G44" s="203"/>
    </row>
    <row r="45" spans="1:13" x14ac:dyDescent="0.4">
      <c r="C45" s="203"/>
      <c r="G45" s="203"/>
    </row>
    <row r="46" spans="1:13" x14ac:dyDescent="0.4">
      <c r="C46" s="203"/>
      <c r="G46" s="203"/>
    </row>
    <row r="47" spans="1:13" x14ac:dyDescent="0.4">
      <c r="C47" s="203"/>
      <c r="G47" s="203"/>
    </row>
    <row r="48" spans="1:13" x14ac:dyDescent="0.4">
      <c r="C48" s="203"/>
      <c r="G48" s="203"/>
    </row>
    <row r="49" spans="3:7" x14ac:dyDescent="0.4">
      <c r="C49" s="203"/>
      <c r="G49" s="203"/>
    </row>
    <row r="50" spans="3:7" x14ac:dyDescent="0.4">
      <c r="C50" s="203"/>
      <c r="G50" s="203"/>
    </row>
    <row r="51" spans="3:7" x14ac:dyDescent="0.4">
      <c r="C51" s="203"/>
      <c r="G51" s="203"/>
    </row>
    <row r="52" spans="3:7" x14ac:dyDescent="0.4">
      <c r="C52" s="203"/>
      <c r="G52" s="203"/>
    </row>
    <row r="53" spans="3:7" x14ac:dyDescent="0.4">
      <c r="C53" s="203"/>
      <c r="G53" s="203"/>
    </row>
    <row r="54" spans="3:7" x14ac:dyDescent="0.4">
      <c r="C54" s="203"/>
      <c r="G54" s="203"/>
    </row>
    <row r="55" spans="3:7" x14ac:dyDescent="0.4">
      <c r="C55" s="203"/>
      <c r="G55" s="203"/>
    </row>
    <row r="56" spans="3:7" x14ac:dyDescent="0.4">
      <c r="C56" s="203"/>
      <c r="G56" s="203"/>
    </row>
    <row r="57" spans="3:7" x14ac:dyDescent="0.4">
      <c r="C57" s="203"/>
      <c r="G57" s="203"/>
    </row>
    <row r="58" spans="3:7" x14ac:dyDescent="0.4">
      <c r="C58" s="203"/>
      <c r="G58" s="203"/>
    </row>
    <row r="59" spans="3:7" x14ac:dyDescent="0.4">
      <c r="C59" s="203"/>
      <c r="G59" s="203"/>
    </row>
    <row r="60" spans="3:7" x14ac:dyDescent="0.4">
      <c r="C60" s="203"/>
      <c r="G60" s="203"/>
    </row>
    <row r="61" spans="3:7" x14ac:dyDescent="0.4">
      <c r="C61" s="203"/>
      <c r="G61" s="203"/>
    </row>
    <row r="62" spans="3:7" x14ac:dyDescent="0.4">
      <c r="C62" s="203"/>
      <c r="G62" s="203"/>
    </row>
    <row r="63" spans="3:7" x14ac:dyDescent="0.4">
      <c r="C63" s="203"/>
      <c r="G63" s="203"/>
    </row>
    <row r="64" spans="3:7" x14ac:dyDescent="0.4">
      <c r="C64" s="203"/>
      <c r="G64" s="203"/>
    </row>
    <row r="65" spans="3:7" x14ac:dyDescent="0.4">
      <c r="C65" s="203"/>
      <c r="G65" s="203"/>
    </row>
    <row r="66" spans="3:7" x14ac:dyDescent="0.4">
      <c r="C66" s="203"/>
      <c r="G66" s="203"/>
    </row>
    <row r="67" spans="3:7" x14ac:dyDescent="0.4">
      <c r="C67" s="203"/>
      <c r="G67" s="203"/>
    </row>
    <row r="68" spans="3:7" x14ac:dyDescent="0.4">
      <c r="C68" s="203"/>
      <c r="G68" s="203"/>
    </row>
    <row r="69" spans="3:7" x14ac:dyDescent="0.4">
      <c r="C69" s="203"/>
      <c r="G69" s="203"/>
    </row>
    <row r="70" spans="3:7" x14ac:dyDescent="0.4">
      <c r="C70" s="203"/>
      <c r="G70" s="203"/>
    </row>
    <row r="71" spans="3:7" x14ac:dyDescent="0.4">
      <c r="C71" s="203"/>
      <c r="G71" s="203"/>
    </row>
    <row r="72" spans="3:7" x14ac:dyDescent="0.4">
      <c r="C72" s="203"/>
      <c r="G72" s="203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26'!A1" display="'h26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2"/>
  <sheetViews>
    <sheetView showGridLines="0" zoomScale="90" zoomScaleNormal="90" zoomScaleSheetLayoutView="90" workbookViewId="0">
      <pane xSplit="2" ySplit="5" topLeftCell="C24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02" customWidth="1"/>
    <col min="2" max="2" width="20.75" style="202" customWidth="1"/>
    <col min="3" max="4" width="11.625" style="201" customWidth="1"/>
    <col min="5" max="5" width="8.625" style="201" customWidth="1"/>
    <col min="6" max="6" width="10.625" style="201" customWidth="1"/>
    <col min="7" max="8" width="11.625" style="201" customWidth="1"/>
    <col min="9" max="9" width="8.625" style="201" customWidth="1"/>
    <col min="10" max="10" width="10.625" style="201" customWidth="1"/>
    <col min="11" max="11" width="9.625" style="70" customWidth="1"/>
    <col min="12" max="12" width="9.625" style="201" customWidth="1"/>
    <col min="13" max="13" width="8.625" style="201" customWidth="1"/>
    <col min="14" max="16384" width="9" style="201"/>
  </cols>
  <sheetData>
    <row r="1" spans="1:13" s="217" customFormat="1" x14ac:dyDescent="0.4">
      <c r="A1" s="327" t="str">
        <f>'h26'!A1</f>
        <v>平成26年度</v>
      </c>
      <c r="B1" s="327"/>
      <c r="C1" s="90"/>
      <c r="D1" s="90"/>
      <c r="E1" s="90"/>
      <c r="F1" s="95" t="str">
        <f ca="1">RIGHT(CELL("filename",$A$1),LEN(CELL("filename",$A$1))-FIND("]",CELL("filename",$A$1)))</f>
        <v>12月上旬</v>
      </c>
      <c r="G1" s="94" t="s">
        <v>71</v>
      </c>
      <c r="H1" s="90"/>
      <c r="I1" s="90"/>
      <c r="J1" s="90"/>
      <c r="K1" s="90"/>
      <c r="L1" s="90"/>
      <c r="M1" s="90"/>
    </row>
    <row r="2" spans="1:13" s="217" customFormat="1" ht="19.5" thickBot="1" x14ac:dyDescent="0.45">
      <c r="A2" s="13"/>
      <c r="B2" s="13" t="s">
        <v>177</v>
      </c>
      <c r="C2" s="218">
        <v>12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7.100000000000001" customHeight="1" x14ac:dyDescent="0.4">
      <c r="A3" s="216"/>
      <c r="B3" s="215"/>
      <c r="C3" s="323" t="s">
        <v>173</v>
      </c>
      <c r="D3" s="324"/>
      <c r="E3" s="325"/>
      <c r="F3" s="326"/>
      <c r="G3" s="323" t="s">
        <v>172</v>
      </c>
      <c r="H3" s="324"/>
      <c r="I3" s="325"/>
      <c r="J3" s="326"/>
      <c r="K3" s="315" t="s">
        <v>171</v>
      </c>
      <c r="L3" s="316"/>
      <c r="M3" s="317"/>
    </row>
    <row r="4" spans="1:13" ht="17.100000000000001" customHeight="1" x14ac:dyDescent="0.4">
      <c r="A4" s="206"/>
      <c r="B4" s="214"/>
      <c r="C4" s="305" t="s">
        <v>337</v>
      </c>
      <c r="D4" s="340" t="s">
        <v>336</v>
      </c>
      <c r="E4" s="341" t="s">
        <v>168</v>
      </c>
      <c r="F4" s="342"/>
      <c r="G4" s="318" t="s">
        <v>335</v>
      </c>
      <c r="H4" s="338" t="s">
        <v>334</v>
      </c>
      <c r="I4" s="341" t="s">
        <v>168</v>
      </c>
      <c r="J4" s="342"/>
      <c r="K4" s="318" t="s">
        <v>335</v>
      </c>
      <c r="L4" s="319" t="s">
        <v>334</v>
      </c>
      <c r="M4" s="321" t="s">
        <v>167</v>
      </c>
    </row>
    <row r="5" spans="1:13" ht="17.100000000000001" customHeight="1" x14ac:dyDescent="0.4">
      <c r="A5" s="205"/>
      <c r="B5" s="213"/>
      <c r="C5" s="306"/>
      <c r="D5" s="320"/>
      <c r="E5" s="212" t="s">
        <v>166</v>
      </c>
      <c r="F5" s="211" t="s">
        <v>165</v>
      </c>
      <c r="G5" s="306"/>
      <c r="H5" s="339"/>
      <c r="I5" s="212" t="s">
        <v>166</v>
      </c>
      <c r="J5" s="211" t="s">
        <v>165</v>
      </c>
      <c r="K5" s="306"/>
      <c r="L5" s="320"/>
      <c r="M5" s="322"/>
    </row>
    <row r="6" spans="1:13" x14ac:dyDescent="0.4">
      <c r="A6" s="332" t="s">
        <v>164</v>
      </c>
      <c r="B6" s="333"/>
      <c r="C6" s="334">
        <v>146261</v>
      </c>
      <c r="D6" s="348">
        <v>137044</v>
      </c>
      <c r="E6" s="307">
        <v>1.0672557718688889</v>
      </c>
      <c r="F6" s="328">
        <v>9217</v>
      </c>
      <c r="G6" s="334">
        <v>208593</v>
      </c>
      <c r="H6" s="336">
        <v>205145</v>
      </c>
      <c r="I6" s="307">
        <v>1.0168076238757953</v>
      </c>
      <c r="J6" s="328">
        <v>3448</v>
      </c>
      <c r="K6" s="309">
        <v>0.70117885068051178</v>
      </c>
      <c r="L6" s="345">
        <v>0.66803480465036924</v>
      </c>
      <c r="M6" s="313">
        <v>3.3144046030142538E-2</v>
      </c>
    </row>
    <row r="7" spans="1:13" x14ac:dyDescent="0.4">
      <c r="A7" s="330" t="s">
        <v>163</v>
      </c>
      <c r="B7" s="331"/>
      <c r="C7" s="335"/>
      <c r="D7" s="349"/>
      <c r="E7" s="344"/>
      <c r="F7" s="343"/>
      <c r="G7" s="335"/>
      <c r="H7" s="337"/>
      <c r="I7" s="344"/>
      <c r="J7" s="343"/>
      <c r="K7" s="310"/>
      <c r="L7" s="346"/>
      <c r="M7" s="347"/>
    </row>
    <row r="8" spans="1:13" ht="18" customHeight="1" x14ac:dyDescent="0.4">
      <c r="A8" s="208" t="s">
        <v>162</v>
      </c>
      <c r="B8" s="14"/>
      <c r="C8" s="15">
        <v>74019</v>
      </c>
      <c r="D8" s="16">
        <v>71780</v>
      </c>
      <c r="E8" s="17">
        <v>1.0311925327389244</v>
      </c>
      <c r="F8" s="18">
        <v>2239</v>
      </c>
      <c r="G8" s="15">
        <v>103201</v>
      </c>
      <c r="H8" s="19">
        <v>103414</v>
      </c>
      <c r="I8" s="17">
        <v>0.99794031755855106</v>
      </c>
      <c r="J8" s="18">
        <v>-213</v>
      </c>
      <c r="K8" s="20">
        <v>0.71723142217614166</v>
      </c>
      <c r="L8" s="21">
        <v>0.69410331289767346</v>
      </c>
      <c r="M8" s="210">
        <v>2.3128109278468201E-2</v>
      </c>
    </row>
    <row r="9" spans="1:13" ht="18" customHeight="1" x14ac:dyDescent="0.4">
      <c r="A9" s="206"/>
      <c r="B9" s="81" t="s">
        <v>157</v>
      </c>
      <c r="C9" s="23">
        <v>32973</v>
      </c>
      <c r="D9" s="24">
        <v>33978</v>
      </c>
      <c r="E9" s="25">
        <v>0.9704220377891577</v>
      </c>
      <c r="F9" s="26">
        <v>-1005</v>
      </c>
      <c r="G9" s="23">
        <v>45400</v>
      </c>
      <c r="H9" s="24">
        <v>46620</v>
      </c>
      <c r="I9" s="25">
        <v>0.97383097383097383</v>
      </c>
      <c r="J9" s="26">
        <v>-1220</v>
      </c>
      <c r="K9" s="27">
        <v>0.72627753303964759</v>
      </c>
      <c r="L9" s="28">
        <v>0.72882882882882882</v>
      </c>
      <c r="M9" s="209">
        <v>-2.5512957891812293E-3</v>
      </c>
    </row>
    <row r="10" spans="1:13" ht="18" customHeight="1" x14ac:dyDescent="0.4">
      <c r="A10" s="206"/>
      <c r="B10" s="66" t="s">
        <v>156</v>
      </c>
      <c r="C10" s="30">
        <v>2189</v>
      </c>
      <c r="D10" s="31">
        <v>2052</v>
      </c>
      <c r="E10" s="32">
        <v>1.0667641325536061</v>
      </c>
      <c r="F10" s="33">
        <v>137</v>
      </c>
      <c r="G10" s="30">
        <v>4350</v>
      </c>
      <c r="H10" s="31">
        <v>4395</v>
      </c>
      <c r="I10" s="32">
        <v>0.98976109215017061</v>
      </c>
      <c r="J10" s="33">
        <v>-45</v>
      </c>
      <c r="K10" s="34">
        <v>0.50321839080459774</v>
      </c>
      <c r="L10" s="35">
        <v>0.46689419795221843</v>
      </c>
      <c r="M10" s="36">
        <v>3.6324192852379311E-2</v>
      </c>
    </row>
    <row r="11" spans="1:13" ht="18" customHeight="1" x14ac:dyDescent="0.4">
      <c r="A11" s="206"/>
      <c r="B11" s="66" t="s">
        <v>154</v>
      </c>
      <c r="C11" s="30">
        <v>38857</v>
      </c>
      <c r="D11" s="31">
        <v>35750</v>
      </c>
      <c r="E11" s="32">
        <v>1.0869090909090908</v>
      </c>
      <c r="F11" s="33">
        <v>3107</v>
      </c>
      <c r="G11" s="30">
        <v>53451</v>
      </c>
      <c r="H11" s="31">
        <v>52399</v>
      </c>
      <c r="I11" s="32">
        <v>1.0200767190213553</v>
      </c>
      <c r="J11" s="33">
        <v>1052</v>
      </c>
      <c r="K11" s="34">
        <v>0.72696488372528112</v>
      </c>
      <c r="L11" s="35">
        <v>0.68226492872001376</v>
      </c>
      <c r="M11" s="36">
        <v>4.4699955005267356E-2</v>
      </c>
    </row>
    <row r="12" spans="1:13" s="45" customFormat="1" ht="18" customHeight="1" x14ac:dyDescent="0.15">
      <c r="A12" s="37"/>
      <c r="B12" s="52" t="s">
        <v>99</v>
      </c>
      <c r="C12" s="38" t="s">
        <v>0</v>
      </c>
      <c r="D12" s="39" t="s">
        <v>0</v>
      </c>
      <c r="E12" s="40" t="s">
        <v>0</v>
      </c>
      <c r="F12" s="41" t="s">
        <v>0</v>
      </c>
      <c r="G12" s="38" t="s">
        <v>0</v>
      </c>
      <c r="H12" s="39" t="s">
        <v>0</v>
      </c>
      <c r="I12" s="40" t="s">
        <v>0</v>
      </c>
      <c r="J12" s="41" t="s">
        <v>0</v>
      </c>
      <c r="K12" s="42" t="s">
        <v>0</v>
      </c>
      <c r="L12" s="43" t="s">
        <v>0</v>
      </c>
      <c r="M12" s="44" t="s">
        <v>0</v>
      </c>
    </row>
    <row r="13" spans="1:13" ht="18" customHeight="1" x14ac:dyDescent="0.4">
      <c r="A13" s="208" t="s">
        <v>161</v>
      </c>
      <c r="B13" s="14"/>
      <c r="C13" s="15">
        <v>25105</v>
      </c>
      <c r="D13" s="16">
        <v>20870</v>
      </c>
      <c r="E13" s="17">
        <v>1.2029228557738381</v>
      </c>
      <c r="F13" s="18">
        <v>4235</v>
      </c>
      <c r="G13" s="15">
        <v>36554</v>
      </c>
      <c r="H13" s="16">
        <v>32477</v>
      </c>
      <c r="I13" s="17">
        <v>1.1255349939957509</v>
      </c>
      <c r="J13" s="18">
        <v>4077</v>
      </c>
      <c r="K13" s="46">
        <v>0.68679214313071069</v>
      </c>
      <c r="L13" s="47">
        <v>0.64260861532777047</v>
      </c>
      <c r="M13" s="48">
        <v>4.4183527802940215E-2</v>
      </c>
    </row>
    <row r="14" spans="1:13" ht="18" customHeight="1" x14ac:dyDescent="0.4">
      <c r="A14" s="206"/>
      <c r="B14" s="81" t="s">
        <v>157</v>
      </c>
      <c r="C14" s="23">
        <v>6283</v>
      </c>
      <c r="D14" s="24">
        <v>4310</v>
      </c>
      <c r="E14" s="25">
        <v>1.4577726218097449</v>
      </c>
      <c r="F14" s="26">
        <v>1973</v>
      </c>
      <c r="G14" s="23">
        <v>10000</v>
      </c>
      <c r="H14" s="24">
        <v>5000</v>
      </c>
      <c r="I14" s="25">
        <v>2</v>
      </c>
      <c r="J14" s="26">
        <v>5000</v>
      </c>
      <c r="K14" s="49">
        <v>0.62829999999999997</v>
      </c>
      <c r="L14" s="50">
        <v>0.86199999999999999</v>
      </c>
      <c r="M14" s="29">
        <v>-0.23370000000000002</v>
      </c>
    </row>
    <row r="15" spans="1:13" ht="18" customHeight="1" x14ac:dyDescent="0.4">
      <c r="A15" s="206"/>
      <c r="B15" s="66" t="s">
        <v>156</v>
      </c>
      <c r="C15" s="30">
        <v>4011</v>
      </c>
      <c r="D15" s="31">
        <v>3825</v>
      </c>
      <c r="E15" s="32">
        <v>1.0486274509803921</v>
      </c>
      <c r="F15" s="33">
        <v>186</v>
      </c>
      <c r="G15" s="30">
        <v>5855</v>
      </c>
      <c r="H15" s="31">
        <v>5890</v>
      </c>
      <c r="I15" s="32">
        <v>0.99405772495755518</v>
      </c>
      <c r="J15" s="33">
        <v>-35</v>
      </c>
      <c r="K15" s="34">
        <v>0.6850555081127242</v>
      </c>
      <c r="L15" s="35">
        <v>0.64940577249575548</v>
      </c>
      <c r="M15" s="36">
        <v>3.5649735616968714E-2</v>
      </c>
    </row>
    <row r="16" spans="1:13" ht="18" customHeight="1" x14ac:dyDescent="0.4">
      <c r="A16" s="206"/>
      <c r="B16" s="66" t="s">
        <v>154</v>
      </c>
      <c r="C16" s="30">
        <v>14216</v>
      </c>
      <c r="D16" s="31">
        <v>12462</v>
      </c>
      <c r="E16" s="32">
        <v>1.1407478735355481</v>
      </c>
      <c r="F16" s="33">
        <v>1754</v>
      </c>
      <c r="G16" s="30">
        <v>19085</v>
      </c>
      <c r="H16" s="31">
        <v>20051</v>
      </c>
      <c r="I16" s="32">
        <v>0.95182285172809333</v>
      </c>
      <c r="J16" s="33">
        <v>-966</v>
      </c>
      <c r="K16" s="34">
        <v>0.74487817657846478</v>
      </c>
      <c r="L16" s="35">
        <v>0.62151513640217448</v>
      </c>
      <c r="M16" s="36">
        <v>0.1233630401762903</v>
      </c>
    </row>
    <row r="17" spans="1:13" ht="18" customHeight="1" x14ac:dyDescent="0.4">
      <c r="A17" s="206"/>
      <c r="B17" s="66" t="s">
        <v>153</v>
      </c>
      <c r="C17" s="30">
        <v>595</v>
      </c>
      <c r="D17" s="31">
        <v>273</v>
      </c>
      <c r="E17" s="32">
        <v>2.1794871794871793</v>
      </c>
      <c r="F17" s="33">
        <v>322</v>
      </c>
      <c r="G17" s="30">
        <v>1614</v>
      </c>
      <c r="H17" s="31">
        <v>1536</v>
      </c>
      <c r="I17" s="32">
        <v>1.05078125</v>
      </c>
      <c r="J17" s="33">
        <v>78</v>
      </c>
      <c r="K17" s="34">
        <v>0.36864931846344484</v>
      </c>
      <c r="L17" s="35">
        <v>0.177734375</v>
      </c>
      <c r="M17" s="36">
        <v>0.19091494346344484</v>
      </c>
    </row>
    <row r="18" spans="1:13" s="45" customFormat="1" ht="18" customHeight="1" x14ac:dyDescent="0.15">
      <c r="A18" s="51"/>
      <c r="B18" s="52" t="s">
        <v>99</v>
      </c>
      <c r="C18" s="53" t="s">
        <v>0</v>
      </c>
      <c r="D18" s="39" t="s">
        <v>0</v>
      </c>
      <c r="E18" s="40" t="s">
        <v>0</v>
      </c>
      <c r="F18" s="41" t="s">
        <v>0</v>
      </c>
      <c r="G18" s="53" t="s">
        <v>0</v>
      </c>
      <c r="H18" s="39" t="s">
        <v>0</v>
      </c>
      <c r="I18" s="40" t="s">
        <v>0</v>
      </c>
      <c r="J18" s="41" t="s">
        <v>0</v>
      </c>
      <c r="K18" s="42" t="s">
        <v>0</v>
      </c>
      <c r="L18" s="43" t="s">
        <v>0</v>
      </c>
      <c r="M18" s="44" t="s">
        <v>0</v>
      </c>
    </row>
    <row r="19" spans="1:13" ht="18" customHeight="1" x14ac:dyDescent="0.4">
      <c r="A19" s="208" t="s">
        <v>160</v>
      </c>
      <c r="B19" s="14"/>
      <c r="C19" s="15">
        <v>17547</v>
      </c>
      <c r="D19" s="16">
        <v>16621</v>
      </c>
      <c r="E19" s="17">
        <v>1.0557126526683112</v>
      </c>
      <c r="F19" s="18">
        <v>926</v>
      </c>
      <c r="G19" s="15">
        <v>25229</v>
      </c>
      <c r="H19" s="19">
        <v>22842</v>
      </c>
      <c r="I19" s="17">
        <v>1.1045004815690396</v>
      </c>
      <c r="J19" s="18">
        <v>2387</v>
      </c>
      <c r="K19" s="46">
        <v>0.69550913631138767</v>
      </c>
      <c r="L19" s="47">
        <v>0.72765081866736714</v>
      </c>
      <c r="M19" s="22">
        <v>-3.2141682355979473E-2</v>
      </c>
    </row>
    <row r="20" spans="1:13" ht="18" customHeight="1" x14ac:dyDescent="0.4">
      <c r="A20" s="206"/>
      <c r="B20" s="81" t="s">
        <v>157</v>
      </c>
      <c r="C20" s="23">
        <v>0</v>
      </c>
      <c r="D20" s="24">
        <v>0</v>
      </c>
      <c r="E20" s="25" t="e">
        <v>#DIV/0!</v>
      </c>
      <c r="F20" s="26">
        <v>0</v>
      </c>
      <c r="G20" s="23">
        <v>0</v>
      </c>
      <c r="H20" s="24">
        <v>0</v>
      </c>
      <c r="I20" s="25" t="e">
        <v>#DIV/0!</v>
      </c>
      <c r="J20" s="26">
        <v>0</v>
      </c>
      <c r="K20" s="49" t="s">
        <v>0</v>
      </c>
      <c r="L20" s="50" t="s">
        <v>0</v>
      </c>
      <c r="M20" s="29" t="e">
        <v>#VALUE!</v>
      </c>
    </row>
    <row r="21" spans="1:13" ht="18" customHeight="1" x14ac:dyDescent="0.4">
      <c r="A21" s="206"/>
      <c r="B21" s="66" t="s">
        <v>156</v>
      </c>
      <c r="C21" s="30">
        <v>6201</v>
      </c>
      <c r="D21" s="31">
        <v>5945</v>
      </c>
      <c r="E21" s="32">
        <v>1.0430613961312027</v>
      </c>
      <c r="F21" s="33">
        <v>256</v>
      </c>
      <c r="G21" s="30">
        <v>8560</v>
      </c>
      <c r="H21" s="54">
        <v>8715</v>
      </c>
      <c r="I21" s="32">
        <v>0.98221457257601841</v>
      </c>
      <c r="J21" s="33">
        <v>-155</v>
      </c>
      <c r="K21" s="34">
        <v>0.72441588785046729</v>
      </c>
      <c r="L21" s="35">
        <v>0.68215720022948934</v>
      </c>
      <c r="M21" s="36">
        <v>4.2258687620977953E-2</v>
      </c>
    </row>
    <row r="22" spans="1:13" ht="18" customHeight="1" x14ac:dyDescent="0.4">
      <c r="A22" s="206"/>
      <c r="B22" s="66" t="s">
        <v>154</v>
      </c>
      <c r="C22" s="30">
        <v>11346</v>
      </c>
      <c r="D22" s="31">
        <v>10676</v>
      </c>
      <c r="E22" s="32">
        <v>1.0627575871112775</v>
      </c>
      <c r="F22" s="33">
        <v>670</v>
      </c>
      <c r="G22" s="30">
        <v>16669</v>
      </c>
      <c r="H22" s="31">
        <v>14127</v>
      </c>
      <c r="I22" s="32">
        <v>1.1799391236639061</v>
      </c>
      <c r="J22" s="33">
        <v>2542</v>
      </c>
      <c r="K22" s="34">
        <v>0.68066470694102821</v>
      </c>
      <c r="L22" s="35">
        <v>0.75571600481347778</v>
      </c>
      <c r="M22" s="36">
        <v>-7.5051297872449574E-2</v>
      </c>
    </row>
    <row r="23" spans="1:13" s="45" customFormat="1" ht="18" customHeight="1" x14ac:dyDescent="0.15">
      <c r="A23" s="51"/>
      <c r="B23" s="52" t="s">
        <v>99</v>
      </c>
      <c r="C23" s="53" t="s">
        <v>0</v>
      </c>
      <c r="D23" s="39" t="s">
        <v>0</v>
      </c>
      <c r="E23" s="40" t="s">
        <v>0</v>
      </c>
      <c r="F23" s="41" t="s">
        <v>0</v>
      </c>
      <c r="G23" s="53" t="s">
        <v>0</v>
      </c>
      <c r="H23" s="39" t="s">
        <v>0</v>
      </c>
      <c r="I23" s="40" t="s">
        <v>0</v>
      </c>
      <c r="J23" s="41" t="s">
        <v>0</v>
      </c>
      <c r="K23" s="42" t="s">
        <v>0</v>
      </c>
      <c r="L23" s="43" t="s">
        <v>0</v>
      </c>
      <c r="M23" s="44" t="s">
        <v>0</v>
      </c>
    </row>
    <row r="24" spans="1:13" ht="18" customHeight="1" x14ac:dyDescent="0.4">
      <c r="A24" s="208" t="s">
        <v>159</v>
      </c>
      <c r="B24" s="14"/>
      <c r="C24" s="15">
        <v>12334</v>
      </c>
      <c r="D24" s="16">
        <v>11872</v>
      </c>
      <c r="E24" s="17">
        <v>1.0389150943396226</v>
      </c>
      <c r="F24" s="18">
        <v>462</v>
      </c>
      <c r="G24" s="15">
        <v>15687</v>
      </c>
      <c r="H24" s="19">
        <v>16347</v>
      </c>
      <c r="I24" s="17">
        <v>0.9596256193797027</v>
      </c>
      <c r="J24" s="18">
        <v>-660</v>
      </c>
      <c r="K24" s="46">
        <v>0.78625613565372598</v>
      </c>
      <c r="L24" s="47">
        <v>0.72624946473359031</v>
      </c>
      <c r="M24" s="48">
        <v>6.0006670920135674E-2</v>
      </c>
    </row>
    <row r="25" spans="1:13" ht="18" customHeight="1" x14ac:dyDescent="0.4">
      <c r="A25" s="206"/>
      <c r="B25" s="81" t="s">
        <v>157</v>
      </c>
      <c r="C25" s="23">
        <v>0</v>
      </c>
      <c r="D25" s="24">
        <v>0</v>
      </c>
      <c r="E25" s="25" t="e">
        <v>#DIV/0!</v>
      </c>
      <c r="F25" s="26">
        <v>0</v>
      </c>
      <c r="G25" s="23">
        <v>0</v>
      </c>
      <c r="H25" s="24">
        <v>0</v>
      </c>
      <c r="I25" s="25" t="e">
        <v>#DIV/0!</v>
      </c>
      <c r="J25" s="26">
        <v>0</v>
      </c>
      <c r="K25" s="49" t="s">
        <v>0</v>
      </c>
      <c r="L25" s="50" t="s">
        <v>0</v>
      </c>
      <c r="M25" s="29" t="e">
        <v>#VALUE!</v>
      </c>
    </row>
    <row r="26" spans="1:13" ht="18" customHeight="1" x14ac:dyDescent="0.4">
      <c r="A26" s="206"/>
      <c r="B26" s="66" t="s">
        <v>156</v>
      </c>
      <c r="C26" s="30">
        <v>4789</v>
      </c>
      <c r="D26" s="31">
        <v>4298</v>
      </c>
      <c r="E26" s="32">
        <v>1.1142391810144252</v>
      </c>
      <c r="F26" s="33">
        <v>491</v>
      </c>
      <c r="G26" s="30">
        <v>5830</v>
      </c>
      <c r="H26" s="54">
        <v>5840</v>
      </c>
      <c r="I26" s="32">
        <v>0.99828767123287676</v>
      </c>
      <c r="J26" s="33">
        <v>-10</v>
      </c>
      <c r="K26" s="34">
        <v>0.82144082332761581</v>
      </c>
      <c r="L26" s="35">
        <v>0.73595890410958908</v>
      </c>
      <c r="M26" s="36">
        <v>8.5481919218026725E-2</v>
      </c>
    </row>
    <row r="27" spans="1:13" ht="18" customHeight="1" x14ac:dyDescent="0.4">
      <c r="A27" s="206"/>
      <c r="B27" s="66" t="s">
        <v>154</v>
      </c>
      <c r="C27" s="30">
        <v>7545</v>
      </c>
      <c r="D27" s="31">
        <v>7574</v>
      </c>
      <c r="E27" s="32">
        <v>0.99617111169791395</v>
      </c>
      <c r="F27" s="33">
        <v>-29</v>
      </c>
      <c r="G27" s="30">
        <v>9857</v>
      </c>
      <c r="H27" s="31">
        <v>10507</v>
      </c>
      <c r="I27" s="32">
        <v>0.93813648044161035</v>
      </c>
      <c r="J27" s="33">
        <v>-650</v>
      </c>
      <c r="K27" s="34">
        <v>0.76544587602718883</v>
      </c>
      <c r="L27" s="35">
        <v>0.72085276482345106</v>
      </c>
      <c r="M27" s="36">
        <v>4.4593111203737767E-2</v>
      </c>
    </row>
    <row r="28" spans="1:13" s="45" customFormat="1" ht="18" customHeight="1" x14ac:dyDescent="0.15">
      <c r="A28" s="51"/>
      <c r="B28" s="52" t="s">
        <v>99</v>
      </c>
      <c r="C28" s="53" t="s">
        <v>0</v>
      </c>
      <c r="D28" s="39" t="s">
        <v>0</v>
      </c>
      <c r="E28" s="40" t="s">
        <v>0</v>
      </c>
      <c r="F28" s="41" t="s">
        <v>0</v>
      </c>
      <c r="G28" s="53" t="s">
        <v>0</v>
      </c>
      <c r="H28" s="39" t="s">
        <v>0</v>
      </c>
      <c r="I28" s="40" t="s">
        <v>0</v>
      </c>
      <c r="J28" s="41" t="s">
        <v>0</v>
      </c>
      <c r="K28" s="42" t="s">
        <v>0</v>
      </c>
      <c r="L28" s="43" t="s">
        <v>0</v>
      </c>
      <c r="M28" s="44" t="s">
        <v>0</v>
      </c>
    </row>
    <row r="29" spans="1:13" ht="18" customHeight="1" x14ac:dyDescent="0.4">
      <c r="A29" s="208" t="s">
        <v>158</v>
      </c>
      <c r="B29" s="14"/>
      <c r="C29" s="15">
        <v>17256</v>
      </c>
      <c r="D29" s="16">
        <v>15901</v>
      </c>
      <c r="E29" s="17">
        <v>1.0852147663668952</v>
      </c>
      <c r="F29" s="18">
        <v>1355</v>
      </c>
      <c r="G29" s="15">
        <v>27922</v>
      </c>
      <c r="H29" s="16">
        <v>30065</v>
      </c>
      <c r="I29" s="17">
        <v>0.92872110427407284</v>
      </c>
      <c r="J29" s="18">
        <v>-2143</v>
      </c>
      <c r="K29" s="46">
        <v>0.61800730606690069</v>
      </c>
      <c r="L29" s="47">
        <v>0.52888741061034428</v>
      </c>
      <c r="M29" s="22">
        <v>8.9119895456556408E-2</v>
      </c>
    </row>
    <row r="30" spans="1:13" ht="18" customHeight="1" x14ac:dyDescent="0.4">
      <c r="A30" s="206"/>
      <c r="B30" s="81" t="s">
        <v>157</v>
      </c>
      <c r="C30" s="23">
        <v>0</v>
      </c>
      <c r="D30" s="24">
        <v>0</v>
      </c>
      <c r="E30" s="25" t="e">
        <v>#DIV/0!</v>
      </c>
      <c r="F30" s="26">
        <v>0</v>
      </c>
      <c r="G30" s="23">
        <v>0</v>
      </c>
      <c r="H30" s="24">
        <v>0</v>
      </c>
      <c r="I30" s="25" t="e">
        <v>#DIV/0!</v>
      </c>
      <c r="J30" s="26">
        <v>0</v>
      </c>
      <c r="K30" s="49" t="s">
        <v>0</v>
      </c>
      <c r="L30" s="50" t="s">
        <v>0</v>
      </c>
      <c r="M30" s="29" t="e">
        <v>#VALUE!</v>
      </c>
    </row>
    <row r="31" spans="1:13" ht="18" customHeight="1" x14ac:dyDescent="0.4">
      <c r="A31" s="206"/>
      <c r="B31" s="66" t="s">
        <v>156</v>
      </c>
      <c r="C31" s="30">
        <v>1368</v>
      </c>
      <c r="D31" s="207">
        <v>1315</v>
      </c>
      <c r="E31" s="32">
        <v>1.0403041825095056</v>
      </c>
      <c r="F31" s="33">
        <v>53</v>
      </c>
      <c r="G31" s="30">
        <v>2755</v>
      </c>
      <c r="H31" s="207">
        <v>3230</v>
      </c>
      <c r="I31" s="32">
        <v>0.8529411764705882</v>
      </c>
      <c r="J31" s="33">
        <v>-475</v>
      </c>
      <c r="K31" s="34">
        <v>0.49655172413793103</v>
      </c>
      <c r="L31" s="35">
        <v>0.40712074303405571</v>
      </c>
      <c r="M31" s="36">
        <v>8.9430981103875318E-2</v>
      </c>
    </row>
    <row r="32" spans="1:13" ht="18" customHeight="1" x14ac:dyDescent="0.4">
      <c r="A32" s="206"/>
      <c r="B32" s="66" t="s">
        <v>155</v>
      </c>
      <c r="C32" s="30">
        <v>346</v>
      </c>
      <c r="D32" s="31">
        <v>433</v>
      </c>
      <c r="E32" s="32">
        <v>0.79907621247113159</v>
      </c>
      <c r="F32" s="33">
        <v>-87</v>
      </c>
      <c r="G32" s="30">
        <v>879</v>
      </c>
      <c r="H32" s="31">
        <v>879</v>
      </c>
      <c r="I32" s="32">
        <v>1</v>
      </c>
      <c r="J32" s="33">
        <v>0</v>
      </c>
      <c r="K32" s="34">
        <v>0.39362912400455063</v>
      </c>
      <c r="L32" s="35">
        <v>0.49260523321956767</v>
      </c>
      <c r="M32" s="36">
        <v>-9.8976109215017039E-2</v>
      </c>
    </row>
    <row r="33" spans="1:13" ht="18" customHeight="1" x14ac:dyDescent="0.4">
      <c r="A33" s="206"/>
      <c r="B33" s="66" t="s">
        <v>154</v>
      </c>
      <c r="C33" s="30">
        <v>14732</v>
      </c>
      <c r="D33" s="31">
        <v>13625</v>
      </c>
      <c r="E33" s="32">
        <v>1.0812477064220183</v>
      </c>
      <c r="F33" s="33">
        <v>1107</v>
      </c>
      <c r="G33" s="30">
        <v>22668</v>
      </c>
      <c r="H33" s="31">
        <v>24334</v>
      </c>
      <c r="I33" s="32">
        <v>0.93153612229801919</v>
      </c>
      <c r="J33" s="33">
        <v>-1666</v>
      </c>
      <c r="K33" s="34">
        <v>0.64990294688547734</v>
      </c>
      <c r="L33" s="35">
        <v>0.55991616668036492</v>
      </c>
      <c r="M33" s="36">
        <v>8.9986780205112415E-2</v>
      </c>
    </row>
    <row r="34" spans="1:13" ht="18" customHeight="1" x14ac:dyDescent="0.4">
      <c r="A34" s="206"/>
      <c r="B34" s="66" t="s">
        <v>153</v>
      </c>
      <c r="C34" s="30">
        <v>810</v>
      </c>
      <c r="D34" s="31">
        <v>528</v>
      </c>
      <c r="E34" s="32">
        <v>1.5340909090909092</v>
      </c>
      <c r="F34" s="33">
        <v>282</v>
      </c>
      <c r="G34" s="30">
        <v>1620</v>
      </c>
      <c r="H34" s="31">
        <v>1622</v>
      </c>
      <c r="I34" s="32">
        <v>0.998766954377312</v>
      </c>
      <c r="J34" s="33">
        <v>-2</v>
      </c>
      <c r="K34" s="34">
        <v>0.5</v>
      </c>
      <c r="L34" s="35">
        <v>0.32552404438964244</v>
      </c>
      <c r="M34" s="36">
        <v>0.17447595561035756</v>
      </c>
    </row>
    <row r="35" spans="1:13" s="45" customFormat="1" ht="18" customHeight="1" x14ac:dyDescent="0.15">
      <c r="A35" s="37"/>
      <c r="B35" s="57" t="s">
        <v>99</v>
      </c>
      <c r="C35" s="58" t="s">
        <v>0</v>
      </c>
      <c r="D35" s="59" t="s">
        <v>0</v>
      </c>
      <c r="E35" s="60" t="s">
        <v>0</v>
      </c>
      <c r="F35" s="61" t="s">
        <v>0</v>
      </c>
      <c r="G35" s="58" t="s">
        <v>0</v>
      </c>
      <c r="H35" s="59" t="s">
        <v>0</v>
      </c>
      <c r="I35" s="60" t="s">
        <v>0</v>
      </c>
      <c r="J35" s="61" t="s">
        <v>0</v>
      </c>
      <c r="K35" s="62" t="s">
        <v>0</v>
      </c>
      <c r="L35" s="63" t="s">
        <v>0</v>
      </c>
      <c r="M35" s="64" t="s">
        <v>0</v>
      </c>
    </row>
    <row r="36" spans="1:13" s="45" customFormat="1" ht="18" customHeight="1" thickBot="1" x14ac:dyDescent="0.2">
      <c r="A36" s="51"/>
      <c r="B36" s="52" t="s">
        <v>152</v>
      </c>
      <c r="C36" s="53" t="s">
        <v>0</v>
      </c>
      <c r="D36" s="39" t="s">
        <v>0</v>
      </c>
      <c r="E36" s="40" t="s">
        <v>0</v>
      </c>
      <c r="F36" s="41" t="s">
        <v>0</v>
      </c>
      <c r="G36" s="53" t="s">
        <v>0</v>
      </c>
      <c r="H36" s="39" t="s">
        <v>0</v>
      </c>
      <c r="I36" s="40" t="s">
        <v>0</v>
      </c>
      <c r="J36" s="41" t="s">
        <v>0</v>
      </c>
      <c r="K36" s="67" t="s">
        <v>0</v>
      </c>
      <c r="L36" s="68" t="s">
        <v>0</v>
      </c>
      <c r="M36" s="69" t="s">
        <v>0</v>
      </c>
    </row>
    <row r="37" spans="1:13" x14ac:dyDescent="0.4">
      <c r="C37" s="203"/>
      <c r="G37" s="203"/>
    </row>
    <row r="38" spans="1:13" x14ac:dyDescent="0.4">
      <c r="C38" s="203"/>
      <c r="G38" s="203"/>
    </row>
    <row r="39" spans="1:13" x14ac:dyDescent="0.4">
      <c r="C39" s="203"/>
      <c r="G39" s="71"/>
    </row>
    <row r="40" spans="1:13" x14ac:dyDescent="0.4">
      <c r="C40" s="203"/>
      <c r="G40" s="203"/>
    </row>
    <row r="41" spans="1:13" x14ac:dyDescent="0.4">
      <c r="C41" s="203"/>
      <c r="G41" s="203"/>
    </row>
    <row r="42" spans="1:13" x14ac:dyDescent="0.4">
      <c r="C42" s="203"/>
      <c r="G42" s="203"/>
    </row>
    <row r="43" spans="1:13" x14ac:dyDescent="0.4">
      <c r="C43" s="203"/>
      <c r="G43" s="203"/>
    </row>
    <row r="44" spans="1:13" x14ac:dyDescent="0.4">
      <c r="C44" s="203"/>
      <c r="G44" s="203"/>
    </row>
    <row r="45" spans="1:13" x14ac:dyDescent="0.4">
      <c r="C45" s="203"/>
      <c r="G45" s="203"/>
    </row>
    <row r="46" spans="1:13" x14ac:dyDescent="0.4">
      <c r="C46" s="203"/>
      <c r="G46" s="203"/>
    </row>
    <row r="47" spans="1:13" x14ac:dyDescent="0.4">
      <c r="C47" s="203"/>
      <c r="G47" s="203"/>
    </row>
    <row r="48" spans="1:13" x14ac:dyDescent="0.4">
      <c r="C48" s="203"/>
      <c r="G48" s="203"/>
    </row>
    <row r="49" spans="3:7" x14ac:dyDescent="0.4">
      <c r="C49" s="203"/>
      <c r="G49" s="203"/>
    </row>
    <row r="50" spans="3:7" x14ac:dyDescent="0.4">
      <c r="C50" s="203"/>
      <c r="G50" s="203"/>
    </row>
    <row r="51" spans="3:7" x14ac:dyDescent="0.4">
      <c r="C51" s="203"/>
      <c r="G51" s="203"/>
    </row>
    <row r="52" spans="3:7" x14ac:dyDescent="0.4">
      <c r="C52" s="203"/>
      <c r="G52" s="203"/>
    </row>
    <row r="53" spans="3:7" x14ac:dyDescent="0.4">
      <c r="C53" s="203"/>
      <c r="G53" s="203"/>
    </row>
    <row r="54" spans="3:7" x14ac:dyDescent="0.4">
      <c r="C54" s="203"/>
      <c r="G54" s="203"/>
    </row>
    <row r="55" spans="3:7" x14ac:dyDescent="0.4">
      <c r="C55" s="203"/>
      <c r="G55" s="203"/>
    </row>
    <row r="56" spans="3:7" x14ac:dyDescent="0.4">
      <c r="C56" s="203"/>
      <c r="G56" s="203"/>
    </row>
    <row r="57" spans="3:7" x14ac:dyDescent="0.4">
      <c r="C57" s="203"/>
      <c r="G57" s="203"/>
    </row>
    <row r="58" spans="3:7" x14ac:dyDescent="0.4">
      <c r="C58" s="203"/>
      <c r="G58" s="203"/>
    </row>
    <row r="59" spans="3:7" x14ac:dyDescent="0.4">
      <c r="C59" s="203"/>
      <c r="G59" s="203"/>
    </row>
    <row r="60" spans="3:7" x14ac:dyDescent="0.4">
      <c r="C60" s="203"/>
      <c r="G60" s="203"/>
    </row>
    <row r="61" spans="3:7" x14ac:dyDescent="0.4">
      <c r="C61" s="203"/>
      <c r="G61" s="203"/>
    </row>
    <row r="62" spans="3:7" x14ac:dyDescent="0.4">
      <c r="C62" s="203"/>
      <c r="G62" s="203"/>
    </row>
    <row r="63" spans="3:7" x14ac:dyDescent="0.4">
      <c r="C63" s="203"/>
      <c r="G63" s="203"/>
    </row>
    <row r="64" spans="3:7" x14ac:dyDescent="0.4">
      <c r="C64" s="203"/>
      <c r="G64" s="203"/>
    </row>
    <row r="65" spans="3:7" x14ac:dyDescent="0.4">
      <c r="C65" s="203"/>
      <c r="G65" s="203"/>
    </row>
    <row r="66" spans="3:7" x14ac:dyDescent="0.4">
      <c r="C66" s="203"/>
      <c r="G66" s="203"/>
    </row>
    <row r="67" spans="3:7" x14ac:dyDescent="0.4">
      <c r="C67" s="203"/>
      <c r="G67" s="203"/>
    </row>
    <row r="68" spans="3:7" x14ac:dyDescent="0.4">
      <c r="C68" s="203"/>
      <c r="G68" s="203"/>
    </row>
    <row r="69" spans="3:7" x14ac:dyDescent="0.4">
      <c r="C69" s="203"/>
      <c r="G69" s="203"/>
    </row>
    <row r="70" spans="3:7" x14ac:dyDescent="0.4">
      <c r="C70" s="203"/>
      <c r="G70" s="203"/>
    </row>
    <row r="71" spans="3:7" x14ac:dyDescent="0.4">
      <c r="C71" s="203"/>
      <c r="G71" s="203"/>
    </row>
    <row r="72" spans="3:7" x14ac:dyDescent="0.4">
      <c r="C72" s="203"/>
      <c r="G72" s="203"/>
    </row>
  </sheetData>
  <mergeCells count="26">
    <mergeCell ref="A1:B1"/>
    <mergeCell ref="C3:F3"/>
    <mergeCell ref="G3:J3"/>
    <mergeCell ref="K3:M3"/>
    <mergeCell ref="C4:C5"/>
    <mergeCell ref="D4:D5"/>
    <mergeCell ref="E4:F4"/>
    <mergeCell ref="G4:G5"/>
    <mergeCell ref="H4:H5"/>
    <mergeCell ref="I4:J4"/>
    <mergeCell ref="K4:K5"/>
    <mergeCell ref="L4:L5"/>
    <mergeCell ref="M4:M5"/>
    <mergeCell ref="L6:L7"/>
    <mergeCell ref="M6:M7"/>
    <mergeCell ref="A7:B7"/>
    <mergeCell ref="G6:G7"/>
    <mergeCell ref="H6:H7"/>
    <mergeCell ref="I6:I7"/>
    <mergeCell ref="J6:J7"/>
    <mergeCell ref="K6:K7"/>
    <mergeCell ref="A6:B6"/>
    <mergeCell ref="C6:C7"/>
    <mergeCell ref="D6:D7"/>
    <mergeCell ref="E6:E7"/>
    <mergeCell ref="F6:F7"/>
  </mergeCells>
  <phoneticPr fontId="3"/>
  <hyperlinks>
    <hyperlink ref="A1" location="'R3'!A1" display="令和３年度"/>
    <hyperlink ref="A1:B1" location="'h26'!A1" display="'h26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2"/>
  <sheetViews>
    <sheetView showGridLines="0" zoomScale="90" zoomScaleNormal="90" zoomScaleSheetLayoutView="90" workbookViewId="0">
      <pane xSplit="2" ySplit="5" topLeftCell="C24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02" customWidth="1"/>
    <col min="2" max="2" width="20.75" style="202" customWidth="1"/>
    <col min="3" max="4" width="11.625" style="201" customWidth="1"/>
    <col min="5" max="5" width="8.625" style="201" customWidth="1"/>
    <col min="6" max="6" width="10.625" style="201" customWidth="1"/>
    <col min="7" max="8" width="11.625" style="201" customWidth="1"/>
    <col min="9" max="9" width="8.625" style="201" customWidth="1"/>
    <col min="10" max="10" width="10.625" style="201" customWidth="1"/>
    <col min="11" max="11" width="9.625" style="70" customWidth="1"/>
    <col min="12" max="12" width="9.625" style="201" customWidth="1"/>
    <col min="13" max="13" width="8.625" style="201" customWidth="1"/>
    <col min="14" max="16384" width="9" style="201"/>
  </cols>
  <sheetData>
    <row r="1" spans="1:13" s="217" customFormat="1" x14ac:dyDescent="0.4">
      <c r="A1" s="327" t="str">
        <f>'h26'!A1</f>
        <v>平成26年度</v>
      </c>
      <c r="B1" s="327"/>
      <c r="C1" s="90"/>
      <c r="D1" s="90"/>
      <c r="E1" s="90"/>
      <c r="F1" s="95" t="str">
        <f ca="1">RIGHT(CELL("filename",$A$1),LEN(CELL("filename",$A$1))-FIND("]",CELL("filename",$A$1)))</f>
        <v>12月中旬</v>
      </c>
      <c r="G1" s="94" t="s">
        <v>71</v>
      </c>
      <c r="H1" s="90"/>
      <c r="I1" s="90"/>
      <c r="J1" s="90"/>
      <c r="K1" s="90"/>
      <c r="L1" s="90"/>
      <c r="M1" s="90"/>
    </row>
    <row r="2" spans="1:13" s="217" customFormat="1" ht="19.5" thickBot="1" x14ac:dyDescent="0.45">
      <c r="A2" s="13"/>
      <c r="B2" s="13" t="s">
        <v>251</v>
      </c>
      <c r="C2" s="218">
        <v>12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7.100000000000001" customHeight="1" x14ac:dyDescent="0.4">
      <c r="A3" s="216"/>
      <c r="B3" s="215"/>
      <c r="C3" s="323" t="s">
        <v>173</v>
      </c>
      <c r="D3" s="324"/>
      <c r="E3" s="325"/>
      <c r="F3" s="326"/>
      <c r="G3" s="323" t="s">
        <v>172</v>
      </c>
      <c r="H3" s="324"/>
      <c r="I3" s="325"/>
      <c r="J3" s="326"/>
      <c r="K3" s="315" t="s">
        <v>171</v>
      </c>
      <c r="L3" s="316"/>
      <c r="M3" s="317"/>
    </row>
    <row r="4" spans="1:13" ht="17.100000000000001" customHeight="1" x14ac:dyDescent="0.4">
      <c r="A4" s="206"/>
      <c r="B4" s="214"/>
      <c r="C4" s="305" t="s">
        <v>317</v>
      </c>
      <c r="D4" s="340" t="s">
        <v>316</v>
      </c>
      <c r="E4" s="341" t="s">
        <v>168</v>
      </c>
      <c r="F4" s="342"/>
      <c r="G4" s="318" t="s">
        <v>315</v>
      </c>
      <c r="H4" s="338" t="s">
        <v>314</v>
      </c>
      <c r="I4" s="341" t="s">
        <v>168</v>
      </c>
      <c r="J4" s="342"/>
      <c r="K4" s="318" t="s">
        <v>315</v>
      </c>
      <c r="L4" s="319" t="s">
        <v>314</v>
      </c>
      <c r="M4" s="321" t="s">
        <v>167</v>
      </c>
    </row>
    <row r="5" spans="1:13" ht="17.100000000000001" customHeight="1" x14ac:dyDescent="0.4">
      <c r="A5" s="205"/>
      <c r="B5" s="213"/>
      <c r="C5" s="306"/>
      <c r="D5" s="320"/>
      <c r="E5" s="212" t="s">
        <v>166</v>
      </c>
      <c r="F5" s="211" t="s">
        <v>165</v>
      </c>
      <c r="G5" s="306"/>
      <c r="H5" s="339"/>
      <c r="I5" s="212" t="s">
        <v>166</v>
      </c>
      <c r="J5" s="211" t="s">
        <v>165</v>
      </c>
      <c r="K5" s="306"/>
      <c r="L5" s="320"/>
      <c r="M5" s="322"/>
    </row>
    <row r="6" spans="1:13" x14ac:dyDescent="0.4">
      <c r="A6" s="332" t="s">
        <v>164</v>
      </c>
      <c r="B6" s="333"/>
      <c r="C6" s="334">
        <v>133337</v>
      </c>
      <c r="D6" s="348">
        <v>121874</v>
      </c>
      <c r="E6" s="307">
        <v>1.0940561563582061</v>
      </c>
      <c r="F6" s="328">
        <v>11463</v>
      </c>
      <c r="G6" s="334">
        <v>207173</v>
      </c>
      <c r="H6" s="336">
        <v>207296</v>
      </c>
      <c r="I6" s="307">
        <v>0.99940664556962022</v>
      </c>
      <c r="J6" s="328">
        <v>-123</v>
      </c>
      <c r="K6" s="309">
        <v>0.64360220685127889</v>
      </c>
      <c r="L6" s="345">
        <v>0.58792258413090459</v>
      </c>
      <c r="M6" s="313">
        <v>5.56796227203743E-2</v>
      </c>
    </row>
    <row r="7" spans="1:13" x14ac:dyDescent="0.4">
      <c r="A7" s="330" t="s">
        <v>163</v>
      </c>
      <c r="B7" s="331"/>
      <c r="C7" s="335"/>
      <c r="D7" s="349"/>
      <c r="E7" s="344"/>
      <c r="F7" s="343"/>
      <c r="G7" s="335"/>
      <c r="H7" s="337"/>
      <c r="I7" s="344"/>
      <c r="J7" s="343"/>
      <c r="K7" s="310"/>
      <c r="L7" s="346"/>
      <c r="M7" s="347"/>
    </row>
    <row r="8" spans="1:13" ht="18" customHeight="1" x14ac:dyDescent="0.4">
      <c r="A8" s="208" t="s">
        <v>162</v>
      </c>
      <c r="B8" s="14"/>
      <c r="C8" s="15">
        <v>69181</v>
      </c>
      <c r="D8" s="16">
        <v>61291</v>
      </c>
      <c r="E8" s="17">
        <v>1.1287301561403795</v>
      </c>
      <c r="F8" s="18">
        <v>7890</v>
      </c>
      <c r="G8" s="15">
        <v>103327</v>
      </c>
      <c r="H8" s="19">
        <v>104695</v>
      </c>
      <c r="I8" s="17">
        <v>0.98693347342279958</v>
      </c>
      <c r="J8" s="18">
        <v>-1368</v>
      </c>
      <c r="K8" s="20">
        <v>0.66953458437775215</v>
      </c>
      <c r="L8" s="21">
        <v>0.58542432780935094</v>
      </c>
      <c r="M8" s="210">
        <v>8.4110256568401209E-2</v>
      </c>
    </row>
    <row r="9" spans="1:13" ht="18" customHeight="1" x14ac:dyDescent="0.4">
      <c r="A9" s="206"/>
      <c r="B9" s="81" t="s">
        <v>157</v>
      </c>
      <c r="C9" s="23">
        <v>32189</v>
      </c>
      <c r="D9" s="24">
        <v>28559</v>
      </c>
      <c r="E9" s="25">
        <v>1.1271052908014987</v>
      </c>
      <c r="F9" s="26">
        <v>3630</v>
      </c>
      <c r="G9" s="23">
        <v>45973</v>
      </c>
      <c r="H9" s="24">
        <v>48898</v>
      </c>
      <c r="I9" s="25">
        <v>0.94018160251953042</v>
      </c>
      <c r="J9" s="26">
        <v>-2925</v>
      </c>
      <c r="K9" s="27">
        <v>0.70017183999303945</v>
      </c>
      <c r="L9" s="28">
        <v>0.58405251748537768</v>
      </c>
      <c r="M9" s="209">
        <v>0.11611932250766177</v>
      </c>
    </row>
    <row r="10" spans="1:13" ht="18" customHeight="1" x14ac:dyDescent="0.4">
      <c r="A10" s="206"/>
      <c r="B10" s="66" t="s">
        <v>156</v>
      </c>
      <c r="C10" s="30">
        <v>2289</v>
      </c>
      <c r="D10" s="31">
        <v>2073</v>
      </c>
      <c r="E10" s="32">
        <v>1.1041968162083937</v>
      </c>
      <c r="F10" s="33">
        <v>216</v>
      </c>
      <c r="G10" s="30">
        <v>4350</v>
      </c>
      <c r="H10" s="31">
        <v>4400</v>
      </c>
      <c r="I10" s="32">
        <v>0.98863636363636365</v>
      </c>
      <c r="J10" s="33">
        <v>-50</v>
      </c>
      <c r="K10" s="34">
        <v>0.52620689655172415</v>
      </c>
      <c r="L10" s="35">
        <v>0.47113636363636363</v>
      </c>
      <c r="M10" s="36">
        <v>5.5070532915360515E-2</v>
      </c>
    </row>
    <row r="11" spans="1:13" ht="18" customHeight="1" x14ac:dyDescent="0.4">
      <c r="A11" s="206"/>
      <c r="B11" s="66" t="s">
        <v>154</v>
      </c>
      <c r="C11" s="30">
        <v>34703</v>
      </c>
      <c r="D11" s="31">
        <v>30659</v>
      </c>
      <c r="E11" s="32">
        <v>1.1319025408526044</v>
      </c>
      <c r="F11" s="33">
        <v>4044</v>
      </c>
      <c r="G11" s="30">
        <v>53004</v>
      </c>
      <c r="H11" s="31">
        <v>51397</v>
      </c>
      <c r="I11" s="32">
        <v>1.0312664163278011</v>
      </c>
      <c r="J11" s="33">
        <v>1607</v>
      </c>
      <c r="K11" s="34">
        <v>0.65472417176062181</v>
      </c>
      <c r="L11" s="35">
        <v>0.59651341517987433</v>
      </c>
      <c r="M11" s="36">
        <v>5.821075658074748E-2</v>
      </c>
    </row>
    <row r="12" spans="1:13" s="45" customFormat="1" ht="18" customHeight="1" x14ac:dyDescent="0.15">
      <c r="A12" s="37"/>
      <c r="B12" s="52" t="s">
        <v>99</v>
      </c>
      <c r="C12" s="38" t="s">
        <v>0</v>
      </c>
      <c r="D12" s="39" t="s">
        <v>0</v>
      </c>
      <c r="E12" s="40" t="s">
        <v>0</v>
      </c>
      <c r="F12" s="41" t="s">
        <v>0</v>
      </c>
      <c r="G12" s="38" t="s">
        <v>0</v>
      </c>
      <c r="H12" s="39" t="s">
        <v>0</v>
      </c>
      <c r="I12" s="40" t="s">
        <v>0</v>
      </c>
      <c r="J12" s="41" t="s">
        <v>0</v>
      </c>
      <c r="K12" s="42" t="s">
        <v>0</v>
      </c>
      <c r="L12" s="43" t="s">
        <v>0</v>
      </c>
      <c r="M12" s="44" t="s">
        <v>0</v>
      </c>
    </row>
    <row r="13" spans="1:13" ht="18" customHeight="1" x14ac:dyDescent="0.4">
      <c r="A13" s="208" t="s">
        <v>161</v>
      </c>
      <c r="B13" s="14"/>
      <c r="C13" s="15">
        <v>21356</v>
      </c>
      <c r="D13" s="16">
        <v>19261</v>
      </c>
      <c r="E13" s="17">
        <v>1.1087690151082499</v>
      </c>
      <c r="F13" s="18">
        <v>2095</v>
      </c>
      <c r="G13" s="15">
        <v>36344</v>
      </c>
      <c r="H13" s="16">
        <v>33376</v>
      </c>
      <c r="I13" s="17">
        <v>1.0889261744966443</v>
      </c>
      <c r="J13" s="18">
        <v>2968</v>
      </c>
      <c r="K13" s="46">
        <v>0.58760730794629101</v>
      </c>
      <c r="L13" s="47">
        <v>0.57709132310642375</v>
      </c>
      <c r="M13" s="48">
        <v>1.0515984839867265E-2</v>
      </c>
    </row>
    <row r="14" spans="1:13" ht="18" customHeight="1" x14ac:dyDescent="0.4">
      <c r="A14" s="206"/>
      <c r="B14" s="81" t="s">
        <v>157</v>
      </c>
      <c r="C14" s="23">
        <v>6131</v>
      </c>
      <c r="D14" s="24">
        <v>3098</v>
      </c>
      <c r="E14" s="25">
        <v>1.9790187217559716</v>
      </c>
      <c r="F14" s="26">
        <v>3033</v>
      </c>
      <c r="G14" s="23">
        <v>10330</v>
      </c>
      <c r="H14" s="24">
        <v>5330</v>
      </c>
      <c r="I14" s="25">
        <v>1.9380863039399625</v>
      </c>
      <c r="J14" s="26">
        <v>5000</v>
      </c>
      <c r="K14" s="49">
        <v>0.59351403678606007</v>
      </c>
      <c r="L14" s="50">
        <v>0.58123827392120075</v>
      </c>
      <c r="M14" s="29">
        <v>1.2275762864859319E-2</v>
      </c>
    </row>
    <row r="15" spans="1:13" ht="18" customHeight="1" x14ac:dyDescent="0.4">
      <c r="A15" s="206"/>
      <c r="B15" s="66" t="s">
        <v>156</v>
      </c>
      <c r="C15" s="30">
        <v>3269</v>
      </c>
      <c r="D15" s="31">
        <v>3251</v>
      </c>
      <c r="E15" s="32">
        <v>1.0055367579206398</v>
      </c>
      <c r="F15" s="33">
        <v>18</v>
      </c>
      <c r="G15" s="30">
        <v>5845</v>
      </c>
      <c r="H15" s="31">
        <v>5900</v>
      </c>
      <c r="I15" s="32">
        <v>0.9906779661016949</v>
      </c>
      <c r="J15" s="33">
        <v>-55</v>
      </c>
      <c r="K15" s="34">
        <v>0.55928143712574852</v>
      </c>
      <c r="L15" s="35">
        <v>0.5510169491525424</v>
      </c>
      <c r="M15" s="36">
        <v>8.2644879732061138E-3</v>
      </c>
    </row>
    <row r="16" spans="1:13" ht="18" customHeight="1" x14ac:dyDescent="0.4">
      <c r="A16" s="206"/>
      <c r="B16" s="66" t="s">
        <v>154</v>
      </c>
      <c r="C16" s="30">
        <v>11352</v>
      </c>
      <c r="D16" s="31">
        <v>12627</v>
      </c>
      <c r="E16" s="32">
        <v>0.8990258968876218</v>
      </c>
      <c r="F16" s="33">
        <v>-1275</v>
      </c>
      <c r="G16" s="30">
        <v>18549</v>
      </c>
      <c r="H16" s="31">
        <v>20528</v>
      </c>
      <c r="I16" s="32">
        <v>0.90359508963367108</v>
      </c>
      <c r="J16" s="33">
        <v>-1979</v>
      </c>
      <c r="K16" s="34">
        <v>0.61200064693514478</v>
      </c>
      <c r="L16" s="35">
        <v>0.61511106780982072</v>
      </c>
      <c r="M16" s="36">
        <v>-3.1104208746759454E-3</v>
      </c>
    </row>
    <row r="17" spans="1:13" ht="18" customHeight="1" x14ac:dyDescent="0.4">
      <c r="A17" s="206"/>
      <c r="B17" s="66" t="s">
        <v>153</v>
      </c>
      <c r="C17" s="30">
        <v>604</v>
      </c>
      <c r="D17" s="31">
        <v>285</v>
      </c>
      <c r="E17" s="32">
        <v>2.119298245614035</v>
      </c>
      <c r="F17" s="33">
        <v>319</v>
      </c>
      <c r="G17" s="30">
        <v>1620</v>
      </c>
      <c r="H17" s="31">
        <v>1618</v>
      </c>
      <c r="I17" s="32">
        <v>1.0012360939431397</v>
      </c>
      <c r="J17" s="33">
        <v>2</v>
      </c>
      <c r="K17" s="34">
        <v>0.37283950617283951</v>
      </c>
      <c r="L17" s="35">
        <v>0.17614338689740419</v>
      </c>
      <c r="M17" s="36">
        <v>0.19669611927543532</v>
      </c>
    </row>
    <row r="18" spans="1:13" s="45" customFormat="1" ht="18" customHeight="1" x14ac:dyDescent="0.15">
      <c r="A18" s="51"/>
      <c r="B18" s="52" t="s">
        <v>99</v>
      </c>
      <c r="C18" s="53" t="s">
        <v>0</v>
      </c>
      <c r="D18" s="39" t="s">
        <v>0</v>
      </c>
      <c r="E18" s="40" t="s">
        <v>0</v>
      </c>
      <c r="F18" s="41" t="s">
        <v>0</v>
      </c>
      <c r="G18" s="53" t="s">
        <v>0</v>
      </c>
      <c r="H18" s="39" t="s">
        <v>0</v>
      </c>
      <c r="I18" s="40" t="s">
        <v>0</v>
      </c>
      <c r="J18" s="41" t="s">
        <v>0</v>
      </c>
      <c r="K18" s="42" t="s">
        <v>0</v>
      </c>
      <c r="L18" s="43" t="s">
        <v>0</v>
      </c>
      <c r="M18" s="44" t="s">
        <v>0</v>
      </c>
    </row>
    <row r="19" spans="1:13" ht="18" customHeight="1" x14ac:dyDescent="0.4">
      <c r="A19" s="208" t="s">
        <v>160</v>
      </c>
      <c r="B19" s="14"/>
      <c r="C19" s="15">
        <v>18960</v>
      </c>
      <c r="D19" s="16">
        <v>18474</v>
      </c>
      <c r="E19" s="17">
        <v>1.0263072426112374</v>
      </c>
      <c r="F19" s="18">
        <v>486</v>
      </c>
      <c r="G19" s="15">
        <v>25488</v>
      </c>
      <c r="H19" s="19">
        <v>23841</v>
      </c>
      <c r="I19" s="17">
        <v>1.0690826727066818</v>
      </c>
      <c r="J19" s="18">
        <v>1647</v>
      </c>
      <c r="K19" s="46">
        <v>0.74387947269303201</v>
      </c>
      <c r="L19" s="47">
        <v>0.77488360387567634</v>
      </c>
      <c r="M19" s="22">
        <v>-3.1004131182644334E-2</v>
      </c>
    </row>
    <row r="20" spans="1:13" ht="18" customHeight="1" x14ac:dyDescent="0.4">
      <c r="A20" s="206"/>
      <c r="B20" s="81" t="s">
        <v>157</v>
      </c>
      <c r="C20" s="23">
        <v>0</v>
      </c>
      <c r="D20" s="24">
        <v>0</v>
      </c>
      <c r="E20" s="25" t="e">
        <v>#DIV/0!</v>
      </c>
      <c r="F20" s="26">
        <v>0</v>
      </c>
      <c r="G20" s="23">
        <v>0</v>
      </c>
      <c r="H20" s="24">
        <v>0</v>
      </c>
      <c r="I20" s="25" t="e">
        <v>#DIV/0!</v>
      </c>
      <c r="J20" s="26">
        <v>0</v>
      </c>
      <c r="K20" s="49" t="s">
        <v>0</v>
      </c>
      <c r="L20" s="50" t="s">
        <v>0</v>
      </c>
      <c r="M20" s="29" t="e">
        <v>#VALUE!</v>
      </c>
    </row>
    <row r="21" spans="1:13" ht="18" customHeight="1" x14ac:dyDescent="0.4">
      <c r="A21" s="206"/>
      <c r="B21" s="66" t="s">
        <v>156</v>
      </c>
      <c r="C21" s="30">
        <v>6490</v>
      </c>
      <c r="D21" s="31">
        <v>6351</v>
      </c>
      <c r="E21" s="32">
        <v>1.0218863171154149</v>
      </c>
      <c r="F21" s="33">
        <v>139</v>
      </c>
      <c r="G21" s="30">
        <v>8710</v>
      </c>
      <c r="H21" s="31">
        <v>8705</v>
      </c>
      <c r="I21" s="32">
        <v>1.0005743825387707</v>
      </c>
      <c r="J21" s="33">
        <v>5</v>
      </c>
      <c r="K21" s="34">
        <v>0.7451205510907003</v>
      </c>
      <c r="L21" s="35">
        <v>0.72958070074669734</v>
      </c>
      <c r="M21" s="36">
        <v>1.5539850344002959E-2</v>
      </c>
    </row>
    <row r="22" spans="1:13" ht="18" customHeight="1" x14ac:dyDescent="0.4">
      <c r="A22" s="206"/>
      <c r="B22" s="66" t="s">
        <v>154</v>
      </c>
      <c r="C22" s="30">
        <v>12470</v>
      </c>
      <c r="D22" s="31">
        <v>12123</v>
      </c>
      <c r="E22" s="32">
        <v>1.0286232780664852</v>
      </c>
      <c r="F22" s="33">
        <v>347</v>
      </c>
      <c r="G22" s="30">
        <v>16778</v>
      </c>
      <c r="H22" s="31">
        <v>15136</v>
      </c>
      <c r="I22" s="32">
        <v>1.1084830866807611</v>
      </c>
      <c r="J22" s="33">
        <v>1642</v>
      </c>
      <c r="K22" s="34">
        <v>0.74323518893789486</v>
      </c>
      <c r="L22" s="35">
        <v>0.80093816067653278</v>
      </c>
      <c r="M22" s="36">
        <v>-5.770297173863792E-2</v>
      </c>
    </row>
    <row r="23" spans="1:13" s="45" customFormat="1" ht="18" customHeight="1" x14ac:dyDescent="0.15">
      <c r="A23" s="51"/>
      <c r="B23" s="52" t="s">
        <v>99</v>
      </c>
      <c r="C23" s="53" t="s">
        <v>0</v>
      </c>
      <c r="D23" s="39" t="s">
        <v>0</v>
      </c>
      <c r="E23" s="40" t="s">
        <v>0</v>
      </c>
      <c r="F23" s="41" t="s">
        <v>0</v>
      </c>
      <c r="G23" s="53" t="s">
        <v>0</v>
      </c>
      <c r="H23" s="39" t="s">
        <v>0</v>
      </c>
      <c r="I23" s="40" t="s">
        <v>0</v>
      </c>
      <c r="J23" s="41" t="s">
        <v>0</v>
      </c>
      <c r="K23" s="42" t="s">
        <v>0</v>
      </c>
      <c r="L23" s="43" t="s">
        <v>0</v>
      </c>
      <c r="M23" s="44" t="s">
        <v>0</v>
      </c>
    </row>
    <row r="24" spans="1:13" ht="18" customHeight="1" x14ac:dyDescent="0.4">
      <c r="A24" s="208" t="s">
        <v>159</v>
      </c>
      <c r="B24" s="14"/>
      <c r="C24" s="15">
        <v>9127</v>
      </c>
      <c r="D24" s="16">
        <v>8443</v>
      </c>
      <c r="E24" s="17">
        <v>1.0810138576335426</v>
      </c>
      <c r="F24" s="18">
        <v>684</v>
      </c>
      <c r="G24" s="15">
        <v>13969</v>
      </c>
      <c r="H24" s="19">
        <v>15158</v>
      </c>
      <c r="I24" s="17">
        <v>0.92155957250296872</v>
      </c>
      <c r="J24" s="18">
        <v>-1189</v>
      </c>
      <c r="K24" s="46">
        <v>0.65337533109027135</v>
      </c>
      <c r="L24" s="47">
        <v>0.55699960416941552</v>
      </c>
      <c r="M24" s="48">
        <v>9.6375726920855831E-2</v>
      </c>
    </row>
    <row r="25" spans="1:13" ht="18" customHeight="1" x14ac:dyDescent="0.4">
      <c r="A25" s="206"/>
      <c r="B25" s="81" t="s">
        <v>157</v>
      </c>
      <c r="C25" s="23">
        <v>0</v>
      </c>
      <c r="D25" s="24">
        <v>0</v>
      </c>
      <c r="E25" s="25" t="e">
        <v>#DIV/0!</v>
      </c>
      <c r="F25" s="26">
        <v>0</v>
      </c>
      <c r="G25" s="23">
        <v>0</v>
      </c>
      <c r="H25" s="24">
        <v>0</v>
      </c>
      <c r="I25" s="25" t="e">
        <v>#DIV/0!</v>
      </c>
      <c r="J25" s="26">
        <v>0</v>
      </c>
      <c r="K25" s="49" t="s">
        <v>0</v>
      </c>
      <c r="L25" s="50" t="s">
        <v>0</v>
      </c>
      <c r="M25" s="29" t="e">
        <v>#VALUE!</v>
      </c>
    </row>
    <row r="26" spans="1:13" ht="18" customHeight="1" x14ac:dyDescent="0.4">
      <c r="A26" s="206"/>
      <c r="B26" s="66" t="s">
        <v>156</v>
      </c>
      <c r="C26" s="30">
        <v>3909</v>
      </c>
      <c r="D26" s="31">
        <v>3840</v>
      </c>
      <c r="E26" s="32">
        <v>1.0179687500000001</v>
      </c>
      <c r="F26" s="33">
        <v>69</v>
      </c>
      <c r="G26" s="30">
        <v>5095</v>
      </c>
      <c r="H26" s="31">
        <v>5850</v>
      </c>
      <c r="I26" s="32">
        <v>0.87094017094017095</v>
      </c>
      <c r="J26" s="33">
        <v>-755</v>
      </c>
      <c r="K26" s="34">
        <v>0.76722276741903828</v>
      </c>
      <c r="L26" s="35">
        <v>0.65641025641025641</v>
      </c>
      <c r="M26" s="36">
        <v>0.11081251100878187</v>
      </c>
    </row>
    <row r="27" spans="1:13" ht="18" customHeight="1" x14ac:dyDescent="0.4">
      <c r="A27" s="206"/>
      <c r="B27" s="66" t="s">
        <v>154</v>
      </c>
      <c r="C27" s="30">
        <v>5218</v>
      </c>
      <c r="D27" s="31">
        <v>4603</v>
      </c>
      <c r="E27" s="32">
        <v>1.1336085161850966</v>
      </c>
      <c r="F27" s="33">
        <v>615</v>
      </c>
      <c r="G27" s="30">
        <v>8874</v>
      </c>
      <c r="H27" s="31">
        <v>9308</v>
      </c>
      <c r="I27" s="32">
        <v>0.95337344220025788</v>
      </c>
      <c r="J27" s="33">
        <v>-434</v>
      </c>
      <c r="K27" s="34">
        <v>0.58800991661032231</v>
      </c>
      <c r="L27" s="35">
        <v>0.49452084228620541</v>
      </c>
      <c r="M27" s="36">
        <v>9.3489074324116905E-2</v>
      </c>
    </row>
    <row r="28" spans="1:13" s="45" customFormat="1" ht="18" customHeight="1" x14ac:dyDescent="0.15">
      <c r="A28" s="51"/>
      <c r="B28" s="52" t="s">
        <v>99</v>
      </c>
      <c r="C28" s="53" t="s">
        <v>0</v>
      </c>
      <c r="D28" s="39" t="s">
        <v>0</v>
      </c>
      <c r="E28" s="40" t="s">
        <v>0</v>
      </c>
      <c r="F28" s="41" t="s">
        <v>0</v>
      </c>
      <c r="G28" s="53" t="s">
        <v>0</v>
      </c>
      <c r="H28" s="39" t="s">
        <v>0</v>
      </c>
      <c r="I28" s="40" t="s">
        <v>0</v>
      </c>
      <c r="J28" s="41" t="s">
        <v>0</v>
      </c>
      <c r="K28" s="42" t="s">
        <v>0</v>
      </c>
      <c r="L28" s="43" t="s">
        <v>0</v>
      </c>
      <c r="M28" s="44" t="s">
        <v>0</v>
      </c>
    </row>
    <row r="29" spans="1:13" ht="18" customHeight="1" x14ac:dyDescent="0.4">
      <c r="A29" s="208" t="s">
        <v>158</v>
      </c>
      <c r="B29" s="14"/>
      <c r="C29" s="15">
        <v>14713</v>
      </c>
      <c r="D29" s="16">
        <v>14405</v>
      </c>
      <c r="E29" s="17">
        <v>1.0213814647691775</v>
      </c>
      <c r="F29" s="18">
        <v>308</v>
      </c>
      <c r="G29" s="15">
        <v>28045</v>
      </c>
      <c r="H29" s="16">
        <v>30226</v>
      </c>
      <c r="I29" s="17">
        <v>0.92784357837623244</v>
      </c>
      <c r="J29" s="18">
        <v>-2181</v>
      </c>
      <c r="K29" s="46">
        <v>0.52462114458905329</v>
      </c>
      <c r="L29" s="47">
        <v>0.47657645735459536</v>
      </c>
      <c r="M29" s="22">
        <v>4.8044687234457928E-2</v>
      </c>
    </row>
    <row r="30" spans="1:13" ht="18" customHeight="1" x14ac:dyDescent="0.4">
      <c r="A30" s="206"/>
      <c r="B30" s="81" t="s">
        <v>157</v>
      </c>
      <c r="C30" s="23">
        <v>0</v>
      </c>
      <c r="D30" s="24">
        <v>0</v>
      </c>
      <c r="E30" s="25" t="e">
        <v>#DIV/0!</v>
      </c>
      <c r="F30" s="26">
        <v>0</v>
      </c>
      <c r="G30" s="23">
        <v>0</v>
      </c>
      <c r="H30" s="24">
        <v>0</v>
      </c>
      <c r="I30" s="25" t="e">
        <v>#DIV/0!</v>
      </c>
      <c r="J30" s="26">
        <v>0</v>
      </c>
      <c r="K30" s="49" t="s">
        <v>0</v>
      </c>
      <c r="L30" s="50" t="s">
        <v>0</v>
      </c>
      <c r="M30" s="29" t="e">
        <v>#VALUE!</v>
      </c>
    </row>
    <row r="31" spans="1:13" ht="18" customHeight="1" x14ac:dyDescent="0.4">
      <c r="A31" s="206"/>
      <c r="B31" s="66" t="s">
        <v>156</v>
      </c>
      <c r="C31" s="30">
        <v>1326</v>
      </c>
      <c r="D31" s="207">
        <v>1792</v>
      </c>
      <c r="E31" s="32">
        <v>0.7399553571428571</v>
      </c>
      <c r="F31" s="33">
        <v>-466</v>
      </c>
      <c r="G31" s="30">
        <v>2900</v>
      </c>
      <c r="H31" s="207">
        <v>4110</v>
      </c>
      <c r="I31" s="32">
        <v>0.7055961070559611</v>
      </c>
      <c r="J31" s="33">
        <v>-1210</v>
      </c>
      <c r="K31" s="34">
        <v>0.45724137931034481</v>
      </c>
      <c r="L31" s="35">
        <v>0.43600973236009732</v>
      </c>
      <c r="M31" s="36">
        <v>2.1231646950247485E-2</v>
      </c>
    </row>
    <row r="32" spans="1:13" ht="18" customHeight="1" x14ac:dyDescent="0.4">
      <c r="A32" s="206"/>
      <c r="B32" s="66" t="s">
        <v>155</v>
      </c>
      <c r="C32" s="30">
        <v>410</v>
      </c>
      <c r="D32" s="31">
        <v>447</v>
      </c>
      <c r="E32" s="32">
        <v>0.91722595078299773</v>
      </c>
      <c r="F32" s="33">
        <v>-37</v>
      </c>
      <c r="G32" s="30">
        <v>818</v>
      </c>
      <c r="H32" s="31">
        <v>868</v>
      </c>
      <c r="I32" s="32">
        <v>0.94239631336405527</v>
      </c>
      <c r="J32" s="33">
        <v>-50</v>
      </c>
      <c r="K32" s="34">
        <v>0.5012224938875306</v>
      </c>
      <c r="L32" s="35">
        <v>0.51497695852534564</v>
      </c>
      <c r="M32" s="36">
        <v>-1.3754464637815045E-2</v>
      </c>
    </row>
    <row r="33" spans="1:13" ht="18" customHeight="1" x14ac:dyDescent="0.4">
      <c r="A33" s="206"/>
      <c r="B33" s="66" t="s">
        <v>154</v>
      </c>
      <c r="C33" s="30">
        <v>12129</v>
      </c>
      <c r="D33" s="31">
        <v>11717</v>
      </c>
      <c r="E33" s="32">
        <v>1.0351625842792525</v>
      </c>
      <c r="F33" s="33">
        <v>412</v>
      </c>
      <c r="G33" s="30">
        <v>22707</v>
      </c>
      <c r="H33" s="31">
        <v>23646</v>
      </c>
      <c r="I33" s="32">
        <v>0.96028926668358283</v>
      </c>
      <c r="J33" s="33">
        <v>-939</v>
      </c>
      <c r="K33" s="34">
        <v>0.53415246399788607</v>
      </c>
      <c r="L33" s="35">
        <v>0.49551721221348222</v>
      </c>
      <c r="M33" s="36">
        <v>3.8635251784403857E-2</v>
      </c>
    </row>
    <row r="34" spans="1:13" ht="18" customHeight="1" x14ac:dyDescent="0.4">
      <c r="A34" s="206"/>
      <c r="B34" s="66" t="s">
        <v>153</v>
      </c>
      <c r="C34" s="30">
        <v>848</v>
      </c>
      <c r="D34" s="31">
        <v>449</v>
      </c>
      <c r="E34" s="32">
        <v>1.888641425389755</v>
      </c>
      <c r="F34" s="33">
        <v>399</v>
      </c>
      <c r="G34" s="30">
        <v>1620</v>
      </c>
      <c r="H34" s="31">
        <v>1602</v>
      </c>
      <c r="I34" s="32">
        <v>1.0112359550561798</v>
      </c>
      <c r="J34" s="33">
        <v>18</v>
      </c>
      <c r="K34" s="34">
        <v>0.52345679012345681</v>
      </c>
      <c r="L34" s="35">
        <v>0.28027465667915108</v>
      </c>
      <c r="M34" s="36">
        <v>0.24318213344430573</v>
      </c>
    </row>
    <row r="35" spans="1:13" s="45" customFormat="1" ht="18" customHeight="1" x14ac:dyDescent="0.15">
      <c r="A35" s="37"/>
      <c r="B35" s="57" t="s">
        <v>99</v>
      </c>
      <c r="C35" s="58" t="s">
        <v>0</v>
      </c>
      <c r="D35" s="59" t="s">
        <v>0</v>
      </c>
      <c r="E35" s="60" t="s">
        <v>0</v>
      </c>
      <c r="F35" s="61" t="s">
        <v>0</v>
      </c>
      <c r="G35" s="58" t="s">
        <v>0</v>
      </c>
      <c r="H35" s="59" t="s">
        <v>0</v>
      </c>
      <c r="I35" s="60" t="s">
        <v>0</v>
      </c>
      <c r="J35" s="61" t="s">
        <v>0</v>
      </c>
      <c r="K35" s="62" t="s">
        <v>0</v>
      </c>
      <c r="L35" s="63" t="s">
        <v>0</v>
      </c>
      <c r="M35" s="64" t="s">
        <v>0</v>
      </c>
    </row>
    <row r="36" spans="1:13" s="45" customFormat="1" ht="18" customHeight="1" thickBot="1" x14ac:dyDescent="0.2">
      <c r="A36" s="51"/>
      <c r="B36" s="52" t="s">
        <v>152</v>
      </c>
      <c r="C36" s="53" t="s">
        <v>0</v>
      </c>
      <c r="D36" s="39" t="s">
        <v>0</v>
      </c>
      <c r="E36" s="40" t="s">
        <v>0</v>
      </c>
      <c r="F36" s="41" t="s">
        <v>0</v>
      </c>
      <c r="G36" s="53" t="s">
        <v>0</v>
      </c>
      <c r="H36" s="39" t="s">
        <v>0</v>
      </c>
      <c r="I36" s="40" t="s">
        <v>0</v>
      </c>
      <c r="J36" s="41" t="s">
        <v>0</v>
      </c>
      <c r="K36" s="67" t="s">
        <v>0</v>
      </c>
      <c r="L36" s="68" t="s">
        <v>0</v>
      </c>
      <c r="M36" s="69" t="s">
        <v>0</v>
      </c>
    </row>
    <row r="37" spans="1:13" x14ac:dyDescent="0.4">
      <c r="C37" s="203"/>
      <c r="G37" s="203"/>
    </row>
    <row r="38" spans="1:13" x14ac:dyDescent="0.4">
      <c r="C38" s="203"/>
      <c r="G38" s="203"/>
    </row>
    <row r="39" spans="1:13" x14ac:dyDescent="0.4">
      <c r="C39" s="203"/>
      <c r="G39" s="71"/>
    </row>
    <row r="40" spans="1:13" x14ac:dyDescent="0.4">
      <c r="C40" s="203"/>
      <c r="G40" s="203"/>
    </row>
    <row r="41" spans="1:13" x14ac:dyDescent="0.4">
      <c r="C41" s="203"/>
      <c r="G41" s="203"/>
    </row>
    <row r="42" spans="1:13" x14ac:dyDescent="0.4">
      <c r="C42" s="203"/>
      <c r="G42" s="203"/>
    </row>
    <row r="43" spans="1:13" x14ac:dyDescent="0.4">
      <c r="C43" s="203"/>
      <c r="G43" s="203"/>
    </row>
    <row r="44" spans="1:13" x14ac:dyDescent="0.4">
      <c r="C44" s="203"/>
      <c r="G44" s="203"/>
    </row>
    <row r="45" spans="1:13" x14ac:dyDescent="0.4">
      <c r="C45" s="203"/>
      <c r="G45" s="203"/>
    </row>
    <row r="46" spans="1:13" x14ac:dyDescent="0.4">
      <c r="C46" s="203"/>
      <c r="G46" s="203"/>
    </row>
    <row r="47" spans="1:13" x14ac:dyDescent="0.4">
      <c r="C47" s="203"/>
      <c r="G47" s="203"/>
    </row>
    <row r="48" spans="1:13" x14ac:dyDescent="0.4">
      <c r="C48" s="203"/>
      <c r="G48" s="203"/>
    </row>
    <row r="49" spans="3:7" x14ac:dyDescent="0.4">
      <c r="C49" s="203"/>
      <c r="G49" s="203"/>
    </row>
    <row r="50" spans="3:7" x14ac:dyDescent="0.4">
      <c r="C50" s="203"/>
      <c r="G50" s="203"/>
    </row>
    <row r="51" spans="3:7" x14ac:dyDescent="0.4">
      <c r="C51" s="203"/>
      <c r="G51" s="203"/>
    </row>
    <row r="52" spans="3:7" x14ac:dyDescent="0.4">
      <c r="C52" s="203"/>
      <c r="G52" s="203"/>
    </row>
    <row r="53" spans="3:7" x14ac:dyDescent="0.4">
      <c r="C53" s="203"/>
      <c r="G53" s="203"/>
    </row>
    <row r="54" spans="3:7" x14ac:dyDescent="0.4">
      <c r="C54" s="203"/>
      <c r="G54" s="203"/>
    </row>
    <row r="55" spans="3:7" x14ac:dyDescent="0.4">
      <c r="C55" s="203"/>
      <c r="G55" s="203"/>
    </row>
    <row r="56" spans="3:7" x14ac:dyDescent="0.4">
      <c r="C56" s="203"/>
      <c r="G56" s="203"/>
    </row>
    <row r="57" spans="3:7" x14ac:dyDescent="0.4">
      <c r="C57" s="203"/>
      <c r="G57" s="203"/>
    </row>
    <row r="58" spans="3:7" x14ac:dyDescent="0.4">
      <c r="C58" s="203"/>
      <c r="G58" s="203"/>
    </row>
    <row r="59" spans="3:7" x14ac:dyDescent="0.4">
      <c r="C59" s="203"/>
      <c r="G59" s="203"/>
    </row>
    <row r="60" spans="3:7" x14ac:dyDescent="0.4">
      <c r="C60" s="203"/>
      <c r="G60" s="203"/>
    </row>
    <row r="61" spans="3:7" x14ac:dyDescent="0.4">
      <c r="C61" s="203"/>
      <c r="G61" s="203"/>
    </row>
    <row r="62" spans="3:7" x14ac:dyDescent="0.4">
      <c r="C62" s="203"/>
      <c r="G62" s="203"/>
    </row>
    <row r="63" spans="3:7" x14ac:dyDescent="0.4">
      <c r="C63" s="203"/>
      <c r="G63" s="203"/>
    </row>
    <row r="64" spans="3:7" x14ac:dyDescent="0.4">
      <c r="C64" s="203"/>
      <c r="G64" s="203"/>
    </row>
    <row r="65" spans="3:7" x14ac:dyDescent="0.4">
      <c r="C65" s="203"/>
      <c r="G65" s="203"/>
    </row>
    <row r="66" spans="3:7" x14ac:dyDescent="0.4">
      <c r="C66" s="203"/>
      <c r="G66" s="203"/>
    </row>
    <row r="67" spans="3:7" x14ac:dyDescent="0.4">
      <c r="C67" s="203"/>
      <c r="G67" s="203"/>
    </row>
    <row r="68" spans="3:7" x14ac:dyDescent="0.4">
      <c r="C68" s="203"/>
      <c r="G68" s="203"/>
    </row>
    <row r="69" spans="3:7" x14ac:dyDescent="0.4">
      <c r="C69" s="203"/>
      <c r="G69" s="203"/>
    </row>
    <row r="70" spans="3:7" x14ac:dyDescent="0.4">
      <c r="C70" s="203"/>
      <c r="G70" s="203"/>
    </row>
    <row r="71" spans="3:7" x14ac:dyDescent="0.4">
      <c r="C71" s="203"/>
      <c r="G71" s="203"/>
    </row>
    <row r="72" spans="3:7" x14ac:dyDescent="0.4">
      <c r="C72" s="203"/>
      <c r="G72" s="203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26'!A1" display="'h26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2"/>
  <sheetViews>
    <sheetView showGridLines="0" zoomScale="90" zoomScaleNormal="90" zoomScaleSheetLayoutView="90" workbookViewId="0">
      <pane xSplit="2" ySplit="5" topLeftCell="C24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02" customWidth="1"/>
    <col min="2" max="2" width="20.75" style="202" customWidth="1"/>
    <col min="3" max="4" width="11.625" style="201" customWidth="1"/>
    <col min="5" max="5" width="8.625" style="201" customWidth="1"/>
    <col min="6" max="6" width="10.625" style="201" customWidth="1"/>
    <col min="7" max="8" width="11.625" style="201" customWidth="1"/>
    <col min="9" max="9" width="8.625" style="201" customWidth="1"/>
    <col min="10" max="10" width="10.625" style="201" customWidth="1"/>
    <col min="11" max="11" width="9.625" style="70" customWidth="1"/>
    <col min="12" max="12" width="9.625" style="201" customWidth="1"/>
    <col min="13" max="13" width="8.625" style="201" customWidth="1"/>
    <col min="14" max="16384" width="9" style="201"/>
  </cols>
  <sheetData>
    <row r="1" spans="1:13" s="217" customFormat="1" x14ac:dyDescent="0.4">
      <c r="A1" s="327" t="str">
        <f>'h26'!A1</f>
        <v>平成26年度</v>
      </c>
      <c r="B1" s="327"/>
      <c r="C1" s="90"/>
      <c r="D1" s="90"/>
      <c r="E1" s="90"/>
      <c r="F1" s="95" t="str">
        <f ca="1">RIGHT(CELL("filename",$A$1),LEN(CELL("filename",$A$1))-FIND("]",CELL("filename",$A$1)))</f>
        <v>12月下旬</v>
      </c>
      <c r="G1" s="94" t="s">
        <v>71</v>
      </c>
      <c r="H1" s="90"/>
      <c r="I1" s="90"/>
      <c r="J1" s="90"/>
      <c r="K1" s="90"/>
      <c r="L1" s="90"/>
      <c r="M1" s="90"/>
    </row>
    <row r="2" spans="1:13" s="217" customFormat="1" ht="19.5" thickBot="1" x14ac:dyDescent="0.45">
      <c r="A2" s="13"/>
      <c r="B2" s="13" t="s">
        <v>251</v>
      </c>
      <c r="C2" s="218">
        <v>12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7.100000000000001" customHeight="1" x14ac:dyDescent="0.4">
      <c r="A3" s="216"/>
      <c r="B3" s="215"/>
      <c r="C3" s="323" t="s">
        <v>173</v>
      </c>
      <c r="D3" s="324"/>
      <c r="E3" s="325"/>
      <c r="F3" s="326"/>
      <c r="G3" s="323" t="s">
        <v>172</v>
      </c>
      <c r="H3" s="324"/>
      <c r="I3" s="325"/>
      <c r="J3" s="326"/>
      <c r="K3" s="315" t="s">
        <v>171</v>
      </c>
      <c r="L3" s="316"/>
      <c r="M3" s="317"/>
    </row>
    <row r="4" spans="1:13" ht="17.100000000000001" customHeight="1" x14ac:dyDescent="0.4">
      <c r="A4" s="206"/>
      <c r="B4" s="214"/>
      <c r="C4" s="305" t="s">
        <v>341</v>
      </c>
      <c r="D4" s="340" t="s">
        <v>340</v>
      </c>
      <c r="E4" s="341" t="s">
        <v>168</v>
      </c>
      <c r="F4" s="342"/>
      <c r="G4" s="318" t="s">
        <v>339</v>
      </c>
      <c r="H4" s="338" t="s">
        <v>338</v>
      </c>
      <c r="I4" s="341" t="s">
        <v>168</v>
      </c>
      <c r="J4" s="342"/>
      <c r="K4" s="318" t="s">
        <v>339</v>
      </c>
      <c r="L4" s="319" t="s">
        <v>338</v>
      </c>
      <c r="M4" s="321" t="s">
        <v>167</v>
      </c>
    </row>
    <row r="5" spans="1:13" ht="17.100000000000001" customHeight="1" x14ac:dyDescent="0.4">
      <c r="A5" s="205"/>
      <c r="B5" s="213"/>
      <c r="C5" s="306"/>
      <c r="D5" s="320"/>
      <c r="E5" s="212" t="s">
        <v>166</v>
      </c>
      <c r="F5" s="211" t="s">
        <v>165</v>
      </c>
      <c r="G5" s="306"/>
      <c r="H5" s="339"/>
      <c r="I5" s="212" t="s">
        <v>166</v>
      </c>
      <c r="J5" s="211" t="s">
        <v>165</v>
      </c>
      <c r="K5" s="306"/>
      <c r="L5" s="320"/>
      <c r="M5" s="322"/>
    </row>
    <row r="6" spans="1:13" x14ac:dyDescent="0.4">
      <c r="A6" s="332" t="s">
        <v>164</v>
      </c>
      <c r="B6" s="333"/>
      <c r="C6" s="334">
        <v>180325</v>
      </c>
      <c r="D6" s="348">
        <v>190797</v>
      </c>
      <c r="E6" s="307">
        <v>0.94511444100274111</v>
      </c>
      <c r="F6" s="328">
        <v>-10472</v>
      </c>
      <c r="G6" s="334">
        <v>237918</v>
      </c>
      <c r="H6" s="336">
        <v>235820</v>
      </c>
      <c r="I6" s="307">
        <v>1.008896616063099</v>
      </c>
      <c r="J6" s="328">
        <v>2098</v>
      </c>
      <c r="K6" s="309">
        <v>0.75792920249833973</v>
      </c>
      <c r="L6" s="345">
        <v>0.80907895852769063</v>
      </c>
      <c r="M6" s="313">
        <v>-5.1149756029350901E-2</v>
      </c>
    </row>
    <row r="7" spans="1:13" x14ac:dyDescent="0.4">
      <c r="A7" s="330" t="s">
        <v>163</v>
      </c>
      <c r="B7" s="331"/>
      <c r="C7" s="335"/>
      <c r="D7" s="349"/>
      <c r="E7" s="344"/>
      <c r="F7" s="343"/>
      <c r="G7" s="335"/>
      <c r="H7" s="337"/>
      <c r="I7" s="344"/>
      <c r="J7" s="343"/>
      <c r="K7" s="310"/>
      <c r="L7" s="346"/>
      <c r="M7" s="347"/>
    </row>
    <row r="8" spans="1:13" ht="18" customHeight="1" x14ac:dyDescent="0.4">
      <c r="A8" s="208" t="s">
        <v>162</v>
      </c>
      <c r="B8" s="14"/>
      <c r="C8" s="15">
        <v>93372</v>
      </c>
      <c r="D8" s="16">
        <v>100928</v>
      </c>
      <c r="E8" s="17">
        <v>0.92513474952441344</v>
      </c>
      <c r="F8" s="18">
        <v>-7556</v>
      </c>
      <c r="G8" s="15">
        <v>116565</v>
      </c>
      <c r="H8" s="19">
        <v>117372</v>
      </c>
      <c r="I8" s="17">
        <v>0.99312442490542885</v>
      </c>
      <c r="J8" s="18">
        <v>-807</v>
      </c>
      <c r="K8" s="20">
        <v>0.80102946853686785</v>
      </c>
      <c r="L8" s="21">
        <v>0.85989844255870229</v>
      </c>
      <c r="M8" s="210">
        <v>-5.8868974021834442E-2</v>
      </c>
    </row>
    <row r="9" spans="1:13" ht="18" customHeight="1" x14ac:dyDescent="0.4">
      <c r="A9" s="206"/>
      <c r="B9" s="81" t="s">
        <v>157</v>
      </c>
      <c r="C9" s="23">
        <v>41231</v>
      </c>
      <c r="D9" s="24">
        <v>46574</v>
      </c>
      <c r="E9" s="25">
        <v>0.8852793404045175</v>
      </c>
      <c r="F9" s="26">
        <v>-5343</v>
      </c>
      <c r="G9" s="23">
        <v>51656</v>
      </c>
      <c r="H9" s="24">
        <v>54717</v>
      </c>
      <c r="I9" s="25">
        <v>0.94405760549737738</v>
      </c>
      <c r="J9" s="26">
        <v>-3061</v>
      </c>
      <c r="K9" s="27">
        <v>0.79818414124206283</v>
      </c>
      <c r="L9" s="28">
        <v>0.85117970648975638</v>
      </c>
      <c r="M9" s="209">
        <v>-5.2995565247693555E-2</v>
      </c>
    </row>
    <row r="10" spans="1:13" ht="18" customHeight="1" x14ac:dyDescent="0.4">
      <c r="A10" s="206"/>
      <c r="B10" s="66" t="s">
        <v>156</v>
      </c>
      <c r="C10" s="30">
        <v>3831</v>
      </c>
      <c r="D10" s="31">
        <v>4168</v>
      </c>
      <c r="E10" s="32">
        <v>0.91914587332053743</v>
      </c>
      <c r="F10" s="33">
        <v>-337</v>
      </c>
      <c r="G10" s="30">
        <v>4785</v>
      </c>
      <c r="H10" s="31">
        <v>4835</v>
      </c>
      <c r="I10" s="32">
        <v>0.98965873836608065</v>
      </c>
      <c r="J10" s="33">
        <v>-50</v>
      </c>
      <c r="K10" s="34">
        <v>0.80062695924764893</v>
      </c>
      <c r="L10" s="35">
        <v>0.86204756980351605</v>
      </c>
      <c r="M10" s="36">
        <v>-6.1420610555867117E-2</v>
      </c>
    </row>
    <row r="11" spans="1:13" ht="18" customHeight="1" x14ac:dyDescent="0.4">
      <c r="A11" s="206"/>
      <c r="B11" s="66" t="s">
        <v>154</v>
      </c>
      <c r="C11" s="30">
        <v>48310</v>
      </c>
      <c r="D11" s="31">
        <v>50186</v>
      </c>
      <c r="E11" s="32">
        <v>0.96261905710755991</v>
      </c>
      <c r="F11" s="33">
        <v>-1876</v>
      </c>
      <c r="G11" s="30">
        <v>60124</v>
      </c>
      <c r="H11" s="31">
        <v>57820</v>
      </c>
      <c r="I11" s="32">
        <v>1.0398478035281908</v>
      </c>
      <c r="J11" s="33">
        <v>2304</v>
      </c>
      <c r="K11" s="34">
        <v>0.80350608741933338</v>
      </c>
      <c r="L11" s="35">
        <v>0.86796956070563813</v>
      </c>
      <c r="M11" s="36">
        <v>-6.4463473286304751E-2</v>
      </c>
    </row>
    <row r="12" spans="1:13" s="45" customFormat="1" ht="18" customHeight="1" x14ac:dyDescent="0.15">
      <c r="A12" s="37"/>
      <c r="B12" s="52" t="s">
        <v>99</v>
      </c>
      <c r="C12" s="38" t="s">
        <v>0</v>
      </c>
      <c r="D12" s="39" t="s">
        <v>0</v>
      </c>
      <c r="E12" s="40" t="s">
        <v>0</v>
      </c>
      <c r="F12" s="41" t="s">
        <v>0</v>
      </c>
      <c r="G12" s="38" t="s">
        <v>0</v>
      </c>
      <c r="H12" s="39" t="s">
        <v>0</v>
      </c>
      <c r="I12" s="40" t="s">
        <v>0</v>
      </c>
      <c r="J12" s="41" t="s">
        <v>0</v>
      </c>
      <c r="K12" s="42" t="s">
        <v>0</v>
      </c>
      <c r="L12" s="43" t="s">
        <v>0</v>
      </c>
      <c r="M12" s="44" t="s">
        <v>0</v>
      </c>
    </row>
    <row r="13" spans="1:13" ht="18" customHeight="1" x14ac:dyDescent="0.4">
      <c r="A13" s="208" t="s">
        <v>161</v>
      </c>
      <c r="B13" s="14"/>
      <c r="C13" s="15">
        <v>31604</v>
      </c>
      <c r="D13" s="16">
        <v>30878</v>
      </c>
      <c r="E13" s="17">
        <v>1.0235118854848111</v>
      </c>
      <c r="F13" s="18">
        <v>726</v>
      </c>
      <c r="G13" s="15">
        <v>43401</v>
      </c>
      <c r="H13" s="16">
        <v>41267</v>
      </c>
      <c r="I13" s="17">
        <v>1.051712021712264</v>
      </c>
      <c r="J13" s="18">
        <v>2134</v>
      </c>
      <c r="K13" s="46">
        <v>0.72818598649800692</v>
      </c>
      <c r="L13" s="47">
        <v>0.74824920638767056</v>
      </c>
      <c r="M13" s="48">
        <v>-2.0063219889663642E-2</v>
      </c>
    </row>
    <row r="14" spans="1:13" ht="18" customHeight="1" x14ac:dyDescent="0.4">
      <c r="A14" s="206"/>
      <c r="B14" s="81" t="s">
        <v>157</v>
      </c>
      <c r="C14" s="23">
        <v>8732</v>
      </c>
      <c r="D14" s="24">
        <v>6913</v>
      </c>
      <c r="E14" s="25">
        <v>1.2631274410530884</v>
      </c>
      <c r="F14" s="26">
        <v>1819</v>
      </c>
      <c r="G14" s="23">
        <v>12815</v>
      </c>
      <c r="H14" s="24">
        <v>9130</v>
      </c>
      <c r="I14" s="25">
        <v>1.4036144578313252</v>
      </c>
      <c r="J14" s="26">
        <v>3685</v>
      </c>
      <c r="K14" s="49">
        <v>0.68138899726882562</v>
      </c>
      <c r="L14" s="50">
        <v>0.75717415115005482</v>
      </c>
      <c r="M14" s="29">
        <v>-7.5785153881229195E-2</v>
      </c>
    </row>
    <row r="15" spans="1:13" ht="18" customHeight="1" x14ac:dyDescent="0.4">
      <c r="A15" s="206"/>
      <c r="B15" s="66" t="s">
        <v>156</v>
      </c>
      <c r="C15" s="30">
        <v>4776</v>
      </c>
      <c r="D15" s="31">
        <v>5075</v>
      </c>
      <c r="E15" s="32">
        <v>0.94108374384236448</v>
      </c>
      <c r="F15" s="33">
        <v>-299</v>
      </c>
      <c r="G15" s="30">
        <v>6450</v>
      </c>
      <c r="H15" s="31">
        <v>6485</v>
      </c>
      <c r="I15" s="32">
        <v>0.99460292983808785</v>
      </c>
      <c r="J15" s="33">
        <v>-35</v>
      </c>
      <c r="K15" s="34">
        <v>0.74046511627906975</v>
      </c>
      <c r="L15" s="35">
        <v>0.78257517347725525</v>
      </c>
      <c r="M15" s="36">
        <v>-4.2110057198185502E-2</v>
      </c>
    </row>
    <row r="16" spans="1:13" ht="18" customHeight="1" x14ac:dyDescent="0.4">
      <c r="A16" s="206"/>
      <c r="B16" s="66" t="s">
        <v>154</v>
      </c>
      <c r="C16" s="30">
        <v>16769</v>
      </c>
      <c r="D16" s="31">
        <v>17901</v>
      </c>
      <c r="E16" s="32">
        <v>0.93676330931232887</v>
      </c>
      <c r="F16" s="33">
        <v>-1132</v>
      </c>
      <c r="G16" s="30">
        <v>22360</v>
      </c>
      <c r="H16" s="31">
        <v>23903</v>
      </c>
      <c r="I16" s="32">
        <v>0.93544743337656366</v>
      </c>
      <c r="J16" s="33">
        <v>-1543</v>
      </c>
      <c r="K16" s="34">
        <v>0.74995527728085865</v>
      </c>
      <c r="L16" s="35">
        <v>0.74890181148809776</v>
      </c>
      <c r="M16" s="36">
        <v>1.0534657927608881E-3</v>
      </c>
    </row>
    <row r="17" spans="1:13" ht="18" customHeight="1" x14ac:dyDescent="0.4">
      <c r="A17" s="206"/>
      <c r="B17" s="66" t="s">
        <v>153</v>
      </c>
      <c r="C17" s="30">
        <v>1327</v>
      </c>
      <c r="D17" s="31">
        <v>989</v>
      </c>
      <c r="E17" s="32">
        <v>1.3417593528816987</v>
      </c>
      <c r="F17" s="33">
        <v>338</v>
      </c>
      <c r="G17" s="30">
        <v>1776</v>
      </c>
      <c r="H17" s="31">
        <v>1749</v>
      </c>
      <c r="I17" s="32">
        <v>1.0154373927958833</v>
      </c>
      <c r="J17" s="33">
        <v>27</v>
      </c>
      <c r="K17" s="34">
        <v>0.74718468468468469</v>
      </c>
      <c r="L17" s="35">
        <v>0.56546598056032016</v>
      </c>
      <c r="M17" s="36">
        <v>0.18171870412436453</v>
      </c>
    </row>
    <row r="18" spans="1:13" s="45" customFormat="1" ht="18" customHeight="1" x14ac:dyDescent="0.15">
      <c r="A18" s="51"/>
      <c r="B18" s="52" t="s">
        <v>99</v>
      </c>
      <c r="C18" s="53" t="s">
        <v>0</v>
      </c>
      <c r="D18" s="39" t="s">
        <v>0</v>
      </c>
      <c r="E18" s="40" t="s">
        <v>0</v>
      </c>
      <c r="F18" s="41" t="s">
        <v>0</v>
      </c>
      <c r="G18" s="53" t="s">
        <v>0</v>
      </c>
      <c r="H18" s="39" t="s">
        <v>0</v>
      </c>
      <c r="I18" s="40" t="s">
        <v>0</v>
      </c>
      <c r="J18" s="41" t="s">
        <v>0</v>
      </c>
      <c r="K18" s="42" t="s">
        <v>0</v>
      </c>
      <c r="L18" s="43" t="s">
        <v>0</v>
      </c>
      <c r="M18" s="44" t="s">
        <v>0</v>
      </c>
    </row>
    <row r="19" spans="1:13" ht="18" customHeight="1" x14ac:dyDescent="0.4">
      <c r="A19" s="208" t="s">
        <v>160</v>
      </c>
      <c r="B19" s="14"/>
      <c r="C19" s="15">
        <v>18636</v>
      </c>
      <c r="D19" s="16">
        <v>19512</v>
      </c>
      <c r="E19" s="17">
        <v>0.95510455104551051</v>
      </c>
      <c r="F19" s="18">
        <v>-876</v>
      </c>
      <c r="G19" s="15">
        <v>28231</v>
      </c>
      <c r="H19" s="19">
        <v>25723</v>
      </c>
      <c r="I19" s="17">
        <v>1.0975002915678576</v>
      </c>
      <c r="J19" s="18">
        <v>2508</v>
      </c>
      <c r="K19" s="46">
        <v>0.6601253940703482</v>
      </c>
      <c r="L19" s="47">
        <v>0.75854293822648988</v>
      </c>
      <c r="M19" s="22">
        <v>-9.8417544156141679E-2</v>
      </c>
    </row>
    <row r="20" spans="1:13" ht="18" customHeight="1" x14ac:dyDescent="0.4">
      <c r="A20" s="206"/>
      <c r="B20" s="81" t="s">
        <v>157</v>
      </c>
      <c r="C20" s="23">
        <v>0</v>
      </c>
      <c r="D20" s="24">
        <v>0</v>
      </c>
      <c r="E20" s="25" t="e">
        <v>#DIV/0!</v>
      </c>
      <c r="F20" s="26">
        <v>0</v>
      </c>
      <c r="G20" s="23">
        <v>0</v>
      </c>
      <c r="H20" s="24">
        <v>0</v>
      </c>
      <c r="I20" s="25" t="e">
        <v>#DIV/0!</v>
      </c>
      <c r="J20" s="26">
        <v>0</v>
      </c>
      <c r="K20" s="49" t="s">
        <v>0</v>
      </c>
      <c r="L20" s="50" t="s">
        <v>0</v>
      </c>
      <c r="M20" s="29" t="e">
        <v>#VALUE!</v>
      </c>
    </row>
    <row r="21" spans="1:13" ht="18" customHeight="1" x14ac:dyDescent="0.4">
      <c r="A21" s="206"/>
      <c r="B21" s="66" t="s">
        <v>156</v>
      </c>
      <c r="C21" s="30">
        <v>6621</v>
      </c>
      <c r="D21" s="31">
        <v>7355</v>
      </c>
      <c r="E21" s="32">
        <v>0.90020394289598915</v>
      </c>
      <c r="F21" s="33">
        <v>-734</v>
      </c>
      <c r="G21" s="30">
        <v>9575</v>
      </c>
      <c r="H21" s="31">
        <v>9580</v>
      </c>
      <c r="I21" s="32">
        <v>0.99947807933194155</v>
      </c>
      <c r="J21" s="33">
        <v>-5</v>
      </c>
      <c r="K21" s="34">
        <v>0.69148825065274155</v>
      </c>
      <c r="L21" s="35">
        <v>0.76774530271398744</v>
      </c>
      <c r="M21" s="36">
        <v>-7.6257052061245889E-2</v>
      </c>
    </row>
    <row r="22" spans="1:13" ht="18" customHeight="1" x14ac:dyDescent="0.4">
      <c r="A22" s="206"/>
      <c r="B22" s="66" t="s">
        <v>154</v>
      </c>
      <c r="C22" s="30">
        <v>12015</v>
      </c>
      <c r="D22" s="31">
        <v>12157</v>
      </c>
      <c r="E22" s="32">
        <v>0.98831948671547254</v>
      </c>
      <c r="F22" s="33">
        <v>-142</v>
      </c>
      <c r="G22" s="30">
        <v>18656</v>
      </c>
      <c r="H22" s="31">
        <v>16143</v>
      </c>
      <c r="I22" s="32">
        <v>1.155671188750542</v>
      </c>
      <c r="J22" s="33">
        <v>2513</v>
      </c>
      <c r="K22" s="34">
        <v>0.64402873070325906</v>
      </c>
      <c r="L22" s="35">
        <v>0.75308183113423777</v>
      </c>
      <c r="M22" s="36">
        <v>-0.10905310043097871</v>
      </c>
    </row>
    <row r="23" spans="1:13" s="45" customFormat="1" ht="18" customHeight="1" x14ac:dyDescent="0.15">
      <c r="A23" s="51"/>
      <c r="B23" s="52" t="s">
        <v>99</v>
      </c>
      <c r="C23" s="53" t="s">
        <v>0</v>
      </c>
      <c r="D23" s="39" t="s">
        <v>0</v>
      </c>
      <c r="E23" s="40" t="s">
        <v>0</v>
      </c>
      <c r="F23" s="41" t="s">
        <v>0</v>
      </c>
      <c r="G23" s="53" t="s">
        <v>0</v>
      </c>
      <c r="H23" s="39" t="s">
        <v>0</v>
      </c>
      <c r="I23" s="40" t="s">
        <v>0</v>
      </c>
      <c r="J23" s="41" t="s">
        <v>0</v>
      </c>
      <c r="K23" s="42" t="s">
        <v>0</v>
      </c>
      <c r="L23" s="43" t="s">
        <v>0</v>
      </c>
      <c r="M23" s="44" t="s">
        <v>0</v>
      </c>
    </row>
    <row r="24" spans="1:13" ht="18" customHeight="1" x14ac:dyDescent="0.4">
      <c r="A24" s="208" t="s">
        <v>159</v>
      </c>
      <c r="B24" s="14"/>
      <c r="C24" s="15">
        <v>15471</v>
      </c>
      <c r="D24" s="16">
        <v>16209</v>
      </c>
      <c r="E24" s="17">
        <v>0.95446973903387011</v>
      </c>
      <c r="F24" s="18">
        <v>-738</v>
      </c>
      <c r="G24" s="15">
        <v>18561</v>
      </c>
      <c r="H24" s="19">
        <v>18091</v>
      </c>
      <c r="I24" s="17">
        <v>1.0259797689458847</v>
      </c>
      <c r="J24" s="18">
        <v>470</v>
      </c>
      <c r="K24" s="46">
        <v>0.83352190075965737</v>
      </c>
      <c r="L24" s="47">
        <v>0.89597037200818086</v>
      </c>
      <c r="M24" s="48">
        <v>-6.2448471248523485E-2</v>
      </c>
    </row>
    <row r="25" spans="1:13" ht="18" customHeight="1" x14ac:dyDescent="0.4">
      <c r="A25" s="206"/>
      <c r="B25" s="81" t="s">
        <v>157</v>
      </c>
      <c r="C25" s="23">
        <v>0</v>
      </c>
      <c r="D25" s="24">
        <v>0</v>
      </c>
      <c r="E25" s="25" t="e">
        <v>#DIV/0!</v>
      </c>
      <c r="F25" s="26">
        <v>0</v>
      </c>
      <c r="G25" s="23">
        <v>0</v>
      </c>
      <c r="H25" s="24">
        <v>0</v>
      </c>
      <c r="I25" s="25" t="e">
        <v>#DIV/0!</v>
      </c>
      <c r="J25" s="26">
        <v>0</v>
      </c>
      <c r="K25" s="49" t="s">
        <v>0</v>
      </c>
      <c r="L25" s="50" t="s">
        <v>0</v>
      </c>
      <c r="M25" s="29" t="e">
        <v>#VALUE!</v>
      </c>
    </row>
    <row r="26" spans="1:13" ht="18" customHeight="1" x14ac:dyDescent="0.4">
      <c r="A26" s="206"/>
      <c r="B26" s="66" t="s">
        <v>156</v>
      </c>
      <c r="C26" s="30">
        <v>5555</v>
      </c>
      <c r="D26" s="31">
        <v>6053</v>
      </c>
      <c r="E26" s="32">
        <v>0.91772674706756985</v>
      </c>
      <c r="F26" s="33">
        <v>-498</v>
      </c>
      <c r="G26" s="30">
        <v>6415</v>
      </c>
      <c r="H26" s="31">
        <v>6435</v>
      </c>
      <c r="I26" s="32">
        <v>0.99689199689199692</v>
      </c>
      <c r="J26" s="33">
        <v>-20</v>
      </c>
      <c r="K26" s="34">
        <v>0.86593920498830868</v>
      </c>
      <c r="L26" s="35">
        <v>0.94063714063714066</v>
      </c>
      <c r="M26" s="36">
        <v>-7.4697935648831981E-2</v>
      </c>
    </row>
    <row r="27" spans="1:13" ht="18" customHeight="1" x14ac:dyDescent="0.4">
      <c r="A27" s="206"/>
      <c r="B27" s="66" t="s">
        <v>154</v>
      </c>
      <c r="C27" s="30">
        <v>9916</v>
      </c>
      <c r="D27" s="31">
        <v>10156</v>
      </c>
      <c r="E27" s="32">
        <v>0.97636864907443877</v>
      </c>
      <c r="F27" s="33">
        <v>-240</v>
      </c>
      <c r="G27" s="30">
        <v>12146</v>
      </c>
      <c r="H27" s="31">
        <v>11656</v>
      </c>
      <c r="I27" s="32">
        <v>1.0420384351407002</v>
      </c>
      <c r="J27" s="33">
        <v>490</v>
      </c>
      <c r="K27" s="34">
        <v>0.81640046105713815</v>
      </c>
      <c r="L27" s="35">
        <v>0.87131091283459161</v>
      </c>
      <c r="M27" s="36">
        <v>-5.4910451777453462E-2</v>
      </c>
    </row>
    <row r="28" spans="1:13" s="45" customFormat="1" ht="18" customHeight="1" x14ac:dyDescent="0.15">
      <c r="A28" s="51"/>
      <c r="B28" s="52" t="s">
        <v>99</v>
      </c>
      <c r="C28" s="53" t="s">
        <v>0</v>
      </c>
      <c r="D28" s="39" t="s">
        <v>0</v>
      </c>
      <c r="E28" s="40" t="s">
        <v>0</v>
      </c>
      <c r="F28" s="41" t="s">
        <v>0</v>
      </c>
      <c r="G28" s="53" t="s">
        <v>0</v>
      </c>
      <c r="H28" s="39" t="s">
        <v>0</v>
      </c>
      <c r="I28" s="40" t="s">
        <v>0</v>
      </c>
      <c r="J28" s="41" t="s">
        <v>0</v>
      </c>
      <c r="K28" s="42" t="s">
        <v>0</v>
      </c>
      <c r="L28" s="43" t="s">
        <v>0</v>
      </c>
      <c r="M28" s="44" t="s">
        <v>0</v>
      </c>
    </row>
    <row r="29" spans="1:13" ht="18" customHeight="1" x14ac:dyDescent="0.4">
      <c r="A29" s="208" t="s">
        <v>158</v>
      </c>
      <c r="B29" s="14"/>
      <c r="C29" s="15">
        <v>21242</v>
      </c>
      <c r="D29" s="16">
        <v>23270</v>
      </c>
      <c r="E29" s="17">
        <v>0.91284916201117317</v>
      </c>
      <c r="F29" s="18">
        <v>-2028</v>
      </c>
      <c r="G29" s="15">
        <v>31160</v>
      </c>
      <c r="H29" s="16">
        <v>33367</v>
      </c>
      <c r="I29" s="17">
        <v>0.93385680462732645</v>
      </c>
      <c r="J29" s="18">
        <v>-2207</v>
      </c>
      <c r="K29" s="46">
        <v>0.68170731707317078</v>
      </c>
      <c r="L29" s="47">
        <v>0.69739563041328256</v>
      </c>
      <c r="M29" s="22">
        <v>-1.5688313340111781E-2</v>
      </c>
    </row>
    <row r="30" spans="1:13" ht="18" customHeight="1" x14ac:dyDescent="0.4">
      <c r="A30" s="206"/>
      <c r="B30" s="81" t="s">
        <v>157</v>
      </c>
      <c r="C30" s="23">
        <v>0</v>
      </c>
      <c r="D30" s="24">
        <v>0</v>
      </c>
      <c r="E30" s="25" t="e">
        <v>#DIV/0!</v>
      </c>
      <c r="F30" s="26">
        <v>0</v>
      </c>
      <c r="G30" s="23">
        <v>0</v>
      </c>
      <c r="H30" s="24">
        <v>0</v>
      </c>
      <c r="I30" s="25" t="e">
        <v>#DIV/0!</v>
      </c>
      <c r="J30" s="26">
        <v>0</v>
      </c>
      <c r="K30" s="49" t="s">
        <v>0</v>
      </c>
      <c r="L30" s="50" t="s">
        <v>0</v>
      </c>
      <c r="M30" s="29" t="e">
        <v>#VALUE!</v>
      </c>
    </row>
    <row r="31" spans="1:13" ht="18" customHeight="1" x14ac:dyDescent="0.4">
      <c r="A31" s="206"/>
      <c r="B31" s="66" t="s">
        <v>156</v>
      </c>
      <c r="C31" s="30">
        <v>2578</v>
      </c>
      <c r="D31" s="207">
        <v>3314</v>
      </c>
      <c r="E31" s="32">
        <v>0.77791188895594443</v>
      </c>
      <c r="F31" s="33">
        <v>-736</v>
      </c>
      <c r="G31" s="30">
        <v>3190</v>
      </c>
      <c r="H31" s="207">
        <v>4840</v>
      </c>
      <c r="I31" s="32">
        <v>0.65909090909090906</v>
      </c>
      <c r="J31" s="33">
        <v>-1650</v>
      </c>
      <c r="K31" s="34">
        <v>0.80815047021943576</v>
      </c>
      <c r="L31" s="35">
        <v>0.68471074380165287</v>
      </c>
      <c r="M31" s="36">
        <v>0.12343972641778289</v>
      </c>
    </row>
    <row r="32" spans="1:13" ht="18" customHeight="1" x14ac:dyDescent="0.4">
      <c r="A32" s="206"/>
      <c r="B32" s="66" t="s">
        <v>155</v>
      </c>
      <c r="C32" s="30">
        <v>513</v>
      </c>
      <c r="D32" s="31">
        <v>544</v>
      </c>
      <c r="E32" s="32">
        <v>0.94301470588235292</v>
      </c>
      <c r="F32" s="33">
        <v>-31</v>
      </c>
      <c r="G32" s="30">
        <v>979</v>
      </c>
      <c r="H32" s="31">
        <v>940</v>
      </c>
      <c r="I32" s="32">
        <v>1.0414893617021277</v>
      </c>
      <c r="J32" s="33">
        <v>39</v>
      </c>
      <c r="K32" s="34">
        <v>0.52400408580183866</v>
      </c>
      <c r="L32" s="35">
        <v>0.5787234042553191</v>
      </c>
      <c r="M32" s="36">
        <v>-5.4719318453480437E-2</v>
      </c>
    </row>
    <row r="33" spans="1:13" ht="18" customHeight="1" x14ac:dyDescent="0.4">
      <c r="A33" s="206"/>
      <c r="B33" s="66" t="s">
        <v>154</v>
      </c>
      <c r="C33" s="30">
        <v>16801</v>
      </c>
      <c r="D33" s="31">
        <v>18492</v>
      </c>
      <c r="E33" s="32">
        <v>0.90855505083279253</v>
      </c>
      <c r="F33" s="33">
        <v>-1691</v>
      </c>
      <c r="G33" s="30">
        <v>25209</v>
      </c>
      <c r="H33" s="31">
        <v>25806</v>
      </c>
      <c r="I33" s="32">
        <v>0.97686584515229014</v>
      </c>
      <c r="J33" s="33">
        <v>-597</v>
      </c>
      <c r="K33" s="34">
        <v>0.66646832480463325</v>
      </c>
      <c r="L33" s="35">
        <v>0.71657754010695185</v>
      </c>
      <c r="M33" s="36">
        <v>-5.0109215302318599E-2</v>
      </c>
    </row>
    <row r="34" spans="1:13" ht="18" customHeight="1" x14ac:dyDescent="0.4">
      <c r="A34" s="206"/>
      <c r="B34" s="66" t="s">
        <v>153</v>
      </c>
      <c r="C34" s="30">
        <v>1350</v>
      </c>
      <c r="D34" s="31">
        <v>920</v>
      </c>
      <c r="E34" s="32">
        <v>1.4673913043478262</v>
      </c>
      <c r="F34" s="33">
        <v>430</v>
      </c>
      <c r="G34" s="30">
        <v>1782</v>
      </c>
      <c r="H34" s="31">
        <v>1781</v>
      </c>
      <c r="I34" s="32">
        <v>1.0005614823133071</v>
      </c>
      <c r="J34" s="33">
        <v>1</v>
      </c>
      <c r="K34" s="34">
        <v>0.75757575757575757</v>
      </c>
      <c r="L34" s="35">
        <v>0.51656372824256036</v>
      </c>
      <c r="M34" s="36">
        <v>0.24101202933319721</v>
      </c>
    </row>
    <row r="35" spans="1:13" s="45" customFormat="1" ht="18" customHeight="1" x14ac:dyDescent="0.15">
      <c r="A35" s="37"/>
      <c r="B35" s="57" t="s">
        <v>99</v>
      </c>
      <c r="C35" s="58" t="s">
        <v>0</v>
      </c>
      <c r="D35" s="59" t="s">
        <v>0</v>
      </c>
      <c r="E35" s="60" t="s">
        <v>0</v>
      </c>
      <c r="F35" s="61" t="s">
        <v>0</v>
      </c>
      <c r="G35" s="58" t="s">
        <v>0</v>
      </c>
      <c r="H35" s="59" t="s">
        <v>0</v>
      </c>
      <c r="I35" s="60" t="s">
        <v>0</v>
      </c>
      <c r="J35" s="61" t="s">
        <v>0</v>
      </c>
      <c r="K35" s="62" t="s">
        <v>0</v>
      </c>
      <c r="L35" s="63" t="s">
        <v>0</v>
      </c>
      <c r="M35" s="64" t="s">
        <v>0</v>
      </c>
    </row>
    <row r="36" spans="1:13" s="45" customFormat="1" ht="18" customHeight="1" thickBot="1" x14ac:dyDescent="0.2">
      <c r="A36" s="51"/>
      <c r="B36" s="52" t="s">
        <v>152</v>
      </c>
      <c r="C36" s="53" t="s">
        <v>0</v>
      </c>
      <c r="D36" s="39" t="s">
        <v>0</v>
      </c>
      <c r="E36" s="40" t="s">
        <v>0</v>
      </c>
      <c r="F36" s="41" t="s">
        <v>0</v>
      </c>
      <c r="G36" s="53" t="s">
        <v>0</v>
      </c>
      <c r="H36" s="39" t="s">
        <v>0</v>
      </c>
      <c r="I36" s="40" t="s">
        <v>0</v>
      </c>
      <c r="J36" s="41" t="s">
        <v>0</v>
      </c>
      <c r="K36" s="67" t="s">
        <v>0</v>
      </c>
      <c r="L36" s="68" t="s">
        <v>0</v>
      </c>
      <c r="M36" s="69" t="s">
        <v>0</v>
      </c>
    </row>
    <row r="37" spans="1:13" x14ac:dyDescent="0.4">
      <c r="C37" s="203"/>
      <c r="G37" s="203"/>
    </row>
    <row r="38" spans="1:13" x14ac:dyDescent="0.4">
      <c r="C38" s="203"/>
      <c r="G38" s="203"/>
    </row>
    <row r="39" spans="1:13" x14ac:dyDescent="0.4">
      <c r="C39" s="203"/>
      <c r="G39" s="71"/>
    </row>
    <row r="40" spans="1:13" x14ac:dyDescent="0.4">
      <c r="C40" s="203"/>
      <c r="G40" s="203"/>
    </row>
    <row r="41" spans="1:13" x14ac:dyDescent="0.4">
      <c r="C41" s="203"/>
      <c r="G41" s="203"/>
    </row>
    <row r="42" spans="1:13" x14ac:dyDescent="0.4">
      <c r="C42" s="203"/>
      <c r="G42" s="203"/>
    </row>
    <row r="43" spans="1:13" x14ac:dyDescent="0.4">
      <c r="C43" s="203"/>
      <c r="G43" s="203"/>
    </row>
    <row r="44" spans="1:13" x14ac:dyDescent="0.4">
      <c r="C44" s="203"/>
      <c r="G44" s="203"/>
    </row>
    <row r="45" spans="1:13" x14ac:dyDescent="0.4">
      <c r="C45" s="203"/>
      <c r="G45" s="203"/>
    </row>
    <row r="46" spans="1:13" x14ac:dyDescent="0.4">
      <c r="C46" s="203"/>
      <c r="G46" s="203"/>
    </row>
    <row r="47" spans="1:13" x14ac:dyDescent="0.4">
      <c r="C47" s="203"/>
      <c r="G47" s="203"/>
    </row>
    <row r="48" spans="1:13" x14ac:dyDescent="0.4">
      <c r="C48" s="203"/>
      <c r="G48" s="203"/>
    </row>
    <row r="49" spans="3:7" x14ac:dyDescent="0.4">
      <c r="C49" s="203"/>
      <c r="G49" s="203"/>
    </row>
    <row r="50" spans="3:7" x14ac:dyDescent="0.4">
      <c r="C50" s="203"/>
      <c r="G50" s="203"/>
    </row>
    <row r="51" spans="3:7" x14ac:dyDescent="0.4">
      <c r="C51" s="203"/>
      <c r="G51" s="203"/>
    </row>
    <row r="52" spans="3:7" x14ac:dyDescent="0.4">
      <c r="C52" s="203"/>
      <c r="G52" s="203"/>
    </row>
    <row r="53" spans="3:7" x14ac:dyDescent="0.4">
      <c r="C53" s="203"/>
      <c r="G53" s="203"/>
    </row>
    <row r="54" spans="3:7" x14ac:dyDescent="0.4">
      <c r="C54" s="203"/>
      <c r="G54" s="203"/>
    </row>
    <row r="55" spans="3:7" x14ac:dyDescent="0.4">
      <c r="C55" s="203"/>
      <c r="G55" s="203"/>
    </row>
    <row r="56" spans="3:7" x14ac:dyDescent="0.4">
      <c r="C56" s="203"/>
      <c r="G56" s="203"/>
    </row>
    <row r="57" spans="3:7" x14ac:dyDescent="0.4">
      <c r="C57" s="203"/>
      <c r="G57" s="203"/>
    </row>
    <row r="58" spans="3:7" x14ac:dyDescent="0.4">
      <c r="C58" s="203"/>
      <c r="G58" s="203"/>
    </row>
    <row r="59" spans="3:7" x14ac:dyDescent="0.4">
      <c r="C59" s="203"/>
      <c r="G59" s="203"/>
    </row>
    <row r="60" spans="3:7" x14ac:dyDescent="0.4">
      <c r="C60" s="203"/>
      <c r="G60" s="203"/>
    </row>
    <row r="61" spans="3:7" x14ac:dyDescent="0.4">
      <c r="C61" s="203"/>
      <c r="G61" s="203"/>
    </row>
    <row r="62" spans="3:7" x14ac:dyDescent="0.4">
      <c r="C62" s="203"/>
      <c r="G62" s="203"/>
    </row>
    <row r="63" spans="3:7" x14ac:dyDescent="0.4">
      <c r="C63" s="203"/>
      <c r="G63" s="203"/>
    </row>
    <row r="64" spans="3:7" x14ac:dyDescent="0.4">
      <c r="C64" s="203"/>
      <c r="G64" s="203"/>
    </row>
    <row r="65" spans="3:7" x14ac:dyDescent="0.4">
      <c r="C65" s="203"/>
      <c r="G65" s="203"/>
    </row>
    <row r="66" spans="3:7" x14ac:dyDescent="0.4">
      <c r="C66" s="203"/>
      <c r="G66" s="203"/>
    </row>
    <row r="67" spans="3:7" x14ac:dyDescent="0.4">
      <c r="C67" s="203"/>
      <c r="G67" s="203"/>
    </row>
    <row r="68" spans="3:7" x14ac:dyDescent="0.4">
      <c r="C68" s="203"/>
      <c r="G68" s="203"/>
    </row>
    <row r="69" spans="3:7" x14ac:dyDescent="0.4">
      <c r="C69" s="203"/>
      <c r="G69" s="203"/>
    </row>
    <row r="70" spans="3:7" x14ac:dyDescent="0.4">
      <c r="C70" s="203"/>
      <c r="G70" s="203"/>
    </row>
    <row r="71" spans="3:7" x14ac:dyDescent="0.4">
      <c r="C71" s="203"/>
      <c r="G71" s="203"/>
    </row>
    <row r="72" spans="3:7" x14ac:dyDescent="0.4">
      <c r="C72" s="203"/>
      <c r="G72" s="203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26'!A1" display="'h26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1"/>
  <sheetViews>
    <sheetView showGridLines="0" zoomScale="90" zoomScaleNormal="90" zoomScaleSheetLayoutView="90" workbookViewId="0">
      <pane xSplit="6" ySplit="5" topLeftCell="G6" activePane="bottomRight" state="frozen"/>
      <selection activeCell="H23" sqref="H23"/>
      <selection pane="topRight" activeCell="H23" sqref="H23"/>
      <selection pane="bottomLeft" activeCell="H23" sqref="H23"/>
      <selection pane="bottomRight" sqref="A1:D1"/>
    </sheetView>
  </sheetViews>
  <sheetFormatPr defaultRowHeight="13.5" x14ac:dyDescent="0.4"/>
  <cols>
    <col min="1" max="1" width="2.125" style="136" customWidth="1"/>
    <col min="2" max="2" width="1.125" style="136" customWidth="1"/>
    <col min="3" max="3" width="6.75" style="136" customWidth="1"/>
    <col min="4" max="4" width="2.625" style="136" bestFit="1" customWidth="1"/>
    <col min="5" max="5" width="7.125" style="136" bestFit="1" customWidth="1"/>
    <col min="6" max="6" width="6.375" style="136" customWidth="1"/>
    <col min="7" max="8" width="12.75" style="136" bestFit="1" customWidth="1"/>
    <col min="9" max="9" width="7.625" style="136" customWidth="1"/>
    <col min="10" max="10" width="9.625" style="136" customWidth="1"/>
    <col min="11" max="12" width="12.75" style="136" bestFit="1" customWidth="1"/>
    <col min="13" max="13" width="7.625" style="136" customWidth="1"/>
    <col min="14" max="16" width="9.625" style="136" customWidth="1"/>
    <col min="17" max="17" width="8.625" style="136" customWidth="1"/>
    <col min="18" max="16384" width="9" style="136"/>
  </cols>
  <sheetData>
    <row r="1" spans="1:19" ht="17.25" customHeight="1" thickBot="1" x14ac:dyDescent="0.45">
      <c r="A1" s="281" t="str">
        <f>'h26'!A1</f>
        <v>平成26年度</v>
      </c>
      <c r="B1" s="281"/>
      <c r="C1" s="281"/>
      <c r="D1" s="281"/>
      <c r="E1" s="89"/>
      <c r="F1" s="89"/>
      <c r="G1" s="89"/>
      <c r="H1" s="89"/>
      <c r="I1" s="89"/>
      <c r="J1" s="92" t="str">
        <f ca="1">RIGHT(CELL("filename",$A$1),LEN(CELL("filename",$A$1))-FIND("]",CELL("filename",$A$1)))</f>
        <v>１月（月間）</v>
      </c>
      <c r="K1" s="93" t="s">
        <v>72</v>
      </c>
      <c r="L1" s="89"/>
      <c r="M1" s="89"/>
      <c r="N1" s="89"/>
      <c r="O1" s="89"/>
      <c r="P1" s="89"/>
      <c r="Q1" s="89"/>
    </row>
    <row r="2" spans="1:19" x14ac:dyDescent="0.4">
      <c r="A2" s="299">
        <v>27</v>
      </c>
      <c r="B2" s="284"/>
      <c r="C2" s="1">
        <v>2015</v>
      </c>
      <c r="D2" s="2" t="s">
        <v>141</v>
      </c>
      <c r="E2" s="2">
        <v>1</v>
      </c>
      <c r="F2" s="2" t="s">
        <v>140</v>
      </c>
      <c r="G2" s="291" t="s">
        <v>139</v>
      </c>
      <c r="H2" s="284"/>
      <c r="I2" s="284"/>
      <c r="J2" s="292"/>
      <c r="K2" s="284" t="s">
        <v>138</v>
      </c>
      <c r="L2" s="284"/>
      <c r="M2" s="284"/>
      <c r="N2" s="284"/>
      <c r="O2" s="291" t="s">
        <v>137</v>
      </c>
      <c r="P2" s="284"/>
      <c r="Q2" s="302"/>
    </row>
    <row r="3" spans="1:19" x14ac:dyDescent="0.4">
      <c r="A3" s="295" t="s">
        <v>136</v>
      </c>
      <c r="B3" s="296"/>
      <c r="C3" s="296"/>
      <c r="D3" s="296"/>
      <c r="E3" s="296"/>
      <c r="F3" s="296"/>
      <c r="G3" s="293" t="s">
        <v>344</v>
      </c>
      <c r="H3" s="287" t="s">
        <v>343</v>
      </c>
      <c r="I3" s="289" t="s">
        <v>133</v>
      </c>
      <c r="J3" s="290"/>
      <c r="K3" s="285" t="s">
        <v>344</v>
      </c>
      <c r="L3" s="287" t="s">
        <v>343</v>
      </c>
      <c r="M3" s="289" t="s">
        <v>133</v>
      </c>
      <c r="N3" s="290"/>
      <c r="O3" s="303" t="s">
        <v>344</v>
      </c>
      <c r="P3" s="282" t="s">
        <v>343</v>
      </c>
      <c r="Q3" s="300" t="s">
        <v>131</v>
      </c>
    </row>
    <row r="4" spans="1:19" ht="14.25" thickBot="1" x14ac:dyDescent="0.45">
      <c r="A4" s="297"/>
      <c r="B4" s="298"/>
      <c r="C4" s="298"/>
      <c r="D4" s="298"/>
      <c r="E4" s="298"/>
      <c r="F4" s="298"/>
      <c r="G4" s="294"/>
      <c r="H4" s="288"/>
      <c r="I4" s="3" t="s">
        <v>132</v>
      </c>
      <c r="J4" s="4" t="s">
        <v>131</v>
      </c>
      <c r="K4" s="286"/>
      <c r="L4" s="288"/>
      <c r="M4" s="3" t="s">
        <v>132</v>
      </c>
      <c r="N4" s="4" t="s">
        <v>131</v>
      </c>
      <c r="O4" s="304"/>
      <c r="P4" s="283"/>
      <c r="Q4" s="301"/>
    </row>
    <row r="5" spans="1:19" x14ac:dyDescent="0.4">
      <c r="A5" s="176" t="s">
        <v>130</v>
      </c>
      <c r="B5" s="195"/>
      <c r="C5" s="195"/>
      <c r="D5" s="195"/>
      <c r="E5" s="195"/>
      <c r="F5" s="195"/>
      <c r="G5" s="194">
        <v>470547</v>
      </c>
      <c r="H5" s="193">
        <v>458225</v>
      </c>
      <c r="I5" s="192">
        <v>1.0268907196246386</v>
      </c>
      <c r="J5" s="191">
        <v>12322</v>
      </c>
      <c r="K5" s="194">
        <v>729712</v>
      </c>
      <c r="L5" s="193">
        <v>724067</v>
      </c>
      <c r="M5" s="192">
        <v>1.0077962398507321</v>
      </c>
      <c r="N5" s="191">
        <v>5645</v>
      </c>
      <c r="O5" s="190">
        <v>0.64483933387418602</v>
      </c>
      <c r="P5" s="189">
        <v>0.63284889381783727</v>
      </c>
      <c r="Q5" s="188">
        <v>1.199044005634875E-2</v>
      </c>
      <c r="R5" s="139"/>
      <c r="S5" s="139"/>
    </row>
    <row r="6" spans="1:19" x14ac:dyDescent="0.4">
      <c r="A6" s="159" t="s">
        <v>129</v>
      </c>
      <c r="B6" s="158" t="s">
        <v>128</v>
      </c>
      <c r="C6" s="158"/>
      <c r="D6" s="158"/>
      <c r="E6" s="158"/>
      <c r="F6" s="158"/>
      <c r="G6" s="157">
        <v>180697</v>
      </c>
      <c r="H6" s="156">
        <v>172040</v>
      </c>
      <c r="I6" s="155">
        <v>1.0503196930946292</v>
      </c>
      <c r="J6" s="154">
        <v>8657</v>
      </c>
      <c r="K6" s="177">
        <v>263753</v>
      </c>
      <c r="L6" s="156">
        <v>258074</v>
      </c>
      <c r="M6" s="155">
        <v>1.0220053163046259</v>
      </c>
      <c r="N6" s="154">
        <v>5679</v>
      </c>
      <c r="O6" s="153">
        <v>0.68509931640587973</v>
      </c>
      <c r="P6" s="152">
        <v>0.6666305013290762</v>
      </c>
      <c r="Q6" s="151">
        <v>1.8468815076803535E-2</v>
      </c>
      <c r="R6" s="139"/>
      <c r="S6" s="139"/>
    </row>
    <row r="7" spans="1:19" x14ac:dyDescent="0.4">
      <c r="A7" s="169"/>
      <c r="B7" s="159" t="s">
        <v>127</v>
      </c>
      <c r="C7" s="158"/>
      <c r="D7" s="158"/>
      <c r="E7" s="158"/>
      <c r="F7" s="158"/>
      <c r="G7" s="157">
        <v>118837</v>
      </c>
      <c r="H7" s="156">
        <v>111556</v>
      </c>
      <c r="I7" s="155">
        <v>1.0652676682563018</v>
      </c>
      <c r="J7" s="154">
        <v>7281</v>
      </c>
      <c r="K7" s="157">
        <v>175587</v>
      </c>
      <c r="L7" s="156">
        <v>167043</v>
      </c>
      <c r="M7" s="155">
        <v>1.0511485066719348</v>
      </c>
      <c r="N7" s="154">
        <v>8544</v>
      </c>
      <c r="O7" s="153">
        <v>0.67679839623662341</v>
      </c>
      <c r="P7" s="152">
        <v>0.66782804427602471</v>
      </c>
      <c r="Q7" s="151">
        <v>8.9703519605986992E-3</v>
      </c>
      <c r="R7" s="139"/>
      <c r="S7" s="139"/>
    </row>
    <row r="8" spans="1:19" x14ac:dyDescent="0.4">
      <c r="A8" s="169"/>
      <c r="B8" s="169"/>
      <c r="C8" s="168" t="s">
        <v>98</v>
      </c>
      <c r="D8" s="5"/>
      <c r="E8" s="167"/>
      <c r="F8" s="6" t="s">
        <v>84</v>
      </c>
      <c r="G8" s="166">
        <v>98325</v>
      </c>
      <c r="H8" s="165">
        <v>96603</v>
      </c>
      <c r="I8" s="164">
        <v>1.0178255333685289</v>
      </c>
      <c r="J8" s="163">
        <v>1722</v>
      </c>
      <c r="K8" s="166">
        <v>143762</v>
      </c>
      <c r="L8" s="165">
        <v>145654</v>
      </c>
      <c r="M8" s="164">
        <v>0.98701031210951984</v>
      </c>
      <c r="N8" s="163">
        <v>-1892</v>
      </c>
      <c r="O8" s="162">
        <v>0.68394290563570348</v>
      </c>
      <c r="P8" s="161">
        <v>0.66323616241229211</v>
      </c>
      <c r="Q8" s="160">
        <v>2.0706743223411372E-2</v>
      </c>
      <c r="R8" s="139"/>
      <c r="S8" s="139"/>
    </row>
    <row r="9" spans="1:19" x14ac:dyDescent="0.4">
      <c r="A9" s="169"/>
      <c r="B9" s="169"/>
      <c r="C9" s="168" t="s">
        <v>112</v>
      </c>
      <c r="D9" s="167"/>
      <c r="E9" s="167"/>
      <c r="F9" s="6" t="s">
        <v>84</v>
      </c>
      <c r="G9" s="166">
        <v>20512</v>
      </c>
      <c r="H9" s="165">
        <v>12620</v>
      </c>
      <c r="I9" s="164">
        <v>1.6253565768621236</v>
      </c>
      <c r="J9" s="163">
        <v>7892</v>
      </c>
      <c r="K9" s="166">
        <v>31825</v>
      </c>
      <c r="L9" s="165">
        <v>17480</v>
      </c>
      <c r="M9" s="164">
        <v>1.8206521739130435</v>
      </c>
      <c r="N9" s="163">
        <v>14345</v>
      </c>
      <c r="O9" s="162">
        <v>0.64452474469756482</v>
      </c>
      <c r="P9" s="161">
        <v>0.72196796338672764</v>
      </c>
      <c r="Q9" s="160">
        <v>-7.7443218689162818E-2</v>
      </c>
      <c r="R9" s="139"/>
      <c r="S9" s="139"/>
    </row>
    <row r="10" spans="1:19" x14ac:dyDescent="0.4">
      <c r="A10" s="169"/>
      <c r="B10" s="169"/>
      <c r="C10" s="168" t="s">
        <v>96</v>
      </c>
      <c r="D10" s="167"/>
      <c r="E10" s="167"/>
      <c r="F10" s="173"/>
      <c r="G10" s="166"/>
      <c r="H10" s="165"/>
      <c r="I10" s="164" t="e">
        <v>#DIV/0!</v>
      </c>
      <c r="J10" s="163">
        <v>0</v>
      </c>
      <c r="K10" s="166"/>
      <c r="L10" s="165"/>
      <c r="M10" s="164" t="e">
        <v>#DIV/0!</v>
      </c>
      <c r="N10" s="163">
        <v>0</v>
      </c>
      <c r="O10" s="162" t="e">
        <v>#DIV/0!</v>
      </c>
      <c r="P10" s="161" t="e">
        <v>#DIV/0!</v>
      </c>
      <c r="Q10" s="160" t="e">
        <v>#DIV/0!</v>
      </c>
      <c r="R10" s="139"/>
      <c r="S10" s="139"/>
    </row>
    <row r="11" spans="1:19" x14ac:dyDescent="0.4">
      <c r="A11" s="169"/>
      <c r="B11" s="169"/>
      <c r="C11" s="168" t="s">
        <v>97</v>
      </c>
      <c r="D11" s="167"/>
      <c r="E11" s="167"/>
      <c r="F11" s="173"/>
      <c r="G11" s="166"/>
      <c r="H11" s="165"/>
      <c r="I11" s="164" t="e">
        <v>#DIV/0!</v>
      </c>
      <c r="J11" s="163">
        <v>0</v>
      </c>
      <c r="K11" s="166"/>
      <c r="L11" s="165"/>
      <c r="M11" s="164" t="e">
        <v>#DIV/0!</v>
      </c>
      <c r="N11" s="163">
        <v>0</v>
      </c>
      <c r="O11" s="162" t="e">
        <v>#DIV/0!</v>
      </c>
      <c r="P11" s="161" t="e">
        <v>#DIV/0!</v>
      </c>
      <c r="Q11" s="160" t="e">
        <v>#DIV/0!</v>
      </c>
      <c r="R11" s="139"/>
      <c r="S11" s="139"/>
    </row>
    <row r="12" spans="1:19" x14ac:dyDescent="0.4">
      <c r="A12" s="169"/>
      <c r="B12" s="169"/>
      <c r="C12" s="168" t="s">
        <v>93</v>
      </c>
      <c r="D12" s="167"/>
      <c r="E12" s="167"/>
      <c r="F12" s="173"/>
      <c r="G12" s="166"/>
      <c r="H12" s="165"/>
      <c r="I12" s="164" t="e">
        <v>#DIV/0!</v>
      </c>
      <c r="J12" s="163">
        <v>0</v>
      </c>
      <c r="K12" s="166"/>
      <c r="L12" s="165"/>
      <c r="M12" s="164" t="e">
        <v>#DIV/0!</v>
      </c>
      <c r="N12" s="163">
        <v>0</v>
      </c>
      <c r="O12" s="162" t="e">
        <v>#DIV/0!</v>
      </c>
      <c r="P12" s="161" t="e">
        <v>#DIV/0!</v>
      </c>
      <c r="Q12" s="160" t="e">
        <v>#DIV/0!</v>
      </c>
      <c r="R12" s="139"/>
      <c r="S12" s="139"/>
    </row>
    <row r="13" spans="1:19" x14ac:dyDescent="0.4">
      <c r="A13" s="169"/>
      <c r="B13" s="169"/>
      <c r="C13" s="168" t="s">
        <v>91</v>
      </c>
      <c r="D13" s="167"/>
      <c r="E13" s="167"/>
      <c r="F13" s="6" t="s">
        <v>84</v>
      </c>
      <c r="G13" s="166">
        <v>0</v>
      </c>
      <c r="H13" s="165">
        <v>2333</v>
      </c>
      <c r="I13" s="164">
        <v>0</v>
      </c>
      <c r="J13" s="163">
        <v>-2333</v>
      </c>
      <c r="K13" s="166">
        <v>0</v>
      </c>
      <c r="L13" s="165">
        <v>3909</v>
      </c>
      <c r="M13" s="164">
        <v>0</v>
      </c>
      <c r="N13" s="163">
        <v>-3909</v>
      </c>
      <c r="O13" s="162" t="e">
        <v>#DIV/0!</v>
      </c>
      <c r="P13" s="161">
        <v>0.59682783320542343</v>
      </c>
      <c r="Q13" s="160" t="e">
        <v>#DIV/0!</v>
      </c>
      <c r="R13" s="139"/>
      <c r="S13" s="139"/>
    </row>
    <row r="14" spans="1:19" x14ac:dyDescent="0.4">
      <c r="A14" s="169"/>
      <c r="B14" s="169"/>
      <c r="C14" s="168" t="s">
        <v>110</v>
      </c>
      <c r="D14" s="167"/>
      <c r="E14" s="167"/>
      <c r="F14" s="173"/>
      <c r="G14" s="166"/>
      <c r="H14" s="165"/>
      <c r="I14" s="164" t="e">
        <v>#DIV/0!</v>
      </c>
      <c r="J14" s="163">
        <v>0</v>
      </c>
      <c r="K14" s="166"/>
      <c r="L14" s="165"/>
      <c r="M14" s="164" t="e">
        <v>#DIV/0!</v>
      </c>
      <c r="N14" s="163">
        <v>0</v>
      </c>
      <c r="O14" s="162" t="e">
        <v>#DIV/0!</v>
      </c>
      <c r="P14" s="161" t="e">
        <v>#DIV/0!</v>
      </c>
      <c r="Q14" s="160" t="e">
        <v>#DIV/0!</v>
      </c>
      <c r="R14" s="139"/>
      <c r="S14" s="139"/>
    </row>
    <row r="15" spans="1:19" x14ac:dyDescent="0.4">
      <c r="A15" s="169"/>
      <c r="B15" s="169"/>
      <c r="C15" s="168" t="s">
        <v>90</v>
      </c>
      <c r="D15" s="167"/>
      <c r="E15" s="167"/>
      <c r="F15" s="173"/>
      <c r="G15" s="166"/>
      <c r="H15" s="165"/>
      <c r="I15" s="164" t="e">
        <v>#DIV/0!</v>
      </c>
      <c r="J15" s="163">
        <v>0</v>
      </c>
      <c r="K15" s="166"/>
      <c r="L15" s="165"/>
      <c r="M15" s="164" t="e">
        <v>#DIV/0!</v>
      </c>
      <c r="N15" s="163">
        <v>0</v>
      </c>
      <c r="O15" s="162" t="e">
        <v>#DIV/0!</v>
      </c>
      <c r="P15" s="161" t="e">
        <v>#DIV/0!</v>
      </c>
      <c r="Q15" s="160" t="e">
        <v>#DIV/0!</v>
      </c>
      <c r="R15" s="139"/>
      <c r="S15" s="139"/>
    </row>
    <row r="16" spans="1:19" x14ac:dyDescent="0.4">
      <c r="A16" s="169"/>
      <c r="B16" s="169"/>
      <c r="C16" s="149" t="s">
        <v>126</v>
      </c>
      <c r="D16" s="147"/>
      <c r="E16" s="147"/>
      <c r="F16" s="187"/>
      <c r="G16" s="146"/>
      <c r="H16" s="145"/>
      <c r="I16" s="144" t="e">
        <v>#DIV/0!</v>
      </c>
      <c r="J16" s="143">
        <v>0</v>
      </c>
      <c r="K16" s="146"/>
      <c r="L16" s="145"/>
      <c r="M16" s="144" t="e">
        <v>#DIV/0!</v>
      </c>
      <c r="N16" s="143">
        <v>0</v>
      </c>
      <c r="O16" s="142" t="e">
        <v>#DIV/0!</v>
      </c>
      <c r="P16" s="141" t="e">
        <v>#DIV/0!</v>
      </c>
      <c r="Q16" s="140" t="e">
        <v>#DIV/0!</v>
      </c>
      <c r="R16" s="139"/>
      <c r="S16" s="139"/>
    </row>
    <row r="17" spans="1:19" x14ac:dyDescent="0.4">
      <c r="A17" s="169"/>
      <c r="B17" s="159" t="s">
        <v>125</v>
      </c>
      <c r="C17" s="158"/>
      <c r="D17" s="158"/>
      <c r="E17" s="158"/>
      <c r="F17" s="174"/>
      <c r="G17" s="157">
        <v>60275</v>
      </c>
      <c r="H17" s="156">
        <v>58855</v>
      </c>
      <c r="I17" s="155">
        <v>1.024127092005777</v>
      </c>
      <c r="J17" s="154">
        <v>1420</v>
      </c>
      <c r="K17" s="157">
        <v>85440</v>
      </c>
      <c r="L17" s="156">
        <v>88305</v>
      </c>
      <c r="M17" s="155">
        <v>0.96755563105146936</v>
      </c>
      <c r="N17" s="154">
        <v>-2865</v>
      </c>
      <c r="O17" s="153">
        <v>0.70546582397003743</v>
      </c>
      <c r="P17" s="152">
        <v>0.66649680086065344</v>
      </c>
      <c r="Q17" s="151">
        <v>3.8969023109383993E-2</v>
      </c>
      <c r="R17" s="139"/>
      <c r="S17" s="139"/>
    </row>
    <row r="18" spans="1:19" x14ac:dyDescent="0.4">
      <c r="A18" s="169"/>
      <c r="B18" s="169"/>
      <c r="C18" s="168" t="s">
        <v>98</v>
      </c>
      <c r="D18" s="167"/>
      <c r="E18" s="167"/>
      <c r="F18" s="173"/>
      <c r="G18" s="166"/>
      <c r="H18" s="165"/>
      <c r="I18" s="164" t="e">
        <v>#DIV/0!</v>
      </c>
      <c r="J18" s="163">
        <v>0</v>
      </c>
      <c r="K18" s="166"/>
      <c r="L18" s="165"/>
      <c r="M18" s="164" t="e">
        <v>#DIV/0!</v>
      </c>
      <c r="N18" s="163">
        <v>0</v>
      </c>
      <c r="O18" s="162" t="e">
        <v>#DIV/0!</v>
      </c>
      <c r="P18" s="161" t="e">
        <v>#DIV/0!</v>
      </c>
      <c r="Q18" s="160" t="e">
        <v>#DIV/0!</v>
      </c>
      <c r="R18" s="139"/>
      <c r="S18" s="139"/>
    </row>
    <row r="19" spans="1:19" x14ac:dyDescent="0.4">
      <c r="A19" s="169"/>
      <c r="B19" s="169"/>
      <c r="C19" s="168" t="s">
        <v>96</v>
      </c>
      <c r="D19" s="167"/>
      <c r="E19" s="167"/>
      <c r="F19" s="6" t="s">
        <v>84</v>
      </c>
      <c r="G19" s="166">
        <v>8734</v>
      </c>
      <c r="H19" s="165">
        <v>9352</v>
      </c>
      <c r="I19" s="164">
        <v>0.93391787852865693</v>
      </c>
      <c r="J19" s="163">
        <v>-618</v>
      </c>
      <c r="K19" s="166">
        <v>13635</v>
      </c>
      <c r="L19" s="165">
        <v>13780</v>
      </c>
      <c r="M19" s="164">
        <v>0.989477503628447</v>
      </c>
      <c r="N19" s="163">
        <v>-145</v>
      </c>
      <c r="O19" s="162">
        <v>0.64055738907224058</v>
      </c>
      <c r="P19" s="161">
        <v>0.67866473149492013</v>
      </c>
      <c r="Q19" s="160">
        <v>-3.8107342422679547E-2</v>
      </c>
      <c r="R19" s="139"/>
      <c r="S19" s="139"/>
    </row>
    <row r="20" spans="1:19" x14ac:dyDescent="0.4">
      <c r="A20" s="169"/>
      <c r="B20" s="169"/>
      <c r="C20" s="168" t="s">
        <v>97</v>
      </c>
      <c r="D20" s="167"/>
      <c r="E20" s="167"/>
      <c r="F20" s="6" t="s">
        <v>84</v>
      </c>
      <c r="G20" s="166">
        <v>19611</v>
      </c>
      <c r="H20" s="165">
        <v>18449</v>
      </c>
      <c r="I20" s="164">
        <v>1.0629844436012792</v>
      </c>
      <c r="J20" s="163">
        <v>1162</v>
      </c>
      <c r="K20" s="166">
        <v>26855</v>
      </c>
      <c r="L20" s="165">
        <v>27000</v>
      </c>
      <c r="M20" s="164">
        <v>0.99462962962962964</v>
      </c>
      <c r="N20" s="163">
        <v>-145</v>
      </c>
      <c r="O20" s="162">
        <v>0.73025507354310182</v>
      </c>
      <c r="P20" s="161">
        <v>0.68329629629629629</v>
      </c>
      <c r="Q20" s="160">
        <v>4.6958777246805528E-2</v>
      </c>
      <c r="R20" s="139"/>
      <c r="S20" s="139"/>
    </row>
    <row r="21" spans="1:19" x14ac:dyDescent="0.4">
      <c r="A21" s="169"/>
      <c r="B21" s="169"/>
      <c r="C21" s="168" t="s">
        <v>98</v>
      </c>
      <c r="D21" s="5" t="s">
        <v>0</v>
      </c>
      <c r="E21" s="167" t="s">
        <v>89</v>
      </c>
      <c r="F21" s="6" t="s">
        <v>84</v>
      </c>
      <c r="G21" s="166">
        <v>6303</v>
      </c>
      <c r="H21" s="165">
        <v>5608</v>
      </c>
      <c r="I21" s="164">
        <v>1.1239300998573467</v>
      </c>
      <c r="J21" s="163">
        <v>695</v>
      </c>
      <c r="K21" s="166">
        <v>8990</v>
      </c>
      <c r="L21" s="165">
        <v>8990</v>
      </c>
      <c r="M21" s="164">
        <v>1</v>
      </c>
      <c r="N21" s="163">
        <v>0</v>
      </c>
      <c r="O21" s="162">
        <v>0.70111234705228032</v>
      </c>
      <c r="P21" s="161">
        <v>0.62380422691879867</v>
      </c>
      <c r="Q21" s="160">
        <v>7.730812013348165E-2</v>
      </c>
      <c r="R21" s="139"/>
      <c r="S21" s="139"/>
    </row>
    <row r="22" spans="1:19" x14ac:dyDescent="0.4">
      <c r="A22" s="169"/>
      <c r="B22" s="169"/>
      <c r="C22" s="168" t="s">
        <v>98</v>
      </c>
      <c r="D22" s="5" t="s">
        <v>0</v>
      </c>
      <c r="E22" s="167" t="s">
        <v>123</v>
      </c>
      <c r="F22" s="6" t="s">
        <v>84</v>
      </c>
      <c r="G22" s="166">
        <v>2956</v>
      </c>
      <c r="H22" s="165">
        <v>2791</v>
      </c>
      <c r="I22" s="164">
        <v>1.0591185954854891</v>
      </c>
      <c r="J22" s="163">
        <v>165</v>
      </c>
      <c r="K22" s="166">
        <v>4495</v>
      </c>
      <c r="L22" s="165">
        <v>4470</v>
      </c>
      <c r="M22" s="164">
        <v>1.005592841163311</v>
      </c>
      <c r="N22" s="163">
        <v>25</v>
      </c>
      <c r="O22" s="162">
        <v>0.65761957730812015</v>
      </c>
      <c r="P22" s="161">
        <v>0.62438478747203574</v>
      </c>
      <c r="Q22" s="160">
        <v>3.3234789836084411E-2</v>
      </c>
      <c r="R22" s="139"/>
      <c r="S22" s="139"/>
    </row>
    <row r="23" spans="1:19" x14ac:dyDescent="0.4">
      <c r="A23" s="169"/>
      <c r="B23" s="169"/>
      <c r="C23" s="168" t="s">
        <v>98</v>
      </c>
      <c r="D23" s="5" t="s">
        <v>0</v>
      </c>
      <c r="E23" s="167" t="s">
        <v>124</v>
      </c>
      <c r="F23" s="6" t="s">
        <v>88</v>
      </c>
      <c r="G23" s="166">
        <v>0</v>
      </c>
      <c r="H23" s="165"/>
      <c r="I23" s="164" t="e">
        <v>#DIV/0!</v>
      </c>
      <c r="J23" s="163">
        <v>0</v>
      </c>
      <c r="K23" s="166"/>
      <c r="L23" s="165"/>
      <c r="M23" s="164" t="e">
        <v>#DIV/0!</v>
      </c>
      <c r="N23" s="163">
        <v>0</v>
      </c>
      <c r="O23" s="162" t="e">
        <v>#DIV/0!</v>
      </c>
      <c r="P23" s="161" t="e">
        <v>#DIV/0!</v>
      </c>
      <c r="Q23" s="160" t="e">
        <v>#DIV/0!</v>
      </c>
      <c r="R23" s="139"/>
      <c r="S23" s="139"/>
    </row>
    <row r="24" spans="1:19" x14ac:dyDescent="0.4">
      <c r="A24" s="169"/>
      <c r="B24" s="169"/>
      <c r="C24" s="168" t="s">
        <v>96</v>
      </c>
      <c r="D24" s="5" t="s">
        <v>0</v>
      </c>
      <c r="E24" s="167" t="s">
        <v>89</v>
      </c>
      <c r="F24" s="6" t="s">
        <v>84</v>
      </c>
      <c r="G24" s="166">
        <v>2225</v>
      </c>
      <c r="H24" s="165">
        <v>2379</v>
      </c>
      <c r="I24" s="164">
        <v>0.93526691887347624</v>
      </c>
      <c r="J24" s="163">
        <v>-154</v>
      </c>
      <c r="K24" s="166">
        <v>4625</v>
      </c>
      <c r="L24" s="165">
        <v>4490</v>
      </c>
      <c r="M24" s="164">
        <v>1.0300668151447661</v>
      </c>
      <c r="N24" s="163">
        <v>135</v>
      </c>
      <c r="O24" s="162">
        <v>0.48108108108108111</v>
      </c>
      <c r="P24" s="161">
        <v>0.52984409799554566</v>
      </c>
      <c r="Q24" s="160">
        <v>-4.8763016914464552E-2</v>
      </c>
      <c r="R24" s="139"/>
      <c r="S24" s="139"/>
    </row>
    <row r="25" spans="1:19" x14ac:dyDescent="0.4">
      <c r="A25" s="169"/>
      <c r="B25" s="169"/>
      <c r="C25" s="168" t="s">
        <v>96</v>
      </c>
      <c r="D25" s="5" t="s">
        <v>0</v>
      </c>
      <c r="E25" s="167" t="s">
        <v>123</v>
      </c>
      <c r="F25" s="173"/>
      <c r="G25" s="166"/>
      <c r="H25" s="165"/>
      <c r="I25" s="164" t="e">
        <v>#DIV/0!</v>
      </c>
      <c r="J25" s="163">
        <v>0</v>
      </c>
      <c r="K25" s="166"/>
      <c r="L25" s="165"/>
      <c r="M25" s="164" t="e">
        <v>#DIV/0!</v>
      </c>
      <c r="N25" s="163">
        <v>0</v>
      </c>
      <c r="O25" s="162" t="e">
        <v>#DIV/0!</v>
      </c>
      <c r="P25" s="161" t="e">
        <v>#DIV/0!</v>
      </c>
      <c r="Q25" s="160" t="e">
        <v>#DIV/0!</v>
      </c>
      <c r="R25" s="139"/>
      <c r="S25" s="139"/>
    </row>
    <row r="26" spans="1:19" x14ac:dyDescent="0.4">
      <c r="A26" s="169"/>
      <c r="B26" s="169"/>
      <c r="C26" s="168" t="s">
        <v>90</v>
      </c>
      <c r="D26" s="5" t="s">
        <v>0</v>
      </c>
      <c r="E26" s="167" t="s">
        <v>89</v>
      </c>
      <c r="F26" s="173"/>
      <c r="G26" s="166"/>
      <c r="H26" s="165"/>
      <c r="I26" s="164" t="e">
        <v>#DIV/0!</v>
      </c>
      <c r="J26" s="163">
        <v>0</v>
      </c>
      <c r="K26" s="166"/>
      <c r="L26" s="165"/>
      <c r="M26" s="164" t="e">
        <v>#DIV/0!</v>
      </c>
      <c r="N26" s="163">
        <v>0</v>
      </c>
      <c r="O26" s="162" t="e">
        <v>#DIV/0!</v>
      </c>
      <c r="P26" s="161" t="e">
        <v>#DIV/0!</v>
      </c>
      <c r="Q26" s="160" t="e">
        <v>#DIV/0!</v>
      </c>
      <c r="R26" s="139"/>
      <c r="S26" s="139"/>
    </row>
    <row r="27" spans="1:19" x14ac:dyDescent="0.4">
      <c r="A27" s="169"/>
      <c r="B27" s="169"/>
      <c r="C27" s="168" t="s">
        <v>93</v>
      </c>
      <c r="D27" s="5" t="s">
        <v>0</v>
      </c>
      <c r="E27" s="167" t="s">
        <v>89</v>
      </c>
      <c r="F27" s="173"/>
      <c r="G27" s="166"/>
      <c r="H27" s="165"/>
      <c r="I27" s="164" t="e">
        <v>#DIV/0!</v>
      </c>
      <c r="J27" s="163">
        <v>0</v>
      </c>
      <c r="K27" s="166"/>
      <c r="L27" s="165"/>
      <c r="M27" s="164" t="e">
        <v>#DIV/0!</v>
      </c>
      <c r="N27" s="163">
        <v>0</v>
      </c>
      <c r="O27" s="162" t="e">
        <v>#DIV/0!</v>
      </c>
      <c r="P27" s="161" t="e">
        <v>#DIV/0!</v>
      </c>
      <c r="Q27" s="160" t="e">
        <v>#DIV/0!</v>
      </c>
      <c r="R27" s="139"/>
      <c r="S27" s="139"/>
    </row>
    <row r="28" spans="1:19" x14ac:dyDescent="0.4">
      <c r="A28" s="169"/>
      <c r="B28" s="169"/>
      <c r="C28" s="168" t="s">
        <v>110</v>
      </c>
      <c r="D28" s="167"/>
      <c r="E28" s="167"/>
      <c r="F28" s="173"/>
      <c r="G28" s="166"/>
      <c r="H28" s="165"/>
      <c r="I28" s="164" t="e">
        <v>#DIV/0!</v>
      </c>
      <c r="J28" s="163">
        <v>0</v>
      </c>
      <c r="K28" s="166"/>
      <c r="L28" s="165"/>
      <c r="M28" s="164" t="e">
        <v>#DIV/0!</v>
      </c>
      <c r="N28" s="163">
        <v>0</v>
      </c>
      <c r="O28" s="162" t="e">
        <v>#DIV/0!</v>
      </c>
      <c r="P28" s="161" t="e">
        <v>#DIV/0!</v>
      </c>
      <c r="Q28" s="160" t="e">
        <v>#DIV/0!</v>
      </c>
      <c r="R28" s="139"/>
      <c r="S28" s="139"/>
    </row>
    <row r="29" spans="1:19" x14ac:dyDescent="0.4">
      <c r="A29" s="169"/>
      <c r="B29" s="169"/>
      <c r="C29" s="168" t="s">
        <v>105</v>
      </c>
      <c r="D29" s="167"/>
      <c r="E29" s="167"/>
      <c r="F29" s="173"/>
      <c r="G29" s="166"/>
      <c r="H29" s="165"/>
      <c r="I29" s="164" t="e">
        <v>#DIV/0!</v>
      </c>
      <c r="J29" s="163">
        <v>0</v>
      </c>
      <c r="K29" s="166"/>
      <c r="L29" s="165"/>
      <c r="M29" s="164" t="e">
        <v>#DIV/0!</v>
      </c>
      <c r="N29" s="163">
        <v>0</v>
      </c>
      <c r="O29" s="162" t="e">
        <v>#DIV/0!</v>
      </c>
      <c r="P29" s="161" t="e">
        <v>#DIV/0!</v>
      </c>
      <c r="Q29" s="160" t="e">
        <v>#DIV/0!</v>
      </c>
      <c r="R29" s="139"/>
      <c r="S29" s="139"/>
    </row>
    <row r="30" spans="1:19" x14ac:dyDescent="0.4">
      <c r="A30" s="169"/>
      <c r="B30" s="169"/>
      <c r="C30" s="168" t="s">
        <v>122</v>
      </c>
      <c r="D30" s="167"/>
      <c r="E30" s="167"/>
      <c r="F30" s="173"/>
      <c r="G30" s="166"/>
      <c r="H30" s="165"/>
      <c r="I30" s="164" t="e">
        <v>#DIV/0!</v>
      </c>
      <c r="J30" s="163">
        <v>0</v>
      </c>
      <c r="K30" s="166"/>
      <c r="L30" s="165"/>
      <c r="M30" s="164" t="e">
        <v>#DIV/0!</v>
      </c>
      <c r="N30" s="163">
        <v>0</v>
      </c>
      <c r="O30" s="162" t="e">
        <v>#DIV/0!</v>
      </c>
      <c r="P30" s="161" t="e">
        <v>#DIV/0!</v>
      </c>
      <c r="Q30" s="160" t="e">
        <v>#DIV/0!</v>
      </c>
      <c r="R30" s="139"/>
      <c r="S30" s="139"/>
    </row>
    <row r="31" spans="1:19" x14ac:dyDescent="0.4">
      <c r="A31" s="169"/>
      <c r="B31" s="169"/>
      <c r="C31" s="168" t="s">
        <v>121</v>
      </c>
      <c r="D31" s="167"/>
      <c r="E31" s="167"/>
      <c r="F31" s="6" t="s">
        <v>84</v>
      </c>
      <c r="G31" s="166">
        <v>3451</v>
      </c>
      <c r="H31" s="165">
        <v>4022</v>
      </c>
      <c r="I31" s="164">
        <v>0.85803083043262063</v>
      </c>
      <c r="J31" s="163">
        <v>-571</v>
      </c>
      <c r="K31" s="166">
        <v>4495</v>
      </c>
      <c r="L31" s="165">
        <v>6815</v>
      </c>
      <c r="M31" s="164">
        <v>0.65957446808510634</v>
      </c>
      <c r="N31" s="163">
        <v>-2320</v>
      </c>
      <c r="O31" s="162">
        <v>0.76774193548387093</v>
      </c>
      <c r="P31" s="161">
        <v>0.5901687454145268</v>
      </c>
      <c r="Q31" s="160">
        <v>0.17757319006934413</v>
      </c>
      <c r="R31" s="139"/>
      <c r="S31" s="139"/>
    </row>
    <row r="32" spans="1:19" x14ac:dyDescent="0.4">
      <c r="A32" s="169"/>
      <c r="B32" s="169"/>
      <c r="C32" s="168" t="s">
        <v>120</v>
      </c>
      <c r="D32" s="167"/>
      <c r="E32" s="167"/>
      <c r="F32" s="173"/>
      <c r="G32" s="166"/>
      <c r="H32" s="165"/>
      <c r="I32" s="164" t="e">
        <v>#DIV/0!</v>
      </c>
      <c r="J32" s="163">
        <v>0</v>
      </c>
      <c r="K32" s="166"/>
      <c r="L32" s="165"/>
      <c r="M32" s="164" t="e">
        <v>#DIV/0!</v>
      </c>
      <c r="N32" s="163">
        <v>0</v>
      </c>
      <c r="O32" s="162" t="e">
        <v>#DIV/0!</v>
      </c>
      <c r="P32" s="161" t="e">
        <v>#DIV/0!</v>
      </c>
      <c r="Q32" s="160" t="e">
        <v>#DIV/0!</v>
      </c>
      <c r="R32" s="139"/>
      <c r="S32" s="139"/>
    </row>
    <row r="33" spans="1:19" x14ac:dyDescent="0.4">
      <c r="A33" s="169"/>
      <c r="B33" s="169"/>
      <c r="C33" s="168" t="s">
        <v>119</v>
      </c>
      <c r="D33" s="167"/>
      <c r="E33" s="167"/>
      <c r="F33" s="6" t="s">
        <v>84</v>
      </c>
      <c r="G33" s="166">
        <v>2448</v>
      </c>
      <c r="H33" s="165">
        <v>2348</v>
      </c>
      <c r="I33" s="164">
        <v>1.0425894378194207</v>
      </c>
      <c r="J33" s="163">
        <v>100</v>
      </c>
      <c r="K33" s="166">
        <v>4210</v>
      </c>
      <c r="L33" s="165">
        <v>4640</v>
      </c>
      <c r="M33" s="164">
        <v>0.90732758620689657</v>
      </c>
      <c r="N33" s="163">
        <v>-430</v>
      </c>
      <c r="O33" s="162">
        <v>0.58147268408551067</v>
      </c>
      <c r="P33" s="161">
        <v>0.50603448275862073</v>
      </c>
      <c r="Q33" s="160">
        <v>7.5438201326889942E-2</v>
      </c>
      <c r="R33" s="139"/>
      <c r="S33" s="139"/>
    </row>
    <row r="34" spans="1:19" x14ac:dyDescent="0.4">
      <c r="A34" s="169"/>
      <c r="B34" s="169"/>
      <c r="C34" s="168" t="s">
        <v>94</v>
      </c>
      <c r="D34" s="167"/>
      <c r="E34" s="167"/>
      <c r="F34" s="173"/>
      <c r="G34" s="166"/>
      <c r="H34" s="165"/>
      <c r="I34" s="164" t="e">
        <v>#DIV/0!</v>
      </c>
      <c r="J34" s="163">
        <v>0</v>
      </c>
      <c r="K34" s="166"/>
      <c r="L34" s="165"/>
      <c r="M34" s="164" t="e">
        <v>#DIV/0!</v>
      </c>
      <c r="N34" s="163">
        <v>0</v>
      </c>
      <c r="O34" s="162" t="e">
        <v>#DIV/0!</v>
      </c>
      <c r="P34" s="161" t="e">
        <v>#DIV/0!</v>
      </c>
      <c r="Q34" s="160" t="e">
        <v>#DIV/0!</v>
      </c>
      <c r="R34" s="139"/>
      <c r="S34" s="139"/>
    </row>
    <row r="35" spans="1:19" x14ac:dyDescent="0.4">
      <c r="A35" s="169"/>
      <c r="B35" s="169"/>
      <c r="C35" s="168" t="s">
        <v>90</v>
      </c>
      <c r="D35" s="167"/>
      <c r="E35" s="167"/>
      <c r="F35" s="173"/>
      <c r="G35" s="166"/>
      <c r="H35" s="165"/>
      <c r="I35" s="164" t="e">
        <v>#DIV/0!</v>
      </c>
      <c r="J35" s="163">
        <v>0</v>
      </c>
      <c r="K35" s="166"/>
      <c r="L35" s="165"/>
      <c r="M35" s="164" t="e">
        <v>#DIV/0!</v>
      </c>
      <c r="N35" s="163">
        <v>0</v>
      </c>
      <c r="O35" s="162" t="e">
        <v>#DIV/0!</v>
      </c>
      <c r="P35" s="161" t="e">
        <v>#DIV/0!</v>
      </c>
      <c r="Q35" s="160" t="e">
        <v>#DIV/0!</v>
      </c>
      <c r="R35" s="139"/>
      <c r="S35" s="139"/>
    </row>
    <row r="36" spans="1:19" x14ac:dyDescent="0.4">
      <c r="A36" s="169"/>
      <c r="B36" s="150"/>
      <c r="C36" s="149" t="s">
        <v>93</v>
      </c>
      <c r="D36" s="147"/>
      <c r="E36" s="147"/>
      <c r="F36" s="6" t="s">
        <v>84</v>
      </c>
      <c r="G36" s="146">
        <v>14547</v>
      </c>
      <c r="H36" s="145">
        <v>13906</v>
      </c>
      <c r="I36" s="144">
        <v>1.0460952107004171</v>
      </c>
      <c r="J36" s="143">
        <v>641</v>
      </c>
      <c r="K36" s="146">
        <v>18135</v>
      </c>
      <c r="L36" s="145">
        <v>18120</v>
      </c>
      <c r="M36" s="144">
        <v>1.0008278145695364</v>
      </c>
      <c r="N36" s="143">
        <v>15</v>
      </c>
      <c r="O36" s="142">
        <v>0.80215053763440858</v>
      </c>
      <c r="P36" s="141">
        <v>0.76743929359823404</v>
      </c>
      <c r="Q36" s="140">
        <v>3.4711244036174538E-2</v>
      </c>
      <c r="R36" s="139"/>
      <c r="S36" s="139"/>
    </row>
    <row r="37" spans="1:19" x14ac:dyDescent="0.4">
      <c r="A37" s="169"/>
      <c r="B37" s="159" t="s">
        <v>118</v>
      </c>
      <c r="C37" s="158"/>
      <c r="D37" s="158"/>
      <c r="E37" s="158"/>
      <c r="F37" s="174"/>
      <c r="G37" s="157">
        <v>1585</v>
      </c>
      <c r="H37" s="156">
        <v>1629</v>
      </c>
      <c r="I37" s="155">
        <v>0.9729895641497851</v>
      </c>
      <c r="J37" s="154">
        <v>-44</v>
      </c>
      <c r="K37" s="157">
        <v>2726</v>
      </c>
      <c r="L37" s="156">
        <v>2726</v>
      </c>
      <c r="M37" s="155">
        <v>1</v>
      </c>
      <c r="N37" s="154">
        <v>0</v>
      </c>
      <c r="O37" s="153">
        <v>0.58143800440205429</v>
      </c>
      <c r="P37" s="152">
        <v>0.59757887013939837</v>
      </c>
      <c r="Q37" s="151">
        <v>-1.6140865737344079E-2</v>
      </c>
      <c r="R37" s="139"/>
      <c r="S37" s="139"/>
    </row>
    <row r="38" spans="1:19" x14ac:dyDescent="0.4">
      <c r="A38" s="169"/>
      <c r="B38" s="169"/>
      <c r="C38" s="168" t="s">
        <v>117</v>
      </c>
      <c r="D38" s="167"/>
      <c r="E38" s="167"/>
      <c r="F38" s="6" t="s">
        <v>84</v>
      </c>
      <c r="G38" s="166">
        <v>930</v>
      </c>
      <c r="H38" s="165">
        <v>894</v>
      </c>
      <c r="I38" s="164">
        <v>1.0402684563758389</v>
      </c>
      <c r="J38" s="163">
        <v>36</v>
      </c>
      <c r="K38" s="166">
        <v>1517</v>
      </c>
      <c r="L38" s="165">
        <v>1517</v>
      </c>
      <c r="M38" s="164">
        <v>1</v>
      </c>
      <c r="N38" s="163">
        <v>0</v>
      </c>
      <c r="O38" s="162">
        <v>0.61305207646671056</v>
      </c>
      <c r="P38" s="161">
        <v>0.58932102834541855</v>
      </c>
      <c r="Q38" s="160">
        <v>2.3731048121292009E-2</v>
      </c>
      <c r="R38" s="139"/>
      <c r="S38" s="139"/>
    </row>
    <row r="39" spans="1:19" x14ac:dyDescent="0.4">
      <c r="A39" s="150"/>
      <c r="B39" s="150"/>
      <c r="C39" s="186" t="s">
        <v>116</v>
      </c>
      <c r="D39" s="185"/>
      <c r="E39" s="185"/>
      <c r="F39" s="6" t="s">
        <v>84</v>
      </c>
      <c r="G39" s="184">
        <v>655</v>
      </c>
      <c r="H39" s="183">
        <v>735</v>
      </c>
      <c r="I39" s="182">
        <v>0.891156462585034</v>
      </c>
      <c r="J39" s="181">
        <v>-80</v>
      </c>
      <c r="K39" s="184">
        <v>1209</v>
      </c>
      <c r="L39" s="183">
        <v>1209</v>
      </c>
      <c r="M39" s="182">
        <v>1</v>
      </c>
      <c r="N39" s="181">
        <v>0</v>
      </c>
      <c r="O39" s="180">
        <v>0.54177005789909016</v>
      </c>
      <c r="P39" s="179">
        <v>0.60794044665012403</v>
      </c>
      <c r="Q39" s="178">
        <v>-6.6170388751033871E-2</v>
      </c>
      <c r="R39" s="139"/>
      <c r="S39" s="139"/>
    </row>
    <row r="40" spans="1:19" x14ac:dyDescent="0.4">
      <c r="A40" s="159" t="s">
        <v>115</v>
      </c>
      <c r="B40" s="158" t="s">
        <v>114</v>
      </c>
      <c r="C40" s="158"/>
      <c r="D40" s="158"/>
      <c r="E40" s="158"/>
      <c r="F40" s="174"/>
      <c r="G40" s="157">
        <v>251230</v>
      </c>
      <c r="H40" s="156">
        <v>239299</v>
      </c>
      <c r="I40" s="155">
        <v>1.0498581272800973</v>
      </c>
      <c r="J40" s="154">
        <v>11931</v>
      </c>
      <c r="K40" s="177">
        <v>385661</v>
      </c>
      <c r="L40" s="156">
        <v>377481</v>
      </c>
      <c r="M40" s="155">
        <v>1.0216699648459129</v>
      </c>
      <c r="N40" s="154">
        <v>8180</v>
      </c>
      <c r="O40" s="153">
        <v>0.65142703047495076</v>
      </c>
      <c r="P40" s="152">
        <v>0.63393654250147691</v>
      </c>
      <c r="Q40" s="151">
        <v>1.7490487973473856E-2</v>
      </c>
      <c r="R40" s="139"/>
      <c r="S40" s="139"/>
    </row>
    <row r="41" spans="1:19" x14ac:dyDescent="0.4">
      <c r="A41" s="176"/>
      <c r="B41" s="159" t="s">
        <v>113</v>
      </c>
      <c r="C41" s="158"/>
      <c r="D41" s="158"/>
      <c r="E41" s="158"/>
      <c r="F41" s="174"/>
      <c r="G41" s="157">
        <v>246113</v>
      </c>
      <c r="H41" s="156">
        <v>235795</v>
      </c>
      <c r="I41" s="155">
        <v>1.0437583494136857</v>
      </c>
      <c r="J41" s="154">
        <v>10318</v>
      </c>
      <c r="K41" s="157">
        <v>375623</v>
      </c>
      <c r="L41" s="156">
        <v>367473</v>
      </c>
      <c r="M41" s="155">
        <v>1.0221785001891295</v>
      </c>
      <c r="N41" s="154">
        <v>8150</v>
      </c>
      <c r="O41" s="153">
        <v>0.65521280645753854</v>
      </c>
      <c r="P41" s="152">
        <v>0.64166619044120243</v>
      </c>
      <c r="Q41" s="151">
        <v>1.354661601633611E-2</v>
      </c>
      <c r="R41" s="139"/>
      <c r="S41" s="139"/>
    </row>
    <row r="42" spans="1:19" x14ac:dyDescent="0.4">
      <c r="A42" s="169"/>
      <c r="B42" s="169"/>
      <c r="C42" s="168" t="s">
        <v>98</v>
      </c>
      <c r="D42" s="167"/>
      <c r="E42" s="167"/>
      <c r="F42" s="6" t="s">
        <v>84</v>
      </c>
      <c r="G42" s="166">
        <v>98293</v>
      </c>
      <c r="H42" s="165">
        <v>94220</v>
      </c>
      <c r="I42" s="164">
        <v>1.043228613882403</v>
      </c>
      <c r="J42" s="163">
        <v>4073</v>
      </c>
      <c r="K42" s="166">
        <v>142377</v>
      </c>
      <c r="L42" s="165">
        <v>140235</v>
      </c>
      <c r="M42" s="164">
        <v>1.0152743608942132</v>
      </c>
      <c r="N42" s="163">
        <v>2142</v>
      </c>
      <c r="O42" s="162">
        <v>0.69037133806724404</v>
      </c>
      <c r="P42" s="161">
        <v>0.67187221449709411</v>
      </c>
      <c r="Q42" s="160">
        <v>1.8499123570149933E-2</v>
      </c>
      <c r="R42" s="139"/>
      <c r="S42" s="139"/>
    </row>
    <row r="43" spans="1:19" x14ac:dyDescent="0.4">
      <c r="A43" s="169"/>
      <c r="B43" s="169"/>
      <c r="C43" s="168" t="s">
        <v>112</v>
      </c>
      <c r="D43" s="167"/>
      <c r="E43" s="167"/>
      <c r="F43" s="6" t="s">
        <v>84</v>
      </c>
      <c r="G43" s="166">
        <v>14678</v>
      </c>
      <c r="H43" s="165">
        <v>13774</v>
      </c>
      <c r="I43" s="164">
        <v>1.0656308987948309</v>
      </c>
      <c r="J43" s="163">
        <v>904</v>
      </c>
      <c r="K43" s="166">
        <v>19224</v>
      </c>
      <c r="L43" s="165">
        <v>20167</v>
      </c>
      <c r="M43" s="164">
        <v>0.95324044230673877</v>
      </c>
      <c r="N43" s="163">
        <v>-943</v>
      </c>
      <c r="O43" s="162">
        <v>0.76352476071577191</v>
      </c>
      <c r="P43" s="161">
        <v>0.6829969752566073</v>
      </c>
      <c r="Q43" s="160">
        <v>8.0527785459164614E-2</v>
      </c>
      <c r="R43" s="139"/>
      <c r="S43" s="139"/>
    </row>
    <row r="44" spans="1:19" x14ac:dyDescent="0.4">
      <c r="A44" s="169"/>
      <c r="B44" s="169"/>
      <c r="C44" s="168" t="s">
        <v>96</v>
      </c>
      <c r="D44" s="167"/>
      <c r="E44" s="167"/>
      <c r="F44" s="6" t="s">
        <v>84</v>
      </c>
      <c r="G44" s="166">
        <v>14173</v>
      </c>
      <c r="H44" s="165">
        <v>13779</v>
      </c>
      <c r="I44" s="164">
        <v>1.0285942376079542</v>
      </c>
      <c r="J44" s="163">
        <v>394</v>
      </c>
      <c r="K44" s="166">
        <v>24116</v>
      </c>
      <c r="L44" s="165">
        <v>21449</v>
      </c>
      <c r="M44" s="164">
        <v>1.1243414611403795</v>
      </c>
      <c r="N44" s="163">
        <v>2667</v>
      </c>
      <c r="O44" s="162">
        <v>0.58770111129540559</v>
      </c>
      <c r="P44" s="161">
        <v>0.64240757144855243</v>
      </c>
      <c r="Q44" s="160">
        <v>-5.4706460153146841E-2</v>
      </c>
      <c r="R44" s="139"/>
      <c r="S44" s="139"/>
    </row>
    <row r="45" spans="1:19" x14ac:dyDescent="0.4">
      <c r="A45" s="169"/>
      <c r="B45" s="169"/>
      <c r="C45" s="168" t="s">
        <v>90</v>
      </c>
      <c r="D45" s="167"/>
      <c r="E45" s="167"/>
      <c r="F45" s="6" t="s">
        <v>84</v>
      </c>
      <c r="G45" s="166">
        <v>7711</v>
      </c>
      <c r="H45" s="165">
        <v>7042</v>
      </c>
      <c r="I45" s="164">
        <v>1.0950014200511218</v>
      </c>
      <c r="J45" s="163">
        <v>669</v>
      </c>
      <c r="K45" s="166">
        <v>11170</v>
      </c>
      <c r="L45" s="165">
        <v>11201</v>
      </c>
      <c r="M45" s="164">
        <v>0.99723238996518171</v>
      </c>
      <c r="N45" s="163">
        <v>-31</v>
      </c>
      <c r="O45" s="162">
        <v>0.69033124440465532</v>
      </c>
      <c r="P45" s="161">
        <v>0.62869386661905191</v>
      </c>
      <c r="Q45" s="160">
        <v>6.1637377785603409E-2</v>
      </c>
      <c r="R45" s="139"/>
      <c r="S45" s="139"/>
    </row>
    <row r="46" spans="1:19" x14ac:dyDescent="0.4">
      <c r="A46" s="169"/>
      <c r="B46" s="169"/>
      <c r="C46" s="168" t="s">
        <v>93</v>
      </c>
      <c r="D46" s="167"/>
      <c r="E46" s="167"/>
      <c r="F46" s="6" t="s">
        <v>84</v>
      </c>
      <c r="G46" s="166">
        <v>17772</v>
      </c>
      <c r="H46" s="165">
        <v>16106</v>
      </c>
      <c r="I46" s="164">
        <v>1.1034397119086055</v>
      </c>
      <c r="J46" s="163">
        <v>1666</v>
      </c>
      <c r="K46" s="166">
        <v>25408</v>
      </c>
      <c r="L46" s="165">
        <v>25388</v>
      </c>
      <c r="M46" s="164">
        <v>1.0007877737513786</v>
      </c>
      <c r="N46" s="163">
        <v>20</v>
      </c>
      <c r="O46" s="162">
        <v>0.69946473551637278</v>
      </c>
      <c r="P46" s="161">
        <v>0.63439420198518981</v>
      </c>
      <c r="Q46" s="160">
        <v>6.5070533531182972E-2</v>
      </c>
      <c r="R46" s="139"/>
      <c r="S46" s="139"/>
    </row>
    <row r="47" spans="1:19" x14ac:dyDescent="0.4">
      <c r="A47" s="169"/>
      <c r="B47" s="169"/>
      <c r="C47" s="168" t="s">
        <v>97</v>
      </c>
      <c r="D47" s="167"/>
      <c r="E47" s="167"/>
      <c r="F47" s="6" t="s">
        <v>84</v>
      </c>
      <c r="G47" s="166">
        <v>35711</v>
      </c>
      <c r="H47" s="165">
        <v>32959</v>
      </c>
      <c r="I47" s="164">
        <v>1.0834976789344337</v>
      </c>
      <c r="J47" s="163">
        <v>2752</v>
      </c>
      <c r="K47" s="166">
        <v>53683</v>
      </c>
      <c r="L47" s="165">
        <v>46097</v>
      </c>
      <c r="M47" s="164">
        <v>1.1645660238193374</v>
      </c>
      <c r="N47" s="163">
        <v>7586</v>
      </c>
      <c r="O47" s="162">
        <v>0.66521990201739845</v>
      </c>
      <c r="P47" s="161">
        <v>0.71499229884808124</v>
      </c>
      <c r="Q47" s="160">
        <v>-4.9772396830682797E-2</v>
      </c>
      <c r="R47" s="139"/>
      <c r="S47" s="139"/>
    </row>
    <row r="48" spans="1:19" x14ac:dyDescent="0.4">
      <c r="A48" s="169"/>
      <c r="B48" s="169"/>
      <c r="C48" s="168" t="s">
        <v>91</v>
      </c>
      <c r="D48" s="167"/>
      <c r="E48" s="167"/>
      <c r="F48" s="6" t="s">
        <v>84</v>
      </c>
      <c r="G48" s="166">
        <v>4725</v>
      </c>
      <c r="H48" s="165">
        <v>4328</v>
      </c>
      <c r="I48" s="164">
        <v>1.091728280961183</v>
      </c>
      <c r="J48" s="163">
        <v>397</v>
      </c>
      <c r="K48" s="166">
        <v>8370</v>
      </c>
      <c r="L48" s="165">
        <v>8370</v>
      </c>
      <c r="M48" s="164">
        <v>1</v>
      </c>
      <c r="N48" s="163">
        <v>0</v>
      </c>
      <c r="O48" s="162">
        <v>0.56451612903225812</v>
      </c>
      <c r="P48" s="161">
        <v>0.5170848267622461</v>
      </c>
      <c r="Q48" s="160">
        <v>4.7431302270012021E-2</v>
      </c>
      <c r="R48" s="139"/>
      <c r="S48" s="139"/>
    </row>
    <row r="49" spans="1:19" x14ac:dyDescent="0.4">
      <c r="A49" s="169"/>
      <c r="B49" s="169"/>
      <c r="C49" s="168" t="s">
        <v>111</v>
      </c>
      <c r="D49" s="167"/>
      <c r="E49" s="167"/>
      <c r="F49" s="6" t="s">
        <v>84</v>
      </c>
      <c r="G49" s="166">
        <v>4299</v>
      </c>
      <c r="H49" s="165">
        <v>4278</v>
      </c>
      <c r="I49" s="164">
        <v>1.0049088359046283</v>
      </c>
      <c r="J49" s="163">
        <v>21</v>
      </c>
      <c r="K49" s="166">
        <v>5270</v>
      </c>
      <c r="L49" s="165">
        <v>6386</v>
      </c>
      <c r="M49" s="164">
        <v>0.82524271844660191</v>
      </c>
      <c r="N49" s="163">
        <v>-1116</v>
      </c>
      <c r="O49" s="162">
        <v>0.81574952561669833</v>
      </c>
      <c r="P49" s="161">
        <v>0.66990291262135926</v>
      </c>
      <c r="Q49" s="160">
        <v>0.14584661299533908</v>
      </c>
      <c r="R49" s="139"/>
      <c r="S49" s="139"/>
    </row>
    <row r="50" spans="1:19" x14ac:dyDescent="0.4">
      <c r="A50" s="169"/>
      <c r="B50" s="169"/>
      <c r="C50" s="168" t="s">
        <v>110</v>
      </c>
      <c r="D50" s="167"/>
      <c r="E50" s="167"/>
      <c r="F50" s="6" t="s">
        <v>84</v>
      </c>
      <c r="G50" s="166">
        <v>5149</v>
      </c>
      <c r="H50" s="165">
        <v>5380</v>
      </c>
      <c r="I50" s="164">
        <v>0.95706319702602227</v>
      </c>
      <c r="J50" s="163">
        <v>-231</v>
      </c>
      <c r="K50" s="166">
        <v>8369</v>
      </c>
      <c r="L50" s="165">
        <v>9044</v>
      </c>
      <c r="M50" s="164">
        <v>0.92536488279522333</v>
      </c>
      <c r="N50" s="163">
        <v>-675</v>
      </c>
      <c r="O50" s="162">
        <v>0.61524674393595413</v>
      </c>
      <c r="P50" s="161">
        <v>0.5948695267580717</v>
      </c>
      <c r="Q50" s="160">
        <v>2.0377217177882434E-2</v>
      </c>
      <c r="R50" s="139"/>
      <c r="S50" s="139"/>
    </row>
    <row r="51" spans="1:19" x14ac:dyDescent="0.4">
      <c r="A51" s="169"/>
      <c r="B51" s="169"/>
      <c r="C51" s="168" t="s">
        <v>109</v>
      </c>
      <c r="D51" s="167"/>
      <c r="E51" s="167"/>
      <c r="F51" s="6" t="s">
        <v>88</v>
      </c>
      <c r="G51" s="166">
        <v>1677</v>
      </c>
      <c r="H51" s="165">
        <v>1823</v>
      </c>
      <c r="I51" s="164">
        <v>0.91991223258365329</v>
      </c>
      <c r="J51" s="163">
        <v>-146</v>
      </c>
      <c r="K51" s="166">
        <v>3906</v>
      </c>
      <c r="L51" s="165">
        <v>3986</v>
      </c>
      <c r="M51" s="164">
        <v>0.97992975413948824</v>
      </c>
      <c r="N51" s="163">
        <v>-80</v>
      </c>
      <c r="O51" s="162">
        <v>0.42933947772657449</v>
      </c>
      <c r="P51" s="161">
        <v>0.45735072754641243</v>
      </c>
      <c r="Q51" s="160">
        <v>-2.8011249819837936E-2</v>
      </c>
      <c r="R51" s="139"/>
      <c r="S51" s="139"/>
    </row>
    <row r="52" spans="1:19" x14ac:dyDescent="0.4">
      <c r="A52" s="169"/>
      <c r="B52" s="169"/>
      <c r="C52" s="168" t="s">
        <v>108</v>
      </c>
      <c r="D52" s="167"/>
      <c r="E52" s="167"/>
      <c r="F52" s="6" t="s">
        <v>84</v>
      </c>
      <c r="G52" s="166">
        <v>2805</v>
      </c>
      <c r="H52" s="165">
        <v>3041</v>
      </c>
      <c r="I52" s="164">
        <v>0.92239394935876351</v>
      </c>
      <c r="J52" s="163">
        <v>-236</v>
      </c>
      <c r="K52" s="166">
        <v>5170</v>
      </c>
      <c r="L52" s="165">
        <v>5456</v>
      </c>
      <c r="M52" s="164">
        <v>0.94758064516129037</v>
      </c>
      <c r="N52" s="163">
        <v>-286</v>
      </c>
      <c r="O52" s="162">
        <v>0.54255319148936165</v>
      </c>
      <c r="P52" s="161">
        <v>0.55736803519061584</v>
      </c>
      <c r="Q52" s="160">
        <v>-1.4814843701254188E-2</v>
      </c>
      <c r="R52" s="139"/>
      <c r="S52" s="139"/>
    </row>
    <row r="53" spans="1:19" x14ac:dyDescent="0.4">
      <c r="A53" s="169"/>
      <c r="B53" s="169"/>
      <c r="C53" s="168" t="s">
        <v>107</v>
      </c>
      <c r="D53" s="167"/>
      <c r="E53" s="167"/>
      <c r="F53" s="6" t="s">
        <v>84</v>
      </c>
      <c r="G53" s="166">
        <v>4814</v>
      </c>
      <c r="H53" s="165">
        <v>4849</v>
      </c>
      <c r="I53" s="164">
        <v>0.99278201691070322</v>
      </c>
      <c r="J53" s="163">
        <v>-35</v>
      </c>
      <c r="K53" s="166">
        <v>8100</v>
      </c>
      <c r="L53" s="165">
        <v>8370</v>
      </c>
      <c r="M53" s="164">
        <v>0.967741935483871</v>
      </c>
      <c r="N53" s="163">
        <v>-270</v>
      </c>
      <c r="O53" s="162">
        <v>0.59432098765432095</v>
      </c>
      <c r="P53" s="161">
        <v>0.57933094384707284</v>
      </c>
      <c r="Q53" s="160">
        <v>1.499004380724811E-2</v>
      </c>
      <c r="R53" s="139"/>
      <c r="S53" s="139"/>
    </row>
    <row r="54" spans="1:19" x14ac:dyDescent="0.4">
      <c r="A54" s="169"/>
      <c r="B54" s="169"/>
      <c r="C54" s="168" t="s">
        <v>106</v>
      </c>
      <c r="D54" s="167"/>
      <c r="E54" s="167"/>
      <c r="F54" s="6" t="s">
        <v>84</v>
      </c>
      <c r="G54" s="166">
        <v>3792</v>
      </c>
      <c r="H54" s="165">
        <v>3946</v>
      </c>
      <c r="I54" s="164">
        <v>0.9609731373542828</v>
      </c>
      <c r="J54" s="163">
        <v>-154</v>
      </c>
      <c r="K54" s="166">
        <v>8364</v>
      </c>
      <c r="L54" s="165">
        <v>7536</v>
      </c>
      <c r="M54" s="164">
        <v>1.1098726114649682</v>
      </c>
      <c r="N54" s="163">
        <v>828</v>
      </c>
      <c r="O54" s="162">
        <v>0.4533715925394548</v>
      </c>
      <c r="P54" s="161">
        <v>0.52361995753715496</v>
      </c>
      <c r="Q54" s="160">
        <v>-7.0248364997700152E-2</v>
      </c>
      <c r="R54" s="139"/>
      <c r="S54" s="139"/>
    </row>
    <row r="55" spans="1:19" x14ac:dyDescent="0.4">
      <c r="A55" s="169"/>
      <c r="B55" s="169"/>
      <c r="C55" s="168" t="s">
        <v>105</v>
      </c>
      <c r="D55" s="167"/>
      <c r="E55" s="167"/>
      <c r="F55" s="6" t="s">
        <v>84</v>
      </c>
      <c r="G55" s="166">
        <v>2737</v>
      </c>
      <c r="H55" s="165">
        <v>3037</v>
      </c>
      <c r="I55" s="164">
        <v>0.90121830754033583</v>
      </c>
      <c r="J55" s="163">
        <v>-300</v>
      </c>
      <c r="K55" s="166">
        <v>5446</v>
      </c>
      <c r="L55" s="165">
        <v>5456</v>
      </c>
      <c r="M55" s="164">
        <v>0.99816715542521994</v>
      </c>
      <c r="N55" s="163">
        <v>-10</v>
      </c>
      <c r="O55" s="162">
        <v>0.50257069408740362</v>
      </c>
      <c r="P55" s="161">
        <v>0.55663489736070382</v>
      </c>
      <c r="Q55" s="160">
        <v>-5.4064203273300193E-2</v>
      </c>
      <c r="R55" s="139"/>
      <c r="S55" s="139"/>
    </row>
    <row r="56" spans="1:19" x14ac:dyDescent="0.4">
      <c r="A56" s="169"/>
      <c r="B56" s="169"/>
      <c r="C56" s="168" t="s">
        <v>103</v>
      </c>
      <c r="D56" s="167"/>
      <c r="E56" s="167"/>
      <c r="F56" s="6" t="s">
        <v>84</v>
      </c>
      <c r="G56" s="166">
        <v>3380</v>
      </c>
      <c r="H56" s="165">
        <v>3487</v>
      </c>
      <c r="I56" s="164">
        <v>0.96931459707484946</v>
      </c>
      <c r="J56" s="163">
        <v>-107</v>
      </c>
      <c r="K56" s="166">
        <v>5146</v>
      </c>
      <c r="L56" s="165">
        <v>5456</v>
      </c>
      <c r="M56" s="164">
        <v>0.94318181818181823</v>
      </c>
      <c r="N56" s="163">
        <v>-310</v>
      </c>
      <c r="O56" s="162">
        <v>0.65682083171395256</v>
      </c>
      <c r="P56" s="161">
        <v>0.63911290322580649</v>
      </c>
      <c r="Q56" s="160">
        <v>1.7707928488146063E-2</v>
      </c>
      <c r="R56" s="139"/>
      <c r="S56" s="139"/>
    </row>
    <row r="57" spans="1:19" x14ac:dyDescent="0.4">
      <c r="A57" s="169"/>
      <c r="B57" s="169"/>
      <c r="C57" s="168" t="s">
        <v>102</v>
      </c>
      <c r="D57" s="167"/>
      <c r="E57" s="167"/>
      <c r="F57" s="6" t="s">
        <v>84</v>
      </c>
      <c r="G57" s="166">
        <v>2761</v>
      </c>
      <c r="H57" s="165">
        <v>2298</v>
      </c>
      <c r="I57" s="164">
        <v>1.2014795474325501</v>
      </c>
      <c r="J57" s="163">
        <v>463</v>
      </c>
      <c r="K57" s="166">
        <v>5446</v>
      </c>
      <c r="L57" s="165">
        <v>5456</v>
      </c>
      <c r="M57" s="164">
        <v>0.99816715542521994</v>
      </c>
      <c r="N57" s="163">
        <v>-10</v>
      </c>
      <c r="O57" s="162">
        <v>0.50697759823723831</v>
      </c>
      <c r="P57" s="161">
        <v>0.42118768328445749</v>
      </c>
      <c r="Q57" s="160">
        <v>8.5789914952780821E-2</v>
      </c>
      <c r="R57" s="139"/>
      <c r="S57" s="139"/>
    </row>
    <row r="58" spans="1:19" x14ac:dyDescent="0.4">
      <c r="A58" s="169"/>
      <c r="B58" s="169"/>
      <c r="C58" s="168" t="s">
        <v>104</v>
      </c>
      <c r="D58" s="167"/>
      <c r="E58" s="167"/>
      <c r="F58" s="6" t="s">
        <v>84</v>
      </c>
      <c r="G58" s="166">
        <v>1986</v>
      </c>
      <c r="H58" s="165">
        <v>2014</v>
      </c>
      <c r="I58" s="164">
        <v>0.98609731876861961</v>
      </c>
      <c r="J58" s="163">
        <v>-28</v>
      </c>
      <c r="K58" s="166">
        <v>3715</v>
      </c>
      <c r="L58" s="165">
        <v>3716</v>
      </c>
      <c r="M58" s="164">
        <v>0.99973089343379984</v>
      </c>
      <c r="N58" s="163">
        <v>-1</v>
      </c>
      <c r="O58" s="162">
        <v>0.53458950201884248</v>
      </c>
      <c r="P58" s="161">
        <v>0.5419806243272336</v>
      </c>
      <c r="Q58" s="160">
        <v>-7.3911223083911182E-3</v>
      </c>
      <c r="R58" s="139"/>
      <c r="S58" s="139"/>
    </row>
    <row r="59" spans="1:19" x14ac:dyDescent="0.4">
      <c r="A59" s="169"/>
      <c r="B59" s="169"/>
      <c r="C59" s="168" t="s">
        <v>101</v>
      </c>
      <c r="D59" s="167"/>
      <c r="E59" s="167"/>
      <c r="F59" s="6" t="s">
        <v>84</v>
      </c>
      <c r="G59" s="166">
        <v>5478</v>
      </c>
      <c r="H59" s="165">
        <v>5814</v>
      </c>
      <c r="I59" s="164">
        <v>0.94220846233230138</v>
      </c>
      <c r="J59" s="163">
        <v>-336</v>
      </c>
      <c r="K59" s="166">
        <v>11387</v>
      </c>
      <c r="L59" s="165">
        <v>12931</v>
      </c>
      <c r="M59" s="164">
        <v>0.88059701492537312</v>
      </c>
      <c r="N59" s="163">
        <v>-1544</v>
      </c>
      <c r="O59" s="162">
        <v>0.48107490998507069</v>
      </c>
      <c r="P59" s="161">
        <v>0.44961719897919727</v>
      </c>
      <c r="Q59" s="160">
        <v>3.1457711005873412E-2</v>
      </c>
      <c r="R59" s="139"/>
      <c r="S59" s="139"/>
    </row>
    <row r="60" spans="1:19" x14ac:dyDescent="0.4">
      <c r="A60" s="169"/>
      <c r="B60" s="169"/>
      <c r="C60" s="168" t="s">
        <v>98</v>
      </c>
      <c r="D60" s="5" t="s">
        <v>0</v>
      </c>
      <c r="E60" s="167" t="s">
        <v>89</v>
      </c>
      <c r="F60" s="6" t="s">
        <v>84</v>
      </c>
      <c r="G60" s="166">
        <v>7885</v>
      </c>
      <c r="H60" s="165">
        <v>7345</v>
      </c>
      <c r="I60" s="164">
        <v>1.0735194009530293</v>
      </c>
      <c r="J60" s="163">
        <v>540</v>
      </c>
      <c r="K60" s="166">
        <v>9720</v>
      </c>
      <c r="L60" s="165">
        <v>9720</v>
      </c>
      <c r="M60" s="164">
        <v>1</v>
      </c>
      <c r="N60" s="163">
        <v>0</v>
      </c>
      <c r="O60" s="162">
        <v>0.81121399176954734</v>
      </c>
      <c r="P60" s="161">
        <v>0.75565843621399176</v>
      </c>
      <c r="Q60" s="160">
        <v>5.555555555555558E-2</v>
      </c>
      <c r="R60" s="139"/>
      <c r="S60" s="139"/>
    </row>
    <row r="61" spans="1:19" x14ac:dyDescent="0.4">
      <c r="A61" s="169"/>
      <c r="B61" s="169"/>
      <c r="C61" s="168" t="s">
        <v>96</v>
      </c>
      <c r="D61" s="5" t="s">
        <v>0</v>
      </c>
      <c r="E61" s="167" t="s">
        <v>89</v>
      </c>
      <c r="F61" s="6" t="s">
        <v>84</v>
      </c>
      <c r="G61" s="166">
        <v>2758</v>
      </c>
      <c r="H61" s="165">
        <v>2718</v>
      </c>
      <c r="I61" s="164">
        <v>1.0147167034584252</v>
      </c>
      <c r="J61" s="163">
        <v>40</v>
      </c>
      <c r="K61" s="166">
        <v>5366</v>
      </c>
      <c r="L61" s="165">
        <v>5177</v>
      </c>
      <c r="M61" s="164">
        <v>1.0365076299014873</v>
      </c>
      <c r="N61" s="163">
        <v>189</v>
      </c>
      <c r="O61" s="162">
        <v>0.51397689153932169</v>
      </c>
      <c r="P61" s="161">
        <v>0.52501448715472276</v>
      </c>
      <c r="Q61" s="160">
        <v>-1.1037595615401075E-2</v>
      </c>
      <c r="R61" s="139"/>
      <c r="S61" s="139"/>
    </row>
    <row r="62" spans="1:19" x14ac:dyDescent="0.4">
      <c r="A62" s="169"/>
      <c r="B62" s="169"/>
      <c r="C62" s="168" t="s">
        <v>93</v>
      </c>
      <c r="D62" s="5" t="s">
        <v>0</v>
      </c>
      <c r="E62" s="167" t="s">
        <v>89</v>
      </c>
      <c r="F62" s="6" t="s">
        <v>84</v>
      </c>
      <c r="G62" s="166">
        <v>3529</v>
      </c>
      <c r="H62" s="165">
        <v>3557</v>
      </c>
      <c r="I62" s="164">
        <v>0.99212819791959517</v>
      </c>
      <c r="J62" s="163">
        <v>-28</v>
      </c>
      <c r="K62" s="166">
        <v>5870</v>
      </c>
      <c r="L62" s="165">
        <v>5876</v>
      </c>
      <c r="M62" s="164">
        <v>0.99897889720898569</v>
      </c>
      <c r="N62" s="163">
        <v>-6</v>
      </c>
      <c r="O62" s="162">
        <v>0.60119250425894377</v>
      </c>
      <c r="P62" s="161">
        <v>0.60534377127297478</v>
      </c>
      <c r="Q62" s="160">
        <v>-4.1512670140310126E-3</v>
      </c>
      <c r="R62" s="139"/>
      <c r="S62" s="139"/>
    </row>
    <row r="63" spans="1:19" x14ac:dyDescent="0.4">
      <c r="A63" s="169"/>
      <c r="B63" s="150"/>
      <c r="C63" s="149" t="s">
        <v>97</v>
      </c>
      <c r="D63" s="11" t="s">
        <v>0</v>
      </c>
      <c r="E63" s="147" t="s">
        <v>89</v>
      </c>
      <c r="F63" s="6" t="s">
        <v>88</v>
      </c>
      <c r="G63" s="146">
        <v>0</v>
      </c>
      <c r="H63" s="145"/>
      <c r="I63" s="144" t="e">
        <v>#DIV/0!</v>
      </c>
      <c r="J63" s="143">
        <v>0</v>
      </c>
      <c r="K63" s="146">
        <v>0</v>
      </c>
      <c r="L63" s="145"/>
      <c r="M63" s="144" t="e">
        <v>#DIV/0!</v>
      </c>
      <c r="N63" s="143">
        <v>0</v>
      </c>
      <c r="O63" s="142" t="e">
        <v>#DIV/0!</v>
      </c>
      <c r="P63" s="141" t="e">
        <v>#DIV/0!</v>
      </c>
      <c r="Q63" s="140" t="e">
        <v>#DIV/0!</v>
      </c>
      <c r="R63" s="139"/>
      <c r="S63" s="139"/>
    </row>
    <row r="64" spans="1:19" x14ac:dyDescent="0.4">
      <c r="A64" s="169"/>
      <c r="B64" s="159" t="s">
        <v>1</v>
      </c>
      <c r="C64" s="158"/>
      <c r="D64" s="175"/>
      <c r="E64" s="158"/>
      <c r="F64" s="174"/>
      <c r="G64" s="157">
        <v>5117</v>
      </c>
      <c r="H64" s="156">
        <v>3504</v>
      </c>
      <c r="I64" s="155">
        <v>1.4603310502283104</v>
      </c>
      <c r="J64" s="154">
        <v>1613</v>
      </c>
      <c r="K64" s="157">
        <v>10038</v>
      </c>
      <c r="L64" s="156">
        <v>10008</v>
      </c>
      <c r="M64" s="155">
        <v>1.0029976019184652</v>
      </c>
      <c r="N64" s="154">
        <v>30</v>
      </c>
      <c r="O64" s="153">
        <v>0.50976290097629007</v>
      </c>
      <c r="P64" s="152">
        <v>0.3501199040767386</v>
      </c>
      <c r="Q64" s="151">
        <v>0.15964299689955147</v>
      </c>
      <c r="R64" s="139"/>
      <c r="S64" s="139"/>
    </row>
    <row r="65" spans="1:19" x14ac:dyDescent="0.4">
      <c r="A65" s="169"/>
      <c r="B65" s="169"/>
      <c r="C65" s="168" t="s">
        <v>104</v>
      </c>
      <c r="D65" s="167"/>
      <c r="E65" s="167"/>
      <c r="F65" s="6" t="s">
        <v>84</v>
      </c>
      <c r="G65" s="166">
        <v>1147</v>
      </c>
      <c r="H65" s="165">
        <v>730</v>
      </c>
      <c r="I65" s="164">
        <v>1.5712328767123287</v>
      </c>
      <c r="J65" s="163">
        <v>417</v>
      </c>
      <c r="K65" s="166">
        <v>1679</v>
      </c>
      <c r="L65" s="165">
        <v>1678</v>
      </c>
      <c r="M65" s="164">
        <v>1.0005959475566151</v>
      </c>
      <c r="N65" s="163">
        <v>1</v>
      </c>
      <c r="O65" s="162">
        <v>0.68314472900536038</v>
      </c>
      <c r="P65" s="161">
        <v>0.43504171632896305</v>
      </c>
      <c r="Q65" s="160">
        <v>0.24810301267639734</v>
      </c>
      <c r="R65" s="139"/>
      <c r="S65" s="139"/>
    </row>
    <row r="66" spans="1:19" x14ac:dyDescent="0.4">
      <c r="A66" s="169"/>
      <c r="B66" s="169"/>
      <c r="C66" s="168" t="s">
        <v>103</v>
      </c>
      <c r="D66" s="167"/>
      <c r="E66" s="167"/>
      <c r="F66" s="173"/>
      <c r="G66" s="166"/>
      <c r="H66" s="165"/>
      <c r="I66" s="164" t="e">
        <v>#DIV/0!</v>
      </c>
      <c r="J66" s="163">
        <v>0</v>
      </c>
      <c r="K66" s="166"/>
      <c r="L66" s="165"/>
      <c r="M66" s="164" t="e">
        <v>#DIV/0!</v>
      </c>
      <c r="N66" s="163">
        <v>0</v>
      </c>
      <c r="O66" s="162" t="e">
        <v>#DIV/0!</v>
      </c>
      <c r="P66" s="161" t="e">
        <v>#DIV/0!</v>
      </c>
      <c r="Q66" s="160" t="e">
        <v>#DIV/0!</v>
      </c>
      <c r="R66" s="139"/>
      <c r="S66" s="139"/>
    </row>
    <row r="67" spans="1:19" x14ac:dyDescent="0.4">
      <c r="A67" s="169"/>
      <c r="B67" s="169"/>
      <c r="C67" s="168" t="s">
        <v>102</v>
      </c>
      <c r="D67" s="167"/>
      <c r="E67" s="167"/>
      <c r="F67" s="173"/>
      <c r="G67" s="166"/>
      <c r="H67" s="165"/>
      <c r="I67" s="164" t="e">
        <v>#DIV/0!</v>
      </c>
      <c r="J67" s="163">
        <v>0</v>
      </c>
      <c r="K67" s="166"/>
      <c r="L67" s="165"/>
      <c r="M67" s="164" t="e">
        <v>#DIV/0!</v>
      </c>
      <c r="N67" s="163">
        <v>0</v>
      </c>
      <c r="O67" s="162" t="e">
        <v>#DIV/0!</v>
      </c>
      <c r="P67" s="161" t="e">
        <v>#DIV/0!</v>
      </c>
      <c r="Q67" s="160" t="e">
        <v>#DIV/0!</v>
      </c>
      <c r="R67" s="139"/>
      <c r="S67" s="139"/>
    </row>
    <row r="68" spans="1:19" x14ac:dyDescent="0.4">
      <c r="A68" s="169"/>
      <c r="B68" s="169"/>
      <c r="C68" s="168" t="s">
        <v>101</v>
      </c>
      <c r="D68" s="167"/>
      <c r="E68" s="167"/>
      <c r="F68" s="6" t="s">
        <v>84</v>
      </c>
      <c r="G68" s="166">
        <v>1974</v>
      </c>
      <c r="H68" s="165">
        <v>1459</v>
      </c>
      <c r="I68" s="164">
        <v>1.3529814941740919</v>
      </c>
      <c r="J68" s="163">
        <v>515</v>
      </c>
      <c r="K68" s="166">
        <v>3347</v>
      </c>
      <c r="L68" s="165">
        <v>3349</v>
      </c>
      <c r="M68" s="164">
        <v>0.99940280680800242</v>
      </c>
      <c r="N68" s="163">
        <v>-2</v>
      </c>
      <c r="O68" s="162">
        <v>0.58978189423364202</v>
      </c>
      <c r="P68" s="161">
        <v>0.43565243356225741</v>
      </c>
      <c r="Q68" s="160">
        <v>0.15412946067138461</v>
      </c>
      <c r="R68" s="139"/>
      <c r="S68" s="139"/>
    </row>
    <row r="69" spans="1:19" x14ac:dyDescent="0.4">
      <c r="A69" s="150"/>
      <c r="B69" s="150"/>
      <c r="C69" s="149" t="s">
        <v>90</v>
      </c>
      <c r="D69" s="147"/>
      <c r="E69" s="147"/>
      <c r="F69" s="12" t="s">
        <v>84</v>
      </c>
      <c r="G69" s="146">
        <v>1996</v>
      </c>
      <c r="H69" s="145">
        <v>1315</v>
      </c>
      <c r="I69" s="144">
        <v>1.51787072243346</v>
      </c>
      <c r="J69" s="143">
        <v>681</v>
      </c>
      <c r="K69" s="146">
        <v>5012</v>
      </c>
      <c r="L69" s="145">
        <v>4981</v>
      </c>
      <c r="M69" s="144">
        <v>1.0062236498695041</v>
      </c>
      <c r="N69" s="143">
        <v>31</v>
      </c>
      <c r="O69" s="142">
        <v>0.39824421388667197</v>
      </c>
      <c r="P69" s="141">
        <v>0.26400321220638429</v>
      </c>
      <c r="Q69" s="140">
        <v>0.13424100168028769</v>
      </c>
      <c r="R69" s="139"/>
      <c r="S69" s="139"/>
    </row>
    <row r="70" spans="1:19" x14ac:dyDescent="0.4">
      <c r="A70" s="159" t="s">
        <v>100</v>
      </c>
      <c r="B70" s="158" t="s">
        <v>99</v>
      </c>
      <c r="C70" s="158"/>
      <c r="D70" s="158"/>
      <c r="E70" s="158"/>
      <c r="F70" s="158"/>
      <c r="G70" s="157">
        <v>38553</v>
      </c>
      <c r="H70" s="156">
        <v>46790</v>
      </c>
      <c r="I70" s="155">
        <v>0.82395811070741609</v>
      </c>
      <c r="J70" s="154">
        <v>-8237</v>
      </c>
      <c r="K70" s="157">
        <v>80181</v>
      </c>
      <c r="L70" s="156">
        <v>88323</v>
      </c>
      <c r="M70" s="155">
        <v>0.90781563126252507</v>
      </c>
      <c r="N70" s="154">
        <v>-8142</v>
      </c>
      <c r="O70" s="153">
        <v>0.48082463426497551</v>
      </c>
      <c r="P70" s="152">
        <v>0.52976008514203543</v>
      </c>
      <c r="Q70" s="151">
        <v>-4.8935450877059916E-2</v>
      </c>
      <c r="R70" s="139"/>
      <c r="S70" s="139"/>
    </row>
    <row r="71" spans="1:19" x14ac:dyDescent="0.4">
      <c r="A71" s="169"/>
      <c r="B71" s="168"/>
      <c r="C71" s="167" t="s">
        <v>98</v>
      </c>
      <c r="D71" s="167"/>
      <c r="E71" s="167"/>
      <c r="F71" s="6" t="s">
        <v>84</v>
      </c>
      <c r="G71" s="166">
        <v>16610</v>
      </c>
      <c r="H71" s="165">
        <v>15863</v>
      </c>
      <c r="I71" s="164">
        <v>1.0470907142406858</v>
      </c>
      <c r="J71" s="163">
        <v>747</v>
      </c>
      <c r="K71" s="166">
        <v>31683</v>
      </c>
      <c r="L71" s="165">
        <v>27435</v>
      </c>
      <c r="M71" s="164">
        <v>1.1548387096774193</v>
      </c>
      <c r="N71" s="163">
        <v>4248</v>
      </c>
      <c r="O71" s="162">
        <v>0.52425591010952244</v>
      </c>
      <c r="P71" s="161">
        <v>0.57820302533260437</v>
      </c>
      <c r="Q71" s="160">
        <v>-5.3947115223081932E-2</v>
      </c>
      <c r="R71" s="139"/>
      <c r="S71" s="139"/>
    </row>
    <row r="72" spans="1:19" x14ac:dyDescent="0.4">
      <c r="A72" s="169"/>
      <c r="B72" s="168"/>
      <c r="C72" s="167" t="s">
        <v>91</v>
      </c>
      <c r="D72" s="167"/>
      <c r="E72" s="167"/>
      <c r="F72" s="6" t="s">
        <v>84</v>
      </c>
      <c r="G72" s="166">
        <v>0</v>
      </c>
      <c r="H72" s="165">
        <v>3879</v>
      </c>
      <c r="I72" s="164">
        <v>0</v>
      </c>
      <c r="J72" s="163">
        <v>-3879</v>
      </c>
      <c r="K72" s="166">
        <v>0</v>
      </c>
      <c r="L72" s="165">
        <v>10620</v>
      </c>
      <c r="M72" s="164">
        <v>0</v>
      </c>
      <c r="N72" s="163">
        <v>-10620</v>
      </c>
      <c r="O72" s="162" t="e">
        <v>#DIV/0!</v>
      </c>
      <c r="P72" s="161">
        <v>0.36525423728813561</v>
      </c>
      <c r="Q72" s="160" t="e">
        <v>#DIV/0!</v>
      </c>
      <c r="R72" s="139"/>
      <c r="S72" s="139"/>
    </row>
    <row r="73" spans="1:19" x14ac:dyDescent="0.4">
      <c r="A73" s="169"/>
      <c r="B73" s="168"/>
      <c r="C73" s="167" t="s">
        <v>97</v>
      </c>
      <c r="D73" s="167"/>
      <c r="E73" s="167"/>
      <c r="F73" s="6" t="s">
        <v>84</v>
      </c>
      <c r="G73" s="166">
        <v>9237</v>
      </c>
      <c r="H73" s="165">
        <v>10225</v>
      </c>
      <c r="I73" s="164">
        <v>0.90337408312958434</v>
      </c>
      <c r="J73" s="163">
        <v>-988</v>
      </c>
      <c r="K73" s="166">
        <v>21063</v>
      </c>
      <c r="L73" s="165">
        <v>16461</v>
      </c>
      <c r="M73" s="164">
        <v>1.2795698924731183</v>
      </c>
      <c r="N73" s="163">
        <v>4602</v>
      </c>
      <c r="O73" s="162">
        <v>0.43854151830223614</v>
      </c>
      <c r="P73" s="161">
        <v>0.62116517830022477</v>
      </c>
      <c r="Q73" s="160">
        <v>-0.18262365999798863</v>
      </c>
      <c r="R73" s="139"/>
      <c r="S73" s="139"/>
    </row>
    <row r="74" spans="1:19" x14ac:dyDescent="0.4">
      <c r="A74" s="169"/>
      <c r="B74" s="168"/>
      <c r="C74" s="167" t="s">
        <v>96</v>
      </c>
      <c r="D74" s="167"/>
      <c r="E74" s="167"/>
      <c r="F74" s="6"/>
      <c r="G74" s="166"/>
      <c r="H74" s="165"/>
      <c r="I74" s="164" t="e">
        <v>#DIV/0!</v>
      </c>
      <c r="J74" s="163">
        <v>0</v>
      </c>
      <c r="K74" s="166"/>
      <c r="L74" s="165"/>
      <c r="M74" s="164" t="e">
        <v>#DIV/0!</v>
      </c>
      <c r="N74" s="163">
        <v>0</v>
      </c>
      <c r="O74" s="162" t="e">
        <v>#DIV/0!</v>
      </c>
      <c r="P74" s="161" t="e">
        <v>#DIV/0!</v>
      </c>
      <c r="Q74" s="160" t="e">
        <v>#DIV/0!</v>
      </c>
      <c r="R74" s="139"/>
      <c r="S74" s="139"/>
    </row>
    <row r="75" spans="1:19" x14ac:dyDescent="0.4">
      <c r="A75" s="169"/>
      <c r="B75" s="168"/>
      <c r="C75" s="167" t="s">
        <v>90</v>
      </c>
      <c r="D75" s="167"/>
      <c r="E75" s="167"/>
      <c r="F75" s="6" t="s">
        <v>84</v>
      </c>
      <c r="G75" s="166">
        <v>5502</v>
      </c>
      <c r="H75" s="165">
        <v>8747</v>
      </c>
      <c r="I75" s="164">
        <v>0.62901566251286156</v>
      </c>
      <c r="J75" s="163">
        <v>-3245</v>
      </c>
      <c r="K75" s="166">
        <v>10974</v>
      </c>
      <c r="L75" s="165">
        <v>16461</v>
      </c>
      <c r="M75" s="164">
        <v>0.66666666666666663</v>
      </c>
      <c r="N75" s="163">
        <v>-5487</v>
      </c>
      <c r="O75" s="162">
        <v>0.50136686714051393</v>
      </c>
      <c r="P75" s="161">
        <v>0.5313771945811312</v>
      </c>
      <c r="Q75" s="160">
        <v>-3.0010327440617268E-2</v>
      </c>
      <c r="R75" s="139"/>
      <c r="S75" s="139"/>
    </row>
    <row r="76" spans="1:19" x14ac:dyDescent="0.4">
      <c r="A76" s="169"/>
      <c r="B76" s="172"/>
      <c r="C76" s="171" t="s">
        <v>95</v>
      </c>
      <c r="D76" s="171"/>
      <c r="E76" s="171"/>
      <c r="F76" s="7" t="s">
        <v>88</v>
      </c>
      <c r="G76" s="166"/>
      <c r="H76" s="165"/>
      <c r="I76" s="164" t="e">
        <v>#DIV/0!</v>
      </c>
      <c r="J76" s="163">
        <v>0</v>
      </c>
      <c r="K76" s="166"/>
      <c r="L76" s="165"/>
      <c r="M76" s="164" t="e">
        <v>#DIV/0!</v>
      </c>
      <c r="N76" s="163">
        <v>0</v>
      </c>
      <c r="O76" s="162" t="e">
        <v>#DIV/0!</v>
      </c>
      <c r="P76" s="161" t="e">
        <v>#DIV/0!</v>
      </c>
      <c r="Q76" s="160" t="e">
        <v>#DIV/0!</v>
      </c>
      <c r="R76" s="139"/>
      <c r="S76" s="139"/>
    </row>
    <row r="77" spans="1:19" x14ac:dyDescent="0.4">
      <c r="A77" s="169"/>
      <c r="B77" s="172"/>
      <c r="C77" s="171" t="s">
        <v>94</v>
      </c>
      <c r="D77" s="171"/>
      <c r="E77" s="171"/>
      <c r="F77" s="7"/>
      <c r="G77" s="166"/>
      <c r="H77" s="165"/>
      <c r="I77" s="164" t="e">
        <v>#DIV/0!</v>
      </c>
      <c r="J77" s="163">
        <v>0</v>
      </c>
      <c r="K77" s="166"/>
      <c r="L77" s="165"/>
      <c r="M77" s="164" t="e">
        <v>#DIV/0!</v>
      </c>
      <c r="N77" s="163">
        <v>0</v>
      </c>
      <c r="O77" s="162" t="e">
        <v>#DIV/0!</v>
      </c>
      <c r="P77" s="161" t="e">
        <v>#DIV/0!</v>
      </c>
      <c r="Q77" s="160" t="e">
        <v>#DIV/0!</v>
      </c>
      <c r="R77" s="139"/>
      <c r="S77" s="139"/>
    </row>
    <row r="78" spans="1:19" x14ac:dyDescent="0.4">
      <c r="A78" s="169"/>
      <c r="B78" s="172"/>
      <c r="C78" s="171" t="s">
        <v>93</v>
      </c>
      <c r="D78" s="171"/>
      <c r="E78" s="171"/>
      <c r="F78" s="7" t="s">
        <v>84</v>
      </c>
      <c r="G78" s="166">
        <v>4939</v>
      </c>
      <c r="H78" s="165">
        <v>6492</v>
      </c>
      <c r="I78" s="164">
        <v>0.76078250154035731</v>
      </c>
      <c r="J78" s="163">
        <v>-1553</v>
      </c>
      <c r="K78" s="166">
        <v>10443</v>
      </c>
      <c r="L78" s="165">
        <v>10974</v>
      </c>
      <c r="M78" s="164">
        <v>0.95161290322580649</v>
      </c>
      <c r="N78" s="163">
        <v>-531</v>
      </c>
      <c r="O78" s="162">
        <v>0.47294838647898113</v>
      </c>
      <c r="P78" s="161">
        <v>0.59158009841443415</v>
      </c>
      <c r="Q78" s="160">
        <v>-0.11863171193545302</v>
      </c>
      <c r="R78" s="139"/>
      <c r="S78" s="139"/>
    </row>
    <row r="79" spans="1:19" x14ac:dyDescent="0.4">
      <c r="A79" s="169"/>
      <c r="B79" s="172"/>
      <c r="C79" s="171" t="s">
        <v>92</v>
      </c>
      <c r="D79" s="171"/>
      <c r="E79" s="171"/>
      <c r="F79" s="7" t="s">
        <v>84</v>
      </c>
      <c r="G79" s="166">
        <v>2071</v>
      </c>
      <c r="H79" s="165">
        <v>0</v>
      </c>
      <c r="I79" s="164" t="e">
        <v>#DIV/0!</v>
      </c>
      <c r="J79" s="163">
        <v>2071</v>
      </c>
      <c r="K79" s="166">
        <v>5487</v>
      </c>
      <c r="L79" s="165">
        <v>0</v>
      </c>
      <c r="M79" s="164" t="e">
        <v>#DIV/0!</v>
      </c>
      <c r="N79" s="163">
        <v>5487</v>
      </c>
      <c r="O79" s="162">
        <v>0.37743757973391651</v>
      </c>
      <c r="P79" s="161" t="e">
        <v>#DIV/0!</v>
      </c>
      <c r="Q79" s="160" t="e">
        <v>#DIV/0!</v>
      </c>
      <c r="R79" s="139"/>
      <c r="S79" s="139"/>
    </row>
    <row r="80" spans="1:19" x14ac:dyDescent="0.4">
      <c r="A80" s="169"/>
      <c r="B80" s="172"/>
      <c r="C80" s="171" t="s">
        <v>256</v>
      </c>
      <c r="D80" s="171"/>
      <c r="E80" s="171"/>
      <c r="F80" s="7" t="s">
        <v>88</v>
      </c>
      <c r="G80" s="166"/>
      <c r="H80" s="165"/>
      <c r="I80" s="164" t="e">
        <v>#DIV/0!</v>
      </c>
      <c r="J80" s="163">
        <v>0</v>
      </c>
      <c r="K80" s="166"/>
      <c r="L80" s="165"/>
      <c r="M80" s="164" t="e">
        <v>#DIV/0!</v>
      </c>
      <c r="N80" s="163">
        <v>0</v>
      </c>
      <c r="O80" s="162" t="e">
        <v>#DIV/0!</v>
      </c>
      <c r="P80" s="161" t="e">
        <v>#DIV/0!</v>
      </c>
      <c r="Q80" s="160" t="e">
        <v>#DIV/0!</v>
      </c>
      <c r="R80" s="139"/>
      <c r="S80" s="139"/>
    </row>
    <row r="81" spans="1:19" x14ac:dyDescent="0.4">
      <c r="A81" s="169"/>
      <c r="B81" s="172"/>
      <c r="C81" s="171" t="s">
        <v>342</v>
      </c>
      <c r="D81" s="171"/>
      <c r="E81" s="171"/>
      <c r="F81" s="7" t="s">
        <v>88</v>
      </c>
      <c r="G81" s="166">
        <v>194</v>
      </c>
      <c r="H81" s="165">
        <v>0</v>
      </c>
      <c r="I81" s="164"/>
      <c r="J81" s="163"/>
      <c r="K81" s="166">
        <v>531</v>
      </c>
      <c r="L81" s="165">
        <v>0</v>
      </c>
      <c r="M81" s="164"/>
      <c r="N81" s="163"/>
      <c r="O81" s="162"/>
      <c r="P81" s="161"/>
      <c r="Q81" s="160"/>
      <c r="R81" s="139"/>
      <c r="S81" s="139"/>
    </row>
    <row r="82" spans="1:19" x14ac:dyDescent="0.4">
      <c r="A82" s="169"/>
      <c r="B82" s="172"/>
      <c r="C82" s="171" t="s">
        <v>91</v>
      </c>
      <c r="D82" s="10" t="s">
        <v>0</v>
      </c>
      <c r="E82" s="171" t="s">
        <v>89</v>
      </c>
      <c r="F82" s="7" t="s">
        <v>88</v>
      </c>
      <c r="G82" s="166"/>
      <c r="H82" s="165">
        <v>1036</v>
      </c>
      <c r="I82" s="164">
        <v>0</v>
      </c>
      <c r="J82" s="163">
        <v>-1036</v>
      </c>
      <c r="K82" s="166"/>
      <c r="L82" s="165">
        <v>4071</v>
      </c>
      <c r="M82" s="164">
        <v>0</v>
      </c>
      <c r="N82" s="163">
        <v>-4071</v>
      </c>
      <c r="O82" s="162" t="e">
        <v>#DIV/0!</v>
      </c>
      <c r="P82" s="161">
        <v>0.25448292802751166</v>
      </c>
      <c r="Q82" s="160" t="e">
        <v>#DIV/0!</v>
      </c>
      <c r="R82" s="139"/>
      <c r="S82" s="139"/>
    </row>
    <row r="83" spans="1:19" x14ac:dyDescent="0.4">
      <c r="A83" s="150"/>
      <c r="B83" s="149"/>
      <c r="C83" s="147" t="s">
        <v>90</v>
      </c>
      <c r="D83" s="11" t="s">
        <v>0</v>
      </c>
      <c r="E83" s="147" t="s">
        <v>89</v>
      </c>
      <c r="F83" s="6" t="s">
        <v>88</v>
      </c>
      <c r="G83" s="146"/>
      <c r="H83" s="145">
        <v>548</v>
      </c>
      <c r="I83" s="144">
        <v>0</v>
      </c>
      <c r="J83" s="143">
        <v>-548</v>
      </c>
      <c r="K83" s="146"/>
      <c r="L83" s="145">
        <v>2301</v>
      </c>
      <c r="M83" s="144">
        <v>0</v>
      </c>
      <c r="N83" s="143">
        <v>-2301</v>
      </c>
      <c r="O83" s="142" t="e">
        <v>#DIV/0!</v>
      </c>
      <c r="P83" s="141">
        <v>0.23815732290308561</v>
      </c>
      <c r="Q83" s="140" t="e">
        <v>#DIV/0!</v>
      </c>
      <c r="R83" s="139"/>
      <c r="S83" s="139"/>
    </row>
    <row r="84" spans="1:19" x14ac:dyDescent="0.4">
      <c r="A84" s="159" t="s">
        <v>87</v>
      </c>
      <c r="B84" s="158" t="s">
        <v>86</v>
      </c>
      <c r="C84" s="158"/>
      <c r="D84" s="158"/>
      <c r="E84" s="158"/>
      <c r="F84" s="158"/>
      <c r="G84" s="157">
        <v>67</v>
      </c>
      <c r="H84" s="156">
        <v>96</v>
      </c>
      <c r="I84" s="155">
        <v>0.69791666666666663</v>
      </c>
      <c r="J84" s="154">
        <v>-29</v>
      </c>
      <c r="K84" s="157">
        <v>117</v>
      </c>
      <c r="L84" s="156">
        <v>189</v>
      </c>
      <c r="M84" s="155">
        <v>0.61904761904761907</v>
      </c>
      <c r="N84" s="154">
        <v>-72</v>
      </c>
      <c r="O84" s="153">
        <v>0.57264957264957261</v>
      </c>
      <c r="P84" s="152">
        <v>0.50793650793650791</v>
      </c>
      <c r="Q84" s="151">
        <v>6.4713064713064705E-2</v>
      </c>
      <c r="R84" s="139"/>
      <c r="S84" s="139"/>
    </row>
    <row r="85" spans="1:19" ht="18.75" x14ac:dyDescent="0.4">
      <c r="A85" s="150"/>
      <c r="B85" s="149"/>
      <c r="C85" s="148" t="s">
        <v>85</v>
      </c>
      <c r="D85" s="147"/>
      <c r="E85" s="147"/>
      <c r="F85" s="12" t="s">
        <v>84</v>
      </c>
      <c r="G85" s="146">
        <v>67</v>
      </c>
      <c r="H85" s="145">
        <v>96</v>
      </c>
      <c r="I85" s="144">
        <v>0.69791666666666663</v>
      </c>
      <c r="J85" s="143">
        <v>-29</v>
      </c>
      <c r="K85" s="146">
        <v>117</v>
      </c>
      <c r="L85" s="145">
        <v>189</v>
      </c>
      <c r="M85" s="144">
        <v>0.61904761904761907</v>
      </c>
      <c r="N85" s="143">
        <v>-72</v>
      </c>
      <c r="O85" s="142">
        <v>0.57264957264957261</v>
      </c>
      <c r="P85" s="141">
        <v>0.50793650793650791</v>
      </c>
      <c r="Q85" s="140">
        <v>6.4713064713064705E-2</v>
      </c>
      <c r="R85" s="139"/>
      <c r="S85" s="139"/>
    </row>
    <row r="86" spans="1:19" x14ac:dyDescent="0.4">
      <c r="G86" s="138"/>
      <c r="H86" s="138"/>
      <c r="I86" s="138"/>
      <c r="J86" s="138"/>
      <c r="K86" s="138"/>
      <c r="L86" s="138"/>
      <c r="M86" s="138"/>
      <c r="N86" s="138"/>
      <c r="O86" s="137"/>
      <c r="P86" s="137"/>
      <c r="Q86" s="137"/>
    </row>
    <row r="87" spans="1:19" x14ac:dyDescent="0.4">
      <c r="C87" s="8" t="s">
        <v>83</v>
      </c>
    </row>
    <row r="88" spans="1:19" x14ac:dyDescent="0.4">
      <c r="C88" s="9" t="s">
        <v>82</v>
      </c>
    </row>
    <row r="89" spans="1:19" x14ac:dyDescent="0.4">
      <c r="C89" s="8" t="s">
        <v>81</v>
      </c>
    </row>
    <row r="90" spans="1:19" x14ac:dyDescent="0.4">
      <c r="C90" s="8" t="s">
        <v>80</v>
      </c>
    </row>
    <row r="91" spans="1:19" x14ac:dyDescent="0.4">
      <c r="C91" s="8" t="s">
        <v>79</v>
      </c>
    </row>
  </sheetData>
  <mergeCells count="15">
    <mergeCell ref="Q3:Q4"/>
    <mergeCell ref="O2:Q2"/>
    <mergeCell ref="O3:O4"/>
    <mergeCell ref="P3:P4"/>
    <mergeCell ref="K2:N2"/>
    <mergeCell ref="K3:K4"/>
    <mergeCell ref="L3:L4"/>
    <mergeCell ref="A1:D1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h26'!A1" display="'h26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showGridLines="0" zoomScale="90" zoomScaleNormal="90" workbookViewId="0">
      <pane xSplit="6" ySplit="5" topLeftCell="G54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36" customWidth="1"/>
    <col min="2" max="2" width="1.125" style="136" customWidth="1"/>
    <col min="3" max="3" width="6.75" style="136" customWidth="1"/>
    <col min="4" max="4" width="2.625" style="136" bestFit="1" customWidth="1"/>
    <col min="5" max="5" width="7.125" style="136" bestFit="1" customWidth="1"/>
    <col min="6" max="6" width="6.375" style="136" customWidth="1"/>
    <col min="7" max="8" width="12.75" style="136" bestFit="1" customWidth="1"/>
    <col min="9" max="9" width="7.625" style="136" customWidth="1"/>
    <col min="10" max="10" width="9.625" style="136" customWidth="1"/>
    <col min="11" max="12" width="12.75" style="136" bestFit="1" customWidth="1"/>
    <col min="13" max="13" width="7.625" style="136" customWidth="1"/>
    <col min="14" max="16" width="9.625" style="136" customWidth="1"/>
    <col min="17" max="17" width="8.625" style="136" customWidth="1"/>
    <col min="18" max="16384" width="9" style="136"/>
  </cols>
  <sheetData>
    <row r="1" spans="1:19" ht="17.25" customHeight="1" thickBot="1" x14ac:dyDescent="0.45">
      <c r="A1" s="281" t="str">
        <f>'h26'!A1</f>
        <v>平成26年度</v>
      </c>
      <c r="B1" s="281"/>
      <c r="C1" s="281"/>
      <c r="D1" s="281"/>
      <c r="E1" s="89"/>
      <c r="F1" s="89"/>
      <c r="G1" s="89"/>
      <c r="H1" s="89"/>
      <c r="I1" s="89"/>
      <c r="J1" s="92" t="str">
        <f ca="1">RIGHT(CELL("filename",$A$1),LEN(CELL("filename",$A$1))-FIND("]",CELL("filename",$A$1)))</f>
        <v>１月（上旬）</v>
      </c>
      <c r="K1" s="93" t="s">
        <v>72</v>
      </c>
      <c r="L1" s="89"/>
      <c r="M1" s="89"/>
      <c r="N1" s="89"/>
      <c r="O1" s="89"/>
      <c r="P1" s="89"/>
      <c r="Q1" s="89"/>
    </row>
    <row r="2" spans="1:19" x14ac:dyDescent="0.4">
      <c r="A2" s="299">
        <v>27</v>
      </c>
      <c r="B2" s="284"/>
      <c r="C2" s="1">
        <v>2015</v>
      </c>
      <c r="D2" s="2" t="s">
        <v>141</v>
      </c>
      <c r="E2" s="2">
        <v>1</v>
      </c>
      <c r="F2" s="2" t="s">
        <v>140</v>
      </c>
      <c r="G2" s="291" t="s">
        <v>139</v>
      </c>
      <c r="H2" s="284"/>
      <c r="I2" s="284"/>
      <c r="J2" s="292"/>
      <c r="K2" s="284" t="s">
        <v>138</v>
      </c>
      <c r="L2" s="284"/>
      <c r="M2" s="284"/>
      <c r="N2" s="284"/>
      <c r="O2" s="291" t="s">
        <v>137</v>
      </c>
      <c r="P2" s="284"/>
      <c r="Q2" s="302"/>
    </row>
    <row r="3" spans="1:19" x14ac:dyDescent="0.4">
      <c r="A3" s="295" t="s">
        <v>136</v>
      </c>
      <c r="B3" s="296"/>
      <c r="C3" s="296"/>
      <c r="D3" s="296"/>
      <c r="E3" s="296"/>
      <c r="F3" s="296"/>
      <c r="G3" s="293" t="s">
        <v>346</v>
      </c>
      <c r="H3" s="287" t="s">
        <v>345</v>
      </c>
      <c r="I3" s="289" t="s">
        <v>133</v>
      </c>
      <c r="J3" s="290"/>
      <c r="K3" s="285" t="s">
        <v>346</v>
      </c>
      <c r="L3" s="287" t="s">
        <v>345</v>
      </c>
      <c r="M3" s="289" t="s">
        <v>133</v>
      </c>
      <c r="N3" s="290"/>
      <c r="O3" s="303" t="s">
        <v>346</v>
      </c>
      <c r="P3" s="282" t="s">
        <v>345</v>
      </c>
      <c r="Q3" s="300" t="s">
        <v>131</v>
      </c>
    </row>
    <row r="4" spans="1:19" ht="14.25" thickBot="1" x14ac:dyDescent="0.45">
      <c r="A4" s="297"/>
      <c r="B4" s="298"/>
      <c r="C4" s="298"/>
      <c r="D4" s="298"/>
      <c r="E4" s="298"/>
      <c r="F4" s="298"/>
      <c r="G4" s="294"/>
      <c r="H4" s="288"/>
      <c r="I4" s="3" t="s">
        <v>132</v>
      </c>
      <c r="J4" s="4" t="s">
        <v>131</v>
      </c>
      <c r="K4" s="286"/>
      <c r="L4" s="288"/>
      <c r="M4" s="3" t="s">
        <v>132</v>
      </c>
      <c r="N4" s="4" t="s">
        <v>131</v>
      </c>
      <c r="O4" s="304"/>
      <c r="P4" s="283"/>
      <c r="Q4" s="301"/>
    </row>
    <row r="5" spans="1:19" x14ac:dyDescent="0.4">
      <c r="A5" s="176" t="s">
        <v>130</v>
      </c>
      <c r="B5" s="195"/>
      <c r="C5" s="195"/>
      <c r="D5" s="195"/>
      <c r="E5" s="195"/>
      <c r="F5" s="195"/>
      <c r="G5" s="194">
        <v>143555</v>
      </c>
      <c r="H5" s="193">
        <v>128402</v>
      </c>
      <c r="I5" s="192">
        <v>1.1180121804956309</v>
      </c>
      <c r="J5" s="191">
        <v>15153</v>
      </c>
      <c r="K5" s="194">
        <v>214275</v>
      </c>
      <c r="L5" s="193">
        <v>209871</v>
      </c>
      <c r="M5" s="192">
        <v>1.0209843189387766</v>
      </c>
      <c r="N5" s="191">
        <v>4404</v>
      </c>
      <c r="O5" s="190">
        <v>0.66995683117489213</v>
      </c>
      <c r="P5" s="189">
        <v>0.6118139237912813</v>
      </c>
      <c r="Q5" s="188">
        <v>5.8142907383610831E-2</v>
      </c>
      <c r="R5" s="139"/>
      <c r="S5" s="139"/>
    </row>
    <row r="6" spans="1:19" x14ac:dyDescent="0.4">
      <c r="A6" s="159" t="s">
        <v>129</v>
      </c>
      <c r="B6" s="158" t="s">
        <v>128</v>
      </c>
      <c r="C6" s="158"/>
      <c r="D6" s="158"/>
      <c r="E6" s="158"/>
      <c r="F6" s="158"/>
      <c r="G6" s="157">
        <v>57637</v>
      </c>
      <c r="H6" s="156">
        <v>53238</v>
      </c>
      <c r="I6" s="155">
        <v>1.0826289492467787</v>
      </c>
      <c r="J6" s="154">
        <v>4399</v>
      </c>
      <c r="K6" s="177">
        <v>86515</v>
      </c>
      <c r="L6" s="156">
        <v>85392</v>
      </c>
      <c r="M6" s="155">
        <v>1.0131511148585348</v>
      </c>
      <c r="N6" s="154">
        <v>1123</v>
      </c>
      <c r="O6" s="153">
        <v>0.66620817199329596</v>
      </c>
      <c r="P6" s="152">
        <v>0.62345418774592465</v>
      </c>
      <c r="Q6" s="151">
        <v>4.2753984247371313E-2</v>
      </c>
      <c r="R6" s="139"/>
      <c r="S6" s="139"/>
    </row>
    <row r="7" spans="1:19" x14ac:dyDescent="0.4">
      <c r="A7" s="169"/>
      <c r="B7" s="159" t="s">
        <v>127</v>
      </c>
      <c r="C7" s="158"/>
      <c r="D7" s="158"/>
      <c r="E7" s="158"/>
      <c r="F7" s="158"/>
      <c r="G7" s="157">
        <v>38153</v>
      </c>
      <c r="H7" s="156">
        <v>34353</v>
      </c>
      <c r="I7" s="155">
        <v>1.1106162489447793</v>
      </c>
      <c r="J7" s="154">
        <v>3800</v>
      </c>
      <c r="K7" s="157">
        <v>58226</v>
      </c>
      <c r="L7" s="156">
        <v>55278</v>
      </c>
      <c r="M7" s="155">
        <v>1.0533304388726075</v>
      </c>
      <c r="N7" s="154">
        <v>2948</v>
      </c>
      <c r="O7" s="153">
        <v>0.65525710163844331</v>
      </c>
      <c r="P7" s="152">
        <v>0.62145880820579613</v>
      </c>
      <c r="Q7" s="151">
        <v>3.3798293432647175E-2</v>
      </c>
      <c r="R7" s="139"/>
      <c r="S7" s="139"/>
    </row>
    <row r="8" spans="1:19" x14ac:dyDescent="0.4">
      <c r="A8" s="169"/>
      <c r="B8" s="169"/>
      <c r="C8" s="168" t="s">
        <v>98</v>
      </c>
      <c r="D8" s="5"/>
      <c r="E8" s="167"/>
      <c r="F8" s="6" t="s">
        <v>84</v>
      </c>
      <c r="G8" s="200">
        <v>31405</v>
      </c>
      <c r="H8" s="199">
        <v>29386</v>
      </c>
      <c r="I8" s="164">
        <v>1.0687061866194787</v>
      </c>
      <c r="J8" s="163">
        <v>2019</v>
      </c>
      <c r="K8" s="200">
        <v>47401</v>
      </c>
      <c r="L8" s="199">
        <v>47035</v>
      </c>
      <c r="M8" s="164">
        <v>1.0077814393536728</v>
      </c>
      <c r="N8" s="163">
        <v>366</v>
      </c>
      <c r="O8" s="162">
        <v>0.66253876500495767</v>
      </c>
      <c r="P8" s="161">
        <v>0.62476878919953227</v>
      </c>
      <c r="Q8" s="160">
        <v>3.7769975805425404E-2</v>
      </c>
      <c r="R8" s="139"/>
      <c r="S8" s="139"/>
    </row>
    <row r="9" spans="1:19" x14ac:dyDescent="0.4">
      <c r="A9" s="169"/>
      <c r="B9" s="169"/>
      <c r="C9" s="168" t="s">
        <v>112</v>
      </c>
      <c r="D9" s="167"/>
      <c r="E9" s="167"/>
      <c r="F9" s="6" t="s">
        <v>84</v>
      </c>
      <c r="G9" s="200">
        <v>6748</v>
      </c>
      <c r="H9" s="199">
        <v>3919</v>
      </c>
      <c r="I9" s="164">
        <v>1.721867823424343</v>
      </c>
      <c r="J9" s="163">
        <v>2829</v>
      </c>
      <c r="K9" s="200">
        <v>10825</v>
      </c>
      <c r="L9" s="199">
        <v>6980</v>
      </c>
      <c r="M9" s="164">
        <v>1.5508595988538683</v>
      </c>
      <c r="N9" s="163">
        <v>3845</v>
      </c>
      <c r="O9" s="162">
        <v>0.62337182448036954</v>
      </c>
      <c r="P9" s="161">
        <v>0.56146131805157595</v>
      </c>
      <c r="Q9" s="160">
        <v>6.1910506428793588E-2</v>
      </c>
      <c r="R9" s="139"/>
      <c r="S9" s="139"/>
    </row>
    <row r="10" spans="1:19" x14ac:dyDescent="0.4">
      <c r="A10" s="169"/>
      <c r="B10" s="169"/>
      <c r="C10" s="168" t="s">
        <v>96</v>
      </c>
      <c r="D10" s="167"/>
      <c r="E10" s="167"/>
      <c r="F10" s="173"/>
      <c r="G10" s="200"/>
      <c r="H10" s="199"/>
      <c r="I10" s="164" t="e">
        <v>#DIV/0!</v>
      </c>
      <c r="J10" s="163">
        <v>0</v>
      </c>
      <c r="K10" s="200"/>
      <c r="L10" s="199"/>
      <c r="M10" s="164" t="e">
        <v>#DIV/0!</v>
      </c>
      <c r="N10" s="163">
        <v>0</v>
      </c>
      <c r="O10" s="162" t="e">
        <v>#DIV/0!</v>
      </c>
      <c r="P10" s="161" t="e">
        <v>#DIV/0!</v>
      </c>
      <c r="Q10" s="160" t="e">
        <v>#DIV/0!</v>
      </c>
      <c r="R10" s="139"/>
      <c r="S10" s="139"/>
    </row>
    <row r="11" spans="1:19" x14ac:dyDescent="0.4">
      <c r="A11" s="169"/>
      <c r="B11" s="169"/>
      <c r="C11" s="168" t="s">
        <v>97</v>
      </c>
      <c r="D11" s="167"/>
      <c r="E11" s="167"/>
      <c r="F11" s="173"/>
      <c r="G11" s="200"/>
      <c r="H11" s="199"/>
      <c r="I11" s="164" t="e">
        <v>#DIV/0!</v>
      </c>
      <c r="J11" s="163">
        <v>0</v>
      </c>
      <c r="K11" s="200"/>
      <c r="L11" s="199"/>
      <c r="M11" s="164" t="e">
        <v>#DIV/0!</v>
      </c>
      <c r="N11" s="163">
        <v>0</v>
      </c>
      <c r="O11" s="162" t="e">
        <v>#DIV/0!</v>
      </c>
      <c r="P11" s="161" t="e">
        <v>#DIV/0!</v>
      </c>
      <c r="Q11" s="160" t="e">
        <v>#DIV/0!</v>
      </c>
      <c r="R11" s="139"/>
      <c r="S11" s="139"/>
    </row>
    <row r="12" spans="1:19" x14ac:dyDescent="0.4">
      <c r="A12" s="169"/>
      <c r="B12" s="169"/>
      <c r="C12" s="168" t="s">
        <v>93</v>
      </c>
      <c r="D12" s="167"/>
      <c r="E12" s="167"/>
      <c r="F12" s="173"/>
      <c r="G12" s="200"/>
      <c r="H12" s="199"/>
      <c r="I12" s="164" t="e">
        <v>#DIV/0!</v>
      </c>
      <c r="J12" s="163">
        <v>0</v>
      </c>
      <c r="K12" s="200"/>
      <c r="L12" s="199"/>
      <c r="M12" s="164" t="e">
        <v>#DIV/0!</v>
      </c>
      <c r="N12" s="163">
        <v>0</v>
      </c>
      <c r="O12" s="162" t="e">
        <v>#DIV/0!</v>
      </c>
      <c r="P12" s="161" t="e">
        <v>#DIV/0!</v>
      </c>
      <c r="Q12" s="160" t="e">
        <v>#DIV/0!</v>
      </c>
      <c r="R12" s="139"/>
      <c r="S12" s="139"/>
    </row>
    <row r="13" spans="1:19" x14ac:dyDescent="0.4">
      <c r="A13" s="169"/>
      <c r="B13" s="169"/>
      <c r="C13" s="168" t="s">
        <v>299</v>
      </c>
      <c r="D13" s="167"/>
      <c r="E13" s="167"/>
      <c r="F13" s="6" t="s">
        <v>84</v>
      </c>
      <c r="G13" s="200">
        <v>0</v>
      </c>
      <c r="H13" s="199">
        <v>1048</v>
      </c>
      <c r="I13" s="164">
        <v>0</v>
      </c>
      <c r="J13" s="163">
        <v>-1048</v>
      </c>
      <c r="K13" s="200">
        <v>0</v>
      </c>
      <c r="L13" s="199">
        <v>1263</v>
      </c>
      <c r="M13" s="164">
        <v>0</v>
      </c>
      <c r="N13" s="163">
        <v>-1263</v>
      </c>
      <c r="O13" s="162" t="e">
        <v>#DIV/0!</v>
      </c>
      <c r="P13" s="161">
        <v>0.82977038796516234</v>
      </c>
      <c r="Q13" s="160" t="e">
        <v>#DIV/0!</v>
      </c>
      <c r="R13" s="139"/>
      <c r="S13" s="139"/>
    </row>
    <row r="14" spans="1:19" x14ac:dyDescent="0.4">
      <c r="A14" s="169"/>
      <c r="B14" s="169"/>
      <c r="C14" s="168" t="s">
        <v>110</v>
      </c>
      <c r="D14" s="167"/>
      <c r="E14" s="167"/>
      <c r="F14" s="173"/>
      <c r="G14" s="200"/>
      <c r="H14" s="199"/>
      <c r="I14" s="164" t="e">
        <v>#DIV/0!</v>
      </c>
      <c r="J14" s="163">
        <v>0</v>
      </c>
      <c r="K14" s="200"/>
      <c r="L14" s="199"/>
      <c r="M14" s="164" t="e">
        <v>#DIV/0!</v>
      </c>
      <c r="N14" s="163">
        <v>0</v>
      </c>
      <c r="O14" s="162" t="e">
        <v>#DIV/0!</v>
      </c>
      <c r="P14" s="161" t="e">
        <v>#DIV/0!</v>
      </c>
      <c r="Q14" s="160" t="e">
        <v>#DIV/0!</v>
      </c>
      <c r="R14" s="139"/>
      <c r="S14" s="139"/>
    </row>
    <row r="15" spans="1:19" x14ac:dyDescent="0.4">
      <c r="A15" s="169"/>
      <c r="B15" s="169"/>
      <c r="C15" s="168" t="s">
        <v>90</v>
      </c>
      <c r="D15" s="167"/>
      <c r="E15" s="167"/>
      <c r="F15" s="173"/>
      <c r="G15" s="200"/>
      <c r="H15" s="199"/>
      <c r="I15" s="164" t="e">
        <v>#DIV/0!</v>
      </c>
      <c r="J15" s="163">
        <v>0</v>
      </c>
      <c r="K15" s="200"/>
      <c r="L15" s="199"/>
      <c r="M15" s="164" t="e">
        <v>#DIV/0!</v>
      </c>
      <c r="N15" s="163">
        <v>0</v>
      </c>
      <c r="O15" s="162" t="e">
        <v>#DIV/0!</v>
      </c>
      <c r="P15" s="161" t="e">
        <v>#DIV/0!</v>
      </c>
      <c r="Q15" s="160" t="e">
        <v>#DIV/0!</v>
      </c>
      <c r="R15" s="139"/>
      <c r="S15" s="139"/>
    </row>
    <row r="16" spans="1:19" x14ac:dyDescent="0.4">
      <c r="A16" s="169"/>
      <c r="B16" s="169"/>
      <c r="C16" s="149" t="s">
        <v>126</v>
      </c>
      <c r="D16" s="147"/>
      <c r="E16" s="147"/>
      <c r="F16" s="187"/>
      <c r="G16" s="198"/>
      <c r="H16" s="197"/>
      <c r="I16" s="144" t="e">
        <v>#DIV/0!</v>
      </c>
      <c r="J16" s="143">
        <v>0</v>
      </c>
      <c r="K16" s="198"/>
      <c r="L16" s="197"/>
      <c r="M16" s="144" t="e">
        <v>#DIV/0!</v>
      </c>
      <c r="N16" s="143">
        <v>0</v>
      </c>
      <c r="O16" s="142" t="e">
        <v>#DIV/0!</v>
      </c>
      <c r="P16" s="141" t="e">
        <v>#DIV/0!</v>
      </c>
      <c r="Q16" s="140" t="e">
        <v>#DIV/0!</v>
      </c>
      <c r="R16" s="139"/>
      <c r="S16" s="139"/>
    </row>
    <row r="17" spans="1:19" x14ac:dyDescent="0.4">
      <c r="A17" s="169"/>
      <c r="B17" s="159" t="s">
        <v>125</v>
      </c>
      <c r="C17" s="158"/>
      <c r="D17" s="158"/>
      <c r="E17" s="158"/>
      <c r="F17" s="174"/>
      <c r="G17" s="157">
        <v>18818</v>
      </c>
      <c r="H17" s="156">
        <v>18235</v>
      </c>
      <c r="I17" s="155">
        <v>1.0319714834110227</v>
      </c>
      <c r="J17" s="154">
        <v>583</v>
      </c>
      <c r="K17" s="157">
        <v>27410</v>
      </c>
      <c r="L17" s="156">
        <v>29235</v>
      </c>
      <c r="M17" s="155">
        <v>0.9375748246964255</v>
      </c>
      <c r="N17" s="154">
        <v>-1825</v>
      </c>
      <c r="O17" s="153">
        <v>0.68653775994162713</v>
      </c>
      <c r="P17" s="152">
        <v>0.62373866940311273</v>
      </c>
      <c r="Q17" s="151">
        <v>6.2799090538514402E-2</v>
      </c>
      <c r="R17" s="139"/>
      <c r="S17" s="139"/>
    </row>
    <row r="18" spans="1:19" x14ac:dyDescent="0.4">
      <c r="A18" s="169"/>
      <c r="B18" s="169"/>
      <c r="C18" s="168" t="s">
        <v>98</v>
      </c>
      <c r="D18" s="167"/>
      <c r="E18" s="167"/>
      <c r="F18" s="173"/>
      <c r="G18" s="166"/>
      <c r="H18" s="165"/>
      <c r="I18" s="164" t="e">
        <v>#DIV/0!</v>
      </c>
      <c r="J18" s="163">
        <v>0</v>
      </c>
      <c r="K18" s="166"/>
      <c r="L18" s="165"/>
      <c r="M18" s="164" t="e">
        <v>#DIV/0!</v>
      </c>
      <c r="N18" s="163">
        <v>0</v>
      </c>
      <c r="O18" s="162" t="e">
        <v>#DIV/0!</v>
      </c>
      <c r="P18" s="161" t="e">
        <v>#DIV/0!</v>
      </c>
      <c r="Q18" s="160" t="e">
        <v>#DIV/0!</v>
      </c>
      <c r="R18" s="139"/>
      <c r="S18" s="139"/>
    </row>
    <row r="19" spans="1:19" x14ac:dyDescent="0.4">
      <c r="A19" s="169"/>
      <c r="B19" s="169"/>
      <c r="C19" s="168" t="s">
        <v>96</v>
      </c>
      <c r="D19" s="167"/>
      <c r="E19" s="167"/>
      <c r="F19" s="6" t="s">
        <v>84</v>
      </c>
      <c r="G19" s="166">
        <v>2856</v>
      </c>
      <c r="H19" s="165">
        <v>2821</v>
      </c>
      <c r="I19" s="164">
        <v>1.0124069478908189</v>
      </c>
      <c r="J19" s="163">
        <v>35</v>
      </c>
      <c r="K19" s="166">
        <v>4400</v>
      </c>
      <c r="L19" s="165">
        <v>4400</v>
      </c>
      <c r="M19" s="164">
        <v>1</v>
      </c>
      <c r="N19" s="163">
        <v>0</v>
      </c>
      <c r="O19" s="162">
        <v>0.64909090909090905</v>
      </c>
      <c r="P19" s="161">
        <v>0.64113636363636362</v>
      </c>
      <c r="Q19" s="160">
        <v>7.9545454545454364E-3</v>
      </c>
      <c r="R19" s="139"/>
      <c r="S19" s="139"/>
    </row>
    <row r="20" spans="1:19" x14ac:dyDescent="0.4">
      <c r="A20" s="169"/>
      <c r="B20" s="169"/>
      <c r="C20" s="168" t="s">
        <v>97</v>
      </c>
      <c r="D20" s="167"/>
      <c r="E20" s="167"/>
      <c r="F20" s="6" t="s">
        <v>84</v>
      </c>
      <c r="G20" s="166">
        <v>5912</v>
      </c>
      <c r="H20" s="165">
        <v>5645</v>
      </c>
      <c r="I20" s="164">
        <v>1.0472984942426926</v>
      </c>
      <c r="J20" s="163">
        <v>267</v>
      </c>
      <c r="K20" s="166">
        <v>8710</v>
      </c>
      <c r="L20" s="165">
        <v>8705</v>
      </c>
      <c r="M20" s="164">
        <v>1.0005743825387707</v>
      </c>
      <c r="N20" s="163">
        <v>5</v>
      </c>
      <c r="O20" s="162">
        <v>0.67876004592422501</v>
      </c>
      <c r="P20" s="161">
        <v>0.64847788627225733</v>
      </c>
      <c r="Q20" s="160">
        <v>3.0282159651967677E-2</v>
      </c>
      <c r="R20" s="139"/>
      <c r="S20" s="139"/>
    </row>
    <row r="21" spans="1:19" x14ac:dyDescent="0.4">
      <c r="A21" s="169"/>
      <c r="B21" s="169"/>
      <c r="C21" s="168" t="s">
        <v>98</v>
      </c>
      <c r="D21" s="5" t="s">
        <v>0</v>
      </c>
      <c r="E21" s="167" t="s">
        <v>89</v>
      </c>
      <c r="F21" s="6" t="s">
        <v>84</v>
      </c>
      <c r="G21" s="166">
        <v>2171</v>
      </c>
      <c r="H21" s="165">
        <v>1752</v>
      </c>
      <c r="I21" s="164">
        <v>1.2391552511415524</v>
      </c>
      <c r="J21" s="163">
        <v>419</v>
      </c>
      <c r="K21" s="166">
        <v>2900</v>
      </c>
      <c r="L21" s="165">
        <v>2900</v>
      </c>
      <c r="M21" s="164">
        <v>1</v>
      </c>
      <c r="N21" s="163">
        <v>0</v>
      </c>
      <c r="O21" s="162">
        <v>0.74862068965517237</v>
      </c>
      <c r="P21" s="161">
        <v>0.60413793103448277</v>
      </c>
      <c r="Q21" s="160">
        <v>0.1444827586206896</v>
      </c>
      <c r="R21" s="139"/>
      <c r="S21" s="139"/>
    </row>
    <row r="22" spans="1:19" x14ac:dyDescent="0.4">
      <c r="A22" s="169"/>
      <c r="B22" s="169"/>
      <c r="C22" s="168" t="s">
        <v>98</v>
      </c>
      <c r="D22" s="5" t="s">
        <v>0</v>
      </c>
      <c r="E22" s="167" t="s">
        <v>123</v>
      </c>
      <c r="F22" s="6" t="s">
        <v>84</v>
      </c>
      <c r="G22" s="166">
        <v>954</v>
      </c>
      <c r="H22" s="165">
        <v>836</v>
      </c>
      <c r="I22" s="164">
        <v>1.1411483253588517</v>
      </c>
      <c r="J22" s="163">
        <v>118</v>
      </c>
      <c r="K22" s="166">
        <v>1450</v>
      </c>
      <c r="L22" s="165">
        <v>1490</v>
      </c>
      <c r="M22" s="164">
        <v>0.97315436241610742</v>
      </c>
      <c r="N22" s="163">
        <v>-40</v>
      </c>
      <c r="O22" s="162">
        <v>0.65793103448275858</v>
      </c>
      <c r="P22" s="161">
        <v>0.56107382550335572</v>
      </c>
      <c r="Q22" s="160">
        <v>9.6857208979402865E-2</v>
      </c>
      <c r="R22" s="139"/>
      <c r="S22" s="139"/>
    </row>
    <row r="23" spans="1:19" x14ac:dyDescent="0.4">
      <c r="A23" s="169"/>
      <c r="B23" s="169"/>
      <c r="C23" s="168" t="s">
        <v>98</v>
      </c>
      <c r="D23" s="5" t="s">
        <v>0</v>
      </c>
      <c r="E23" s="167" t="s">
        <v>124</v>
      </c>
      <c r="F23" s="6" t="s">
        <v>88</v>
      </c>
      <c r="G23" s="166">
        <v>0</v>
      </c>
      <c r="H23" s="165"/>
      <c r="I23" s="164" t="e">
        <v>#DIV/0!</v>
      </c>
      <c r="J23" s="163">
        <v>0</v>
      </c>
      <c r="K23" s="166"/>
      <c r="L23" s="165"/>
      <c r="M23" s="164" t="e">
        <v>#DIV/0!</v>
      </c>
      <c r="N23" s="163">
        <v>0</v>
      </c>
      <c r="O23" s="162" t="e">
        <v>#DIV/0!</v>
      </c>
      <c r="P23" s="161" t="e">
        <v>#DIV/0!</v>
      </c>
      <c r="Q23" s="160" t="e">
        <v>#DIV/0!</v>
      </c>
      <c r="R23" s="139"/>
      <c r="S23" s="139"/>
    </row>
    <row r="24" spans="1:19" x14ac:dyDescent="0.4">
      <c r="A24" s="169"/>
      <c r="B24" s="169"/>
      <c r="C24" s="168" t="s">
        <v>96</v>
      </c>
      <c r="D24" s="5" t="s">
        <v>0</v>
      </c>
      <c r="E24" s="167" t="s">
        <v>89</v>
      </c>
      <c r="F24" s="6" t="s">
        <v>84</v>
      </c>
      <c r="G24" s="166">
        <v>822</v>
      </c>
      <c r="H24" s="165">
        <v>958</v>
      </c>
      <c r="I24" s="164">
        <v>0.85803757828810023</v>
      </c>
      <c r="J24" s="163">
        <v>-136</v>
      </c>
      <c r="K24" s="166">
        <v>1490</v>
      </c>
      <c r="L24" s="165">
        <v>1495</v>
      </c>
      <c r="M24" s="164">
        <v>0.99665551839464883</v>
      </c>
      <c r="N24" s="163">
        <v>-5</v>
      </c>
      <c r="O24" s="162">
        <v>0.55167785234899325</v>
      </c>
      <c r="P24" s="161">
        <v>0.64080267558528425</v>
      </c>
      <c r="Q24" s="160">
        <v>-8.9124823236291006E-2</v>
      </c>
      <c r="R24" s="139"/>
      <c r="S24" s="139"/>
    </row>
    <row r="25" spans="1:19" x14ac:dyDescent="0.4">
      <c r="A25" s="169"/>
      <c r="B25" s="169"/>
      <c r="C25" s="168" t="s">
        <v>96</v>
      </c>
      <c r="D25" s="5" t="s">
        <v>0</v>
      </c>
      <c r="E25" s="167" t="s">
        <v>123</v>
      </c>
      <c r="F25" s="173"/>
      <c r="G25" s="166"/>
      <c r="H25" s="165"/>
      <c r="I25" s="164" t="e">
        <v>#DIV/0!</v>
      </c>
      <c r="J25" s="163">
        <v>0</v>
      </c>
      <c r="K25" s="166"/>
      <c r="L25" s="165"/>
      <c r="M25" s="164" t="e">
        <v>#DIV/0!</v>
      </c>
      <c r="N25" s="163">
        <v>0</v>
      </c>
      <c r="O25" s="162" t="e">
        <v>#DIV/0!</v>
      </c>
      <c r="P25" s="161" t="e">
        <v>#DIV/0!</v>
      </c>
      <c r="Q25" s="160" t="e">
        <v>#DIV/0!</v>
      </c>
      <c r="R25" s="139"/>
      <c r="S25" s="139"/>
    </row>
    <row r="26" spans="1:19" x14ac:dyDescent="0.4">
      <c r="A26" s="169"/>
      <c r="B26" s="169"/>
      <c r="C26" s="168" t="s">
        <v>90</v>
      </c>
      <c r="D26" s="5" t="s">
        <v>0</v>
      </c>
      <c r="E26" s="167" t="s">
        <v>89</v>
      </c>
      <c r="F26" s="173"/>
      <c r="G26" s="166"/>
      <c r="H26" s="165"/>
      <c r="I26" s="164" t="e">
        <v>#DIV/0!</v>
      </c>
      <c r="J26" s="163">
        <v>0</v>
      </c>
      <c r="K26" s="166"/>
      <c r="L26" s="165"/>
      <c r="M26" s="164" t="e">
        <v>#DIV/0!</v>
      </c>
      <c r="N26" s="163">
        <v>0</v>
      </c>
      <c r="O26" s="162" t="e">
        <v>#DIV/0!</v>
      </c>
      <c r="P26" s="161" t="e">
        <v>#DIV/0!</v>
      </c>
      <c r="Q26" s="160" t="e">
        <v>#DIV/0!</v>
      </c>
      <c r="R26" s="139"/>
      <c r="S26" s="139"/>
    </row>
    <row r="27" spans="1:19" x14ac:dyDescent="0.4">
      <c r="A27" s="169"/>
      <c r="B27" s="169"/>
      <c r="C27" s="168" t="s">
        <v>93</v>
      </c>
      <c r="D27" s="5" t="s">
        <v>0</v>
      </c>
      <c r="E27" s="167" t="s">
        <v>89</v>
      </c>
      <c r="F27" s="173"/>
      <c r="G27" s="166"/>
      <c r="H27" s="165"/>
      <c r="I27" s="164" t="e">
        <v>#DIV/0!</v>
      </c>
      <c r="J27" s="163">
        <v>0</v>
      </c>
      <c r="K27" s="166"/>
      <c r="L27" s="165"/>
      <c r="M27" s="164" t="e">
        <v>#DIV/0!</v>
      </c>
      <c r="N27" s="163">
        <v>0</v>
      </c>
      <c r="O27" s="162" t="e">
        <v>#DIV/0!</v>
      </c>
      <c r="P27" s="161" t="e">
        <v>#DIV/0!</v>
      </c>
      <c r="Q27" s="160" t="e">
        <v>#DIV/0!</v>
      </c>
      <c r="R27" s="139"/>
      <c r="S27" s="139"/>
    </row>
    <row r="28" spans="1:19" x14ac:dyDescent="0.4">
      <c r="A28" s="169"/>
      <c r="B28" s="169"/>
      <c r="C28" s="168" t="s">
        <v>110</v>
      </c>
      <c r="D28" s="167"/>
      <c r="E28" s="167"/>
      <c r="F28" s="173"/>
      <c r="G28" s="166"/>
      <c r="H28" s="165"/>
      <c r="I28" s="164" t="e">
        <v>#DIV/0!</v>
      </c>
      <c r="J28" s="163">
        <v>0</v>
      </c>
      <c r="K28" s="166"/>
      <c r="L28" s="165"/>
      <c r="M28" s="164" t="e">
        <v>#DIV/0!</v>
      </c>
      <c r="N28" s="163">
        <v>0</v>
      </c>
      <c r="O28" s="162" t="e">
        <v>#DIV/0!</v>
      </c>
      <c r="P28" s="161" t="e">
        <v>#DIV/0!</v>
      </c>
      <c r="Q28" s="160" t="e">
        <v>#DIV/0!</v>
      </c>
      <c r="R28" s="139"/>
      <c r="S28" s="139"/>
    </row>
    <row r="29" spans="1:19" x14ac:dyDescent="0.4">
      <c r="A29" s="169"/>
      <c r="B29" s="169"/>
      <c r="C29" s="168" t="s">
        <v>105</v>
      </c>
      <c r="D29" s="167"/>
      <c r="E29" s="167"/>
      <c r="F29" s="173"/>
      <c r="G29" s="166"/>
      <c r="H29" s="165"/>
      <c r="I29" s="164" t="e">
        <v>#DIV/0!</v>
      </c>
      <c r="J29" s="163">
        <v>0</v>
      </c>
      <c r="K29" s="166"/>
      <c r="L29" s="165"/>
      <c r="M29" s="164" t="e">
        <v>#DIV/0!</v>
      </c>
      <c r="N29" s="163">
        <v>0</v>
      </c>
      <c r="O29" s="162" t="e">
        <v>#DIV/0!</v>
      </c>
      <c r="P29" s="161" t="e">
        <v>#DIV/0!</v>
      </c>
      <c r="Q29" s="160" t="e">
        <v>#DIV/0!</v>
      </c>
      <c r="R29" s="139"/>
      <c r="S29" s="139"/>
    </row>
    <row r="30" spans="1:19" x14ac:dyDescent="0.4">
      <c r="A30" s="169"/>
      <c r="B30" s="169"/>
      <c r="C30" s="168" t="s">
        <v>122</v>
      </c>
      <c r="D30" s="167"/>
      <c r="E30" s="167"/>
      <c r="F30" s="173"/>
      <c r="G30" s="166"/>
      <c r="H30" s="165"/>
      <c r="I30" s="164" t="e">
        <v>#DIV/0!</v>
      </c>
      <c r="J30" s="163">
        <v>0</v>
      </c>
      <c r="K30" s="166"/>
      <c r="L30" s="165"/>
      <c r="M30" s="164" t="e">
        <v>#DIV/0!</v>
      </c>
      <c r="N30" s="163">
        <v>0</v>
      </c>
      <c r="O30" s="162" t="e">
        <v>#DIV/0!</v>
      </c>
      <c r="P30" s="161" t="e">
        <v>#DIV/0!</v>
      </c>
      <c r="Q30" s="160" t="e">
        <v>#DIV/0!</v>
      </c>
      <c r="R30" s="139"/>
      <c r="S30" s="139"/>
    </row>
    <row r="31" spans="1:19" x14ac:dyDescent="0.4">
      <c r="A31" s="169"/>
      <c r="B31" s="169"/>
      <c r="C31" s="168" t="s">
        <v>121</v>
      </c>
      <c r="D31" s="167"/>
      <c r="E31" s="167"/>
      <c r="F31" s="6" t="s">
        <v>84</v>
      </c>
      <c r="G31" s="166">
        <v>938</v>
      </c>
      <c r="H31" s="165">
        <v>1541</v>
      </c>
      <c r="I31" s="164">
        <v>0.60869565217391308</v>
      </c>
      <c r="J31" s="163">
        <v>-603</v>
      </c>
      <c r="K31" s="166">
        <v>1450</v>
      </c>
      <c r="L31" s="165">
        <v>2900</v>
      </c>
      <c r="M31" s="164">
        <v>0.5</v>
      </c>
      <c r="N31" s="163">
        <v>-1450</v>
      </c>
      <c r="O31" s="162">
        <v>0.64689655172413796</v>
      </c>
      <c r="P31" s="161">
        <v>0.53137931034482755</v>
      </c>
      <c r="Q31" s="160">
        <v>0.11551724137931041</v>
      </c>
      <c r="R31" s="139"/>
      <c r="S31" s="139"/>
    </row>
    <row r="32" spans="1:19" x14ac:dyDescent="0.4">
      <c r="A32" s="169"/>
      <c r="B32" s="169"/>
      <c r="C32" s="168" t="s">
        <v>120</v>
      </c>
      <c r="D32" s="167"/>
      <c r="E32" s="167"/>
      <c r="F32" s="173"/>
      <c r="G32" s="166"/>
      <c r="H32" s="165"/>
      <c r="I32" s="164" t="e">
        <v>#DIV/0!</v>
      </c>
      <c r="J32" s="163">
        <v>0</v>
      </c>
      <c r="K32" s="166"/>
      <c r="L32" s="165"/>
      <c r="M32" s="164" t="e">
        <v>#DIV/0!</v>
      </c>
      <c r="N32" s="163">
        <v>0</v>
      </c>
      <c r="O32" s="162" t="e">
        <v>#DIV/0!</v>
      </c>
      <c r="P32" s="161" t="e">
        <v>#DIV/0!</v>
      </c>
      <c r="Q32" s="160" t="e">
        <v>#DIV/0!</v>
      </c>
      <c r="R32" s="139"/>
      <c r="S32" s="139"/>
    </row>
    <row r="33" spans="1:19" x14ac:dyDescent="0.4">
      <c r="A33" s="169"/>
      <c r="B33" s="169"/>
      <c r="C33" s="168" t="s">
        <v>119</v>
      </c>
      <c r="D33" s="167"/>
      <c r="E33" s="167"/>
      <c r="F33" s="6" t="s">
        <v>84</v>
      </c>
      <c r="G33" s="166">
        <v>884</v>
      </c>
      <c r="H33" s="165">
        <v>832</v>
      </c>
      <c r="I33" s="164">
        <v>1.0625</v>
      </c>
      <c r="J33" s="163">
        <v>52</v>
      </c>
      <c r="K33" s="166">
        <v>1160</v>
      </c>
      <c r="L33" s="165">
        <v>1500</v>
      </c>
      <c r="M33" s="164">
        <v>0.77333333333333332</v>
      </c>
      <c r="N33" s="163">
        <v>-340</v>
      </c>
      <c r="O33" s="162">
        <v>0.76206896551724135</v>
      </c>
      <c r="P33" s="161">
        <v>0.55466666666666664</v>
      </c>
      <c r="Q33" s="160">
        <v>0.20740229885057471</v>
      </c>
      <c r="R33" s="139"/>
      <c r="S33" s="139"/>
    </row>
    <row r="34" spans="1:19" x14ac:dyDescent="0.4">
      <c r="A34" s="169"/>
      <c r="B34" s="169"/>
      <c r="C34" s="168" t="s">
        <v>94</v>
      </c>
      <c r="D34" s="167"/>
      <c r="E34" s="167"/>
      <c r="F34" s="173"/>
      <c r="G34" s="166"/>
      <c r="H34" s="165"/>
      <c r="I34" s="164" t="e">
        <v>#DIV/0!</v>
      </c>
      <c r="J34" s="163">
        <v>0</v>
      </c>
      <c r="K34" s="166"/>
      <c r="L34" s="165"/>
      <c r="M34" s="164" t="e">
        <v>#DIV/0!</v>
      </c>
      <c r="N34" s="163">
        <v>0</v>
      </c>
      <c r="O34" s="162" t="e">
        <v>#DIV/0!</v>
      </c>
      <c r="P34" s="161" t="e">
        <v>#DIV/0!</v>
      </c>
      <c r="Q34" s="160" t="e">
        <v>#DIV/0!</v>
      </c>
      <c r="R34" s="139"/>
      <c r="S34" s="139"/>
    </row>
    <row r="35" spans="1:19" x14ac:dyDescent="0.4">
      <c r="A35" s="169"/>
      <c r="B35" s="169"/>
      <c r="C35" s="168" t="s">
        <v>90</v>
      </c>
      <c r="D35" s="167"/>
      <c r="E35" s="167"/>
      <c r="F35" s="173"/>
      <c r="G35" s="166"/>
      <c r="H35" s="165"/>
      <c r="I35" s="164" t="e">
        <v>#DIV/0!</v>
      </c>
      <c r="J35" s="163">
        <v>0</v>
      </c>
      <c r="K35" s="166"/>
      <c r="L35" s="165"/>
      <c r="M35" s="164" t="e">
        <v>#DIV/0!</v>
      </c>
      <c r="N35" s="163">
        <v>0</v>
      </c>
      <c r="O35" s="162" t="e">
        <v>#DIV/0!</v>
      </c>
      <c r="P35" s="161" t="e">
        <v>#DIV/0!</v>
      </c>
      <c r="Q35" s="160" t="e">
        <v>#DIV/0!</v>
      </c>
      <c r="R35" s="139"/>
      <c r="S35" s="139"/>
    </row>
    <row r="36" spans="1:19" x14ac:dyDescent="0.4">
      <c r="A36" s="169"/>
      <c r="B36" s="150"/>
      <c r="C36" s="149" t="s">
        <v>93</v>
      </c>
      <c r="D36" s="147"/>
      <c r="E36" s="147"/>
      <c r="F36" s="6" t="s">
        <v>84</v>
      </c>
      <c r="G36" s="146">
        <v>4281</v>
      </c>
      <c r="H36" s="145">
        <v>3850</v>
      </c>
      <c r="I36" s="144">
        <v>1.111948051948052</v>
      </c>
      <c r="J36" s="143">
        <v>431</v>
      </c>
      <c r="K36" s="146">
        <v>5850</v>
      </c>
      <c r="L36" s="145">
        <v>5845</v>
      </c>
      <c r="M36" s="144">
        <v>1.0008554319931566</v>
      </c>
      <c r="N36" s="143">
        <v>5</v>
      </c>
      <c r="O36" s="142">
        <v>0.73179487179487179</v>
      </c>
      <c r="P36" s="141">
        <v>0.6586826347305389</v>
      </c>
      <c r="Q36" s="140">
        <v>7.3112237064332897E-2</v>
      </c>
      <c r="R36" s="139"/>
      <c r="S36" s="139"/>
    </row>
    <row r="37" spans="1:19" x14ac:dyDescent="0.4">
      <c r="A37" s="169"/>
      <c r="B37" s="159" t="s">
        <v>118</v>
      </c>
      <c r="C37" s="158"/>
      <c r="D37" s="158"/>
      <c r="E37" s="158"/>
      <c r="F37" s="174"/>
      <c r="G37" s="157">
        <v>666</v>
      </c>
      <c r="H37" s="156">
        <v>650</v>
      </c>
      <c r="I37" s="155">
        <v>1.0246153846153847</v>
      </c>
      <c r="J37" s="154">
        <v>16</v>
      </c>
      <c r="K37" s="157">
        <v>879</v>
      </c>
      <c r="L37" s="156">
        <v>879</v>
      </c>
      <c r="M37" s="155">
        <v>1</v>
      </c>
      <c r="N37" s="154">
        <v>0</v>
      </c>
      <c r="O37" s="153">
        <v>0.75767918088737196</v>
      </c>
      <c r="P37" s="152">
        <v>0.73947667804323092</v>
      </c>
      <c r="Q37" s="151">
        <v>1.8202502844141044E-2</v>
      </c>
      <c r="R37" s="139"/>
      <c r="S37" s="139"/>
    </row>
    <row r="38" spans="1:19" x14ac:dyDescent="0.4">
      <c r="A38" s="169"/>
      <c r="B38" s="169"/>
      <c r="C38" s="168" t="s">
        <v>117</v>
      </c>
      <c r="D38" s="167"/>
      <c r="E38" s="167"/>
      <c r="F38" s="6" t="s">
        <v>84</v>
      </c>
      <c r="G38" s="166">
        <v>394</v>
      </c>
      <c r="H38" s="165">
        <v>359</v>
      </c>
      <c r="I38" s="164">
        <v>1.0974930362116992</v>
      </c>
      <c r="J38" s="163">
        <v>35</v>
      </c>
      <c r="K38" s="166">
        <v>489</v>
      </c>
      <c r="L38" s="165">
        <v>489</v>
      </c>
      <c r="M38" s="164">
        <v>1</v>
      </c>
      <c r="N38" s="163">
        <v>0</v>
      </c>
      <c r="O38" s="162">
        <v>0.80572597137014312</v>
      </c>
      <c r="P38" s="161">
        <v>0.7341513292433538</v>
      </c>
      <c r="Q38" s="160">
        <v>7.1574642126789323E-2</v>
      </c>
      <c r="R38" s="139"/>
      <c r="S38" s="139"/>
    </row>
    <row r="39" spans="1:19" x14ac:dyDescent="0.4">
      <c r="A39" s="150"/>
      <c r="B39" s="150"/>
      <c r="C39" s="186" t="s">
        <v>116</v>
      </c>
      <c r="D39" s="185"/>
      <c r="E39" s="185"/>
      <c r="F39" s="6" t="s">
        <v>84</v>
      </c>
      <c r="G39" s="184">
        <v>272</v>
      </c>
      <c r="H39" s="183">
        <v>291</v>
      </c>
      <c r="I39" s="182">
        <v>0.93470790378006874</v>
      </c>
      <c r="J39" s="181">
        <v>-19</v>
      </c>
      <c r="K39" s="184">
        <v>390</v>
      </c>
      <c r="L39" s="183">
        <v>390</v>
      </c>
      <c r="M39" s="182">
        <v>1</v>
      </c>
      <c r="N39" s="181">
        <v>0</v>
      </c>
      <c r="O39" s="180">
        <v>0.6974358974358974</v>
      </c>
      <c r="P39" s="179">
        <v>0.74615384615384617</v>
      </c>
      <c r="Q39" s="178">
        <v>-4.8717948717948767E-2</v>
      </c>
      <c r="R39" s="139"/>
      <c r="S39" s="139"/>
    </row>
    <row r="40" spans="1:19" x14ac:dyDescent="0.4">
      <c r="A40" s="159" t="s">
        <v>115</v>
      </c>
      <c r="B40" s="158" t="s">
        <v>114</v>
      </c>
      <c r="C40" s="158"/>
      <c r="D40" s="158"/>
      <c r="E40" s="158"/>
      <c r="F40" s="174"/>
      <c r="G40" s="157">
        <v>85918</v>
      </c>
      <c r="H40" s="156">
        <v>75164</v>
      </c>
      <c r="I40" s="155">
        <v>1.1430738119312436</v>
      </c>
      <c r="J40" s="154">
        <v>10754</v>
      </c>
      <c r="K40" s="177">
        <v>127760</v>
      </c>
      <c r="L40" s="156">
        <v>124479</v>
      </c>
      <c r="M40" s="155">
        <v>1.0263578595586405</v>
      </c>
      <c r="N40" s="154">
        <v>3281</v>
      </c>
      <c r="O40" s="153">
        <v>0.672495303694427</v>
      </c>
      <c r="P40" s="152">
        <v>0.60382875826444626</v>
      </c>
      <c r="Q40" s="151">
        <v>6.8666545429980741E-2</v>
      </c>
      <c r="R40" s="139"/>
      <c r="S40" s="139"/>
    </row>
    <row r="41" spans="1:19" x14ac:dyDescent="0.4">
      <c r="A41" s="176"/>
      <c r="B41" s="159" t="s">
        <v>144</v>
      </c>
      <c r="C41" s="158"/>
      <c r="D41" s="158"/>
      <c r="E41" s="158"/>
      <c r="F41" s="174"/>
      <c r="G41" s="157">
        <v>83562</v>
      </c>
      <c r="H41" s="156">
        <v>73502</v>
      </c>
      <c r="I41" s="155">
        <v>1.136867024026557</v>
      </c>
      <c r="J41" s="154">
        <v>10060</v>
      </c>
      <c r="K41" s="157">
        <v>124531</v>
      </c>
      <c r="L41" s="156">
        <v>121246</v>
      </c>
      <c r="M41" s="155">
        <v>1.0270936773171899</v>
      </c>
      <c r="N41" s="154">
        <v>3285</v>
      </c>
      <c r="O41" s="153">
        <v>0.67101364318924606</v>
      </c>
      <c r="P41" s="152">
        <v>0.60622206093396891</v>
      </c>
      <c r="Q41" s="151">
        <v>6.4791582255277147E-2</v>
      </c>
      <c r="R41" s="139"/>
      <c r="S41" s="139"/>
    </row>
    <row r="42" spans="1:19" x14ac:dyDescent="0.4">
      <c r="A42" s="169"/>
      <c r="B42" s="169"/>
      <c r="C42" s="168" t="s">
        <v>143</v>
      </c>
      <c r="D42" s="167"/>
      <c r="E42" s="167"/>
      <c r="F42" s="6" t="s">
        <v>84</v>
      </c>
      <c r="G42" s="166">
        <v>31504</v>
      </c>
      <c r="H42" s="165">
        <v>27248</v>
      </c>
      <c r="I42" s="164">
        <v>1.1561949500880799</v>
      </c>
      <c r="J42" s="163">
        <v>4256</v>
      </c>
      <c r="K42" s="166">
        <v>46467</v>
      </c>
      <c r="L42" s="165">
        <v>44953</v>
      </c>
      <c r="M42" s="164">
        <v>1.0336796209374235</v>
      </c>
      <c r="N42" s="163">
        <v>1514</v>
      </c>
      <c r="O42" s="162">
        <v>0.67798652807368676</v>
      </c>
      <c r="P42" s="161">
        <v>0.60614419504816142</v>
      </c>
      <c r="Q42" s="160">
        <v>7.184233302552534E-2</v>
      </c>
      <c r="R42" s="139"/>
      <c r="S42" s="139"/>
    </row>
    <row r="43" spans="1:19" x14ac:dyDescent="0.4">
      <c r="A43" s="169"/>
      <c r="B43" s="169"/>
      <c r="C43" s="168" t="s">
        <v>112</v>
      </c>
      <c r="D43" s="167"/>
      <c r="E43" s="167"/>
      <c r="F43" s="6" t="s">
        <v>84</v>
      </c>
      <c r="G43" s="166">
        <v>5210</v>
      </c>
      <c r="H43" s="165">
        <v>4839</v>
      </c>
      <c r="I43" s="164">
        <v>1.0766687332093408</v>
      </c>
      <c r="J43" s="163">
        <v>371</v>
      </c>
      <c r="K43" s="166">
        <v>7064</v>
      </c>
      <c r="L43" s="165">
        <v>7975</v>
      </c>
      <c r="M43" s="164">
        <v>0.88576802507836994</v>
      </c>
      <c r="N43" s="163">
        <v>-911</v>
      </c>
      <c r="O43" s="162">
        <v>0.73754246885617214</v>
      </c>
      <c r="P43" s="161">
        <v>0.60677115987460817</v>
      </c>
      <c r="Q43" s="160">
        <v>0.13077130898156397</v>
      </c>
      <c r="R43" s="139"/>
      <c r="S43" s="139"/>
    </row>
    <row r="44" spans="1:19" x14ac:dyDescent="0.4">
      <c r="A44" s="169"/>
      <c r="B44" s="169"/>
      <c r="C44" s="168" t="s">
        <v>96</v>
      </c>
      <c r="D44" s="167"/>
      <c r="E44" s="167"/>
      <c r="F44" s="6" t="s">
        <v>84</v>
      </c>
      <c r="G44" s="166">
        <v>5020</v>
      </c>
      <c r="H44" s="165">
        <v>4511</v>
      </c>
      <c r="I44" s="164">
        <v>1.1128352915096431</v>
      </c>
      <c r="J44" s="163">
        <v>509</v>
      </c>
      <c r="K44" s="166">
        <v>7780</v>
      </c>
      <c r="L44" s="165">
        <v>6830</v>
      </c>
      <c r="M44" s="164">
        <v>1.1390922401171304</v>
      </c>
      <c r="N44" s="163">
        <v>950</v>
      </c>
      <c r="O44" s="162">
        <v>0.64524421593830339</v>
      </c>
      <c r="P44" s="161">
        <v>0.66046852122986821</v>
      </c>
      <c r="Q44" s="160">
        <v>-1.5224305291564821E-2</v>
      </c>
      <c r="R44" s="139"/>
      <c r="S44" s="139"/>
    </row>
    <row r="45" spans="1:19" x14ac:dyDescent="0.4">
      <c r="A45" s="169"/>
      <c r="B45" s="169"/>
      <c r="C45" s="168" t="s">
        <v>90</v>
      </c>
      <c r="D45" s="167"/>
      <c r="E45" s="167"/>
      <c r="F45" s="6" t="s">
        <v>84</v>
      </c>
      <c r="G45" s="166">
        <v>2602</v>
      </c>
      <c r="H45" s="165">
        <v>2273</v>
      </c>
      <c r="I45" s="164">
        <v>1.1447426308842938</v>
      </c>
      <c r="J45" s="163">
        <v>329</v>
      </c>
      <c r="K45" s="166">
        <v>3610</v>
      </c>
      <c r="L45" s="165">
        <v>3606</v>
      </c>
      <c r="M45" s="164">
        <v>1.0011092623405435</v>
      </c>
      <c r="N45" s="163">
        <v>4</v>
      </c>
      <c r="O45" s="162">
        <v>0.72077562326869804</v>
      </c>
      <c r="P45" s="161">
        <v>0.63033832501386577</v>
      </c>
      <c r="Q45" s="160">
        <v>9.0437298254832266E-2</v>
      </c>
      <c r="R45" s="139"/>
      <c r="S45" s="139"/>
    </row>
    <row r="46" spans="1:19" x14ac:dyDescent="0.4">
      <c r="A46" s="169"/>
      <c r="B46" s="169"/>
      <c r="C46" s="168" t="s">
        <v>93</v>
      </c>
      <c r="D46" s="167"/>
      <c r="E46" s="167"/>
      <c r="F46" s="6" t="s">
        <v>84</v>
      </c>
      <c r="G46" s="166">
        <v>5584</v>
      </c>
      <c r="H46" s="165">
        <v>4624</v>
      </c>
      <c r="I46" s="164">
        <v>1.2076124567474049</v>
      </c>
      <c r="J46" s="163">
        <v>960</v>
      </c>
      <c r="K46" s="166">
        <v>8980</v>
      </c>
      <c r="L46" s="165">
        <v>9224</v>
      </c>
      <c r="M46" s="164">
        <v>0.9735472679965308</v>
      </c>
      <c r="N46" s="163">
        <v>-244</v>
      </c>
      <c r="O46" s="162">
        <v>0.62182628062360801</v>
      </c>
      <c r="P46" s="161">
        <v>0.50130095403295749</v>
      </c>
      <c r="Q46" s="160">
        <v>0.12052532659065052</v>
      </c>
      <c r="R46" s="139"/>
      <c r="S46" s="139"/>
    </row>
    <row r="47" spans="1:19" x14ac:dyDescent="0.4">
      <c r="A47" s="169"/>
      <c r="B47" s="169"/>
      <c r="C47" s="168" t="s">
        <v>97</v>
      </c>
      <c r="D47" s="167"/>
      <c r="E47" s="167"/>
      <c r="F47" s="6" t="s">
        <v>84</v>
      </c>
      <c r="G47" s="166">
        <v>10633</v>
      </c>
      <c r="H47" s="165">
        <v>8970</v>
      </c>
      <c r="I47" s="164">
        <v>1.1853957636566332</v>
      </c>
      <c r="J47" s="163">
        <v>1663</v>
      </c>
      <c r="K47" s="166">
        <v>16969</v>
      </c>
      <c r="L47" s="165">
        <v>14757</v>
      </c>
      <c r="M47" s="164">
        <v>1.149894965101308</v>
      </c>
      <c r="N47" s="163">
        <v>2212</v>
      </c>
      <c r="O47" s="162">
        <v>0.62661323590076023</v>
      </c>
      <c r="P47" s="161">
        <v>0.60784712339906488</v>
      </c>
      <c r="Q47" s="160">
        <v>1.8766112501695353E-2</v>
      </c>
      <c r="R47" s="139"/>
      <c r="S47" s="139"/>
    </row>
    <row r="48" spans="1:19" x14ac:dyDescent="0.4">
      <c r="A48" s="169"/>
      <c r="B48" s="169"/>
      <c r="C48" s="168" t="s">
        <v>91</v>
      </c>
      <c r="D48" s="167"/>
      <c r="E48" s="167"/>
      <c r="F48" s="6" t="s">
        <v>84</v>
      </c>
      <c r="G48" s="166">
        <v>1847</v>
      </c>
      <c r="H48" s="165">
        <v>1597</v>
      </c>
      <c r="I48" s="164">
        <v>1.1565435190983093</v>
      </c>
      <c r="J48" s="163">
        <v>250</v>
      </c>
      <c r="K48" s="166">
        <v>2700</v>
      </c>
      <c r="L48" s="165">
        <v>2700</v>
      </c>
      <c r="M48" s="164">
        <v>1</v>
      </c>
      <c r="N48" s="163">
        <v>0</v>
      </c>
      <c r="O48" s="162">
        <v>0.68407407407407406</v>
      </c>
      <c r="P48" s="161">
        <v>0.5914814814814815</v>
      </c>
      <c r="Q48" s="160">
        <v>9.259259259259256E-2</v>
      </c>
      <c r="R48" s="139"/>
      <c r="S48" s="139"/>
    </row>
    <row r="49" spans="1:19" x14ac:dyDescent="0.4">
      <c r="A49" s="169"/>
      <c r="B49" s="169"/>
      <c r="C49" s="168" t="s">
        <v>111</v>
      </c>
      <c r="D49" s="167"/>
      <c r="E49" s="167"/>
      <c r="F49" s="6" t="s">
        <v>84</v>
      </c>
      <c r="G49" s="166">
        <v>1706</v>
      </c>
      <c r="H49" s="165">
        <v>1746</v>
      </c>
      <c r="I49" s="164">
        <v>0.97709049255441005</v>
      </c>
      <c r="J49" s="163">
        <v>-40</v>
      </c>
      <c r="K49" s="166">
        <v>1760</v>
      </c>
      <c r="L49" s="165">
        <v>1854</v>
      </c>
      <c r="M49" s="164">
        <v>0.94929881337648325</v>
      </c>
      <c r="N49" s="163">
        <v>-94</v>
      </c>
      <c r="O49" s="162">
        <v>0.96931818181818186</v>
      </c>
      <c r="P49" s="161">
        <v>0.94174757281553401</v>
      </c>
      <c r="Q49" s="160">
        <v>2.757060900264785E-2</v>
      </c>
      <c r="R49" s="139"/>
      <c r="S49" s="139"/>
    </row>
    <row r="50" spans="1:19" x14ac:dyDescent="0.4">
      <c r="A50" s="169"/>
      <c r="B50" s="169"/>
      <c r="C50" s="168" t="s">
        <v>110</v>
      </c>
      <c r="D50" s="167"/>
      <c r="E50" s="167"/>
      <c r="F50" s="6" t="s">
        <v>84</v>
      </c>
      <c r="G50" s="166">
        <v>1932</v>
      </c>
      <c r="H50" s="165">
        <v>1834</v>
      </c>
      <c r="I50" s="164">
        <v>1.0534351145038168</v>
      </c>
      <c r="J50" s="163">
        <v>98</v>
      </c>
      <c r="K50" s="166">
        <v>2700</v>
      </c>
      <c r="L50" s="165">
        <v>2700</v>
      </c>
      <c r="M50" s="164">
        <v>1</v>
      </c>
      <c r="N50" s="163">
        <v>0</v>
      </c>
      <c r="O50" s="162">
        <v>0.7155555555555555</v>
      </c>
      <c r="P50" s="161">
        <v>0.67925925925925923</v>
      </c>
      <c r="Q50" s="160">
        <v>3.6296296296296271E-2</v>
      </c>
      <c r="R50" s="139"/>
      <c r="S50" s="139"/>
    </row>
    <row r="51" spans="1:19" x14ac:dyDescent="0.4">
      <c r="A51" s="169"/>
      <c r="B51" s="169"/>
      <c r="C51" s="168" t="s">
        <v>109</v>
      </c>
      <c r="D51" s="167"/>
      <c r="E51" s="167"/>
      <c r="F51" s="6" t="s">
        <v>88</v>
      </c>
      <c r="G51" s="166">
        <v>710</v>
      </c>
      <c r="H51" s="165">
        <v>580</v>
      </c>
      <c r="I51" s="164">
        <v>1.2241379310344827</v>
      </c>
      <c r="J51" s="163">
        <v>130</v>
      </c>
      <c r="K51" s="166">
        <v>1260</v>
      </c>
      <c r="L51" s="165">
        <v>1260</v>
      </c>
      <c r="M51" s="164">
        <v>1</v>
      </c>
      <c r="N51" s="163">
        <v>0</v>
      </c>
      <c r="O51" s="162">
        <v>0.56349206349206349</v>
      </c>
      <c r="P51" s="161">
        <v>0.46031746031746029</v>
      </c>
      <c r="Q51" s="160">
        <v>0.1031746031746032</v>
      </c>
      <c r="R51" s="139"/>
      <c r="S51" s="139"/>
    </row>
    <row r="52" spans="1:19" x14ac:dyDescent="0.4">
      <c r="A52" s="169"/>
      <c r="B52" s="169"/>
      <c r="C52" s="168" t="s">
        <v>108</v>
      </c>
      <c r="D52" s="167"/>
      <c r="E52" s="167"/>
      <c r="F52" s="6" t="s">
        <v>84</v>
      </c>
      <c r="G52" s="166">
        <v>969</v>
      </c>
      <c r="H52" s="165">
        <v>1029</v>
      </c>
      <c r="I52" s="164">
        <v>0.94169096209912539</v>
      </c>
      <c r="J52" s="163">
        <v>-60</v>
      </c>
      <c r="K52" s="166">
        <v>1760</v>
      </c>
      <c r="L52" s="165">
        <v>1760</v>
      </c>
      <c r="M52" s="164">
        <v>1</v>
      </c>
      <c r="N52" s="163">
        <v>0</v>
      </c>
      <c r="O52" s="162">
        <v>0.55056818181818179</v>
      </c>
      <c r="P52" s="161">
        <v>0.58465909090909096</v>
      </c>
      <c r="Q52" s="160">
        <v>-3.4090909090909172E-2</v>
      </c>
      <c r="R52" s="139"/>
      <c r="S52" s="139"/>
    </row>
    <row r="53" spans="1:19" x14ac:dyDescent="0.4">
      <c r="A53" s="169"/>
      <c r="B53" s="169"/>
      <c r="C53" s="168" t="s">
        <v>107</v>
      </c>
      <c r="D53" s="167"/>
      <c r="E53" s="167"/>
      <c r="F53" s="6" t="s">
        <v>84</v>
      </c>
      <c r="G53" s="166">
        <v>1984</v>
      </c>
      <c r="H53" s="165">
        <v>1690</v>
      </c>
      <c r="I53" s="164">
        <v>1.17396449704142</v>
      </c>
      <c r="J53" s="163">
        <v>294</v>
      </c>
      <c r="K53" s="166">
        <v>2700</v>
      </c>
      <c r="L53" s="165">
        <v>2700</v>
      </c>
      <c r="M53" s="164">
        <v>1</v>
      </c>
      <c r="N53" s="163">
        <v>0</v>
      </c>
      <c r="O53" s="162">
        <v>0.73481481481481481</v>
      </c>
      <c r="P53" s="161">
        <v>0.62592592592592589</v>
      </c>
      <c r="Q53" s="160">
        <v>0.10888888888888892</v>
      </c>
      <c r="R53" s="139"/>
      <c r="S53" s="139"/>
    </row>
    <row r="54" spans="1:19" x14ac:dyDescent="0.4">
      <c r="A54" s="169"/>
      <c r="B54" s="169"/>
      <c r="C54" s="168" t="s">
        <v>106</v>
      </c>
      <c r="D54" s="167"/>
      <c r="E54" s="167"/>
      <c r="F54" s="6" t="s">
        <v>84</v>
      </c>
      <c r="G54" s="166">
        <v>1624</v>
      </c>
      <c r="H54" s="165">
        <v>1485</v>
      </c>
      <c r="I54" s="164">
        <v>1.0936026936026937</v>
      </c>
      <c r="J54" s="163">
        <v>139</v>
      </c>
      <c r="K54" s="166">
        <v>2700</v>
      </c>
      <c r="L54" s="165">
        <v>2336</v>
      </c>
      <c r="M54" s="164">
        <v>1.1558219178082192</v>
      </c>
      <c r="N54" s="163">
        <v>364</v>
      </c>
      <c r="O54" s="162">
        <v>0.60148148148148151</v>
      </c>
      <c r="P54" s="161">
        <v>0.63570205479452058</v>
      </c>
      <c r="Q54" s="160">
        <v>-3.4220573313039071E-2</v>
      </c>
      <c r="R54" s="139"/>
      <c r="S54" s="139"/>
    </row>
    <row r="55" spans="1:19" x14ac:dyDescent="0.4">
      <c r="A55" s="169"/>
      <c r="B55" s="169"/>
      <c r="C55" s="168" t="s">
        <v>105</v>
      </c>
      <c r="D55" s="167"/>
      <c r="E55" s="167"/>
      <c r="F55" s="6" t="s">
        <v>84</v>
      </c>
      <c r="G55" s="166">
        <v>1199</v>
      </c>
      <c r="H55" s="165">
        <v>1085</v>
      </c>
      <c r="I55" s="164">
        <v>1.1050691244239632</v>
      </c>
      <c r="J55" s="163">
        <v>114</v>
      </c>
      <c r="K55" s="166">
        <v>1760</v>
      </c>
      <c r="L55" s="165">
        <v>1760</v>
      </c>
      <c r="M55" s="164">
        <v>1</v>
      </c>
      <c r="N55" s="163">
        <v>0</v>
      </c>
      <c r="O55" s="162">
        <v>0.68125000000000002</v>
      </c>
      <c r="P55" s="161">
        <v>0.61647727272727271</v>
      </c>
      <c r="Q55" s="160">
        <v>6.4772727272727315E-2</v>
      </c>
      <c r="R55" s="139"/>
      <c r="S55" s="139"/>
    </row>
    <row r="56" spans="1:19" x14ac:dyDescent="0.4">
      <c r="A56" s="169"/>
      <c r="B56" s="169"/>
      <c r="C56" s="168" t="s">
        <v>103</v>
      </c>
      <c r="D56" s="167"/>
      <c r="E56" s="167"/>
      <c r="F56" s="6" t="s">
        <v>84</v>
      </c>
      <c r="G56" s="166">
        <v>1249</v>
      </c>
      <c r="H56" s="165">
        <v>1247</v>
      </c>
      <c r="I56" s="164">
        <v>1.0016038492381716</v>
      </c>
      <c r="J56" s="163">
        <v>2</v>
      </c>
      <c r="K56" s="166">
        <v>1660</v>
      </c>
      <c r="L56" s="165">
        <v>1760</v>
      </c>
      <c r="M56" s="164">
        <v>0.94318181818181823</v>
      </c>
      <c r="N56" s="163">
        <v>-100</v>
      </c>
      <c r="O56" s="162">
        <v>0.75240963855421683</v>
      </c>
      <c r="P56" s="161">
        <v>0.70852272727272725</v>
      </c>
      <c r="Q56" s="160">
        <v>4.3886911281489582E-2</v>
      </c>
      <c r="R56" s="139"/>
      <c r="S56" s="139"/>
    </row>
    <row r="57" spans="1:19" x14ac:dyDescent="0.4">
      <c r="A57" s="169"/>
      <c r="B57" s="169"/>
      <c r="C57" s="168" t="s">
        <v>102</v>
      </c>
      <c r="D57" s="167"/>
      <c r="E57" s="167"/>
      <c r="F57" s="6" t="s">
        <v>84</v>
      </c>
      <c r="G57" s="166">
        <v>1264</v>
      </c>
      <c r="H57" s="165">
        <v>1044</v>
      </c>
      <c r="I57" s="164">
        <v>1.210727969348659</v>
      </c>
      <c r="J57" s="163">
        <v>220</v>
      </c>
      <c r="K57" s="166">
        <v>1760</v>
      </c>
      <c r="L57" s="165">
        <v>1760</v>
      </c>
      <c r="M57" s="164">
        <v>1</v>
      </c>
      <c r="N57" s="163">
        <v>0</v>
      </c>
      <c r="O57" s="162">
        <v>0.71818181818181814</v>
      </c>
      <c r="P57" s="161">
        <v>0.59318181818181814</v>
      </c>
      <c r="Q57" s="160">
        <v>0.125</v>
      </c>
      <c r="R57" s="139"/>
      <c r="S57" s="139"/>
    </row>
    <row r="58" spans="1:19" x14ac:dyDescent="0.4">
      <c r="A58" s="169"/>
      <c r="B58" s="169"/>
      <c r="C58" s="168" t="s">
        <v>104</v>
      </c>
      <c r="D58" s="167"/>
      <c r="E58" s="167"/>
      <c r="F58" s="6" t="s">
        <v>84</v>
      </c>
      <c r="G58" s="166">
        <v>882</v>
      </c>
      <c r="H58" s="165">
        <v>754</v>
      </c>
      <c r="I58" s="164">
        <v>1.169761273209549</v>
      </c>
      <c r="J58" s="163">
        <v>128</v>
      </c>
      <c r="K58" s="166">
        <v>1200</v>
      </c>
      <c r="L58" s="165">
        <v>1201</v>
      </c>
      <c r="M58" s="164">
        <v>0.99916736053288924</v>
      </c>
      <c r="N58" s="163">
        <v>-1</v>
      </c>
      <c r="O58" s="162">
        <v>0.73499999999999999</v>
      </c>
      <c r="P58" s="161">
        <v>0.62781015820149877</v>
      </c>
      <c r="Q58" s="160">
        <v>0.10718984179850122</v>
      </c>
      <c r="R58" s="139"/>
      <c r="S58" s="139"/>
    </row>
    <row r="59" spans="1:19" x14ac:dyDescent="0.4">
      <c r="A59" s="169"/>
      <c r="B59" s="169"/>
      <c r="C59" s="168" t="s">
        <v>101</v>
      </c>
      <c r="D59" s="167"/>
      <c r="E59" s="167"/>
      <c r="F59" s="6" t="s">
        <v>84</v>
      </c>
      <c r="G59" s="166">
        <v>2476</v>
      </c>
      <c r="H59" s="165">
        <v>2455</v>
      </c>
      <c r="I59" s="164">
        <v>1.0085539714867617</v>
      </c>
      <c r="J59" s="163">
        <v>21</v>
      </c>
      <c r="K59" s="166">
        <v>3661</v>
      </c>
      <c r="L59" s="165">
        <v>4160</v>
      </c>
      <c r="M59" s="164">
        <v>0.88004807692307696</v>
      </c>
      <c r="N59" s="163">
        <v>-499</v>
      </c>
      <c r="O59" s="162">
        <v>0.67631794591641625</v>
      </c>
      <c r="P59" s="161">
        <v>0.59014423076923073</v>
      </c>
      <c r="Q59" s="160">
        <v>8.6173715147185526E-2</v>
      </c>
      <c r="R59" s="139"/>
      <c r="S59" s="139"/>
    </row>
    <row r="60" spans="1:19" x14ac:dyDescent="0.4">
      <c r="A60" s="169"/>
      <c r="B60" s="169"/>
      <c r="C60" s="168" t="s">
        <v>98</v>
      </c>
      <c r="D60" s="5" t="s">
        <v>0</v>
      </c>
      <c r="E60" s="167" t="s">
        <v>89</v>
      </c>
      <c r="F60" s="6" t="s">
        <v>84</v>
      </c>
      <c r="G60" s="166">
        <v>2884</v>
      </c>
      <c r="H60" s="165">
        <v>2545</v>
      </c>
      <c r="I60" s="164">
        <v>1.1332023575638508</v>
      </c>
      <c r="J60" s="163">
        <v>339</v>
      </c>
      <c r="K60" s="166">
        <v>4050</v>
      </c>
      <c r="L60" s="165">
        <v>4050</v>
      </c>
      <c r="M60" s="164">
        <v>1</v>
      </c>
      <c r="N60" s="163">
        <v>0</v>
      </c>
      <c r="O60" s="162">
        <v>0.71209876543209871</v>
      </c>
      <c r="P60" s="161">
        <v>0.6283950617283951</v>
      </c>
      <c r="Q60" s="160">
        <v>8.3703703703703614E-2</v>
      </c>
      <c r="R60" s="139"/>
      <c r="S60" s="139"/>
    </row>
    <row r="61" spans="1:19" x14ac:dyDescent="0.4">
      <c r="A61" s="169"/>
      <c r="B61" s="169"/>
      <c r="C61" s="168" t="s">
        <v>96</v>
      </c>
      <c r="D61" s="5" t="s">
        <v>0</v>
      </c>
      <c r="E61" s="167" t="s">
        <v>89</v>
      </c>
      <c r="F61" s="6" t="s">
        <v>84</v>
      </c>
      <c r="G61" s="166">
        <v>994</v>
      </c>
      <c r="H61" s="165">
        <v>856</v>
      </c>
      <c r="I61" s="164">
        <v>1.1612149532710281</v>
      </c>
      <c r="J61" s="163">
        <v>138</v>
      </c>
      <c r="K61" s="166">
        <v>1760</v>
      </c>
      <c r="L61" s="165">
        <v>1670</v>
      </c>
      <c r="M61" s="164">
        <v>1.0538922155688624</v>
      </c>
      <c r="N61" s="163">
        <v>90</v>
      </c>
      <c r="O61" s="162">
        <v>0.56477272727272732</v>
      </c>
      <c r="P61" s="161">
        <v>0.5125748502994012</v>
      </c>
      <c r="Q61" s="160">
        <v>5.2197876973326118E-2</v>
      </c>
      <c r="R61" s="139"/>
      <c r="S61" s="139"/>
    </row>
    <row r="62" spans="1:19" x14ac:dyDescent="0.4">
      <c r="A62" s="169"/>
      <c r="B62" s="169"/>
      <c r="C62" s="168" t="s">
        <v>93</v>
      </c>
      <c r="D62" s="5" t="s">
        <v>0</v>
      </c>
      <c r="E62" s="167" t="s">
        <v>89</v>
      </c>
      <c r="F62" s="6" t="s">
        <v>84</v>
      </c>
      <c r="G62" s="166">
        <v>1289</v>
      </c>
      <c r="H62" s="165">
        <v>1090</v>
      </c>
      <c r="I62" s="164">
        <v>1.1825688073394496</v>
      </c>
      <c r="J62" s="163">
        <v>199</v>
      </c>
      <c r="K62" s="166">
        <v>2230</v>
      </c>
      <c r="L62" s="165">
        <v>2230</v>
      </c>
      <c r="M62" s="164">
        <v>1</v>
      </c>
      <c r="N62" s="163">
        <v>0</v>
      </c>
      <c r="O62" s="162">
        <v>0.57802690582959637</v>
      </c>
      <c r="P62" s="161">
        <v>0.48878923766816146</v>
      </c>
      <c r="Q62" s="160">
        <v>8.9237668161434913E-2</v>
      </c>
      <c r="R62" s="139"/>
      <c r="S62" s="139"/>
    </row>
    <row r="63" spans="1:19" x14ac:dyDescent="0.4">
      <c r="A63" s="169"/>
      <c r="B63" s="150"/>
      <c r="C63" s="149" t="s">
        <v>97</v>
      </c>
      <c r="D63" s="11" t="s">
        <v>0</v>
      </c>
      <c r="E63" s="147" t="s">
        <v>89</v>
      </c>
      <c r="F63" s="6" t="s">
        <v>88</v>
      </c>
      <c r="G63" s="146">
        <v>0</v>
      </c>
      <c r="H63" s="145">
        <v>0</v>
      </c>
      <c r="I63" s="144" t="e">
        <v>#DIV/0!</v>
      </c>
      <c r="J63" s="143">
        <v>0</v>
      </c>
      <c r="K63" s="146">
        <v>0</v>
      </c>
      <c r="L63" s="145">
        <v>0</v>
      </c>
      <c r="M63" s="144" t="e">
        <v>#DIV/0!</v>
      </c>
      <c r="N63" s="143">
        <v>0</v>
      </c>
      <c r="O63" s="142" t="e">
        <v>#DIV/0!</v>
      </c>
      <c r="P63" s="141" t="e">
        <v>#DIV/0!</v>
      </c>
      <c r="Q63" s="140" t="e">
        <v>#DIV/0!</v>
      </c>
      <c r="R63" s="139"/>
      <c r="S63" s="139"/>
    </row>
    <row r="64" spans="1:19" x14ac:dyDescent="0.4">
      <c r="A64" s="169"/>
      <c r="B64" s="159" t="s">
        <v>142</v>
      </c>
      <c r="C64" s="158"/>
      <c r="D64" s="175"/>
      <c r="E64" s="158"/>
      <c r="F64" s="174"/>
      <c r="G64" s="157">
        <v>2356</v>
      </c>
      <c r="H64" s="156">
        <v>1662</v>
      </c>
      <c r="I64" s="155">
        <v>1.417569193742479</v>
      </c>
      <c r="J64" s="154">
        <v>694</v>
      </c>
      <c r="K64" s="157">
        <v>3229</v>
      </c>
      <c r="L64" s="156">
        <v>3233</v>
      </c>
      <c r="M64" s="155">
        <v>0.99876275904732448</v>
      </c>
      <c r="N64" s="154">
        <v>-4</v>
      </c>
      <c r="O64" s="153">
        <v>0.72963765871786934</v>
      </c>
      <c r="P64" s="152">
        <v>0.51407361583668421</v>
      </c>
      <c r="Q64" s="151">
        <v>0.21556404288118514</v>
      </c>
      <c r="R64" s="139"/>
      <c r="S64" s="139"/>
    </row>
    <row r="65" spans="1:19" x14ac:dyDescent="0.4">
      <c r="A65" s="169"/>
      <c r="B65" s="169"/>
      <c r="C65" s="168" t="s">
        <v>104</v>
      </c>
      <c r="D65" s="167"/>
      <c r="E65" s="167"/>
      <c r="F65" s="6" t="s">
        <v>84</v>
      </c>
      <c r="G65" s="166">
        <v>470</v>
      </c>
      <c r="H65" s="165">
        <v>310</v>
      </c>
      <c r="I65" s="164">
        <v>1.5161290322580645</v>
      </c>
      <c r="J65" s="163">
        <v>160</v>
      </c>
      <c r="K65" s="166">
        <v>540</v>
      </c>
      <c r="L65" s="165">
        <v>539</v>
      </c>
      <c r="M65" s="164">
        <v>1.0018552875695732</v>
      </c>
      <c r="N65" s="163">
        <v>1</v>
      </c>
      <c r="O65" s="162">
        <v>0.87037037037037035</v>
      </c>
      <c r="P65" s="161">
        <v>0.57513914656771803</v>
      </c>
      <c r="Q65" s="160">
        <v>0.29523122380265232</v>
      </c>
      <c r="R65" s="139"/>
      <c r="S65" s="139"/>
    </row>
    <row r="66" spans="1:19" x14ac:dyDescent="0.4">
      <c r="A66" s="169"/>
      <c r="B66" s="169"/>
      <c r="C66" s="168" t="s">
        <v>103</v>
      </c>
      <c r="D66" s="167"/>
      <c r="E66" s="167"/>
      <c r="F66" s="173"/>
      <c r="G66" s="166"/>
      <c r="H66" s="165"/>
      <c r="I66" s="164" t="e">
        <v>#DIV/0!</v>
      </c>
      <c r="J66" s="163">
        <v>0</v>
      </c>
      <c r="K66" s="166"/>
      <c r="L66" s="165"/>
      <c r="M66" s="164" t="e">
        <v>#DIV/0!</v>
      </c>
      <c r="N66" s="163">
        <v>0</v>
      </c>
      <c r="O66" s="162" t="e">
        <v>#DIV/0!</v>
      </c>
      <c r="P66" s="161" t="e">
        <v>#DIV/0!</v>
      </c>
      <c r="Q66" s="160" t="e">
        <v>#DIV/0!</v>
      </c>
      <c r="R66" s="139"/>
      <c r="S66" s="139"/>
    </row>
    <row r="67" spans="1:19" x14ac:dyDescent="0.4">
      <c r="A67" s="169"/>
      <c r="B67" s="169"/>
      <c r="C67" s="168" t="s">
        <v>102</v>
      </c>
      <c r="D67" s="167"/>
      <c r="E67" s="167"/>
      <c r="F67" s="173"/>
      <c r="G67" s="166"/>
      <c r="H67" s="165"/>
      <c r="I67" s="164" t="e">
        <v>#DIV/0!</v>
      </c>
      <c r="J67" s="163">
        <v>0</v>
      </c>
      <c r="K67" s="166"/>
      <c r="L67" s="165"/>
      <c r="M67" s="164" t="e">
        <v>#DIV/0!</v>
      </c>
      <c r="N67" s="163">
        <v>0</v>
      </c>
      <c r="O67" s="162" t="e">
        <v>#DIV/0!</v>
      </c>
      <c r="P67" s="161" t="e">
        <v>#DIV/0!</v>
      </c>
      <c r="Q67" s="160" t="e">
        <v>#DIV/0!</v>
      </c>
      <c r="R67" s="139"/>
      <c r="S67" s="139"/>
    </row>
    <row r="68" spans="1:19" x14ac:dyDescent="0.4">
      <c r="A68" s="169"/>
      <c r="B68" s="169"/>
      <c r="C68" s="168" t="s">
        <v>101</v>
      </c>
      <c r="D68" s="167"/>
      <c r="E68" s="167"/>
      <c r="F68" s="6" t="s">
        <v>84</v>
      </c>
      <c r="G68" s="166">
        <v>870</v>
      </c>
      <c r="H68" s="165">
        <v>684</v>
      </c>
      <c r="I68" s="164">
        <v>1.2719298245614035</v>
      </c>
      <c r="J68" s="163">
        <v>186</v>
      </c>
      <c r="K68" s="166">
        <v>1079</v>
      </c>
      <c r="L68" s="165">
        <v>1080</v>
      </c>
      <c r="M68" s="164">
        <v>0.99907407407407411</v>
      </c>
      <c r="N68" s="163">
        <v>-1</v>
      </c>
      <c r="O68" s="162">
        <v>0.80630213160333641</v>
      </c>
      <c r="P68" s="161">
        <v>0.6333333333333333</v>
      </c>
      <c r="Q68" s="160">
        <v>0.17296879827000311</v>
      </c>
      <c r="R68" s="139"/>
      <c r="S68" s="139"/>
    </row>
    <row r="69" spans="1:19" x14ac:dyDescent="0.4">
      <c r="A69" s="150"/>
      <c r="B69" s="150"/>
      <c r="C69" s="149" t="s">
        <v>90</v>
      </c>
      <c r="D69" s="147"/>
      <c r="E69" s="147"/>
      <c r="F69" s="12" t="s">
        <v>84</v>
      </c>
      <c r="G69" s="146">
        <v>1016</v>
      </c>
      <c r="H69" s="145">
        <v>668</v>
      </c>
      <c r="I69" s="144">
        <v>1.5209580838323353</v>
      </c>
      <c r="J69" s="143">
        <v>348</v>
      </c>
      <c r="K69" s="146">
        <v>1610</v>
      </c>
      <c r="L69" s="145">
        <v>1614</v>
      </c>
      <c r="M69" s="144">
        <v>0.99752168525402729</v>
      </c>
      <c r="N69" s="143">
        <v>-4</v>
      </c>
      <c r="O69" s="142">
        <v>0.63105590062111805</v>
      </c>
      <c r="P69" s="141">
        <v>0.41387856257744732</v>
      </c>
      <c r="Q69" s="140">
        <v>0.21717733804367073</v>
      </c>
      <c r="R69" s="139"/>
      <c r="S69" s="139"/>
    </row>
    <row r="70" spans="1:19" x14ac:dyDescent="0.4">
      <c r="C70" s="196"/>
      <c r="G70" s="138"/>
      <c r="H70" s="138"/>
      <c r="I70" s="138"/>
      <c r="J70" s="138"/>
      <c r="K70" s="138"/>
      <c r="L70" s="138"/>
      <c r="M70" s="138"/>
      <c r="N70" s="138"/>
      <c r="O70" s="137"/>
      <c r="P70" s="137"/>
      <c r="Q70" s="137"/>
    </row>
    <row r="71" spans="1:19" x14ac:dyDescent="0.4">
      <c r="C71" s="8" t="s">
        <v>83</v>
      </c>
    </row>
    <row r="72" spans="1:19" x14ac:dyDescent="0.4">
      <c r="C72" s="9" t="s">
        <v>82</v>
      </c>
    </row>
    <row r="73" spans="1:19" x14ac:dyDescent="0.4">
      <c r="C73" s="8" t="s">
        <v>81</v>
      </c>
    </row>
    <row r="74" spans="1:19" x14ac:dyDescent="0.4">
      <c r="C74" s="8" t="s">
        <v>80</v>
      </c>
    </row>
    <row r="75" spans="1:19" x14ac:dyDescent="0.4">
      <c r="C75" s="8" t="s">
        <v>79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h26'!A1" display="'h26'!A1"/>
  </hyperlinks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showGridLines="0" zoomScale="90" zoomScaleNormal="90" workbookViewId="0">
      <selection sqref="A1:D1"/>
    </sheetView>
  </sheetViews>
  <sheetFormatPr defaultRowHeight="13.5" x14ac:dyDescent="0.4"/>
  <cols>
    <col min="1" max="1" width="2.125" style="136" customWidth="1"/>
    <col min="2" max="2" width="1.125" style="136" customWidth="1"/>
    <col min="3" max="3" width="6.75" style="136" customWidth="1"/>
    <col min="4" max="4" width="2.625" style="136" bestFit="1" customWidth="1"/>
    <col min="5" max="5" width="7.125" style="136" bestFit="1" customWidth="1"/>
    <col min="6" max="6" width="6.375" style="136" customWidth="1"/>
    <col min="7" max="8" width="12.75" style="136" bestFit="1" customWidth="1"/>
    <col min="9" max="9" width="7.625" style="136" customWidth="1"/>
    <col min="10" max="10" width="9.625" style="136" customWidth="1"/>
    <col min="11" max="12" width="12.75" style="136" bestFit="1" customWidth="1"/>
    <col min="13" max="13" width="7.625" style="136" customWidth="1"/>
    <col min="14" max="16" width="9.625" style="136" customWidth="1"/>
    <col min="17" max="17" width="8.625" style="136" customWidth="1"/>
    <col min="18" max="16384" width="9" style="136"/>
  </cols>
  <sheetData>
    <row r="1" spans="1:19" ht="17.25" customHeight="1" thickBot="1" x14ac:dyDescent="0.45">
      <c r="A1" s="281" t="str">
        <f>'h26'!A1</f>
        <v>平成26年度</v>
      </c>
      <c r="B1" s="281"/>
      <c r="C1" s="281"/>
      <c r="D1" s="281"/>
      <c r="E1" s="89"/>
      <c r="F1" s="89"/>
      <c r="G1" s="89"/>
      <c r="H1" s="89"/>
      <c r="I1" s="89"/>
      <c r="J1" s="92" t="str">
        <f ca="1">RIGHT(CELL("filename",$A$1),LEN(CELL("filename",$A$1))-FIND("]",CELL("filename",$A$1)))</f>
        <v>１月（中旬）</v>
      </c>
      <c r="K1" s="93" t="s">
        <v>72</v>
      </c>
      <c r="L1" s="89"/>
      <c r="M1" s="89"/>
      <c r="N1" s="89"/>
      <c r="O1" s="89"/>
      <c r="P1" s="89"/>
      <c r="Q1" s="89"/>
    </row>
    <row r="2" spans="1:19" x14ac:dyDescent="0.4">
      <c r="A2" s="299">
        <v>27</v>
      </c>
      <c r="B2" s="284"/>
      <c r="C2" s="1">
        <v>2015</v>
      </c>
      <c r="D2" s="2" t="s">
        <v>141</v>
      </c>
      <c r="E2" s="2">
        <v>1</v>
      </c>
      <c r="F2" s="2" t="s">
        <v>140</v>
      </c>
      <c r="G2" s="291" t="s">
        <v>139</v>
      </c>
      <c r="H2" s="284"/>
      <c r="I2" s="284"/>
      <c r="J2" s="292"/>
      <c r="K2" s="284" t="s">
        <v>138</v>
      </c>
      <c r="L2" s="284"/>
      <c r="M2" s="284"/>
      <c r="N2" s="284"/>
      <c r="O2" s="291" t="s">
        <v>137</v>
      </c>
      <c r="P2" s="284"/>
      <c r="Q2" s="302"/>
    </row>
    <row r="3" spans="1:19" x14ac:dyDescent="0.4">
      <c r="A3" s="295" t="s">
        <v>136</v>
      </c>
      <c r="B3" s="296"/>
      <c r="C3" s="296"/>
      <c r="D3" s="296"/>
      <c r="E3" s="296"/>
      <c r="F3" s="296"/>
      <c r="G3" s="293" t="s">
        <v>348</v>
      </c>
      <c r="H3" s="287" t="s">
        <v>347</v>
      </c>
      <c r="I3" s="289" t="s">
        <v>133</v>
      </c>
      <c r="J3" s="290"/>
      <c r="K3" s="285" t="s">
        <v>348</v>
      </c>
      <c r="L3" s="287" t="s">
        <v>347</v>
      </c>
      <c r="M3" s="289" t="s">
        <v>133</v>
      </c>
      <c r="N3" s="290"/>
      <c r="O3" s="303" t="s">
        <v>348</v>
      </c>
      <c r="P3" s="282" t="s">
        <v>347</v>
      </c>
      <c r="Q3" s="300" t="s">
        <v>131</v>
      </c>
    </row>
    <row r="4" spans="1:19" ht="14.25" thickBot="1" x14ac:dyDescent="0.45">
      <c r="A4" s="297"/>
      <c r="B4" s="298"/>
      <c r="C4" s="298"/>
      <c r="D4" s="298"/>
      <c r="E4" s="298"/>
      <c r="F4" s="298"/>
      <c r="G4" s="294"/>
      <c r="H4" s="288"/>
      <c r="I4" s="3" t="s">
        <v>132</v>
      </c>
      <c r="J4" s="4" t="s">
        <v>131</v>
      </c>
      <c r="K4" s="286"/>
      <c r="L4" s="288"/>
      <c r="M4" s="3" t="s">
        <v>132</v>
      </c>
      <c r="N4" s="4" t="s">
        <v>131</v>
      </c>
      <c r="O4" s="304"/>
      <c r="P4" s="283"/>
      <c r="Q4" s="301"/>
    </row>
    <row r="5" spans="1:19" x14ac:dyDescent="0.4">
      <c r="A5" s="176" t="s">
        <v>130</v>
      </c>
      <c r="B5" s="195"/>
      <c r="C5" s="195"/>
      <c r="D5" s="195"/>
      <c r="E5" s="195"/>
      <c r="F5" s="195"/>
      <c r="G5" s="194">
        <v>126077</v>
      </c>
      <c r="H5" s="193">
        <v>128296</v>
      </c>
      <c r="I5" s="192">
        <v>0.98270405936272365</v>
      </c>
      <c r="J5" s="191">
        <v>-2219</v>
      </c>
      <c r="K5" s="194">
        <v>206357</v>
      </c>
      <c r="L5" s="193">
        <v>203501</v>
      </c>
      <c r="M5" s="192">
        <v>1.0140343290696361</v>
      </c>
      <c r="N5" s="191">
        <v>2856</v>
      </c>
      <c r="O5" s="190">
        <v>0.61096546276598318</v>
      </c>
      <c r="P5" s="189">
        <v>0.63044407644188483</v>
      </c>
      <c r="Q5" s="188">
        <v>-1.9478613675901646E-2</v>
      </c>
      <c r="R5" s="139"/>
      <c r="S5" s="139"/>
    </row>
    <row r="6" spans="1:19" x14ac:dyDescent="0.4">
      <c r="A6" s="159" t="s">
        <v>129</v>
      </c>
      <c r="B6" s="158" t="s">
        <v>128</v>
      </c>
      <c r="C6" s="158"/>
      <c r="D6" s="158"/>
      <c r="E6" s="158"/>
      <c r="F6" s="158"/>
      <c r="G6" s="157">
        <v>53084</v>
      </c>
      <c r="H6" s="156">
        <v>53750</v>
      </c>
      <c r="I6" s="155">
        <v>0.98760930232558142</v>
      </c>
      <c r="J6" s="154">
        <v>-666</v>
      </c>
      <c r="K6" s="177">
        <v>84052</v>
      </c>
      <c r="L6" s="156">
        <v>83152</v>
      </c>
      <c r="M6" s="155">
        <v>1.0108235520492592</v>
      </c>
      <c r="N6" s="154">
        <v>900</v>
      </c>
      <c r="O6" s="153">
        <v>0.63156141436253743</v>
      </c>
      <c r="P6" s="152">
        <v>0.64640658071964596</v>
      </c>
      <c r="Q6" s="151">
        <v>-1.484516635710853E-2</v>
      </c>
      <c r="R6" s="139"/>
      <c r="S6" s="139"/>
    </row>
    <row r="7" spans="1:19" x14ac:dyDescent="0.4">
      <c r="A7" s="169"/>
      <c r="B7" s="159" t="s">
        <v>127</v>
      </c>
      <c r="C7" s="158"/>
      <c r="D7" s="158"/>
      <c r="E7" s="158"/>
      <c r="F7" s="158"/>
      <c r="G7" s="157">
        <v>34810</v>
      </c>
      <c r="H7" s="156">
        <v>34987</v>
      </c>
      <c r="I7" s="155">
        <v>0.99494097807757165</v>
      </c>
      <c r="J7" s="154">
        <v>-177</v>
      </c>
      <c r="K7" s="157">
        <v>55462</v>
      </c>
      <c r="L7" s="156">
        <v>53778</v>
      </c>
      <c r="M7" s="155">
        <v>1.0313139201904125</v>
      </c>
      <c r="N7" s="154">
        <v>1684</v>
      </c>
      <c r="O7" s="153">
        <v>0.62763694060798381</v>
      </c>
      <c r="P7" s="152">
        <v>0.65058202238833729</v>
      </c>
      <c r="Q7" s="151">
        <v>-2.2945081780353482E-2</v>
      </c>
      <c r="R7" s="139"/>
      <c r="S7" s="139"/>
    </row>
    <row r="8" spans="1:19" x14ac:dyDescent="0.4">
      <c r="A8" s="169"/>
      <c r="B8" s="169"/>
      <c r="C8" s="168" t="s">
        <v>98</v>
      </c>
      <c r="D8" s="5"/>
      <c r="E8" s="167"/>
      <c r="F8" s="6" t="s">
        <v>84</v>
      </c>
      <c r="G8" s="166">
        <v>29144</v>
      </c>
      <c r="H8" s="165">
        <v>30575</v>
      </c>
      <c r="I8" s="164">
        <v>0.95319705641864272</v>
      </c>
      <c r="J8" s="163">
        <v>-1431</v>
      </c>
      <c r="K8" s="166">
        <v>45462</v>
      </c>
      <c r="L8" s="165">
        <v>47518</v>
      </c>
      <c r="M8" s="164">
        <v>0.9567321856980513</v>
      </c>
      <c r="N8" s="163">
        <v>-2056</v>
      </c>
      <c r="O8" s="162">
        <v>0.6410628656900268</v>
      </c>
      <c r="P8" s="161">
        <v>0.64344038048739427</v>
      </c>
      <c r="Q8" s="160">
        <v>-2.3775147973674748E-3</v>
      </c>
      <c r="R8" s="139"/>
      <c r="S8" s="139"/>
    </row>
    <row r="9" spans="1:19" x14ac:dyDescent="0.4">
      <c r="A9" s="169"/>
      <c r="B9" s="169"/>
      <c r="C9" s="168" t="s">
        <v>112</v>
      </c>
      <c r="D9" s="167"/>
      <c r="E9" s="167"/>
      <c r="F9" s="6" t="s">
        <v>84</v>
      </c>
      <c r="G9" s="166">
        <v>5666</v>
      </c>
      <c r="H9" s="165">
        <v>3733</v>
      </c>
      <c r="I9" s="164">
        <v>1.5178140905437985</v>
      </c>
      <c r="J9" s="163">
        <v>1933</v>
      </c>
      <c r="K9" s="166">
        <v>10000</v>
      </c>
      <c r="L9" s="165">
        <v>5000</v>
      </c>
      <c r="M9" s="164">
        <v>2</v>
      </c>
      <c r="N9" s="163">
        <v>5000</v>
      </c>
      <c r="O9" s="162">
        <v>0.56659999999999999</v>
      </c>
      <c r="P9" s="161">
        <v>0.74660000000000004</v>
      </c>
      <c r="Q9" s="160">
        <v>-0.18000000000000005</v>
      </c>
      <c r="R9" s="139"/>
      <c r="S9" s="139"/>
    </row>
    <row r="10" spans="1:19" x14ac:dyDescent="0.4">
      <c r="A10" s="169"/>
      <c r="B10" s="169"/>
      <c r="C10" s="168" t="s">
        <v>96</v>
      </c>
      <c r="D10" s="167"/>
      <c r="E10" s="167"/>
      <c r="F10" s="173"/>
      <c r="G10" s="166"/>
      <c r="H10" s="165"/>
      <c r="I10" s="164" t="e">
        <v>#DIV/0!</v>
      </c>
      <c r="J10" s="163">
        <v>0</v>
      </c>
      <c r="K10" s="166"/>
      <c r="L10" s="165"/>
      <c r="M10" s="164" t="e">
        <v>#DIV/0!</v>
      </c>
      <c r="N10" s="163">
        <v>0</v>
      </c>
      <c r="O10" s="162" t="e">
        <v>#DIV/0!</v>
      </c>
      <c r="P10" s="161" t="e">
        <v>#DIV/0!</v>
      </c>
      <c r="Q10" s="160" t="e">
        <v>#DIV/0!</v>
      </c>
      <c r="R10" s="139"/>
      <c r="S10" s="139"/>
    </row>
    <row r="11" spans="1:19" x14ac:dyDescent="0.4">
      <c r="A11" s="169"/>
      <c r="B11" s="169"/>
      <c r="C11" s="168" t="s">
        <v>97</v>
      </c>
      <c r="D11" s="167"/>
      <c r="E11" s="167"/>
      <c r="F11" s="173"/>
      <c r="G11" s="166"/>
      <c r="H11" s="165"/>
      <c r="I11" s="164" t="e">
        <v>#DIV/0!</v>
      </c>
      <c r="J11" s="163">
        <v>0</v>
      </c>
      <c r="K11" s="166"/>
      <c r="L11" s="165"/>
      <c r="M11" s="164" t="e">
        <v>#DIV/0!</v>
      </c>
      <c r="N11" s="163">
        <v>0</v>
      </c>
      <c r="O11" s="162" t="e">
        <v>#DIV/0!</v>
      </c>
      <c r="P11" s="161" t="e">
        <v>#DIV/0!</v>
      </c>
      <c r="Q11" s="160" t="e">
        <v>#DIV/0!</v>
      </c>
      <c r="R11" s="139"/>
      <c r="S11" s="139"/>
    </row>
    <row r="12" spans="1:19" x14ac:dyDescent="0.4">
      <c r="A12" s="169"/>
      <c r="B12" s="169"/>
      <c r="C12" s="168" t="s">
        <v>93</v>
      </c>
      <c r="D12" s="167"/>
      <c r="E12" s="167"/>
      <c r="F12" s="173"/>
      <c r="G12" s="166"/>
      <c r="H12" s="165"/>
      <c r="I12" s="164" t="e">
        <v>#DIV/0!</v>
      </c>
      <c r="J12" s="163">
        <v>0</v>
      </c>
      <c r="K12" s="166"/>
      <c r="L12" s="165"/>
      <c r="M12" s="164" t="e">
        <v>#DIV/0!</v>
      </c>
      <c r="N12" s="163">
        <v>0</v>
      </c>
      <c r="O12" s="162" t="e">
        <v>#DIV/0!</v>
      </c>
      <c r="P12" s="161" t="e">
        <v>#DIV/0!</v>
      </c>
      <c r="Q12" s="160" t="e">
        <v>#DIV/0!</v>
      </c>
      <c r="R12" s="139"/>
      <c r="S12" s="139"/>
    </row>
    <row r="13" spans="1:19" x14ac:dyDescent="0.4">
      <c r="A13" s="169"/>
      <c r="B13" s="169"/>
      <c r="C13" s="168" t="s">
        <v>91</v>
      </c>
      <c r="D13" s="167"/>
      <c r="E13" s="167"/>
      <c r="F13" s="6" t="s">
        <v>84</v>
      </c>
      <c r="G13" s="166">
        <v>0</v>
      </c>
      <c r="H13" s="165">
        <v>679</v>
      </c>
      <c r="I13" s="164">
        <v>0</v>
      </c>
      <c r="J13" s="163">
        <v>-679</v>
      </c>
      <c r="K13" s="166">
        <v>0</v>
      </c>
      <c r="L13" s="165">
        <v>1260</v>
      </c>
      <c r="M13" s="164">
        <v>0</v>
      </c>
      <c r="N13" s="163">
        <v>-1260</v>
      </c>
      <c r="O13" s="162" t="e">
        <v>#DIV/0!</v>
      </c>
      <c r="P13" s="161">
        <v>0.53888888888888886</v>
      </c>
      <c r="Q13" s="160" t="e">
        <v>#DIV/0!</v>
      </c>
      <c r="R13" s="139"/>
      <c r="S13" s="139"/>
    </row>
    <row r="14" spans="1:19" x14ac:dyDescent="0.4">
      <c r="A14" s="169"/>
      <c r="B14" s="169"/>
      <c r="C14" s="168" t="s">
        <v>110</v>
      </c>
      <c r="D14" s="167"/>
      <c r="E14" s="167"/>
      <c r="F14" s="173"/>
      <c r="G14" s="166"/>
      <c r="H14" s="165"/>
      <c r="I14" s="164" t="e">
        <v>#DIV/0!</v>
      </c>
      <c r="J14" s="163">
        <v>0</v>
      </c>
      <c r="K14" s="166"/>
      <c r="L14" s="165"/>
      <c r="M14" s="164" t="e">
        <v>#DIV/0!</v>
      </c>
      <c r="N14" s="163">
        <v>0</v>
      </c>
      <c r="O14" s="162" t="e">
        <v>#DIV/0!</v>
      </c>
      <c r="P14" s="161" t="e">
        <v>#DIV/0!</v>
      </c>
      <c r="Q14" s="160" t="e">
        <v>#DIV/0!</v>
      </c>
      <c r="R14" s="139"/>
      <c r="S14" s="139"/>
    </row>
    <row r="15" spans="1:19" x14ac:dyDescent="0.4">
      <c r="A15" s="169"/>
      <c r="B15" s="169"/>
      <c r="C15" s="168" t="s">
        <v>90</v>
      </c>
      <c r="D15" s="167"/>
      <c r="E15" s="167"/>
      <c r="F15" s="173"/>
      <c r="G15" s="166"/>
      <c r="H15" s="165"/>
      <c r="I15" s="164" t="e">
        <v>#DIV/0!</v>
      </c>
      <c r="J15" s="163">
        <v>0</v>
      </c>
      <c r="K15" s="166"/>
      <c r="L15" s="165"/>
      <c r="M15" s="164" t="e">
        <v>#DIV/0!</v>
      </c>
      <c r="N15" s="163">
        <v>0</v>
      </c>
      <c r="O15" s="162" t="e">
        <v>#DIV/0!</v>
      </c>
      <c r="P15" s="161" t="e">
        <v>#DIV/0!</v>
      </c>
      <c r="Q15" s="160" t="e">
        <v>#DIV/0!</v>
      </c>
      <c r="R15" s="139"/>
      <c r="S15" s="139"/>
    </row>
    <row r="16" spans="1:19" x14ac:dyDescent="0.4">
      <c r="A16" s="169"/>
      <c r="B16" s="169"/>
      <c r="C16" s="149" t="s">
        <v>126</v>
      </c>
      <c r="D16" s="147"/>
      <c r="E16" s="147"/>
      <c r="F16" s="187"/>
      <c r="G16" s="146"/>
      <c r="H16" s="145"/>
      <c r="I16" s="144" t="e">
        <v>#DIV/0!</v>
      </c>
      <c r="J16" s="143">
        <v>0</v>
      </c>
      <c r="K16" s="146"/>
      <c r="L16" s="145"/>
      <c r="M16" s="144" t="e">
        <v>#DIV/0!</v>
      </c>
      <c r="N16" s="143">
        <v>0</v>
      </c>
      <c r="O16" s="142" t="e">
        <v>#DIV/0!</v>
      </c>
      <c r="P16" s="141" t="e">
        <v>#DIV/0!</v>
      </c>
      <c r="Q16" s="140" t="e">
        <v>#DIV/0!</v>
      </c>
      <c r="R16" s="139"/>
      <c r="S16" s="139"/>
    </row>
    <row r="17" spans="1:19" x14ac:dyDescent="0.4">
      <c r="A17" s="169"/>
      <c r="B17" s="159" t="s">
        <v>125</v>
      </c>
      <c r="C17" s="158"/>
      <c r="D17" s="158"/>
      <c r="E17" s="158"/>
      <c r="F17" s="174"/>
      <c r="G17" s="157">
        <v>17872</v>
      </c>
      <c r="H17" s="156">
        <v>18292</v>
      </c>
      <c r="I17" s="155">
        <v>0.97703914279466431</v>
      </c>
      <c r="J17" s="154">
        <v>-420</v>
      </c>
      <c r="K17" s="157">
        <v>27700</v>
      </c>
      <c r="L17" s="156">
        <v>28495</v>
      </c>
      <c r="M17" s="155">
        <v>0.97210036848569925</v>
      </c>
      <c r="N17" s="154">
        <v>-795</v>
      </c>
      <c r="O17" s="153">
        <v>0.64519855595667874</v>
      </c>
      <c r="P17" s="152">
        <v>0.64193718196174765</v>
      </c>
      <c r="Q17" s="151">
        <v>3.2613739949310938E-3</v>
      </c>
      <c r="R17" s="139"/>
      <c r="S17" s="139"/>
    </row>
    <row r="18" spans="1:19" x14ac:dyDescent="0.4">
      <c r="A18" s="169"/>
      <c r="B18" s="169"/>
      <c r="C18" s="168" t="s">
        <v>98</v>
      </c>
      <c r="D18" s="167"/>
      <c r="E18" s="167"/>
      <c r="F18" s="173"/>
      <c r="G18" s="166"/>
      <c r="H18" s="165"/>
      <c r="I18" s="164" t="e">
        <v>#DIV/0!</v>
      </c>
      <c r="J18" s="163">
        <v>0</v>
      </c>
      <c r="K18" s="166"/>
      <c r="L18" s="165"/>
      <c r="M18" s="164" t="e">
        <v>#DIV/0!</v>
      </c>
      <c r="N18" s="163">
        <v>0</v>
      </c>
      <c r="O18" s="162" t="e">
        <v>#DIV/0!</v>
      </c>
      <c r="P18" s="161" t="e">
        <v>#DIV/0!</v>
      </c>
      <c r="Q18" s="160" t="e">
        <v>#DIV/0!</v>
      </c>
      <c r="R18" s="139"/>
      <c r="S18" s="139"/>
    </row>
    <row r="19" spans="1:19" x14ac:dyDescent="0.4">
      <c r="A19" s="169"/>
      <c r="B19" s="169"/>
      <c r="C19" s="168" t="s">
        <v>96</v>
      </c>
      <c r="D19" s="167"/>
      <c r="E19" s="167"/>
      <c r="F19" s="6" t="s">
        <v>84</v>
      </c>
      <c r="G19" s="166">
        <v>2543</v>
      </c>
      <c r="H19" s="165">
        <v>2915</v>
      </c>
      <c r="I19" s="164">
        <v>0.87238421955403089</v>
      </c>
      <c r="J19" s="163">
        <v>-372</v>
      </c>
      <c r="K19" s="166">
        <v>4395</v>
      </c>
      <c r="L19" s="165">
        <v>4395</v>
      </c>
      <c r="M19" s="164">
        <v>1</v>
      </c>
      <c r="N19" s="163">
        <v>0</v>
      </c>
      <c r="O19" s="162">
        <v>0.5786120591581343</v>
      </c>
      <c r="P19" s="161">
        <v>0.66325369738339024</v>
      </c>
      <c r="Q19" s="160">
        <v>-8.4641638225255944E-2</v>
      </c>
      <c r="R19" s="139"/>
      <c r="S19" s="139"/>
    </row>
    <row r="20" spans="1:19" x14ac:dyDescent="0.4">
      <c r="A20" s="169"/>
      <c r="B20" s="169"/>
      <c r="C20" s="168" t="s">
        <v>97</v>
      </c>
      <c r="D20" s="167"/>
      <c r="E20" s="167"/>
      <c r="F20" s="6" t="s">
        <v>84</v>
      </c>
      <c r="G20" s="166">
        <v>5669</v>
      </c>
      <c r="H20" s="165">
        <v>5529</v>
      </c>
      <c r="I20" s="164">
        <v>1.0253210345451258</v>
      </c>
      <c r="J20" s="163">
        <v>140</v>
      </c>
      <c r="K20" s="166">
        <v>8710</v>
      </c>
      <c r="L20" s="165">
        <v>8705</v>
      </c>
      <c r="M20" s="164">
        <v>1.0005743825387707</v>
      </c>
      <c r="N20" s="163">
        <v>5</v>
      </c>
      <c r="O20" s="162">
        <v>0.65086107921928815</v>
      </c>
      <c r="P20" s="161">
        <v>0.63515221137277422</v>
      </c>
      <c r="Q20" s="160">
        <v>1.570886784651393E-2</v>
      </c>
      <c r="R20" s="139"/>
      <c r="S20" s="139"/>
    </row>
    <row r="21" spans="1:19" x14ac:dyDescent="0.4">
      <c r="A21" s="169"/>
      <c r="B21" s="169"/>
      <c r="C21" s="168" t="s">
        <v>98</v>
      </c>
      <c r="D21" s="5" t="s">
        <v>0</v>
      </c>
      <c r="E21" s="167" t="s">
        <v>89</v>
      </c>
      <c r="F21" s="6" t="s">
        <v>84</v>
      </c>
      <c r="G21" s="166">
        <v>1663</v>
      </c>
      <c r="H21" s="165">
        <v>1570</v>
      </c>
      <c r="I21" s="164">
        <v>1.059235668789809</v>
      </c>
      <c r="J21" s="163">
        <v>93</v>
      </c>
      <c r="K21" s="166">
        <v>2900</v>
      </c>
      <c r="L21" s="165">
        <v>2900</v>
      </c>
      <c r="M21" s="164">
        <v>1</v>
      </c>
      <c r="N21" s="163">
        <v>0</v>
      </c>
      <c r="O21" s="162">
        <v>0.57344827586206892</v>
      </c>
      <c r="P21" s="161">
        <v>0.54137931034482756</v>
      </c>
      <c r="Q21" s="160">
        <v>3.2068965517241366E-2</v>
      </c>
      <c r="R21" s="139"/>
      <c r="S21" s="139"/>
    </row>
    <row r="22" spans="1:19" x14ac:dyDescent="0.4">
      <c r="A22" s="169"/>
      <c r="B22" s="169"/>
      <c r="C22" s="168" t="s">
        <v>98</v>
      </c>
      <c r="D22" s="5" t="s">
        <v>0</v>
      </c>
      <c r="E22" s="167" t="s">
        <v>123</v>
      </c>
      <c r="F22" s="6" t="s">
        <v>84</v>
      </c>
      <c r="G22" s="166">
        <v>899</v>
      </c>
      <c r="H22" s="165">
        <v>783</v>
      </c>
      <c r="I22" s="164">
        <v>1.1481481481481481</v>
      </c>
      <c r="J22" s="163">
        <v>116</v>
      </c>
      <c r="K22" s="166">
        <v>1450</v>
      </c>
      <c r="L22" s="165">
        <v>1340</v>
      </c>
      <c r="M22" s="164">
        <v>1.0820895522388059</v>
      </c>
      <c r="N22" s="163">
        <v>110</v>
      </c>
      <c r="O22" s="162">
        <v>0.62</v>
      </c>
      <c r="P22" s="161">
        <v>0.58432835820895523</v>
      </c>
      <c r="Q22" s="160">
        <v>3.5671641791044761E-2</v>
      </c>
      <c r="R22" s="139"/>
      <c r="S22" s="139"/>
    </row>
    <row r="23" spans="1:19" x14ac:dyDescent="0.4">
      <c r="A23" s="169"/>
      <c r="B23" s="169"/>
      <c r="C23" s="168" t="s">
        <v>98</v>
      </c>
      <c r="D23" s="5" t="s">
        <v>0</v>
      </c>
      <c r="E23" s="167" t="s">
        <v>124</v>
      </c>
      <c r="F23" s="6" t="s">
        <v>88</v>
      </c>
      <c r="G23" s="166">
        <v>0</v>
      </c>
      <c r="H23" s="165"/>
      <c r="I23" s="164" t="e">
        <v>#DIV/0!</v>
      </c>
      <c r="J23" s="163">
        <v>0</v>
      </c>
      <c r="K23" s="166">
        <v>0</v>
      </c>
      <c r="L23" s="165"/>
      <c r="M23" s="164" t="e">
        <v>#DIV/0!</v>
      </c>
      <c r="N23" s="163">
        <v>0</v>
      </c>
      <c r="O23" s="162" t="e">
        <v>#DIV/0!</v>
      </c>
      <c r="P23" s="161" t="e">
        <v>#DIV/0!</v>
      </c>
      <c r="Q23" s="160" t="e">
        <v>#DIV/0!</v>
      </c>
      <c r="R23" s="139"/>
      <c r="S23" s="139"/>
    </row>
    <row r="24" spans="1:19" x14ac:dyDescent="0.4">
      <c r="A24" s="169"/>
      <c r="B24" s="169"/>
      <c r="C24" s="168" t="s">
        <v>96</v>
      </c>
      <c r="D24" s="5" t="s">
        <v>0</v>
      </c>
      <c r="E24" s="167" t="s">
        <v>89</v>
      </c>
      <c r="F24" s="6" t="s">
        <v>84</v>
      </c>
      <c r="G24" s="166">
        <v>456</v>
      </c>
      <c r="H24" s="165">
        <v>726</v>
      </c>
      <c r="I24" s="164">
        <v>0.62809917355371903</v>
      </c>
      <c r="J24" s="163">
        <v>-270</v>
      </c>
      <c r="K24" s="166">
        <v>1495</v>
      </c>
      <c r="L24" s="165">
        <v>1500</v>
      </c>
      <c r="M24" s="164">
        <v>0.9966666666666667</v>
      </c>
      <c r="N24" s="163">
        <v>-5</v>
      </c>
      <c r="O24" s="162">
        <v>0.30501672240802674</v>
      </c>
      <c r="P24" s="161">
        <v>0.48399999999999999</v>
      </c>
      <c r="Q24" s="160">
        <v>-0.17898327759197324</v>
      </c>
      <c r="R24" s="139"/>
      <c r="S24" s="139"/>
    </row>
    <row r="25" spans="1:19" x14ac:dyDescent="0.4">
      <c r="A25" s="169"/>
      <c r="B25" s="169"/>
      <c r="C25" s="168" t="s">
        <v>96</v>
      </c>
      <c r="D25" s="5" t="s">
        <v>0</v>
      </c>
      <c r="E25" s="167" t="s">
        <v>123</v>
      </c>
      <c r="F25" s="173"/>
      <c r="G25" s="166"/>
      <c r="H25" s="165"/>
      <c r="I25" s="164" t="e">
        <v>#DIV/0!</v>
      </c>
      <c r="J25" s="163">
        <v>0</v>
      </c>
      <c r="K25" s="166"/>
      <c r="L25" s="165"/>
      <c r="M25" s="164" t="e">
        <v>#DIV/0!</v>
      </c>
      <c r="N25" s="163">
        <v>0</v>
      </c>
      <c r="O25" s="162" t="e">
        <v>#DIV/0!</v>
      </c>
      <c r="P25" s="161" t="e">
        <v>#DIV/0!</v>
      </c>
      <c r="Q25" s="160" t="e">
        <v>#DIV/0!</v>
      </c>
      <c r="R25" s="139"/>
      <c r="S25" s="139"/>
    </row>
    <row r="26" spans="1:19" x14ac:dyDescent="0.4">
      <c r="A26" s="169"/>
      <c r="B26" s="169"/>
      <c r="C26" s="168" t="s">
        <v>90</v>
      </c>
      <c r="D26" s="5" t="s">
        <v>0</v>
      </c>
      <c r="E26" s="167" t="s">
        <v>89</v>
      </c>
      <c r="F26" s="173"/>
      <c r="G26" s="166"/>
      <c r="H26" s="165"/>
      <c r="I26" s="164" t="e">
        <v>#DIV/0!</v>
      </c>
      <c r="J26" s="163">
        <v>0</v>
      </c>
      <c r="K26" s="166"/>
      <c r="L26" s="165"/>
      <c r="M26" s="164" t="e">
        <v>#DIV/0!</v>
      </c>
      <c r="N26" s="163">
        <v>0</v>
      </c>
      <c r="O26" s="162" t="e">
        <v>#DIV/0!</v>
      </c>
      <c r="P26" s="161" t="e">
        <v>#DIV/0!</v>
      </c>
      <c r="Q26" s="160" t="e">
        <v>#DIV/0!</v>
      </c>
      <c r="R26" s="139"/>
      <c r="S26" s="139"/>
    </row>
    <row r="27" spans="1:19" x14ac:dyDescent="0.4">
      <c r="A27" s="169"/>
      <c r="B27" s="169"/>
      <c r="C27" s="168" t="s">
        <v>93</v>
      </c>
      <c r="D27" s="5" t="s">
        <v>0</v>
      </c>
      <c r="E27" s="167" t="s">
        <v>89</v>
      </c>
      <c r="F27" s="173"/>
      <c r="G27" s="166"/>
      <c r="H27" s="165"/>
      <c r="I27" s="164" t="e">
        <v>#DIV/0!</v>
      </c>
      <c r="J27" s="163">
        <v>0</v>
      </c>
      <c r="K27" s="166"/>
      <c r="L27" s="165"/>
      <c r="M27" s="164" t="e">
        <v>#DIV/0!</v>
      </c>
      <c r="N27" s="163">
        <v>0</v>
      </c>
      <c r="O27" s="162" t="e">
        <v>#DIV/0!</v>
      </c>
      <c r="P27" s="161" t="e">
        <v>#DIV/0!</v>
      </c>
      <c r="Q27" s="160" t="e">
        <v>#DIV/0!</v>
      </c>
      <c r="R27" s="139"/>
      <c r="S27" s="139"/>
    </row>
    <row r="28" spans="1:19" x14ac:dyDescent="0.4">
      <c r="A28" s="169"/>
      <c r="B28" s="169"/>
      <c r="C28" s="168" t="s">
        <v>110</v>
      </c>
      <c r="D28" s="167"/>
      <c r="E28" s="167"/>
      <c r="F28" s="173"/>
      <c r="G28" s="166"/>
      <c r="H28" s="165"/>
      <c r="I28" s="164" t="e">
        <v>#DIV/0!</v>
      </c>
      <c r="J28" s="163">
        <v>0</v>
      </c>
      <c r="K28" s="166"/>
      <c r="L28" s="165"/>
      <c r="M28" s="164" t="e">
        <v>#DIV/0!</v>
      </c>
      <c r="N28" s="163">
        <v>0</v>
      </c>
      <c r="O28" s="162" t="e">
        <v>#DIV/0!</v>
      </c>
      <c r="P28" s="161" t="e">
        <v>#DIV/0!</v>
      </c>
      <c r="Q28" s="160" t="e">
        <v>#DIV/0!</v>
      </c>
      <c r="R28" s="139"/>
      <c r="S28" s="139"/>
    </row>
    <row r="29" spans="1:19" x14ac:dyDescent="0.4">
      <c r="A29" s="169"/>
      <c r="B29" s="169"/>
      <c r="C29" s="168" t="s">
        <v>105</v>
      </c>
      <c r="D29" s="167"/>
      <c r="E29" s="167"/>
      <c r="F29" s="173"/>
      <c r="G29" s="166"/>
      <c r="H29" s="165"/>
      <c r="I29" s="164" t="e">
        <v>#DIV/0!</v>
      </c>
      <c r="J29" s="163">
        <v>0</v>
      </c>
      <c r="K29" s="166"/>
      <c r="L29" s="165"/>
      <c r="M29" s="164" t="e">
        <v>#DIV/0!</v>
      </c>
      <c r="N29" s="163">
        <v>0</v>
      </c>
      <c r="O29" s="162" t="e">
        <v>#DIV/0!</v>
      </c>
      <c r="P29" s="161" t="e">
        <v>#DIV/0!</v>
      </c>
      <c r="Q29" s="160" t="e">
        <v>#DIV/0!</v>
      </c>
      <c r="R29" s="139"/>
      <c r="S29" s="139"/>
    </row>
    <row r="30" spans="1:19" x14ac:dyDescent="0.4">
      <c r="A30" s="169"/>
      <c r="B30" s="169"/>
      <c r="C30" s="168" t="s">
        <v>122</v>
      </c>
      <c r="D30" s="167"/>
      <c r="E30" s="167"/>
      <c r="F30" s="173"/>
      <c r="G30" s="166"/>
      <c r="H30" s="165"/>
      <c r="I30" s="164" t="e">
        <v>#DIV/0!</v>
      </c>
      <c r="J30" s="163">
        <v>0</v>
      </c>
      <c r="K30" s="166"/>
      <c r="L30" s="165"/>
      <c r="M30" s="164" t="e">
        <v>#DIV/0!</v>
      </c>
      <c r="N30" s="163">
        <v>0</v>
      </c>
      <c r="O30" s="162" t="e">
        <v>#DIV/0!</v>
      </c>
      <c r="P30" s="161" t="e">
        <v>#DIV/0!</v>
      </c>
      <c r="Q30" s="160" t="e">
        <v>#DIV/0!</v>
      </c>
      <c r="R30" s="139"/>
      <c r="S30" s="139"/>
    </row>
    <row r="31" spans="1:19" x14ac:dyDescent="0.4">
      <c r="A31" s="169"/>
      <c r="B31" s="169"/>
      <c r="C31" s="168" t="s">
        <v>121</v>
      </c>
      <c r="D31" s="167"/>
      <c r="E31" s="167"/>
      <c r="F31" s="6" t="s">
        <v>84</v>
      </c>
      <c r="G31" s="166">
        <v>1128</v>
      </c>
      <c r="H31" s="165">
        <v>1419</v>
      </c>
      <c r="I31" s="164">
        <v>0.79492600422832982</v>
      </c>
      <c r="J31" s="163">
        <v>-291</v>
      </c>
      <c r="K31" s="166">
        <v>1450</v>
      </c>
      <c r="L31" s="165">
        <v>2320</v>
      </c>
      <c r="M31" s="164">
        <v>0.625</v>
      </c>
      <c r="N31" s="163">
        <v>-870</v>
      </c>
      <c r="O31" s="162">
        <v>0.77793103448275858</v>
      </c>
      <c r="P31" s="161">
        <v>0.61163793103448272</v>
      </c>
      <c r="Q31" s="160">
        <v>0.16629310344827586</v>
      </c>
      <c r="R31" s="139"/>
      <c r="S31" s="139"/>
    </row>
    <row r="32" spans="1:19" x14ac:dyDescent="0.4">
      <c r="A32" s="169"/>
      <c r="B32" s="169"/>
      <c r="C32" s="168" t="s">
        <v>120</v>
      </c>
      <c r="D32" s="167"/>
      <c r="E32" s="167"/>
      <c r="F32" s="173"/>
      <c r="G32" s="166"/>
      <c r="H32" s="165"/>
      <c r="I32" s="164" t="e">
        <v>#DIV/0!</v>
      </c>
      <c r="J32" s="163">
        <v>0</v>
      </c>
      <c r="K32" s="166"/>
      <c r="L32" s="165"/>
      <c r="M32" s="164" t="e">
        <v>#DIV/0!</v>
      </c>
      <c r="N32" s="163">
        <v>0</v>
      </c>
      <c r="O32" s="162" t="e">
        <v>#DIV/0!</v>
      </c>
      <c r="P32" s="161" t="e">
        <v>#DIV/0!</v>
      </c>
      <c r="Q32" s="160" t="e">
        <v>#DIV/0!</v>
      </c>
      <c r="R32" s="139"/>
      <c r="S32" s="139"/>
    </row>
    <row r="33" spans="1:19" x14ac:dyDescent="0.4">
      <c r="A33" s="169"/>
      <c r="B33" s="169"/>
      <c r="C33" s="168" t="s">
        <v>119</v>
      </c>
      <c r="D33" s="167"/>
      <c r="E33" s="167"/>
      <c r="F33" s="6" t="s">
        <v>84</v>
      </c>
      <c r="G33" s="166">
        <v>838</v>
      </c>
      <c r="H33" s="165">
        <v>699</v>
      </c>
      <c r="I33" s="164">
        <v>1.1988555078683834</v>
      </c>
      <c r="J33" s="163">
        <v>139</v>
      </c>
      <c r="K33" s="166">
        <v>1450</v>
      </c>
      <c r="L33" s="165">
        <v>1490</v>
      </c>
      <c r="M33" s="164">
        <v>0.97315436241610742</v>
      </c>
      <c r="N33" s="163">
        <v>-40</v>
      </c>
      <c r="O33" s="162">
        <v>0.57793103448275862</v>
      </c>
      <c r="P33" s="161">
        <v>0.46912751677852349</v>
      </c>
      <c r="Q33" s="160">
        <v>0.10880351770423513</v>
      </c>
      <c r="R33" s="139"/>
      <c r="S33" s="139"/>
    </row>
    <row r="34" spans="1:19" x14ac:dyDescent="0.4">
      <c r="A34" s="169"/>
      <c r="B34" s="169"/>
      <c r="C34" s="168" t="s">
        <v>94</v>
      </c>
      <c r="D34" s="167"/>
      <c r="E34" s="167"/>
      <c r="F34" s="173"/>
      <c r="G34" s="166"/>
      <c r="H34" s="165"/>
      <c r="I34" s="164" t="e">
        <v>#DIV/0!</v>
      </c>
      <c r="J34" s="163">
        <v>0</v>
      </c>
      <c r="K34" s="166"/>
      <c r="L34" s="165"/>
      <c r="M34" s="164" t="e">
        <v>#DIV/0!</v>
      </c>
      <c r="N34" s="163">
        <v>0</v>
      </c>
      <c r="O34" s="162" t="e">
        <v>#DIV/0!</v>
      </c>
      <c r="P34" s="161" t="e">
        <v>#DIV/0!</v>
      </c>
      <c r="Q34" s="160" t="e">
        <v>#DIV/0!</v>
      </c>
      <c r="R34" s="139"/>
      <c r="S34" s="139"/>
    </row>
    <row r="35" spans="1:19" x14ac:dyDescent="0.4">
      <c r="A35" s="169"/>
      <c r="B35" s="169"/>
      <c r="C35" s="168" t="s">
        <v>90</v>
      </c>
      <c r="D35" s="167"/>
      <c r="E35" s="167"/>
      <c r="F35" s="173"/>
      <c r="G35" s="166"/>
      <c r="H35" s="165"/>
      <c r="I35" s="164" t="e">
        <v>#DIV/0!</v>
      </c>
      <c r="J35" s="163">
        <v>0</v>
      </c>
      <c r="K35" s="166"/>
      <c r="L35" s="165"/>
      <c r="M35" s="164" t="e">
        <v>#DIV/0!</v>
      </c>
      <c r="N35" s="163">
        <v>0</v>
      </c>
      <c r="O35" s="162" t="e">
        <v>#DIV/0!</v>
      </c>
      <c r="P35" s="161" t="e">
        <v>#DIV/0!</v>
      </c>
      <c r="Q35" s="160" t="e">
        <v>#DIV/0!</v>
      </c>
      <c r="R35" s="139"/>
      <c r="S35" s="139"/>
    </row>
    <row r="36" spans="1:19" x14ac:dyDescent="0.4">
      <c r="A36" s="169"/>
      <c r="B36" s="150"/>
      <c r="C36" s="149" t="s">
        <v>93</v>
      </c>
      <c r="D36" s="147"/>
      <c r="E36" s="147"/>
      <c r="F36" s="6" t="s">
        <v>84</v>
      </c>
      <c r="G36" s="146">
        <v>4676</v>
      </c>
      <c r="H36" s="145">
        <v>4651</v>
      </c>
      <c r="I36" s="144">
        <v>1.0053751881315847</v>
      </c>
      <c r="J36" s="143">
        <v>25</v>
      </c>
      <c r="K36" s="146">
        <v>5850</v>
      </c>
      <c r="L36" s="145">
        <v>5845</v>
      </c>
      <c r="M36" s="144">
        <v>1.0008554319931566</v>
      </c>
      <c r="N36" s="143">
        <v>5</v>
      </c>
      <c r="O36" s="142">
        <v>0.7993162393162393</v>
      </c>
      <c r="P36" s="141">
        <v>0.79572284003421723</v>
      </c>
      <c r="Q36" s="140">
        <v>3.5933992820220695E-3</v>
      </c>
      <c r="R36" s="139"/>
      <c r="S36" s="139"/>
    </row>
    <row r="37" spans="1:19" x14ac:dyDescent="0.4">
      <c r="A37" s="169"/>
      <c r="B37" s="159" t="s">
        <v>118</v>
      </c>
      <c r="C37" s="158"/>
      <c r="D37" s="158"/>
      <c r="E37" s="158"/>
      <c r="F37" s="174"/>
      <c r="G37" s="157">
        <v>402</v>
      </c>
      <c r="H37" s="156">
        <v>471</v>
      </c>
      <c r="I37" s="155">
        <v>0.85350318471337583</v>
      </c>
      <c r="J37" s="154">
        <v>-69</v>
      </c>
      <c r="K37" s="157">
        <v>890</v>
      </c>
      <c r="L37" s="156">
        <v>879</v>
      </c>
      <c r="M37" s="155">
        <v>1.012514220705347</v>
      </c>
      <c r="N37" s="154">
        <v>11</v>
      </c>
      <c r="O37" s="153">
        <v>0.45168539325842699</v>
      </c>
      <c r="P37" s="152">
        <v>0.53583617747440271</v>
      </c>
      <c r="Q37" s="151">
        <v>-8.4150784215975716E-2</v>
      </c>
      <c r="R37" s="139"/>
      <c r="S37" s="139"/>
    </row>
    <row r="38" spans="1:19" x14ac:dyDescent="0.4">
      <c r="A38" s="169"/>
      <c r="B38" s="169"/>
      <c r="C38" s="168" t="s">
        <v>117</v>
      </c>
      <c r="D38" s="167"/>
      <c r="E38" s="167"/>
      <c r="F38" s="6" t="s">
        <v>84</v>
      </c>
      <c r="G38" s="166">
        <v>252</v>
      </c>
      <c r="H38" s="165">
        <v>250</v>
      </c>
      <c r="I38" s="164">
        <v>1.008</v>
      </c>
      <c r="J38" s="163">
        <v>2</v>
      </c>
      <c r="K38" s="166">
        <v>500</v>
      </c>
      <c r="L38" s="165">
        <v>489</v>
      </c>
      <c r="M38" s="164">
        <v>1.0224948875255624</v>
      </c>
      <c r="N38" s="163">
        <v>11</v>
      </c>
      <c r="O38" s="162">
        <v>0.504</v>
      </c>
      <c r="P38" s="161">
        <v>0.5112474437627812</v>
      </c>
      <c r="Q38" s="160">
        <v>-7.2474437627811916E-3</v>
      </c>
      <c r="R38" s="139"/>
      <c r="S38" s="139"/>
    </row>
    <row r="39" spans="1:19" x14ac:dyDescent="0.4">
      <c r="A39" s="150"/>
      <c r="B39" s="150"/>
      <c r="C39" s="186" t="s">
        <v>116</v>
      </c>
      <c r="D39" s="185"/>
      <c r="E39" s="185"/>
      <c r="F39" s="6" t="s">
        <v>84</v>
      </c>
      <c r="G39" s="184">
        <v>150</v>
      </c>
      <c r="H39" s="183">
        <v>221</v>
      </c>
      <c r="I39" s="182">
        <v>0.67873303167420818</v>
      </c>
      <c r="J39" s="181">
        <v>-71</v>
      </c>
      <c r="K39" s="184">
        <v>390</v>
      </c>
      <c r="L39" s="183">
        <v>390</v>
      </c>
      <c r="M39" s="182">
        <v>1</v>
      </c>
      <c r="N39" s="181">
        <v>0</v>
      </c>
      <c r="O39" s="180">
        <v>0.38461538461538464</v>
      </c>
      <c r="P39" s="179">
        <v>0.56666666666666665</v>
      </c>
      <c r="Q39" s="178">
        <v>-0.18205128205128202</v>
      </c>
      <c r="R39" s="139"/>
      <c r="S39" s="139"/>
    </row>
    <row r="40" spans="1:19" x14ac:dyDescent="0.4">
      <c r="A40" s="159" t="s">
        <v>115</v>
      </c>
      <c r="B40" s="158" t="s">
        <v>114</v>
      </c>
      <c r="C40" s="158"/>
      <c r="D40" s="158"/>
      <c r="E40" s="158"/>
      <c r="F40" s="174"/>
      <c r="G40" s="157">
        <v>72993</v>
      </c>
      <c r="H40" s="156">
        <v>74546</v>
      </c>
      <c r="I40" s="155">
        <v>0.97916722560566627</v>
      </c>
      <c r="J40" s="154">
        <v>-1553</v>
      </c>
      <c r="K40" s="177">
        <v>122305</v>
      </c>
      <c r="L40" s="156">
        <v>120349</v>
      </c>
      <c r="M40" s="155">
        <v>1.016252731638817</v>
      </c>
      <c r="N40" s="154">
        <v>1956</v>
      </c>
      <c r="O40" s="153">
        <v>0.59681125056211926</v>
      </c>
      <c r="P40" s="152">
        <v>0.61941520079103274</v>
      </c>
      <c r="Q40" s="151">
        <v>-2.2603950228913483E-2</v>
      </c>
      <c r="R40" s="139"/>
      <c r="S40" s="139"/>
    </row>
    <row r="41" spans="1:19" x14ac:dyDescent="0.4">
      <c r="A41" s="176"/>
      <c r="B41" s="159" t="s">
        <v>113</v>
      </c>
      <c r="C41" s="158"/>
      <c r="D41" s="158"/>
      <c r="E41" s="158"/>
      <c r="F41" s="174"/>
      <c r="G41" s="157">
        <v>71591</v>
      </c>
      <c r="H41" s="156">
        <v>73553</v>
      </c>
      <c r="I41" s="155">
        <v>0.97332535722540214</v>
      </c>
      <c r="J41" s="154">
        <v>-1962</v>
      </c>
      <c r="K41" s="157">
        <v>119060</v>
      </c>
      <c r="L41" s="156">
        <v>117111</v>
      </c>
      <c r="M41" s="155">
        <v>1.0166423307801999</v>
      </c>
      <c r="N41" s="154">
        <v>1949</v>
      </c>
      <c r="O41" s="153">
        <v>0.60130186460608093</v>
      </c>
      <c r="P41" s="152">
        <v>0.62806226571372459</v>
      </c>
      <c r="Q41" s="151">
        <v>-2.6760401107643661E-2</v>
      </c>
      <c r="R41" s="139"/>
      <c r="S41" s="139"/>
    </row>
    <row r="42" spans="1:19" x14ac:dyDescent="0.4">
      <c r="A42" s="169"/>
      <c r="B42" s="169"/>
      <c r="C42" s="168" t="s">
        <v>98</v>
      </c>
      <c r="D42" s="167"/>
      <c r="E42" s="167"/>
      <c r="F42" s="6" t="s">
        <v>84</v>
      </c>
      <c r="G42" s="166">
        <v>30765</v>
      </c>
      <c r="H42" s="165">
        <v>31531</v>
      </c>
      <c r="I42" s="164">
        <v>0.9757064476229742</v>
      </c>
      <c r="J42" s="163">
        <v>-766</v>
      </c>
      <c r="K42" s="166">
        <v>45782</v>
      </c>
      <c r="L42" s="165">
        <v>45817</v>
      </c>
      <c r="M42" s="164">
        <v>0.99923609140711966</v>
      </c>
      <c r="N42" s="163">
        <v>-35</v>
      </c>
      <c r="O42" s="162">
        <v>0.67198899130662704</v>
      </c>
      <c r="P42" s="161">
        <v>0.68819433834602872</v>
      </c>
      <c r="Q42" s="160">
        <v>-1.6205347039401685E-2</v>
      </c>
      <c r="R42" s="139"/>
      <c r="S42" s="139"/>
    </row>
    <row r="43" spans="1:19" x14ac:dyDescent="0.4">
      <c r="A43" s="169"/>
      <c r="B43" s="169"/>
      <c r="C43" s="168" t="s">
        <v>112</v>
      </c>
      <c r="D43" s="167"/>
      <c r="E43" s="167"/>
      <c r="F43" s="6" t="s">
        <v>84</v>
      </c>
      <c r="G43" s="166">
        <v>4174</v>
      </c>
      <c r="H43" s="165">
        <v>4023</v>
      </c>
      <c r="I43" s="164">
        <v>1.0375341784737757</v>
      </c>
      <c r="J43" s="163">
        <v>151</v>
      </c>
      <c r="K43" s="200">
        <v>5829</v>
      </c>
      <c r="L43" s="165">
        <v>5810</v>
      </c>
      <c r="M43" s="164">
        <v>1.0032702237521514</v>
      </c>
      <c r="N43" s="163">
        <v>19</v>
      </c>
      <c r="O43" s="162">
        <v>0.71607479842168464</v>
      </c>
      <c r="P43" s="161">
        <v>0.69242685025817552</v>
      </c>
      <c r="Q43" s="160">
        <v>2.3647948163509125E-2</v>
      </c>
      <c r="R43" s="139"/>
      <c r="S43" s="139"/>
    </row>
    <row r="44" spans="1:19" x14ac:dyDescent="0.4">
      <c r="A44" s="169"/>
      <c r="B44" s="169"/>
      <c r="C44" s="168" t="s">
        <v>96</v>
      </c>
      <c r="D44" s="167"/>
      <c r="E44" s="167"/>
      <c r="F44" s="6" t="s">
        <v>84</v>
      </c>
      <c r="G44" s="166">
        <v>4039</v>
      </c>
      <c r="H44" s="165">
        <v>3970</v>
      </c>
      <c r="I44" s="164">
        <v>1.0173803526448362</v>
      </c>
      <c r="J44" s="163">
        <v>69</v>
      </c>
      <c r="K44" s="200">
        <v>7780</v>
      </c>
      <c r="L44" s="165">
        <v>6813</v>
      </c>
      <c r="M44" s="164">
        <v>1.1419345369147218</v>
      </c>
      <c r="N44" s="163">
        <v>967</v>
      </c>
      <c r="O44" s="162">
        <v>0.51915167095115677</v>
      </c>
      <c r="P44" s="161">
        <v>0.5827095259063555</v>
      </c>
      <c r="Q44" s="160">
        <v>-6.3557854955198723E-2</v>
      </c>
      <c r="R44" s="139"/>
      <c r="S44" s="139"/>
    </row>
    <row r="45" spans="1:19" x14ac:dyDescent="0.4">
      <c r="A45" s="169"/>
      <c r="B45" s="169"/>
      <c r="C45" s="168" t="s">
        <v>90</v>
      </c>
      <c r="D45" s="167"/>
      <c r="E45" s="167"/>
      <c r="F45" s="6" t="s">
        <v>84</v>
      </c>
      <c r="G45" s="166">
        <v>2157</v>
      </c>
      <c r="H45" s="165">
        <v>2196</v>
      </c>
      <c r="I45" s="164">
        <v>0.98224043715846998</v>
      </c>
      <c r="J45" s="163">
        <v>-39</v>
      </c>
      <c r="K45" s="200">
        <v>3600</v>
      </c>
      <c r="L45" s="165">
        <v>3608</v>
      </c>
      <c r="M45" s="164">
        <v>0.99778270509977829</v>
      </c>
      <c r="N45" s="163">
        <v>-8</v>
      </c>
      <c r="O45" s="162">
        <v>0.59916666666666663</v>
      </c>
      <c r="P45" s="161">
        <v>0.60864745011086474</v>
      </c>
      <c r="Q45" s="160">
        <v>-9.4807834441981154E-3</v>
      </c>
      <c r="R45" s="139"/>
      <c r="S45" s="139"/>
    </row>
    <row r="46" spans="1:19" x14ac:dyDescent="0.4">
      <c r="A46" s="169"/>
      <c r="B46" s="169"/>
      <c r="C46" s="168" t="s">
        <v>93</v>
      </c>
      <c r="D46" s="167"/>
      <c r="E46" s="167"/>
      <c r="F46" s="6" t="s">
        <v>84</v>
      </c>
      <c r="G46" s="166">
        <v>4861</v>
      </c>
      <c r="H46" s="165">
        <v>4687</v>
      </c>
      <c r="I46" s="164">
        <v>1.0371239598890549</v>
      </c>
      <c r="J46" s="163">
        <v>174</v>
      </c>
      <c r="K46" s="200">
        <v>7726</v>
      </c>
      <c r="L46" s="165">
        <v>7696</v>
      </c>
      <c r="M46" s="164">
        <v>1.0038981288981288</v>
      </c>
      <c r="N46" s="163">
        <v>30</v>
      </c>
      <c r="O46" s="162">
        <v>0.62917421692984732</v>
      </c>
      <c r="P46" s="161">
        <v>0.6090176715176715</v>
      </c>
      <c r="Q46" s="160">
        <v>2.0156545412175819E-2</v>
      </c>
      <c r="R46" s="139"/>
      <c r="S46" s="139"/>
    </row>
    <row r="47" spans="1:19" x14ac:dyDescent="0.4">
      <c r="A47" s="169"/>
      <c r="B47" s="169"/>
      <c r="C47" s="168" t="s">
        <v>97</v>
      </c>
      <c r="D47" s="167"/>
      <c r="E47" s="167"/>
      <c r="F47" s="6" t="s">
        <v>84</v>
      </c>
      <c r="G47" s="166">
        <v>10192</v>
      </c>
      <c r="H47" s="165">
        <v>9888</v>
      </c>
      <c r="I47" s="164">
        <v>1.0307443365695792</v>
      </c>
      <c r="J47" s="163">
        <v>304</v>
      </c>
      <c r="K47" s="200">
        <v>17186</v>
      </c>
      <c r="L47" s="165">
        <v>14750</v>
      </c>
      <c r="M47" s="164">
        <v>1.1651525423728815</v>
      </c>
      <c r="N47" s="163">
        <v>2436</v>
      </c>
      <c r="O47" s="162">
        <v>0.59304084720121031</v>
      </c>
      <c r="P47" s="161">
        <v>0.6703728813559322</v>
      </c>
      <c r="Q47" s="160">
        <v>-7.7332034154721896E-2</v>
      </c>
      <c r="R47" s="139"/>
      <c r="S47" s="139"/>
    </row>
    <row r="48" spans="1:19" x14ac:dyDescent="0.4">
      <c r="A48" s="169"/>
      <c r="B48" s="169"/>
      <c r="C48" s="168" t="s">
        <v>91</v>
      </c>
      <c r="D48" s="167"/>
      <c r="E48" s="167"/>
      <c r="F48" s="6" t="s">
        <v>84</v>
      </c>
      <c r="G48" s="166">
        <v>1586</v>
      </c>
      <c r="H48" s="165">
        <v>1496</v>
      </c>
      <c r="I48" s="164">
        <v>1.0601604278074865</v>
      </c>
      <c r="J48" s="163">
        <v>90</v>
      </c>
      <c r="K48" s="200">
        <v>2700</v>
      </c>
      <c r="L48" s="165">
        <v>2700</v>
      </c>
      <c r="M48" s="164">
        <v>1</v>
      </c>
      <c r="N48" s="163">
        <v>0</v>
      </c>
      <c r="O48" s="162">
        <v>0.58740740740740738</v>
      </c>
      <c r="P48" s="161">
        <v>0.55407407407407405</v>
      </c>
      <c r="Q48" s="160">
        <v>3.3333333333333326E-2</v>
      </c>
      <c r="R48" s="139"/>
      <c r="S48" s="139"/>
    </row>
    <row r="49" spans="1:19" x14ac:dyDescent="0.4">
      <c r="A49" s="169"/>
      <c r="B49" s="169"/>
      <c r="C49" s="168" t="s">
        <v>111</v>
      </c>
      <c r="D49" s="167"/>
      <c r="E49" s="167"/>
      <c r="F49" s="6" t="s">
        <v>84</v>
      </c>
      <c r="G49" s="166">
        <v>1233</v>
      </c>
      <c r="H49" s="165">
        <v>1406</v>
      </c>
      <c r="I49" s="164">
        <v>0.8769559032716927</v>
      </c>
      <c r="J49" s="163">
        <v>-173</v>
      </c>
      <c r="K49" s="200">
        <v>1584</v>
      </c>
      <c r="L49" s="165">
        <v>2324</v>
      </c>
      <c r="M49" s="164">
        <v>0.68158347676419961</v>
      </c>
      <c r="N49" s="163">
        <v>-740</v>
      </c>
      <c r="O49" s="162">
        <v>0.77840909090909094</v>
      </c>
      <c r="P49" s="161">
        <v>0.60499139414802061</v>
      </c>
      <c r="Q49" s="160">
        <v>0.17341769676107033</v>
      </c>
      <c r="R49" s="139"/>
      <c r="S49" s="139"/>
    </row>
    <row r="50" spans="1:19" x14ac:dyDescent="0.4">
      <c r="A50" s="169"/>
      <c r="B50" s="169"/>
      <c r="C50" s="168" t="s">
        <v>110</v>
      </c>
      <c r="D50" s="167"/>
      <c r="E50" s="167"/>
      <c r="F50" s="6" t="s">
        <v>84</v>
      </c>
      <c r="G50" s="166">
        <v>1658</v>
      </c>
      <c r="H50" s="165">
        <v>1669</v>
      </c>
      <c r="I50" s="164">
        <v>0.99340922708208512</v>
      </c>
      <c r="J50" s="163">
        <v>-11</v>
      </c>
      <c r="K50" s="200">
        <v>2700</v>
      </c>
      <c r="L50" s="165">
        <v>2835</v>
      </c>
      <c r="M50" s="164">
        <v>0.95238095238095233</v>
      </c>
      <c r="N50" s="163">
        <v>-135</v>
      </c>
      <c r="O50" s="162">
        <v>0.61407407407407411</v>
      </c>
      <c r="P50" s="161">
        <v>0.58871252204585534</v>
      </c>
      <c r="Q50" s="160">
        <v>2.536155202821877E-2</v>
      </c>
      <c r="R50" s="139"/>
      <c r="S50" s="139"/>
    </row>
    <row r="51" spans="1:19" x14ac:dyDescent="0.4">
      <c r="A51" s="169"/>
      <c r="B51" s="169"/>
      <c r="C51" s="168" t="s">
        <v>109</v>
      </c>
      <c r="D51" s="167"/>
      <c r="E51" s="167"/>
      <c r="F51" s="6" t="s">
        <v>88</v>
      </c>
      <c r="G51" s="166">
        <v>327</v>
      </c>
      <c r="H51" s="165">
        <v>565</v>
      </c>
      <c r="I51" s="164">
        <v>0.57876106194690269</v>
      </c>
      <c r="J51" s="163">
        <v>-238</v>
      </c>
      <c r="K51" s="200">
        <v>1260</v>
      </c>
      <c r="L51" s="165">
        <v>1260</v>
      </c>
      <c r="M51" s="164">
        <v>1</v>
      </c>
      <c r="N51" s="163">
        <v>0</v>
      </c>
      <c r="O51" s="162">
        <v>0.25952380952380955</v>
      </c>
      <c r="P51" s="161">
        <v>0.44841269841269843</v>
      </c>
      <c r="Q51" s="160">
        <v>-0.18888888888888888</v>
      </c>
      <c r="R51" s="139"/>
      <c r="S51" s="139"/>
    </row>
    <row r="52" spans="1:19" x14ac:dyDescent="0.4">
      <c r="A52" s="169"/>
      <c r="B52" s="169"/>
      <c r="C52" s="168" t="s">
        <v>108</v>
      </c>
      <c r="D52" s="167"/>
      <c r="E52" s="167"/>
      <c r="F52" s="6" t="s">
        <v>84</v>
      </c>
      <c r="G52" s="166">
        <v>625</v>
      </c>
      <c r="H52" s="165">
        <v>944</v>
      </c>
      <c r="I52" s="164">
        <v>0.66207627118644063</v>
      </c>
      <c r="J52" s="163">
        <v>-319</v>
      </c>
      <c r="K52" s="200">
        <v>1584</v>
      </c>
      <c r="L52" s="165">
        <v>1760</v>
      </c>
      <c r="M52" s="164">
        <v>0.9</v>
      </c>
      <c r="N52" s="163">
        <v>-176</v>
      </c>
      <c r="O52" s="162">
        <v>0.39457070707070707</v>
      </c>
      <c r="P52" s="161">
        <v>0.53636363636363638</v>
      </c>
      <c r="Q52" s="160">
        <v>-0.1417929292929293</v>
      </c>
      <c r="R52" s="139"/>
      <c r="S52" s="139"/>
    </row>
    <row r="53" spans="1:19" x14ac:dyDescent="0.4">
      <c r="A53" s="169"/>
      <c r="B53" s="169"/>
      <c r="C53" s="168" t="s">
        <v>107</v>
      </c>
      <c r="D53" s="167"/>
      <c r="E53" s="167"/>
      <c r="F53" s="6" t="s">
        <v>84</v>
      </c>
      <c r="G53" s="166">
        <v>1193</v>
      </c>
      <c r="H53" s="165">
        <v>1358</v>
      </c>
      <c r="I53" s="164">
        <v>0.87849779086892488</v>
      </c>
      <c r="J53" s="163">
        <v>-165</v>
      </c>
      <c r="K53" s="200">
        <v>2430</v>
      </c>
      <c r="L53" s="165">
        <v>2700</v>
      </c>
      <c r="M53" s="164">
        <v>0.9</v>
      </c>
      <c r="N53" s="163">
        <v>-270</v>
      </c>
      <c r="O53" s="162">
        <v>0.49094650205761314</v>
      </c>
      <c r="P53" s="161">
        <v>0.50296296296296295</v>
      </c>
      <c r="Q53" s="160">
        <v>-1.2016460905349802E-2</v>
      </c>
      <c r="R53" s="139"/>
      <c r="S53" s="139"/>
    </row>
    <row r="54" spans="1:19" x14ac:dyDescent="0.4">
      <c r="A54" s="169"/>
      <c r="B54" s="169"/>
      <c r="C54" s="168" t="s">
        <v>106</v>
      </c>
      <c r="D54" s="167"/>
      <c r="E54" s="167"/>
      <c r="F54" s="6" t="s">
        <v>84</v>
      </c>
      <c r="G54" s="166">
        <v>1096</v>
      </c>
      <c r="H54" s="165">
        <v>1084</v>
      </c>
      <c r="I54" s="164">
        <v>1.0110701107011071</v>
      </c>
      <c r="J54" s="163">
        <v>12</v>
      </c>
      <c r="K54" s="200">
        <v>2700</v>
      </c>
      <c r="L54" s="165">
        <v>2324</v>
      </c>
      <c r="M54" s="164">
        <v>1.1617900172117039</v>
      </c>
      <c r="N54" s="163">
        <v>376</v>
      </c>
      <c r="O54" s="162">
        <v>0.40592592592592591</v>
      </c>
      <c r="P54" s="161">
        <v>0.46643717728055079</v>
      </c>
      <c r="Q54" s="160">
        <v>-6.0511251354624873E-2</v>
      </c>
      <c r="R54" s="139"/>
      <c r="S54" s="139"/>
    </row>
    <row r="55" spans="1:19" x14ac:dyDescent="0.4">
      <c r="A55" s="169"/>
      <c r="B55" s="169"/>
      <c r="C55" s="168" t="s">
        <v>105</v>
      </c>
      <c r="D55" s="167"/>
      <c r="E55" s="167"/>
      <c r="F55" s="6" t="s">
        <v>84</v>
      </c>
      <c r="G55" s="166">
        <v>671</v>
      </c>
      <c r="H55" s="165">
        <v>965</v>
      </c>
      <c r="I55" s="164">
        <v>0.6953367875647668</v>
      </c>
      <c r="J55" s="163">
        <v>-294</v>
      </c>
      <c r="K55" s="200">
        <v>1760</v>
      </c>
      <c r="L55" s="165">
        <v>1760</v>
      </c>
      <c r="M55" s="164">
        <v>1</v>
      </c>
      <c r="N55" s="163">
        <v>0</v>
      </c>
      <c r="O55" s="162">
        <v>0.38124999999999998</v>
      </c>
      <c r="P55" s="161">
        <v>0.54829545454545459</v>
      </c>
      <c r="Q55" s="160">
        <v>-0.16704545454545461</v>
      </c>
      <c r="R55" s="139"/>
      <c r="S55" s="139"/>
    </row>
    <row r="56" spans="1:19" x14ac:dyDescent="0.4">
      <c r="A56" s="169"/>
      <c r="B56" s="169"/>
      <c r="C56" s="168" t="s">
        <v>103</v>
      </c>
      <c r="D56" s="167"/>
      <c r="E56" s="167"/>
      <c r="F56" s="6" t="s">
        <v>84</v>
      </c>
      <c r="G56" s="166">
        <v>810</v>
      </c>
      <c r="H56" s="165">
        <v>1034</v>
      </c>
      <c r="I56" s="164">
        <v>0.7833655705996132</v>
      </c>
      <c r="J56" s="163">
        <v>-224</v>
      </c>
      <c r="K56" s="200">
        <v>1660</v>
      </c>
      <c r="L56" s="165">
        <v>1760</v>
      </c>
      <c r="M56" s="164">
        <v>0.94318181818181823</v>
      </c>
      <c r="N56" s="163">
        <v>-100</v>
      </c>
      <c r="O56" s="162">
        <v>0.48795180722891568</v>
      </c>
      <c r="P56" s="161">
        <v>0.58750000000000002</v>
      </c>
      <c r="Q56" s="160">
        <v>-9.9548192771084343E-2</v>
      </c>
      <c r="R56" s="139"/>
      <c r="S56" s="139"/>
    </row>
    <row r="57" spans="1:19" x14ac:dyDescent="0.4">
      <c r="A57" s="169"/>
      <c r="B57" s="169"/>
      <c r="C57" s="168" t="s">
        <v>102</v>
      </c>
      <c r="D57" s="167"/>
      <c r="E57" s="167"/>
      <c r="F57" s="6" t="s">
        <v>84</v>
      </c>
      <c r="G57" s="166">
        <v>732</v>
      </c>
      <c r="H57" s="165">
        <v>732</v>
      </c>
      <c r="I57" s="164">
        <v>1</v>
      </c>
      <c r="J57" s="163">
        <v>0</v>
      </c>
      <c r="K57" s="200">
        <v>1760</v>
      </c>
      <c r="L57" s="165">
        <v>1760</v>
      </c>
      <c r="M57" s="164">
        <v>1</v>
      </c>
      <c r="N57" s="163">
        <v>0</v>
      </c>
      <c r="O57" s="162">
        <v>0.41590909090909089</v>
      </c>
      <c r="P57" s="161">
        <v>0.41590909090909089</v>
      </c>
      <c r="Q57" s="160">
        <v>0</v>
      </c>
      <c r="R57" s="139"/>
      <c r="S57" s="139"/>
    </row>
    <row r="58" spans="1:19" x14ac:dyDescent="0.4">
      <c r="A58" s="169"/>
      <c r="B58" s="169"/>
      <c r="C58" s="168" t="s">
        <v>104</v>
      </c>
      <c r="D58" s="167"/>
      <c r="E58" s="167"/>
      <c r="F58" s="6" t="s">
        <v>84</v>
      </c>
      <c r="G58" s="166">
        <v>454</v>
      </c>
      <c r="H58" s="165">
        <v>620</v>
      </c>
      <c r="I58" s="164">
        <v>0.73225806451612907</v>
      </c>
      <c r="J58" s="163">
        <v>-166</v>
      </c>
      <c r="K58" s="200">
        <v>1195</v>
      </c>
      <c r="L58" s="165">
        <v>1195</v>
      </c>
      <c r="M58" s="164">
        <v>1</v>
      </c>
      <c r="N58" s="163">
        <v>0</v>
      </c>
      <c r="O58" s="162">
        <v>0.37991631799163178</v>
      </c>
      <c r="P58" s="161">
        <v>0.51882845188284521</v>
      </c>
      <c r="Q58" s="160">
        <v>-0.13891213389121343</v>
      </c>
      <c r="R58" s="139"/>
      <c r="S58" s="139"/>
    </row>
    <row r="59" spans="1:19" x14ac:dyDescent="0.4">
      <c r="A59" s="169"/>
      <c r="B59" s="169"/>
      <c r="C59" s="168" t="s">
        <v>101</v>
      </c>
      <c r="D59" s="167"/>
      <c r="E59" s="167"/>
      <c r="F59" s="6" t="s">
        <v>84</v>
      </c>
      <c r="G59" s="166">
        <v>1353</v>
      </c>
      <c r="H59" s="165">
        <v>1575</v>
      </c>
      <c r="I59" s="164">
        <v>0.85904761904761906</v>
      </c>
      <c r="J59" s="163">
        <v>-222</v>
      </c>
      <c r="K59" s="200">
        <v>3660</v>
      </c>
      <c r="L59" s="165">
        <v>4109</v>
      </c>
      <c r="M59" s="164">
        <v>0.89072767096617178</v>
      </c>
      <c r="N59" s="163">
        <v>-449</v>
      </c>
      <c r="O59" s="162">
        <v>0.36967213114754099</v>
      </c>
      <c r="P59" s="161">
        <v>0.38330494037478707</v>
      </c>
      <c r="Q59" s="160">
        <v>-1.3632809227246079E-2</v>
      </c>
      <c r="R59" s="139"/>
      <c r="S59" s="139"/>
    </row>
    <row r="60" spans="1:19" x14ac:dyDescent="0.4">
      <c r="A60" s="169"/>
      <c r="B60" s="169"/>
      <c r="C60" s="168" t="s">
        <v>98</v>
      </c>
      <c r="D60" s="5" t="s">
        <v>0</v>
      </c>
      <c r="E60" s="167" t="s">
        <v>89</v>
      </c>
      <c r="F60" s="6" t="s">
        <v>84</v>
      </c>
      <c r="G60" s="166">
        <v>2176</v>
      </c>
      <c r="H60" s="165">
        <v>1974</v>
      </c>
      <c r="I60" s="164">
        <v>1.1023302938196555</v>
      </c>
      <c r="J60" s="163">
        <v>202</v>
      </c>
      <c r="K60" s="200">
        <v>2700</v>
      </c>
      <c r="L60" s="165">
        <v>2700</v>
      </c>
      <c r="M60" s="164">
        <v>1</v>
      </c>
      <c r="N60" s="163">
        <v>0</v>
      </c>
      <c r="O60" s="162">
        <v>0.80592592592592593</v>
      </c>
      <c r="P60" s="161">
        <v>0.73111111111111116</v>
      </c>
      <c r="Q60" s="160">
        <v>7.4814814814814778E-2</v>
      </c>
      <c r="R60" s="139"/>
      <c r="S60" s="139"/>
    </row>
    <row r="61" spans="1:19" x14ac:dyDescent="0.4">
      <c r="A61" s="169"/>
      <c r="B61" s="169"/>
      <c r="C61" s="168" t="s">
        <v>96</v>
      </c>
      <c r="D61" s="5" t="s">
        <v>0</v>
      </c>
      <c r="E61" s="167" t="s">
        <v>89</v>
      </c>
      <c r="F61" s="6" t="s">
        <v>84</v>
      </c>
      <c r="G61" s="166">
        <v>673</v>
      </c>
      <c r="H61" s="165">
        <v>726</v>
      </c>
      <c r="I61" s="164">
        <v>0.92699724517906334</v>
      </c>
      <c r="J61" s="163">
        <v>-53</v>
      </c>
      <c r="K61" s="200">
        <v>1760</v>
      </c>
      <c r="L61" s="165">
        <v>1670</v>
      </c>
      <c r="M61" s="164">
        <v>1.0538922155688624</v>
      </c>
      <c r="N61" s="163">
        <v>90</v>
      </c>
      <c r="O61" s="162">
        <v>0.38238636363636364</v>
      </c>
      <c r="P61" s="161">
        <v>0.43473053892215568</v>
      </c>
      <c r="Q61" s="160">
        <v>-5.2344175285792049E-2</v>
      </c>
      <c r="R61" s="139"/>
      <c r="S61" s="139"/>
    </row>
    <row r="62" spans="1:19" x14ac:dyDescent="0.4">
      <c r="A62" s="169"/>
      <c r="B62" s="169"/>
      <c r="C62" s="168" t="s">
        <v>93</v>
      </c>
      <c r="D62" s="5" t="s">
        <v>0</v>
      </c>
      <c r="E62" s="167" t="s">
        <v>89</v>
      </c>
      <c r="F62" s="6" t="s">
        <v>84</v>
      </c>
      <c r="G62" s="166">
        <v>816</v>
      </c>
      <c r="H62" s="165">
        <v>1110</v>
      </c>
      <c r="I62" s="164">
        <v>0.73513513513513518</v>
      </c>
      <c r="J62" s="163">
        <v>-294</v>
      </c>
      <c r="K62" s="200">
        <v>1704</v>
      </c>
      <c r="L62" s="165">
        <v>1760</v>
      </c>
      <c r="M62" s="164">
        <v>0.96818181818181814</v>
      </c>
      <c r="N62" s="163">
        <v>-56</v>
      </c>
      <c r="O62" s="162">
        <v>0.47887323943661969</v>
      </c>
      <c r="P62" s="161">
        <v>0.63068181818181823</v>
      </c>
      <c r="Q62" s="160">
        <v>-0.15180857874519854</v>
      </c>
      <c r="R62" s="139"/>
      <c r="S62" s="139"/>
    </row>
    <row r="63" spans="1:19" x14ac:dyDescent="0.4">
      <c r="A63" s="169"/>
      <c r="B63" s="150"/>
      <c r="C63" s="149" t="s">
        <v>97</v>
      </c>
      <c r="D63" s="11" t="s">
        <v>0</v>
      </c>
      <c r="E63" s="147" t="s">
        <v>89</v>
      </c>
      <c r="F63" s="6" t="s">
        <v>88</v>
      </c>
      <c r="G63" s="146">
        <v>0</v>
      </c>
      <c r="H63" s="145">
        <v>0</v>
      </c>
      <c r="I63" s="144" t="e">
        <v>#DIV/0!</v>
      </c>
      <c r="J63" s="143">
        <v>0</v>
      </c>
      <c r="K63" s="198">
        <v>0</v>
      </c>
      <c r="L63" s="145">
        <v>0</v>
      </c>
      <c r="M63" s="144" t="e">
        <v>#DIV/0!</v>
      </c>
      <c r="N63" s="143">
        <v>0</v>
      </c>
      <c r="O63" s="142" t="e">
        <v>#DIV/0!</v>
      </c>
      <c r="P63" s="141" t="e">
        <v>#DIV/0!</v>
      </c>
      <c r="Q63" s="140" t="e">
        <v>#DIV/0!</v>
      </c>
      <c r="R63" s="139"/>
      <c r="S63" s="139"/>
    </row>
    <row r="64" spans="1:19" x14ac:dyDescent="0.4">
      <c r="A64" s="169"/>
      <c r="B64" s="159" t="s">
        <v>1</v>
      </c>
      <c r="C64" s="158"/>
      <c r="D64" s="175"/>
      <c r="E64" s="158"/>
      <c r="F64" s="174"/>
      <c r="G64" s="157">
        <v>1402</v>
      </c>
      <c r="H64" s="156">
        <v>993</v>
      </c>
      <c r="I64" s="155">
        <v>1.4118831822759315</v>
      </c>
      <c r="J64" s="154">
        <v>409</v>
      </c>
      <c r="K64" s="157">
        <v>3245</v>
      </c>
      <c r="L64" s="156">
        <v>3238</v>
      </c>
      <c r="M64" s="155">
        <v>1.0021618282890674</v>
      </c>
      <c r="N64" s="154">
        <v>7</v>
      </c>
      <c r="O64" s="153">
        <v>0.43204930662557783</v>
      </c>
      <c r="P64" s="152">
        <v>0.30667078443483631</v>
      </c>
      <c r="Q64" s="151">
        <v>0.12537852219074153</v>
      </c>
      <c r="R64" s="139"/>
      <c r="S64" s="139"/>
    </row>
    <row r="65" spans="1:19" x14ac:dyDescent="0.4">
      <c r="A65" s="169"/>
      <c r="B65" s="169"/>
      <c r="C65" s="168" t="s">
        <v>104</v>
      </c>
      <c r="D65" s="167"/>
      <c r="E65" s="167"/>
      <c r="F65" s="6" t="s">
        <v>84</v>
      </c>
      <c r="G65" s="166">
        <v>312</v>
      </c>
      <c r="H65" s="165">
        <v>226</v>
      </c>
      <c r="I65" s="164">
        <v>1.3805309734513274</v>
      </c>
      <c r="J65" s="163">
        <v>86</v>
      </c>
      <c r="K65" s="166">
        <v>545</v>
      </c>
      <c r="L65" s="165">
        <v>545</v>
      </c>
      <c r="M65" s="164">
        <v>1</v>
      </c>
      <c r="N65" s="163">
        <v>0</v>
      </c>
      <c r="O65" s="162">
        <v>0.57247706422018352</v>
      </c>
      <c r="P65" s="161">
        <v>0.41467889908256883</v>
      </c>
      <c r="Q65" s="160">
        <v>0.15779816513761469</v>
      </c>
      <c r="R65" s="139"/>
      <c r="S65" s="139"/>
    </row>
    <row r="66" spans="1:19" x14ac:dyDescent="0.4">
      <c r="A66" s="169"/>
      <c r="B66" s="169"/>
      <c r="C66" s="168" t="s">
        <v>103</v>
      </c>
      <c r="D66" s="167"/>
      <c r="E66" s="167"/>
      <c r="F66" s="173"/>
      <c r="G66" s="166"/>
      <c r="H66" s="165"/>
      <c r="I66" s="164" t="e">
        <v>#DIV/0!</v>
      </c>
      <c r="J66" s="163">
        <v>0</v>
      </c>
      <c r="K66" s="166"/>
      <c r="L66" s="165"/>
      <c r="M66" s="164" t="e">
        <v>#DIV/0!</v>
      </c>
      <c r="N66" s="163">
        <v>0</v>
      </c>
      <c r="O66" s="162" t="e">
        <v>#DIV/0!</v>
      </c>
      <c r="P66" s="161" t="e">
        <v>#DIV/0!</v>
      </c>
      <c r="Q66" s="160" t="e">
        <v>#DIV/0!</v>
      </c>
      <c r="R66" s="139"/>
      <c r="S66" s="139"/>
    </row>
    <row r="67" spans="1:19" x14ac:dyDescent="0.4">
      <c r="A67" s="169"/>
      <c r="B67" s="169"/>
      <c r="C67" s="168" t="s">
        <v>102</v>
      </c>
      <c r="D67" s="167"/>
      <c r="E67" s="167"/>
      <c r="F67" s="173"/>
      <c r="G67" s="166"/>
      <c r="H67" s="165"/>
      <c r="I67" s="164" t="e">
        <v>#DIV/0!</v>
      </c>
      <c r="J67" s="163">
        <v>0</v>
      </c>
      <c r="K67" s="166"/>
      <c r="L67" s="165"/>
      <c r="M67" s="164" t="e">
        <v>#DIV/0!</v>
      </c>
      <c r="N67" s="163">
        <v>0</v>
      </c>
      <c r="O67" s="162" t="e">
        <v>#DIV/0!</v>
      </c>
      <c r="P67" s="161" t="e">
        <v>#DIV/0!</v>
      </c>
      <c r="Q67" s="160" t="e">
        <v>#DIV/0!</v>
      </c>
      <c r="R67" s="139"/>
      <c r="S67" s="139"/>
    </row>
    <row r="68" spans="1:19" x14ac:dyDescent="0.4">
      <c r="A68" s="169"/>
      <c r="B68" s="169"/>
      <c r="C68" s="168" t="s">
        <v>101</v>
      </c>
      <c r="D68" s="167"/>
      <c r="E68" s="167"/>
      <c r="F68" s="6" t="s">
        <v>84</v>
      </c>
      <c r="G68" s="166">
        <v>578</v>
      </c>
      <c r="H68" s="165">
        <v>418</v>
      </c>
      <c r="I68" s="164">
        <v>1.3827751196172249</v>
      </c>
      <c r="J68" s="163">
        <v>160</v>
      </c>
      <c r="K68" s="166">
        <v>1080</v>
      </c>
      <c r="L68" s="165">
        <v>1081</v>
      </c>
      <c r="M68" s="164">
        <v>0.99907493061979646</v>
      </c>
      <c r="N68" s="163">
        <v>-1</v>
      </c>
      <c r="O68" s="162">
        <v>0.53518518518518521</v>
      </c>
      <c r="P68" s="161">
        <v>0.3866790009250694</v>
      </c>
      <c r="Q68" s="160">
        <v>0.1485061842601158</v>
      </c>
      <c r="R68" s="139"/>
      <c r="S68" s="139"/>
    </row>
    <row r="69" spans="1:19" x14ac:dyDescent="0.4">
      <c r="A69" s="150"/>
      <c r="B69" s="150"/>
      <c r="C69" s="149" t="s">
        <v>90</v>
      </c>
      <c r="D69" s="147"/>
      <c r="E69" s="147"/>
      <c r="F69" s="12" t="s">
        <v>84</v>
      </c>
      <c r="G69" s="146">
        <v>512</v>
      </c>
      <c r="H69" s="145">
        <v>349</v>
      </c>
      <c r="I69" s="144">
        <v>1.4670487106017192</v>
      </c>
      <c r="J69" s="143">
        <v>163</v>
      </c>
      <c r="K69" s="146">
        <v>1620</v>
      </c>
      <c r="L69" s="145">
        <v>1612</v>
      </c>
      <c r="M69" s="144">
        <v>1.0049627791563276</v>
      </c>
      <c r="N69" s="143">
        <v>8</v>
      </c>
      <c r="O69" s="142">
        <v>0.31604938271604938</v>
      </c>
      <c r="P69" s="141">
        <v>0.21650124069478907</v>
      </c>
      <c r="Q69" s="140">
        <v>9.9548142021260305E-2</v>
      </c>
      <c r="R69" s="139"/>
      <c r="S69" s="139"/>
    </row>
    <row r="70" spans="1:19" x14ac:dyDescent="0.4">
      <c r="G70" s="138"/>
      <c r="H70" s="138"/>
      <c r="I70" s="138"/>
      <c r="J70" s="138"/>
      <c r="K70" s="138"/>
      <c r="L70" s="138"/>
      <c r="M70" s="138"/>
      <c r="N70" s="138"/>
      <c r="O70" s="137"/>
      <c r="P70" s="137"/>
      <c r="Q70" s="137"/>
    </row>
    <row r="71" spans="1:19" x14ac:dyDescent="0.4">
      <c r="C71" s="8" t="s">
        <v>83</v>
      </c>
    </row>
    <row r="72" spans="1:19" x14ac:dyDescent="0.4">
      <c r="C72" s="9" t="s">
        <v>82</v>
      </c>
    </row>
    <row r="73" spans="1:19" x14ac:dyDescent="0.4">
      <c r="C73" s="8" t="s">
        <v>81</v>
      </c>
    </row>
    <row r="74" spans="1:19" x14ac:dyDescent="0.4">
      <c r="C74" s="8" t="s">
        <v>80</v>
      </c>
    </row>
    <row r="75" spans="1:19" x14ac:dyDescent="0.4">
      <c r="C75" s="8" t="s">
        <v>79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h26'!A1" display="'h26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showGridLines="0" zoomScale="90" zoomScaleNormal="90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36" customWidth="1"/>
    <col min="2" max="2" width="1.125" style="136" customWidth="1"/>
    <col min="3" max="3" width="6.75" style="136" customWidth="1"/>
    <col min="4" max="4" width="2.625" style="136" bestFit="1" customWidth="1"/>
    <col min="5" max="5" width="7.125" style="136" bestFit="1" customWidth="1"/>
    <col min="6" max="6" width="6.375" style="136" customWidth="1"/>
    <col min="7" max="8" width="12.75" style="136" bestFit="1" customWidth="1"/>
    <col min="9" max="9" width="7.625" style="136" customWidth="1"/>
    <col min="10" max="10" width="9.625" style="136" customWidth="1"/>
    <col min="11" max="12" width="12.75" style="136" bestFit="1" customWidth="1"/>
    <col min="13" max="13" width="7.625" style="136" customWidth="1"/>
    <col min="14" max="16" width="9.625" style="136" customWidth="1"/>
    <col min="17" max="17" width="8.625" style="136" customWidth="1"/>
    <col min="18" max="16384" width="9" style="136"/>
  </cols>
  <sheetData>
    <row r="1" spans="1:19" ht="17.25" customHeight="1" thickBot="1" x14ac:dyDescent="0.45">
      <c r="A1" s="281" t="str">
        <f>'h26'!A1</f>
        <v>平成26年度</v>
      </c>
      <c r="B1" s="281"/>
      <c r="C1" s="281"/>
      <c r="D1" s="281"/>
      <c r="E1" s="89"/>
      <c r="F1" s="89"/>
      <c r="G1" s="89"/>
      <c r="H1" s="89"/>
      <c r="I1" s="89"/>
      <c r="J1" s="92" t="str">
        <f ca="1">RIGHT(CELL("filename",$A$1),LEN(CELL("filename",$A$1))-FIND("]",CELL("filename",$A$1)))</f>
        <v>１月（下旬）</v>
      </c>
      <c r="K1" s="93" t="s">
        <v>72</v>
      </c>
      <c r="L1" s="89"/>
      <c r="M1" s="89"/>
      <c r="N1" s="89"/>
      <c r="O1" s="89"/>
      <c r="P1" s="89"/>
      <c r="Q1" s="89"/>
    </row>
    <row r="2" spans="1:19" x14ac:dyDescent="0.4">
      <c r="A2" s="299">
        <v>27</v>
      </c>
      <c r="B2" s="284"/>
      <c r="C2" s="1">
        <v>2015</v>
      </c>
      <c r="D2" s="2" t="s">
        <v>141</v>
      </c>
      <c r="E2" s="2">
        <v>1</v>
      </c>
      <c r="F2" s="2" t="s">
        <v>140</v>
      </c>
      <c r="G2" s="291" t="s">
        <v>139</v>
      </c>
      <c r="H2" s="284"/>
      <c r="I2" s="284"/>
      <c r="J2" s="292"/>
      <c r="K2" s="284" t="s">
        <v>138</v>
      </c>
      <c r="L2" s="284"/>
      <c r="M2" s="284"/>
      <c r="N2" s="284"/>
      <c r="O2" s="291" t="s">
        <v>137</v>
      </c>
      <c r="P2" s="284"/>
      <c r="Q2" s="302"/>
    </row>
    <row r="3" spans="1:19" x14ac:dyDescent="0.4">
      <c r="A3" s="295" t="s">
        <v>136</v>
      </c>
      <c r="B3" s="296"/>
      <c r="C3" s="296"/>
      <c r="D3" s="296"/>
      <c r="E3" s="296"/>
      <c r="F3" s="296"/>
      <c r="G3" s="293" t="s">
        <v>350</v>
      </c>
      <c r="H3" s="287" t="s">
        <v>349</v>
      </c>
      <c r="I3" s="289" t="s">
        <v>133</v>
      </c>
      <c r="J3" s="290"/>
      <c r="K3" s="285" t="s">
        <v>350</v>
      </c>
      <c r="L3" s="287" t="s">
        <v>349</v>
      </c>
      <c r="M3" s="289" t="s">
        <v>133</v>
      </c>
      <c r="N3" s="290"/>
      <c r="O3" s="303" t="s">
        <v>350</v>
      </c>
      <c r="P3" s="282" t="s">
        <v>349</v>
      </c>
      <c r="Q3" s="300" t="s">
        <v>131</v>
      </c>
    </row>
    <row r="4" spans="1:19" ht="14.25" thickBot="1" x14ac:dyDescent="0.45">
      <c r="A4" s="297"/>
      <c r="B4" s="298"/>
      <c r="C4" s="298"/>
      <c r="D4" s="298"/>
      <c r="E4" s="298"/>
      <c r="F4" s="298"/>
      <c r="G4" s="294"/>
      <c r="H4" s="288"/>
      <c r="I4" s="3" t="s">
        <v>132</v>
      </c>
      <c r="J4" s="4" t="s">
        <v>131</v>
      </c>
      <c r="K4" s="286"/>
      <c r="L4" s="288"/>
      <c r="M4" s="3" t="s">
        <v>132</v>
      </c>
      <c r="N4" s="4" t="s">
        <v>131</v>
      </c>
      <c r="O4" s="304"/>
      <c r="P4" s="283"/>
      <c r="Q4" s="301"/>
    </row>
    <row r="5" spans="1:19" x14ac:dyDescent="0.4">
      <c r="A5" s="176" t="s">
        <v>149</v>
      </c>
      <c r="B5" s="195"/>
      <c r="C5" s="195"/>
      <c r="D5" s="195"/>
      <c r="E5" s="195"/>
      <c r="F5" s="195"/>
      <c r="G5" s="194">
        <v>162295</v>
      </c>
      <c r="H5" s="193">
        <v>154641</v>
      </c>
      <c r="I5" s="192">
        <v>1.0494952826223318</v>
      </c>
      <c r="J5" s="191">
        <v>7654</v>
      </c>
      <c r="K5" s="194">
        <v>228782</v>
      </c>
      <c r="L5" s="193">
        <v>222183</v>
      </c>
      <c r="M5" s="192">
        <v>1.0297007421809949</v>
      </c>
      <c r="N5" s="191">
        <v>6599</v>
      </c>
      <c r="O5" s="190">
        <v>0.70938710213216072</v>
      </c>
      <c r="P5" s="189">
        <v>0.69600734529644481</v>
      </c>
      <c r="Q5" s="188">
        <v>1.3379756835715906E-2</v>
      </c>
      <c r="R5" s="139"/>
      <c r="S5" s="139"/>
    </row>
    <row r="6" spans="1:19" x14ac:dyDescent="0.4">
      <c r="A6" s="159" t="s">
        <v>129</v>
      </c>
      <c r="B6" s="158" t="s">
        <v>128</v>
      </c>
      <c r="C6" s="158"/>
      <c r="D6" s="158"/>
      <c r="E6" s="158"/>
      <c r="F6" s="158"/>
      <c r="G6" s="157">
        <v>69976</v>
      </c>
      <c r="H6" s="156">
        <v>65052</v>
      </c>
      <c r="I6" s="155">
        <v>1.0756932915206296</v>
      </c>
      <c r="J6" s="154">
        <v>4924</v>
      </c>
      <c r="K6" s="177">
        <v>93186</v>
      </c>
      <c r="L6" s="156">
        <v>89530</v>
      </c>
      <c r="M6" s="155">
        <v>1.0408354741427455</v>
      </c>
      <c r="N6" s="154">
        <v>3656</v>
      </c>
      <c r="O6" s="153">
        <v>0.75092825102483207</v>
      </c>
      <c r="P6" s="152">
        <v>0.72659443761867526</v>
      </c>
      <c r="Q6" s="151">
        <v>2.4333813406156812E-2</v>
      </c>
      <c r="R6" s="139"/>
      <c r="S6" s="139"/>
    </row>
    <row r="7" spans="1:19" x14ac:dyDescent="0.4">
      <c r="A7" s="169"/>
      <c r="B7" s="159" t="s">
        <v>127</v>
      </c>
      <c r="C7" s="158"/>
      <c r="D7" s="158"/>
      <c r="E7" s="158"/>
      <c r="F7" s="158"/>
      <c r="G7" s="157">
        <v>45874</v>
      </c>
      <c r="H7" s="156">
        <v>42216</v>
      </c>
      <c r="I7" s="155">
        <v>1.0866496115216979</v>
      </c>
      <c r="J7" s="154">
        <v>3658</v>
      </c>
      <c r="K7" s="157">
        <v>61899</v>
      </c>
      <c r="L7" s="156">
        <v>57987</v>
      </c>
      <c r="M7" s="155">
        <v>1.0674633969682861</v>
      </c>
      <c r="N7" s="154">
        <v>3912</v>
      </c>
      <c r="O7" s="153">
        <v>0.74111051874828349</v>
      </c>
      <c r="P7" s="152">
        <v>0.72802524703812921</v>
      </c>
      <c r="Q7" s="151">
        <v>1.3085271710154278E-2</v>
      </c>
      <c r="R7" s="139"/>
      <c r="S7" s="139"/>
    </row>
    <row r="8" spans="1:19" x14ac:dyDescent="0.4">
      <c r="A8" s="169"/>
      <c r="B8" s="169"/>
      <c r="C8" s="168" t="s">
        <v>98</v>
      </c>
      <c r="D8" s="5"/>
      <c r="E8" s="167"/>
      <c r="F8" s="6" t="s">
        <v>84</v>
      </c>
      <c r="G8" s="166">
        <v>37776</v>
      </c>
      <c r="H8" s="165">
        <v>36642</v>
      </c>
      <c r="I8" s="164">
        <v>1.0309480923530374</v>
      </c>
      <c r="J8" s="163">
        <v>1134</v>
      </c>
      <c r="K8" s="166">
        <v>50899</v>
      </c>
      <c r="L8" s="165">
        <v>51101</v>
      </c>
      <c r="M8" s="164">
        <v>0.99604704408915679</v>
      </c>
      <c r="N8" s="163">
        <v>-202</v>
      </c>
      <c r="O8" s="162">
        <v>0.74217568125110511</v>
      </c>
      <c r="P8" s="161">
        <v>0.71705054695602821</v>
      </c>
      <c r="Q8" s="160">
        <v>2.5125134295076901E-2</v>
      </c>
      <c r="R8" s="139"/>
      <c r="S8" s="139"/>
    </row>
    <row r="9" spans="1:19" x14ac:dyDescent="0.4">
      <c r="A9" s="169"/>
      <c r="B9" s="169"/>
      <c r="C9" s="168" t="s">
        <v>112</v>
      </c>
      <c r="D9" s="167"/>
      <c r="E9" s="167"/>
      <c r="F9" s="6" t="s">
        <v>84</v>
      </c>
      <c r="G9" s="166">
        <v>8098</v>
      </c>
      <c r="H9" s="165">
        <v>4968</v>
      </c>
      <c r="I9" s="164">
        <v>1.6300322061191626</v>
      </c>
      <c r="J9" s="163">
        <v>3130</v>
      </c>
      <c r="K9" s="166">
        <v>11000</v>
      </c>
      <c r="L9" s="165">
        <v>5500</v>
      </c>
      <c r="M9" s="164">
        <v>2</v>
      </c>
      <c r="N9" s="163">
        <v>5500</v>
      </c>
      <c r="O9" s="162">
        <v>0.73618181818181816</v>
      </c>
      <c r="P9" s="161">
        <v>0.90327272727272723</v>
      </c>
      <c r="Q9" s="160">
        <v>-0.16709090909090907</v>
      </c>
      <c r="R9" s="139"/>
      <c r="S9" s="139"/>
    </row>
    <row r="10" spans="1:19" x14ac:dyDescent="0.4">
      <c r="A10" s="169"/>
      <c r="B10" s="169"/>
      <c r="C10" s="168" t="s">
        <v>96</v>
      </c>
      <c r="D10" s="167"/>
      <c r="E10" s="167"/>
      <c r="F10" s="173"/>
      <c r="G10" s="166">
        <v>0</v>
      </c>
      <c r="H10" s="165">
        <v>0</v>
      </c>
      <c r="I10" s="164" t="e">
        <v>#DIV/0!</v>
      </c>
      <c r="J10" s="163">
        <v>0</v>
      </c>
      <c r="K10" s="166">
        <v>0</v>
      </c>
      <c r="L10" s="165">
        <v>0</v>
      </c>
      <c r="M10" s="164" t="e">
        <v>#DIV/0!</v>
      </c>
      <c r="N10" s="163">
        <v>0</v>
      </c>
      <c r="O10" s="162" t="e">
        <v>#DIV/0!</v>
      </c>
      <c r="P10" s="161" t="e">
        <v>#DIV/0!</v>
      </c>
      <c r="Q10" s="160" t="e">
        <v>#DIV/0!</v>
      </c>
      <c r="R10" s="139"/>
      <c r="S10" s="139"/>
    </row>
    <row r="11" spans="1:19" x14ac:dyDescent="0.4">
      <c r="A11" s="169"/>
      <c r="B11" s="169"/>
      <c r="C11" s="168" t="s">
        <v>97</v>
      </c>
      <c r="D11" s="167"/>
      <c r="E11" s="167"/>
      <c r="F11" s="173"/>
      <c r="G11" s="166">
        <v>0</v>
      </c>
      <c r="H11" s="165">
        <v>0</v>
      </c>
      <c r="I11" s="164" t="e">
        <v>#DIV/0!</v>
      </c>
      <c r="J11" s="163">
        <v>0</v>
      </c>
      <c r="K11" s="166">
        <v>0</v>
      </c>
      <c r="L11" s="165">
        <v>0</v>
      </c>
      <c r="M11" s="164" t="e">
        <v>#DIV/0!</v>
      </c>
      <c r="N11" s="163">
        <v>0</v>
      </c>
      <c r="O11" s="162" t="e">
        <v>#DIV/0!</v>
      </c>
      <c r="P11" s="161" t="e">
        <v>#DIV/0!</v>
      </c>
      <c r="Q11" s="160" t="e">
        <v>#DIV/0!</v>
      </c>
      <c r="R11" s="139"/>
      <c r="S11" s="139"/>
    </row>
    <row r="12" spans="1:19" x14ac:dyDescent="0.4">
      <c r="A12" s="169"/>
      <c r="B12" s="169"/>
      <c r="C12" s="168" t="s">
        <v>93</v>
      </c>
      <c r="D12" s="167"/>
      <c r="E12" s="167"/>
      <c r="F12" s="173"/>
      <c r="G12" s="166">
        <v>0</v>
      </c>
      <c r="H12" s="165">
        <v>0</v>
      </c>
      <c r="I12" s="164" t="e">
        <v>#DIV/0!</v>
      </c>
      <c r="J12" s="163">
        <v>0</v>
      </c>
      <c r="K12" s="166">
        <v>0</v>
      </c>
      <c r="L12" s="165">
        <v>0</v>
      </c>
      <c r="M12" s="164" t="e">
        <v>#DIV/0!</v>
      </c>
      <c r="N12" s="163">
        <v>0</v>
      </c>
      <c r="O12" s="162" t="e">
        <v>#DIV/0!</v>
      </c>
      <c r="P12" s="161" t="e">
        <v>#DIV/0!</v>
      </c>
      <c r="Q12" s="160" t="e">
        <v>#DIV/0!</v>
      </c>
      <c r="R12" s="139"/>
      <c r="S12" s="139"/>
    </row>
    <row r="13" spans="1:19" x14ac:dyDescent="0.4">
      <c r="A13" s="169"/>
      <c r="B13" s="169"/>
      <c r="C13" s="168" t="s">
        <v>91</v>
      </c>
      <c r="D13" s="167"/>
      <c r="E13" s="167"/>
      <c r="F13" s="6" t="s">
        <v>84</v>
      </c>
      <c r="G13" s="166">
        <v>0</v>
      </c>
      <c r="H13" s="165">
        <v>606</v>
      </c>
      <c r="I13" s="164">
        <v>0</v>
      </c>
      <c r="J13" s="163">
        <v>-606</v>
      </c>
      <c r="K13" s="166">
        <v>0</v>
      </c>
      <c r="L13" s="165">
        <v>1386</v>
      </c>
      <c r="M13" s="164">
        <v>0</v>
      </c>
      <c r="N13" s="163">
        <v>-1386</v>
      </c>
      <c r="O13" s="162" t="e">
        <v>#DIV/0!</v>
      </c>
      <c r="P13" s="161">
        <v>0.43722943722943725</v>
      </c>
      <c r="Q13" s="160" t="e">
        <v>#DIV/0!</v>
      </c>
      <c r="R13" s="139"/>
      <c r="S13" s="139"/>
    </row>
    <row r="14" spans="1:19" x14ac:dyDescent="0.4">
      <c r="A14" s="169"/>
      <c r="B14" s="169"/>
      <c r="C14" s="168" t="s">
        <v>110</v>
      </c>
      <c r="D14" s="167"/>
      <c r="E14" s="167"/>
      <c r="F14" s="173"/>
      <c r="G14" s="166">
        <v>0</v>
      </c>
      <c r="H14" s="165">
        <v>0</v>
      </c>
      <c r="I14" s="164" t="e">
        <v>#DIV/0!</v>
      </c>
      <c r="J14" s="163">
        <v>0</v>
      </c>
      <c r="K14" s="166">
        <v>0</v>
      </c>
      <c r="L14" s="165">
        <v>0</v>
      </c>
      <c r="M14" s="164" t="e">
        <v>#DIV/0!</v>
      </c>
      <c r="N14" s="163">
        <v>0</v>
      </c>
      <c r="O14" s="162" t="e">
        <v>#DIV/0!</v>
      </c>
      <c r="P14" s="161" t="e">
        <v>#DIV/0!</v>
      </c>
      <c r="Q14" s="160" t="e">
        <v>#DIV/0!</v>
      </c>
      <c r="R14" s="139"/>
      <c r="S14" s="139"/>
    </row>
    <row r="15" spans="1:19" x14ac:dyDescent="0.4">
      <c r="A15" s="169"/>
      <c r="B15" s="169"/>
      <c r="C15" s="168" t="s">
        <v>90</v>
      </c>
      <c r="D15" s="167"/>
      <c r="E15" s="167"/>
      <c r="F15" s="173"/>
      <c r="G15" s="166">
        <v>0</v>
      </c>
      <c r="H15" s="165">
        <v>0</v>
      </c>
      <c r="I15" s="164" t="e">
        <v>#DIV/0!</v>
      </c>
      <c r="J15" s="163">
        <v>0</v>
      </c>
      <c r="K15" s="166">
        <v>0</v>
      </c>
      <c r="L15" s="165">
        <v>0</v>
      </c>
      <c r="M15" s="164" t="e">
        <v>#DIV/0!</v>
      </c>
      <c r="N15" s="163">
        <v>0</v>
      </c>
      <c r="O15" s="162" t="e">
        <v>#DIV/0!</v>
      </c>
      <c r="P15" s="161" t="e">
        <v>#DIV/0!</v>
      </c>
      <c r="Q15" s="160" t="e">
        <v>#DIV/0!</v>
      </c>
      <c r="R15" s="139"/>
      <c r="S15" s="139"/>
    </row>
    <row r="16" spans="1:19" x14ac:dyDescent="0.4">
      <c r="A16" s="169"/>
      <c r="B16" s="169"/>
      <c r="C16" s="149" t="s">
        <v>126</v>
      </c>
      <c r="D16" s="147"/>
      <c r="E16" s="147"/>
      <c r="F16" s="187"/>
      <c r="G16" s="146">
        <v>0</v>
      </c>
      <c r="H16" s="145">
        <v>0</v>
      </c>
      <c r="I16" s="144" t="e">
        <v>#DIV/0!</v>
      </c>
      <c r="J16" s="143">
        <v>0</v>
      </c>
      <c r="K16" s="146">
        <v>0</v>
      </c>
      <c r="L16" s="145">
        <v>0</v>
      </c>
      <c r="M16" s="144" t="e">
        <v>#DIV/0!</v>
      </c>
      <c r="N16" s="143">
        <v>0</v>
      </c>
      <c r="O16" s="142" t="e">
        <v>#DIV/0!</v>
      </c>
      <c r="P16" s="141" t="e">
        <v>#DIV/0!</v>
      </c>
      <c r="Q16" s="140" t="e">
        <v>#DIV/0!</v>
      </c>
      <c r="R16" s="139"/>
      <c r="S16" s="139"/>
    </row>
    <row r="17" spans="1:19" x14ac:dyDescent="0.4">
      <c r="A17" s="169"/>
      <c r="B17" s="159" t="s">
        <v>125</v>
      </c>
      <c r="C17" s="158"/>
      <c r="D17" s="158"/>
      <c r="E17" s="158"/>
      <c r="F17" s="174"/>
      <c r="G17" s="157">
        <v>23585</v>
      </c>
      <c r="H17" s="156">
        <v>22328</v>
      </c>
      <c r="I17" s="155">
        <v>1.0562970261554998</v>
      </c>
      <c r="J17" s="154">
        <v>1257</v>
      </c>
      <c r="K17" s="157">
        <v>30330</v>
      </c>
      <c r="L17" s="156">
        <v>30575</v>
      </c>
      <c r="M17" s="155">
        <v>0.99198691741618972</v>
      </c>
      <c r="N17" s="154">
        <v>-245</v>
      </c>
      <c r="O17" s="153">
        <v>0.77761292449719754</v>
      </c>
      <c r="P17" s="152">
        <v>0.73026982829108744</v>
      </c>
      <c r="Q17" s="151">
        <v>4.7343096206110102E-2</v>
      </c>
      <c r="R17" s="139"/>
      <c r="S17" s="139"/>
    </row>
    <row r="18" spans="1:19" x14ac:dyDescent="0.4">
      <c r="A18" s="169"/>
      <c r="B18" s="169"/>
      <c r="C18" s="168" t="s">
        <v>98</v>
      </c>
      <c r="D18" s="167"/>
      <c r="E18" s="167"/>
      <c r="F18" s="173"/>
      <c r="G18" s="166">
        <v>0</v>
      </c>
      <c r="H18" s="165">
        <v>0</v>
      </c>
      <c r="I18" s="164" t="e">
        <v>#DIV/0!</v>
      </c>
      <c r="J18" s="163">
        <v>0</v>
      </c>
      <c r="K18" s="200">
        <v>0</v>
      </c>
      <c r="L18" s="165">
        <v>0</v>
      </c>
      <c r="M18" s="164" t="e">
        <v>#DIV/0!</v>
      </c>
      <c r="N18" s="163">
        <v>0</v>
      </c>
      <c r="O18" s="162" t="e">
        <v>#DIV/0!</v>
      </c>
      <c r="P18" s="161" t="e">
        <v>#DIV/0!</v>
      </c>
      <c r="Q18" s="160" t="e">
        <v>#DIV/0!</v>
      </c>
      <c r="R18" s="139"/>
      <c r="S18" s="139"/>
    </row>
    <row r="19" spans="1:19" x14ac:dyDescent="0.4">
      <c r="A19" s="169"/>
      <c r="B19" s="169"/>
      <c r="C19" s="168" t="s">
        <v>96</v>
      </c>
      <c r="D19" s="167"/>
      <c r="E19" s="167"/>
      <c r="F19" s="6" t="s">
        <v>84</v>
      </c>
      <c r="G19" s="166">
        <v>3335</v>
      </c>
      <c r="H19" s="165">
        <v>3616</v>
      </c>
      <c r="I19" s="164">
        <v>0.92228982300884954</v>
      </c>
      <c r="J19" s="163">
        <v>-281</v>
      </c>
      <c r="K19" s="200">
        <v>4840</v>
      </c>
      <c r="L19" s="165">
        <v>4985</v>
      </c>
      <c r="M19" s="164">
        <v>0.97091273821464397</v>
      </c>
      <c r="N19" s="163">
        <v>-145</v>
      </c>
      <c r="O19" s="162">
        <v>0.68904958677685946</v>
      </c>
      <c r="P19" s="161">
        <v>0.72537612838515542</v>
      </c>
      <c r="Q19" s="160">
        <v>-3.6326541608295959E-2</v>
      </c>
      <c r="R19" s="139"/>
      <c r="S19" s="139"/>
    </row>
    <row r="20" spans="1:19" x14ac:dyDescent="0.4">
      <c r="A20" s="169"/>
      <c r="B20" s="169"/>
      <c r="C20" s="168" t="s">
        <v>97</v>
      </c>
      <c r="D20" s="167"/>
      <c r="E20" s="167"/>
      <c r="F20" s="6" t="s">
        <v>84</v>
      </c>
      <c r="G20" s="166">
        <v>8030</v>
      </c>
      <c r="H20" s="165">
        <v>7275</v>
      </c>
      <c r="I20" s="164">
        <v>1.1037800687285224</v>
      </c>
      <c r="J20" s="163">
        <v>755</v>
      </c>
      <c r="K20" s="200">
        <v>9435</v>
      </c>
      <c r="L20" s="165">
        <v>9590</v>
      </c>
      <c r="M20" s="164">
        <v>0.98383733055265898</v>
      </c>
      <c r="N20" s="163">
        <v>-155</v>
      </c>
      <c r="O20" s="162">
        <v>0.85108638049814522</v>
      </c>
      <c r="P20" s="161">
        <v>0.7586027111574557</v>
      </c>
      <c r="Q20" s="160">
        <v>9.2483669340689523E-2</v>
      </c>
      <c r="R20" s="139"/>
      <c r="S20" s="139"/>
    </row>
    <row r="21" spans="1:19" x14ac:dyDescent="0.4">
      <c r="A21" s="169"/>
      <c r="B21" s="169"/>
      <c r="C21" s="168" t="s">
        <v>98</v>
      </c>
      <c r="D21" s="5" t="s">
        <v>0</v>
      </c>
      <c r="E21" s="167" t="s">
        <v>89</v>
      </c>
      <c r="F21" s="6" t="s">
        <v>84</v>
      </c>
      <c r="G21" s="166">
        <v>2469</v>
      </c>
      <c r="H21" s="165">
        <v>2286</v>
      </c>
      <c r="I21" s="164">
        <v>1.0800524934383202</v>
      </c>
      <c r="J21" s="163">
        <v>183</v>
      </c>
      <c r="K21" s="200">
        <v>3190</v>
      </c>
      <c r="L21" s="165">
        <v>3190</v>
      </c>
      <c r="M21" s="164">
        <v>1</v>
      </c>
      <c r="N21" s="163">
        <v>0</v>
      </c>
      <c r="O21" s="162">
        <v>0.77398119122257059</v>
      </c>
      <c r="P21" s="161">
        <v>0.71661442006269593</v>
      </c>
      <c r="Q21" s="160">
        <v>5.7366771159874652E-2</v>
      </c>
      <c r="R21" s="139"/>
      <c r="S21" s="139"/>
    </row>
    <row r="22" spans="1:19" x14ac:dyDescent="0.4">
      <c r="A22" s="169"/>
      <c r="B22" s="169"/>
      <c r="C22" s="168" t="s">
        <v>98</v>
      </c>
      <c r="D22" s="5" t="s">
        <v>0</v>
      </c>
      <c r="E22" s="167" t="s">
        <v>123</v>
      </c>
      <c r="F22" s="6" t="s">
        <v>84</v>
      </c>
      <c r="G22" s="166">
        <v>1103</v>
      </c>
      <c r="H22" s="165">
        <v>1172</v>
      </c>
      <c r="I22" s="164">
        <v>0.94112627986348119</v>
      </c>
      <c r="J22" s="163">
        <v>-69</v>
      </c>
      <c r="K22" s="200">
        <v>1595</v>
      </c>
      <c r="L22" s="165">
        <v>1640</v>
      </c>
      <c r="M22" s="164">
        <v>0.97256097560975607</v>
      </c>
      <c r="N22" s="163">
        <v>-45</v>
      </c>
      <c r="O22" s="162">
        <v>0.6915360501567398</v>
      </c>
      <c r="P22" s="161">
        <v>0.71463414634146338</v>
      </c>
      <c r="Q22" s="160">
        <v>-2.3098096184723582E-2</v>
      </c>
      <c r="R22" s="139"/>
      <c r="S22" s="139"/>
    </row>
    <row r="23" spans="1:19" x14ac:dyDescent="0.4">
      <c r="A23" s="169"/>
      <c r="B23" s="169"/>
      <c r="C23" s="168" t="s">
        <v>98</v>
      </c>
      <c r="D23" s="5" t="s">
        <v>0</v>
      </c>
      <c r="E23" s="167" t="s">
        <v>124</v>
      </c>
      <c r="F23" s="6" t="s">
        <v>88</v>
      </c>
      <c r="G23" s="166">
        <v>0</v>
      </c>
      <c r="H23" s="165">
        <v>0</v>
      </c>
      <c r="I23" s="164" t="e">
        <v>#DIV/0!</v>
      </c>
      <c r="J23" s="163">
        <v>0</v>
      </c>
      <c r="K23" s="200">
        <v>0</v>
      </c>
      <c r="L23" s="165">
        <v>0</v>
      </c>
      <c r="M23" s="164" t="e">
        <v>#DIV/0!</v>
      </c>
      <c r="N23" s="163">
        <v>0</v>
      </c>
      <c r="O23" s="162" t="e">
        <v>#DIV/0!</v>
      </c>
      <c r="P23" s="161" t="e">
        <v>#DIV/0!</v>
      </c>
      <c r="Q23" s="160" t="e">
        <v>#DIV/0!</v>
      </c>
      <c r="R23" s="139"/>
      <c r="S23" s="139"/>
    </row>
    <row r="24" spans="1:19" x14ac:dyDescent="0.4">
      <c r="A24" s="169"/>
      <c r="B24" s="169"/>
      <c r="C24" s="168" t="s">
        <v>96</v>
      </c>
      <c r="D24" s="5" t="s">
        <v>0</v>
      </c>
      <c r="E24" s="167" t="s">
        <v>89</v>
      </c>
      <c r="F24" s="6" t="s">
        <v>84</v>
      </c>
      <c r="G24" s="166">
        <v>947</v>
      </c>
      <c r="H24" s="165">
        <v>695</v>
      </c>
      <c r="I24" s="164">
        <v>1.362589928057554</v>
      </c>
      <c r="J24" s="163">
        <v>252</v>
      </c>
      <c r="K24" s="200">
        <v>1640</v>
      </c>
      <c r="L24" s="165">
        <v>1495</v>
      </c>
      <c r="M24" s="164">
        <v>1.0969899665551839</v>
      </c>
      <c r="N24" s="163">
        <v>145</v>
      </c>
      <c r="O24" s="162">
        <v>0.57743902439024386</v>
      </c>
      <c r="P24" s="161">
        <v>0.46488294314381273</v>
      </c>
      <c r="Q24" s="160">
        <v>0.11255608124643113</v>
      </c>
      <c r="R24" s="139"/>
      <c r="S24" s="139"/>
    </row>
    <row r="25" spans="1:19" x14ac:dyDescent="0.4">
      <c r="A25" s="169"/>
      <c r="B25" s="169"/>
      <c r="C25" s="168" t="s">
        <v>96</v>
      </c>
      <c r="D25" s="5" t="s">
        <v>0</v>
      </c>
      <c r="E25" s="167" t="s">
        <v>123</v>
      </c>
      <c r="F25" s="173"/>
      <c r="G25" s="166">
        <v>0</v>
      </c>
      <c r="H25" s="165">
        <v>0</v>
      </c>
      <c r="I25" s="164" t="e">
        <v>#DIV/0!</v>
      </c>
      <c r="J25" s="163">
        <v>0</v>
      </c>
      <c r="K25" s="200">
        <v>0</v>
      </c>
      <c r="L25" s="165">
        <v>0</v>
      </c>
      <c r="M25" s="164" t="e">
        <v>#DIV/0!</v>
      </c>
      <c r="N25" s="163">
        <v>0</v>
      </c>
      <c r="O25" s="162" t="e">
        <v>#DIV/0!</v>
      </c>
      <c r="P25" s="161" t="e">
        <v>#DIV/0!</v>
      </c>
      <c r="Q25" s="160" t="e">
        <v>#DIV/0!</v>
      </c>
      <c r="R25" s="139"/>
      <c r="S25" s="139"/>
    </row>
    <row r="26" spans="1:19" x14ac:dyDescent="0.4">
      <c r="A26" s="169"/>
      <c r="B26" s="169"/>
      <c r="C26" s="168" t="s">
        <v>90</v>
      </c>
      <c r="D26" s="5" t="s">
        <v>0</v>
      </c>
      <c r="E26" s="167" t="s">
        <v>89</v>
      </c>
      <c r="F26" s="173"/>
      <c r="G26" s="166">
        <v>0</v>
      </c>
      <c r="H26" s="165">
        <v>0</v>
      </c>
      <c r="I26" s="164" t="e">
        <v>#DIV/0!</v>
      </c>
      <c r="J26" s="163">
        <v>0</v>
      </c>
      <c r="K26" s="200">
        <v>0</v>
      </c>
      <c r="L26" s="165">
        <v>0</v>
      </c>
      <c r="M26" s="164" t="e">
        <v>#DIV/0!</v>
      </c>
      <c r="N26" s="163">
        <v>0</v>
      </c>
      <c r="O26" s="162" t="e">
        <v>#DIV/0!</v>
      </c>
      <c r="P26" s="161" t="e">
        <v>#DIV/0!</v>
      </c>
      <c r="Q26" s="160" t="e">
        <v>#DIV/0!</v>
      </c>
      <c r="R26" s="139"/>
      <c r="S26" s="139"/>
    </row>
    <row r="27" spans="1:19" x14ac:dyDescent="0.4">
      <c r="A27" s="169"/>
      <c r="B27" s="169"/>
      <c r="C27" s="168" t="s">
        <v>93</v>
      </c>
      <c r="D27" s="5" t="s">
        <v>0</v>
      </c>
      <c r="E27" s="167" t="s">
        <v>89</v>
      </c>
      <c r="F27" s="173"/>
      <c r="G27" s="166">
        <v>0</v>
      </c>
      <c r="H27" s="165">
        <v>0</v>
      </c>
      <c r="I27" s="164" t="e">
        <v>#DIV/0!</v>
      </c>
      <c r="J27" s="163">
        <v>0</v>
      </c>
      <c r="K27" s="200">
        <v>0</v>
      </c>
      <c r="L27" s="165">
        <v>0</v>
      </c>
      <c r="M27" s="164" t="e">
        <v>#DIV/0!</v>
      </c>
      <c r="N27" s="163">
        <v>0</v>
      </c>
      <c r="O27" s="162" t="e">
        <v>#DIV/0!</v>
      </c>
      <c r="P27" s="161" t="e">
        <v>#DIV/0!</v>
      </c>
      <c r="Q27" s="160" t="e">
        <v>#DIV/0!</v>
      </c>
      <c r="R27" s="139"/>
      <c r="S27" s="139"/>
    </row>
    <row r="28" spans="1:19" x14ac:dyDescent="0.4">
      <c r="A28" s="169"/>
      <c r="B28" s="169"/>
      <c r="C28" s="168" t="s">
        <v>110</v>
      </c>
      <c r="D28" s="167"/>
      <c r="E28" s="167"/>
      <c r="F28" s="173"/>
      <c r="G28" s="166">
        <v>0</v>
      </c>
      <c r="H28" s="165">
        <v>0</v>
      </c>
      <c r="I28" s="164" t="e">
        <v>#DIV/0!</v>
      </c>
      <c r="J28" s="163">
        <v>0</v>
      </c>
      <c r="K28" s="200">
        <v>0</v>
      </c>
      <c r="L28" s="165">
        <v>0</v>
      </c>
      <c r="M28" s="164" t="e">
        <v>#DIV/0!</v>
      </c>
      <c r="N28" s="163">
        <v>0</v>
      </c>
      <c r="O28" s="162" t="e">
        <v>#DIV/0!</v>
      </c>
      <c r="P28" s="161" t="e">
        <v>#DIV/0!</v>
      </c>
      <c r="Q28" s="160" t="e">
        <v>#DIV/0!</v>
      </c>
      <c r="R28" s="139"/>
      <c r="S28" s="139"/>
    </row>
    <row r="29" spans="1:19" x14ac:dyDescent="0.4">
      <c r="A29" s="169"/>
      <c r="B29" s="169"/>
      <c r="C29" s="168" t="s">
        <v>105</v>
      </c>
      <c r="D29" s="167"/>
      <c r="E29" s="167"/>
      <c r="F29" s="173"/>
      <c r="G29" s="166">
        <v>0</v>
      </c>
      <c r="H29" s="165">
        <v>0</v>
      </c>
      <c r="I29" s="164" t="e">
        <v>#DIV/0!</v>
      </c>
      <c r="J29" s="163">
        <v>0</v>
      </c>
      <c r="K29" s="200">
        <v>0</v>
      </c>
      <c r="L29" s="165">
        <v>0</v>
      </c>
      <c r="M29" s="164" t="e">
        <v>#DIV/0!</v>
      </c>
      <c r="N29" s="163">
        <v>0</v>
      </c>
      <c r="O29" s="162" t="e">
        <v>#DIV/0!</v>
      </c>
      <c r="P29" s="161" t="e">
        <v>#DIV/0!</v>
      </c>
      <c r="Q29" s="160" t="e">
        <v>#DIV/0!</v>
      </c>
      <c r="R29" s="139"/>
      <c r="S29" s="139"/>
    </row>
    <row r="30" spans="1:19" x14ac:dyDescent="0.4">
      <c r="A30" s="169"/>
      <c r="B30" s="169"/>
      <c r="C30" s="168" t="s">
        <v>122</v>
      </c>
      <c r="D30" s="167"/>
      <c r="E30" s="167"/>
      <c r="F30" s="173"/>
      <c r="G30" s="166">
        <v>0</v>
      </c>
      <c r="H30" s="165">
        <v>0</v>
      </c>
      <c r="I30" s="164" t="e">
        <v>#DIV/0!</v>
      </c>
      <c r="J30" s="163">
        <v>0</v>
      </c>
      <c r="K30" s="200">
        <v>0</v>
      </c>
      <c r="L30" s="165">
        <v>0</v>
      </c>
      <c r="M30" s="164" t="e">
        <v>#DIV/0!</v>
      </c>
      <c r="N30" s="163">
        <v>0</v>
      </c>
      <c r="O30" s="162" t="e">
        <v>#DIV/0!</v>
      </c>
      <c r="P30" s="161" t="e">
        <v>#DIV/0!</v>
      </c>
      <c r="Q30" s="160" t="e">
        <v>#DIV/0!</v>
      </c>
      <c r="R30" s="139"/>
      <c r="S30" s="139"/>
    </row>
    <row r="31" spans="1:19" x14ac:dyDescent="0.4">
      <c r="A31" s="169"/>
      <c r="B31" s="169"/>
      <c r="C31" s="168" t="s">
        <v>121</v>
      </c>
      <c r="D31" s="167"/>
      <c r="E31" s="167"/>
      <c r="F31" s="6" t="s">
        <v>84</v>
      </c>
      <c r="G31" s="166">
        <v>1385</v>
      </c>
      <c r="H31" s="165">
        <v>1062</v>
      </c>
      <c r="I31" s="164">
        <v>1.3041431261770244</v>
      </c>
      <c r="J31" s="163">
        <v>323</v>
      </c>
      <c r="K31" s="200">
        <v>1595</v>
      </c>
      <c r="L31" s="165">
        <v>1595</v>
      </c>
      <c r="M31" s="164">
        <v>1</v>
      </c>
      <c r="N31" s="163">
        <v>0</v>
      </c>
      <c r="O31" s="162">
        <v>0.86833855799373039</v>
      </c>
      <c r="P31" s="161">
        <v>0.66583072100313478</v>
      </c>
      <c r="Q31" s="160">
        <v>0.2025078369905956</v>
      </c>
      <c r="R31" s="139"/>
      <c r="S31" s="139"/>
    </row>
    <row r="32" spans="1:19" x14ac:dyDescent="0.4">
      <c r="A32" s="169"/>
      <c r="B32" s="169"/>
      <c r="C32" s="168" t="s">
        <v>120</v>
      </c>
      <c r="D32" s="167"/>
      <c r="E32" s="167"/>
      <c r="F32" s="173"/>
      <c r="G32" s="166">
        <v>0</v>
      </c>
      <c r="H32" s="165">
        <v>0</v>
      </c>
      <c r="I32" s="164" t="e">
        <v>#DIV/0!</v>
      </c>
      <c r="J32" s="163">
        <v>0</v>
      </c>
      <c r="K32" s="200">
        <v>0</v>
      </c>
      <c r="L32" s="165">
        <v>0</v>
      </c>
      <c r="M32" s="164" t="e">
        <v>#DIV/0!</v>
      </c>
      <c r="N32" s="163">
        <v>0</v>
      </c>
      <c r="O32" s="162" t="e">
        <v>#DIV/0!</v>
      </c>
      <c r="P32" s="161" t="e">
        <v>#DIV/0!</v>
      </c>
      <c r="Q32" s="160" t="e">
        <v>#DIV/0!</v>
      </c>
      <c r="R32" s="139"/>
      <c r="S32" s="139"/>
    </row>
    <row r="33" spans="1:19" x14ac:dyDescent="0.4">
      <c r="A33" s="169"/>
      <c r="B33" s="169"/>
      <c r="C33" s="168" t="s">
        <v>119</v>
      </c>
      <c r="D33" s="167"/>
      <c r="E33" s="167"/>
      <c r="F33" s="6" t="s">
        <v>84</v>
      </c>
      <c r="G33" s="166">
        <v>726</v>
      </c>
      <c r="H33" s="165">
        <v>817</v>
      </c>
      <c r="I33" s="164">
        <v>0.88861689106487152</v>
      </c>
      <c r="J33" s="163">
        <v>-91</v>
      </c>
      <c r="K33" s="200">
        <v>1600</v>
      </c>
      <c r="L33" s="165">
        <v>1650</v>
      </c>
      <c r="M33" s="164">
        <v>0.96969696969696972</v>
      </c>
      <c r="N33" s="163">
        <v>-50</v>
      </c>
      <c r="O33" s="162">
        <v>0.45374999999999999</v>
      </c>
      <c r="P33" s="161">
        <v>0.49515151515151518</v>
      </c>
      <c r="Q33" s="160">
        <v>-4.1401515151515189E-2</v>
      </c>
      <c r="R33" s="139"/>
      <c r="S33" s="139"/>
    </row>
    <row r="34" spans="1:19" x14ac:dyDescent="0.4">
      <c r="A34" s="169"/>
      <c r="B34" s="169"/>
      <c r="C34" s="168" t="s">
        <v>94</v>
      </c>
      <c r="D34" s="167"/>
      <c r="E34" s="167"/>
      <c r="F34" s="173"/>
      <c r="G34" s="166">
        <v>0</v>
      </c>
      <c r="H34" s="165">
        <v>0</v>
      </c>
      <c r="I34" s="164" t="e">
        <v>#DIV/0!</v>
      </c>
      <c r="J34" s="163">
        <v>0</v>
      </c>
      <c r="K34" s="200">
        <v>0</v>
      </c>
      <c r="L34" s="165">
        <v>0</v>
      </c>
      <c r="M34" s="164" t="e">
        <v>#DIV/0!</v>
      </c>
      <c r="N34" s="163">
        <v>0</v>
      </c>
      <c r="O34" s="162" t="e">
        <v>#DIV/0!</v>
      </c>
      <c r="P34" s="161" t="e">
        <v>#DIV/0!</v>
      </c>
      <c r="Q34" s="160" t="e">
        <v>#DIV/0!</v>
      </c>
      <c r="R34" s="139"/>
      <c r="S34" s="139"/>
    </row>
    <row r="35" spans="1:19" x14ac:dyDescent="0.4">
      <c r="A35" s="169"/>
      <c r="B35" s="169"/>
      <c r="C35" s="168" t="s">
        <v>90</v>
      </c>
      <c r="D35" s="167"/>
      <c r="E35" s="167"/>
      <c r="F35" s="173"/>
      <c r="G35" s="166">
        <v>0</v>
      </c>
      <c r="H35" s="165">
        <v>0</v>
      </c>
      <c r="I35" s="164" t="e">
        <v>#DIV/0!</v>
      </c>
      <c r="J35" s="163">
        <v>0</v>
      </c>
      <c r="K35" s="200">
        <v>0</v>
      </c>
      <c r="L35" s="165">
        <v>0</v>
      </c>
      <c r="M35" s="164" t="e">
        <v>#DIV/0!</v>
      </c>
      <c r="N35" s="163">
        <v>0</v>
      </c>
      <c r="O35" s="162" t="e">
        <v>#DIV/0!</v>
      </c>
      <c r="P35" s="161" t="e">
        <v>#DIV/0!</v>
      </c>
      <c r="Q35" s="160" t="e">
        <v>#DIV/0!</v>
      </c>
      <c r="R35" s="139"/>
      <c r="S35" s="139"/>
    </row>
    <row r="36" spans="1:19" x14ac:dyDescent="0.4">
      <c r="A36" s="169"/>
      <c r="B36" s="150"/>
      <c r="C36" s="149" t="s">
        <v>93</v>
      </c>
      <c r="D36" s="147"/>
      <c r="E36" s="147"/>
      <c r="F36" s="6" t="s">
        <v>84</v>
      </c>
      <c r="G36" s="146">
        <v>5590</v>
      </c>
      <c r="H36" s="145">
        <v>5405</v>
      </c>
      <c r="I36" s="144">
        <v>1.0342275670675301</v>
      </c>
      <c r="J36" s="143">
        <v>185</v>
      </c>
      <c r="K36" s="198">
        <v>6435</v>
      </c>
      <c r="L36" s="145">
        <v>6430</v>
      </c>
      <c r="M36" s="144">
        <v>1.0007776049766719</v>
      </c>
      <c r="N36" s="143">
        <v>5</v>
      </c>
      <c r="O36" s="142">
        <v>0.86868686868686873</v>
      </c>
      <c r="P36" s="141">
        <v>0.8405909797822706</v>
      </c>
      <c r="Q36" s="140">
        <v>2.8095888904598132E-2</v>
      </c>
      <c r="R36" s="139"/>
      <c r="S36" s="139"/>
    </row>
    <row r="37" spans="1:19" x14ac:dyDescent="0.4">
      <c r="A37" s="169"/>
      <c r="B37" s="159" t="s">
        <v>118</v>
      </c>
      <c r="C37" s="158"/>
      <c r="D37" s="158"/>
      <c r="E37" s="158"/>
      <c r="F37" s="174"/>
      <c r="G37" s="157">
        <v>517</v>
      </c>
      <c r="H37" s="156">
        <v>508</v>
      </c>
      <c r="I37" s="155">
        <v>1.0177165354330708</v>
      </c>
      <c r="J37" s="154">
        <v>9</v>
      </c>
      <c r="K37" s="157">
        <v>957</v>
      </c>
      <c r="L37" s="156">
        <v>968</v>
      </c>
      <c r="M37" s="155">
        <v>0.98863636363636365</v>
      </c>
      <c r="N37" s="154">
        <v>-11</v>
      </c>
      <c r="O37" s="153">
        <v>0.54022988505747127</v>
      </c>
      <c r="P37" s="152">
        <v>0.52479338842975209</v>
      </c>
      <c r="Q37" s="151">
        <v>1.5436496627719176E-2</v>
      </c>
      <c r="R37" s="139"/>
      <c r="S37" s="139"/>
    </row>
    <row r="38" spans="1:19" x14ac:dyDescent="0.4">
      <c r="A38" s="169"/>
      <c r="B38" s="169"/>
      <c r="C38" s="168" t="s">
        <v>117</v>
      </c>
      <c r="D38" s="167"/>
      <c r="E38" s="167"/>
      <c r="F38" s="6" t="s">
        <v>84</v>
      </c>
      <c r="G38" s="166">
        <v>284</v>
      </c>
      <c r="H38" s="165">
        <v>285</v>
      </c>
      <c r="I38" s="164">
        <v>0.99649122807017543</v>
      </c>
      <c r="J38" s="163">
        <v>-1</v>
      </c>
      <c r="K38" s="166">
        <v>528</v>
      </c>
      <c r="L38" s="165">
        <v>539</v>
      </c>
      <c r="M38" s="164">
        <v>0.97959183673469385</v>
      </c>
      <c r="N38" s="163">
        <v>-11</v>
      </c>
      <c r="O38" s="162">
        <v>0.53787878787878785</v>
      </c>
      <c r="P38" s="161">
        <v>0.5287569573283859</v>
      </c>
      <c r="Q38" s="160">
        <v>9.1218305504019437E-3</v>
      </c>
      <c r="R38" s="139"/>
      <c r="S38" s="139"/>
    </row>
    <row r="39" spans="1:19" x14ac:dyDescent="0.4">
      <c r="A39" s="150"/>
      <c r="B39" s="150"/>
      <c r="C39" s="186" t="s">
        <v>116</v>
      </c>
      <c r="D39" s="185"/>
      <c r="E39" s="185"/>
      <c r="F39" s="6" t="s">
        <v>84</v>
      </c>
      <c r="G39" s="184">
        <v>233</v>
      </c>
      <c r="H39" s="183">
        <v>223</v>
      </c>
      <c r="I39" s="182">
        <v>1.0448430493273542</v>
      </c>
      <c r="J39" s="181">
        <v>10</v>
      </c>
      <c r="K39" s="184">
        <v>429</v>
      </c>
      <c r="L39" s="183">
        <v>429</v>
      </c>
      <c r="M39" s="182">
        <v>1</v>
      </c>
      <c r="N39" s="181">
        <v>0</v>
      </c>
      <c r="O39" s="180">
        <v>0.54312354312354316</v>
      </c>
      <c r="P39" s="179">
        <v>0.51981351981351986</v>
      </c>
      <c r="Q39" s="178">
        <v>2.3310023310023298E-2</v>
      </c>
      <c r="R39" s="139"/>
      <c r="S39" s="139"/>
    </row>
    <row r="40" spans="1:19" x14ac:dyDescent="0.4">
      <c r="A40" s="159" t="s">
        <v>115</v>
      </c>
      <c r="B40" s="158" t="s">
        <v>114</v>
      </c>
      <c r="C40" s="158"/>
      <c r="D40" s="158"/>
      <c r="E40" s="158"/>
      <c r="F40" s="174"/>
      <c r="G40" s="157">
        <v>92319</v>
      </c>
      <c r="H40" s="156">
        <v>89589</v>
      </c>
      <c r="I40" s="155">
        <v>1.030472491042427</v>
      </c>
      <c r="J40" s="154">
        <v>2730</v>
      </c>
      <c r="K40" s="177">
        <v>135596</v>
      </c>
      <c r="L40" s="156">
        <v>132653</v>
      </c>
      <c r="M40" s="155">
        <v>1.0221857025472474</v>
      </c>
      <c r="N40" s="154">
        <v>2943</v>
      </c>
      <c r="O40" s="153">
        <v>0.68083866780730995</v>
      </c>
      <c r="P40" s="152">
        <v>0.67536354247548114</v>
      </c>
      <c r="Q40" s="151">
        <v>5.4751253318288118E-3</v>
      </c>
      <c r="R40" s="139"/>
      <c r="S40" s="139"/>
    </row>
    <row r="41" spans="1:19" x14ac:dyDescent="0.4">
      <c r="A41" s="176"/>
      <c r="B41" s="159" t="s">
        <v>113</v>
      </c>
      <c r="C41" s="158"/>
      <c r="D41" s="158"/>
      <c r="E41" s="158"/>
      <c r="F41" s="174"/>
      <c r="G41" s="157">
        <v>90960</v>
      </c>
      <c r="H41" s="156">
        <v>88740</v>
      </c>
      <c r="I41" s="155">
        <v>1.0250169033130494</v>
      </c>
      <c r="J41" s="154">
        <v>2220</v>
      </c>
      <c r="K41" s="157">
        <v>132032</v>
      </c>
      <c r="L41" s="156">
        <v>129116</v>
      </c>
      <c r="M41" s="155">
        <v>1.0225843427615477</v>
      </c>
      <c r="N41" s="154">
        <v>2916</v>
      </c>
      <c r="O41" s="153">
        <v>0.6889238972370334</v>
      </c>
      <c r="P41" s="152">
        <v>0.68728894947179275</v>
      </c>
      <c r="Q41" s="151">
        <v>1.6349477652406463E-3</v>
      </c>
      <c r="R41" s="139"/>
      <c r="S41" s="139"/>
    </row>
    <row r="42" spans="1:19" x14ac:dyDescent="0.4">
      <c r="A42" s="169"/>
      <c r="B42" s="169"/>
      <c r="C42" s="168" t="s">
        <v>98</v>
      </c>
      <c r="D42" s="167"/>
      <c r="E42" s="167"/>
      <c r="F42" s="6" t="s">
        <v>84</v>
      </c>
      <c r="G42" s="166">
        <v>36024</v>
      </c>
      <c r="H42" s="165">
        <v>35441</v>
      </c>
      <c r="I42" s="164">
        <v>1.0164498744392088</v>
      </c>
      <c r="J42" s="163">
        <v>583</v>
      </c>
      <c r="K42" s="166">
        <v>50128</v>
      </c>
      <c r="L42" s="165">
        <v>49465</v>
      </c>
      <c r="M42" s="164">
        <v>1.0134034165571617</v>
      </c>
      <c r="N42" s="163">
        <v>663</v>
      </c>
      <c r="O42" s="162">
        <v>0.71864028088094478</v>
      </c>
      <c r="P42" s="161">
        <v>0.71648640452845447</v>
      </c>
      <c r="Q42" s="160">
        <v>2.1538763524903137E-3</v>
      </c>
      <c r="R42" s="139"/>
      <c r="S42" s="139"/>
    </row>
    <row r="43" spans="1:19" x14ac:dyDescent="0.4">
      <c r="A43" s="169"/>
      <c r="B43" s="169"/>
      <c r="C43" s="168" t="s">
        <v>112</v>
      </c>
      <c r="D43" s="167"/>
      <c r="E43" s="167"/>
      <c r="F43" s="6" t="s">
        <v>84</v>
      </c>
      <c r="G43" s="166">
        <v>5294</v>
      </c>
      <c r="H43" s="165">
        <v>4912</v>
      </c>
      <c r="I43" s="164">
        <v>1.0777687296416938</v>
      </c>
      <c r="J43" s="163">
        <v>382</v>
      </c>
      <c r="K43" s="166">
        <v>6331</v>
      </c>
      <c r="L43" s="165">
        <v>6382</v>
      </c>
      <c r="M43" s="164">
        <v>0.99200877467878412</v>
      </c>
      <c r="N43" s="163">
        <v>-51</v>
      </c>
      <c r="O43" s="162">
        <v>0.83620281156215448</v>
      </c>
      <c r="P43" s="161">
        <v>0.76966468191789406</v>
      </c>
      <c r="Q43" s="160">
        <v>6.6538129644260424E-2</v>
      </c>
      <c r="R43" s="139"/>
      <c r="S43" s="139"/>
    </row>
    <row r="44" spans="1:19" x14ac:dyDescent="0.4">
      <c r="A44" s="169"/>
      <c r="B44" s="169"/>
      <c r="C44" s="168" t="s">
        <v>96</v>
      </c>
      <c r="D44" s="167"/>
      <c r="E44" s="167"/>
      <c r="F44" s="6" t="s">
        <v>84</v>
      </c>
      <c r="G44" s="166">
        <v>5114</v>
      </c>
      <c r="H44" s="165">
        <v>5298</v>
      </c>
      <c r="I44" s="164">
        <v>0.96526991317478295</v>
      </c>
      <c r="J44" s="163">
        <v>-184</v>
      </c>
      <c r="K44" s="166">
        <v>8556</v>
      </c>
      <c r="L44" s="165">
        <v>7806</v>
      </c>
      <c r="M44" s="164">
        <v>1.0960799385088393</v>
      </c>
      <c r="N44" s="163">
        <v>750</v>
      </c>
      <c r="O44" s="162">
        <v>0.59770920991117349</v>
      </c>
      <c r="P44" s="161">
        <v>0.67870868562644115</v>
      </c>
      <c r="Q44" s="160">
        <v>-8.0999475715267666E-2</v>
      </c>
      <c r="R44" s="139"/>
      <c r="S44" s="139"/>
    </row>
    <row r="45" spans="1:19" x14ac:dyDescent="0.4">
      <c r="A45" s="169"/>
      <c r="B45" s="169"/>
      <c r="C45" s="168" t="s">
        <v>90</v>
      </c>
      <c r="D45" s="167"/>
      <c r="E45" s="167"/>
      <c r="F45" s="6" t="s">
        <v>84</v>
      </c>
      <c r="G45" s="166">
        <v>2952</v>
      </c>
      <c r="H45" s="165">
        <v>2573</v>
      </c>
      <c r="I45" s="164">
        <v>1.1472988729109987</v>
      </c>
      <c r="J45" s="163">
        <v>379</v>
      </c>
      <c r="K45" s="166">
        <v>3960</v>
      </c>
      <c r="L45" s="165">
        <v>3987</v>
      </c>
      <c r="M45" s="164">
        <v>0.99322799097065462</v>
      </c>
      <c r="N45" s="163">
        <v>-27</v>
      </c>
      <c r="O45" s="162">
        <v>0.74545454545454548</v>
      </c>
      <c r="P45" s="161">
        <v>0.64534737898169048</v>
      </c>
      <c r="Q45" s="160">
        <v>0.100107166472855</v>
      </c>
      <c r="R45" s="139"/>
      <c r="S45" s="139"/>
    </row>
    <row r="46" spans="1:19" x14ac:dyDescent="0.4">
      <c r="A46" s="169"/>
      <c r="B46" s="169"/>
      <c r="C46" s="168" t="s">
        <v>93</v>
      </c>
      <c r="D46" s="167"/>
      <c r="E46" s="167"/>
      <c r="F46" s="6" t="s">
        <v>84</v>
      </c>
      <c r="G46" s="166">
        <v>7327</v>
      </c>
      <c r="H46" s="165">
        <v>6795</v>
      </c>
      <c r="I46" s="164">
        <v>1.0782928623988226</v>
      </c>
      <c r="J46" s="163">
        <v>532</v>
      </c>
      <c r="K46" s="166">
        <v>8702</v>
      </c>
      <c r="L46" s="165">
        <v>8468</v>
      </c>
      <c r="M46" s="164">
        <v>1.0276334435521965</v>
      </c>
      <c r="N46" s="163">
        <v>234</v>
      </c>
      <c r="O46" s="162">
        <v>0.84199034704665598</v>
      </c>
      <c r="P46" s="161">
        <v>0.8024326877657062</v>
      </c>
      <c r="Q46" s="160">
        <v>3.9557659280949786E-2</v>
      </c>
      <c r="R46" s="139"/>
      <c r="S46" s="139"/>
    </row>
    <row r="47" spans="1:19" x14ac:dyDescent="0.4">
      <c r="A47" s="169"/>
      <c r="B47" s="169"/>
      <c r="C47" s="168" t="s">
        <v>97</v>
      </c>
      <c r="D47" s="167"/>
      <c r="E47" s="167"/>
      <c r="F47" s="6" t="s">
        <v>84</v>
      </c>
      <c r="G47" s="166">
        <v>14886</v>
      </c>
      <c r="H47" s="165">
        <v>14101</v>
      </c>
      <c r="I47" s="164">
        <v>1.0556698106517268</v>
      </c>
      <c r="J47" s="163">
        <v>785</v>
      </c>
      <c r="K47" s="166">
        <v>19528</v>
      </c>
      <c r="L47" s="165">
        <v>16590</v>
      </c>
      <c r="M47" s="164">
        <v>1.1770946353224834</v>
      </c>
      <c r="N47" s="163">
        <v>2938</v>
      </c>
      <c r="O47" s="162">
        <v>0.76229004506349851</v>
      </c>
      <c r="P47" s="161">
        <v>0.84996986136226638</v>
      </c>
      <c r="Q47" s="160">
        <v>-8.7679816298767865E-2</v>
      </c>
      <c r="R47" s="139"/>
      <c r="S47" s="139"/>
    </row>
    <row r="48" spans="1:19" x14ac:dyDescent="0.4">
      <c r="A48" s="169"/>
      <c r="B48" s="169"/>
      <c r="C48" s="168" t="s">
        <v>91</v>
      </c>
      <c r="D48" s="167"/>
      <c r="E48" s="167"/>
      <c r="F48" s="6" t="s">
        <v>84</v>
      </c>
      <c r="G48" s="166">
        <v>1292</v>
      </c>
      <c r="H48" s="165">
        <v>1235</v>
      </c>
      <c r="I48" s="164">
        <v>1.0461538461538462</v>
      </c>
      <c r="J48" s="163">
        <v>57</v>
      </c>
      <c r="K48" s="166">
        <v>2970</v>
      </c>
      <c r="L48" s="165">
        <v>2970</v>
      </c>
      <c r="M48" s="164">
        <v>1</v>
      </c>
      <c r="N48" s="163">
        <v>0</v>
      </c>
      <c r="O48" s="162">
        <v>0.43501683501683502</v>
      </c>
      <c r="P48" s="161">
        <v>0.41582491582491582</v>
      </c>
      <c r="Q48" s="160">
        <v>1.9191919191919204E-2</v>
      </c>
      <c r="R48" s="139"/>
      <c r="S48" s="139"/>
    </row>
    <row r="49" spans="1:19" x14ac:dyDescent="0.4">
      <c r="A49" s="169"/>
      <c r="B49" s="169"/>
      <c r="C49" s="168" t="s">
        <v>111</v>
      </c>
      <c r="D49" s="167"/>
      <c r="E49" s="167"/>
      <c r="F49" s="6" t="s">
        <v>84</v>
      </c>
      <c r="G49" s="166">
        <v>1360</v>
      </c>
      <c r="H49" s="165">
        <v>1126</v>
      </c>
      <c r="I49" s="164">
        <v>1.2078152753108349</v>
      </c>
      <c r="J49" s="163">
        <v>234</v>
      </c>
      <c r="K49" s="166">
        <v>1926</v>
      </c>
      <c r="L49" s="165">
        <v>2208</v>
      </c>
      <c r="M49" s="164">
        <v>0.87228260869565222</v>
      </c>
      <c r="N49" s="163">
        <v>-282</v>
      </c>
      <c r="O49" s="162">
        <v>0.70612668743509865</v>
      </c>
      <c r="P49" s="161">
        <v>0.50996376811594202</v>
      </c>
      <c r="Q49" s="160">
        <v>0.19616291931915664</v>
      </c>
      <c r="R49" s="139"/>
      <c r="S49" s="139"/>
    </row>
    <row r="50" spans="1:19" x14ac:dyDescent="0.4">
      <c r="A50" s="169"/>
      <c r="B50" s="169"/>
      <c r="C50" s="168" t="s">
        <v>110</v>
      </c>
      <c r="D50" s="167"/>
      <c r="E50" s="167"/>
      <c r="F50" s="6" t="s">
        <v>84</v>
      </c>
      <c r="G50" s="166">
        <v>1559</v>
      </c>
      <c r="H50" s="165">
        <v>1877</v>
      </c>
      <c r="I50" s="164">
        <v>0.83058071390516786</v>
      </c>
      <c r="J50" s="163">
        <v>-318</v>
      </c>
      <c r="K50" s="166">
        <v>2969</v>
      </c>
      <c r="L50" s="165">
        <v>3509</v>
      </c>
      <c r="M50" s="164">
        <v>0.84611000284981475</v>
      </c>
      <c r="N50" s="163">
        <v>-540</v>
      </c>
      <c r="O50" s="162">
        <v>0.52509262377905019</v>
      </c>
      <c r="P50" s="161">
        <v>0.53491023083499567</v>
      </c>
      <c r="Q50" s="160">
        <v>-9.8176070559454764E-3</v>
      </c>
      <c r="R50" s="139"/>
      <c r="S50" s="139"/>
    </row>
    <row r="51" spans="1:19" x14ac:dyDescent="0.4">
      <c r="A51" s="169"/>
      <c r="B51" s="169"/>
      <c r="C51" s="168" t="s">
        <v>109</v>
      </c>
      <c r="D51" s="167"/>
      <c r="E51" s="167"/>
      <c r="F51" s="6" t="s">
        <v>88</v>
      </c>
      <c r="G51" s="166">
        <v>640</v>
      </c>
      <c r="H51" s="165">
        <v>678</v>
      </c>
      <c r="I51" s="164">
        <v>0.94395280235988199</v>
      </c>
      <c r="J51" s="163">
        <v>-38</v>
      </c>
      <c r="K51" s="166">
        <v>1386</v>
      </c>
      <c r="L51" s="165">
        <v>1466</v>
      </c>
      <c r="M51" s="164">
        <v>0.94542974079126874</v>
      </c>
      <c r="N51" s="163">
        <v>-80</v>
      </c>
      <c r="O51" s="162">
        <v>0.46176046176046176</v>
      </c>
      <c r="P51" s="161">
        <v>0.46248294679399726</v>
      </c>
      <c r="Q51" s="160">
        <v>-7.2248503353550264E-4</v>
      </c>
      <c r="R51" s="139"/>
      <c r="S51" s="139"/>
    </row>
    <row r="52" spans="1:19" x14ac:dyDescent="0.4">
      <c r="A52" s="169"/>
      <c r="B52" s="169"/>
      <c r="C52" s="168" t="s">
        <v>108</v>
      </c>
      <c r="D52" s="167"/>
      <c r="E52" s="167"/>
      <c r="F52" s="6" t="s">
        <v>84</v>
      </c>
      <c r="G52" s="166">
        <v>1211</v>
      </c>
      <c r="H52" s="165">
        <v>1068</v>
      </c>
      <c r="I52" s="164">
        <v>1.1338951310861423</v>
      </c>
      <c r="J52" s="163">
        <v>143</v>
      </c>
      <c r="K52" s="166">
        <v>1826</v>
      </c>
      <c r="L52" s="165">
        <v>1936</v>
      </c>
      <c r="M52" s="164">
        <v>0.94318181818181823</v>
      </c>
      <c r="N52" s="163">
        <v>-110</v>
      </c>
      <c r="O52" s="162">
        <v>0.66319824753559697</v>
      </c>
      <c r="P52" s="161">
        <v>0.55165289256198347</v>
      </c>
      <c r="Q52" s="160">
        <v>0.11154535497361351</v>
      </c>
      <c r="R52" s="139"/>
      <c r="S52" s="139"/>
    </row>
    <row r="53" spans="1:19" x14ac:dyDescent="0.4">
      <c r="A53" s="169"/>
      <c r="B53" s="169"/>
      <c r="C53" s="168" t="s">
        <v>107</v>
      </c>
      <c r="D53" s="167"/>
      <c r="E53" s="167"/>
      <c r="F53" s="6" t="s">
        <v>84</v>
      </c>
      <c r="G53" s="166">
        <v>1637</v>
      </c>
      <c r="H53" s="165">
        <v>1801</v>
      </c>
      <c r="I53" s="164">
        <v>0.90893947806774011</v>
      </c>
      <c r="J53" s="163">
        <v>-164</v>
      </c>
      <c r="K53" s="166">
        <v>2970</v>
      </c>
      <c r="L53" s="165">
        <v>2970</v>
      </c>
      <c r="M53" s="164">
        <v>1</v>
      </c>
      <c r="N53" s="163">
        <v>0</v>
      </c>
      <c r="O53" s="162">
        <v>0.55117845117845121</v>
      </c>
      <c r="P53" s="161">
        <v>0.60639730639730638</v>
      </c>
      <c r="Q53" s="160">
        <v>-5.5218855218855167E-2</v>
      </c>
      <c r="R53" s="139"/>
      <c r="S53" s="139"/>
    </row>
    <row r="54" spans="1:19" x14ac:dyDescent="0.4">
      <c r="A54" s="169"/>
      <c r="B54" s="169"/>
      <c r="C54" s="168" t="s">
        <v>106</v>
      </c>
      <c r="D54" s="167"/>
      <c r="E54" s="167"/>
      <c r="F54" s="6" t="s">
        <v>84</v>
      </c>
      <c r="G54" s="166">
        <v>1072</v>
      </c>
      <c r="H54" s="165">
        <v>1377</v>
      </c>
      <c r="I54" s="164">
        <v>0.77850399419026872</v>
      </c>
      <c r="J54" s="163">
        <v>-305</v>
      </c>
      <c r="K54" s="166">
        <v>2964</v>
      </c>
      <c r="L54" s="165">
        <v>2876</v>
      </c>
      <c r="M54" s="164">
        <v>1.0305980528511822</v>
      </c>
      <c r="N54" s="163">
        <v>88</v>
      </c>
      <c r="O54" s="162">
        <v>0.36167341430499328</v>
      </c>
      <c r="P54" s="161">
        <v>0.47878998609179418</v>
      </c>
      <c r="Q54" s="160">
        <v>-0.1171165717868009</v>
      </c>
      <c r="R54" s="139"/>
      <c r="S54" s="139"/>
    </row>
    <row r="55" spans="1:19" x14ac:dyDescent="0.4">
      <c r="A55" s="169"/>
      <c r="B55" s="169"/>
      <c r="C55" s="168" t="s">
        <v>105</v>
      </c>
      <c r="D55" s="167"/>
      <c r="E55" s="167"/>
      <c r="F55" s="6" t="s">
        <v>84</v>
      </c>
      <c r="G55" s="166">
        <v>867</v>
      </c>
      <c r="H55" s="165">
        <v>987</v>
      </c>
      <c r="I55" s="164">
        <v>0.87841945288753798</v>
      </c>
      <c r="J55" s="163">
        <v>-120</v>
      </c>
      <c r="K55" s="166">
        <v>1926</v>
      </c>
      <c r="L55" s="165">
        <v>1936</v>
      </c>
      <c r="M55" s="164">
        <v>0.9948347107438017</v>
      </c>
      <c r="N55" s="163">
        <v>-10</v>
      </c>
      <c r="O55" s="162">
        <v>0.45015576323987538</v>
      </c>
      <c r="P55" s="161">
        <v>0.5098140495867769</v>
      </c>
      <c r="Q55" s="160">
        <v>-5.9658286346901512E-2</v>
      </c>
      <c r="R55" s="139"/>
      <c r="S55" s="139"/>
    </row>
    <row r="56" spans="1:19" x14ac:dyDescent="0.4">
      <c r="A56" s="169"/>
      <c r="B56" s="169"/>
      <c r="C56" s="168" t="s">
        <v>103</v>
      </c>
      <c r="D56" s="167"/>
      <c r="E56" s="167"/>
      <c r="F56" s="6" t="s">
        <v>84</v>
      </c>
      <c r="G56" s="166">
        <v>1321</v>
      </c>
      <c r="H56" s="165">
        <v>1206</v>
      </c>
      <c r="I56" s="164">
        <v>1.0953565505804312</v>
      </c>
      <c r="J56" s="163">
        <v>115</v>
      </c>
      <c r="K56" s="166">
        <v>1826</v>
      </c>
      <c r="L56" s="165">
        <v>1936</v>
      </c>
      <c r="M56" s="164">
        <v>0.94318181818181823</v>
      </c>
      <c r="N56" s="163">
        <v>-110</v>
      </c>
      <c r="O56" s="162">
        <v>0.72343921139101863</v>
      </c>
      <c r="P56" s="161">
        <v>0.62293388429752061</v>
      </c>
      <c r="Q56" s="160">
        <v>0.10050532709349802</v>
      </c>
      <c r="R56" s="139"/>
      <c r="S56" s="139"/>
    </row>
    <row r="57" spans="1:19" x14ac:dyDescent="0.4">
      <c r="A57" s="169"/>
      <c r="B57" s="169"/>
      <c r="C57" s="168" t="s">
        <v>102</v>
      </c>
      <c r="D57" s="167"/>
      <c r="E57" s="167"/>
      <c r="F57" s="6" t="s">
        <v>84</v>
      </c>
      <c r="G57" s="166">
        <v>765</v>
      </c>
      <c r="H57" s="165">
        <v>522</v>
      </c>
      <c r="I57" s="164">
        <v>1.4655172413793103</v>
      </c>
      <c r="J57" s="163">
        <v>243</v>
      </c>
      <c r="K57" s="166">
        <v>1926</v>
      </c>
      <c r="L57" s="165">
        <v>1936</v>
      </c>
      <c r="M57" s="164">
        <v>0.9948347107438017</v>
      </c>
      <c r="N57" s="163">
        <v>-10</v>
      </c>
      <c r="O57" s="162">
        <v>0.39719626168224298</v>
      </c>
      <c r="P57" s="161">
        <v>0.26962809917355374</v>
      </c>
      <c r="Q57" s="160">
        <v>0.12756816250868924</v>
      </c>
      <c r="R57" s="139"/>
      <c r="S57" s="139"/>
    </row>
    <row r="58" spans="1:19" x14ac:dyDescent="0.4">
      <c r="A58" s="169"/>
      <c r="B58" s="169"/>
      <c r="C58" s="168" t="s">
        <v>104</v>
      </c>
      <c r="D58" s="167"/>
      <c r="E58" s="167"/>
      <c r="F58" s="6" t="s">
        <v>84</v>
      </c>
      <c r="G58" s="166">
        <v>650</v>
      </c>
      <c r="H58" s="165">
        <v>640</v>
      </c>
      <c r="I58" s="164">
        <v>1.015625</v>
      </c>
      <c r="J58" s="163">
        <v>10</v>
      </c>
      <c r="K58" s="166">
        <v>1320</v>
      </c>
      <c r="L58" s="165">
        <v>1320</v>
      </c>
      <c r="M58" s="164">
        <v>1</v>
      </c>
      <c r="N58" s="163">
        <v>0</v>
      </c>
      <c r="O58" s="162">
        <v>0.49242424242424243</v>
      </c>
      <c r="P58" s="161">
        <v>0.48484848484848486</v>
      </c>
      <c r="Q58" s="160">
        <v>7.575757575757569E-3</v>
      </c>
      <c r="R58" s="139"/>
      <c r="S58" s="139"/>
    </row>
    <row r="59" spans="1:19" x14ac:dyDescent="0.4">
      <c r="A59" s="169"/>
      <c r="B59" s="169"/>
      <c r="C59" s="168" t="s">
        <v>101</v>
      </c>
      <c r="D59" s="167"/>
      <c r="E59" s="167"/>
      <c r="F59" s="6" t="s">
        <v>84</v>
      </c>
      <c r="G59" s="166">
        <v>1649</v>
      </c>
      <c r="H59" s="165">
        <v>1784</v>
      </c>
      <c r="I59" s="164">
        <v>0.92432735426008972</v>
      </c>
      <c r="J59" s="163">
        <v>-135</v>
      </c>
      <c r="K59" s="166">
        <v>4066</v>
      </c>
      <c r="L59" s="165">
        <v>4662</v>
      </c>
      <c r="M59" s="164">
        <v>0.8721578721578721</v>
      </c>
      <c r="N59" s="163">
        <v>-596</v>
      </c>
      <c r="O59" s="162">
        <v>0.40555828824397444</v>
      </c>
      <c r="P59" s="161">
        <v>0.38266838266838266</v>
      </c>
      <c r="Q59" s="160">
        <v>2.2889905575591785E-2</v>
      </c>
      <c r="R59" s="139"/>
      <c r="S59" s="139"/>
    </row>
    <row r="60" spans="1:19" x14ac:dyDescent="0.4">
      <c r="A60" s="169"/>
      <c r="B60" s="169"/>
      <c r="C60" s="168" t="s">
        <v>98</v>
      </c>
      <c r="D60" s="5" t="s">
        <v>0</v>
      </c>
      <c r="E60" s="167" t="s">
        <v>89</v>
      </c>
      <c r="F60" s="6" t="s">
        <v>84</v>
      </c>
      <c r="G60" s="166">
        <v>2825</v>
      </c>
      <c r="H60" s="165">
        <v>2826</v>
      </c>
      <c r="I60" s="164">
        <v>0.99964614295824483</v>
      </c>
      <c r="J60" s="163">
        <v>-1</v>
      </c>
      <c r="K60" s="166">
        <v>2970</v>
      </c>
      <c r="L60" s="165">
        <v>2970</v>
      </c>
      <c r="M60" s="164">
        <v>1</v>
      </c>
      <c r="N60" s="163">
        <v>0</v>
      </c>
      <c r="O60" s="162">
        <v>0.95117845117845112</v>
      </c>
      <c r="P60" s="161">
        <v>0.95151515151515154</v>
      </c>
      <c r="Q60" s="160">
        <v>-3.3670033670041288E-4</v>
      </c>
      <c r="R60" s="139"/>
      <c r="S60" s="139"/>
    </row>
    <row r="61" spans="1:19" x14ac:dyDescent="0.4">
      <c r="A61" s="169"/>
      <c r="B61" s="169"/>
      <c r="C61" s="168" t="s">
        <v>96</v>
      </c>
      <c r="D61" s="5" t="s">
        <v>0</v>
      </c>
      <c r="E61" s="167" t="s">
        <v>89</v>
      </c>
      <c r="F61" s="6" t="s">
        <v>84</v>
      </c>
      <c r="G61" s="166">
        <v>1091</v>
      </c>
      <c r="H61" s="165">
        <v>1136</v>
      </c>
      <c r="I61" s="164">
        <v>0.960387323943662</v>
      </c>
      <c r="J61" s="163">
        <v>-45</v>
      </c>
      <c r="K61" s="166">
        <v>1846</v>
      </c>
      <c r="L61" s="165">
        <v>1837</v>
      </c>
      <c r="M61" s="164">
        <v>1.004899292324442</v>
      </c>
      <c r="N61" s="163">
        <v>9</v>
      </c>
      <c r="O61" s="162">
        <v>0.59100758396533049</v>
      </c>
      <c r="P61" s="161">
        <v>0.6183995645073489</v>
      </c>
      <c r="Q61" s="160">
        <v>-2.7391980542018413E-2</v>
      </c>
      <c r="R61" s="139"/>
      <c r="S61" s="139"/>
    </row>
    <row r="62" spans="1:19" x14ac:dyDescent="0.4">
      <c r="A62" s="169"/>
      <c r="B62" s="169"/>
      <c r="C62" s="168" t="s">
        <v>93</v>
      </c>
      <c r="D62" s="5" t="s">
        <v>0</v>
      </c>
      <c r="E62" s="167" t="s">
        <v>89</v>
      </c>
      <c r="F62" s="6" t="s">
        <v>84</v>
      </c>
      <c r="G62" s="166">
        <v>1424</v>
      </c>
      <c r="H62" s="165">
        <v>1357</v>
      </c>
      <c r="I62" s="164">
        <v>1.0493736182756079</v>
      </c>
      <c r="J62" s="163">
        <v>67</v>
      </c>
      <c r="K62" s="166">
        <v>1936</v>
      </c>
      <c r="L62" s="165">
        <v>1886</v>
      </c>
      <c r="M62" s="164">
        <v>1.0265111346765641</v>
      </c>
      <c r="N62" s="163">
        <v>50</v>
      </c>
      <c r="O62" s="162">
        <v>0.73553719008264462</v>
      </c>
      <c r="P62" s="161">
        <v>0.71951219512195119</v>
      </c>
      <c r="Q62" s="160">
        <v>1.6024994960693428E-2</v>
      </c>
      <c r="R62" s="139"/>
      <c r="S62" s="139"/>
    </row>
    <row r="63" spans="1:19" x14ac:dyDescent="0.4">
      <c r="A63" s="169"/>
      <c r="B63" s="150"/>
      <c r="C63" s="149" t="s">
        <v>97</v>
      </c>
      <c r="D63" s="11" t="s">
        <v>0</v>
      </c>
      <c r="E63" s="147" t="s">
        <v>89</v>
      </c>
      <c r="F63" s="6" t="s">
        <v>88</v>
      </c>
      <c r="G63" s="146">
        <v>0</v>
      </c>
      <c r="H63" s="145">
        <v>0</v>
      </c>
      <c r="I63" s="144" t="e">
        <v>#DIV/0!</v>
      </c>
      <c r="J63" s="143">
        <v>0</v>
      </c>
      <c r="K63" s="146">
        <v>0</v>
      </c>
      <c r="L63" s="145">
        <v>0</v>
      </c>
      <c r="M63" s="144" t="e">
        <v>#DIV/0!</v>
      </c>
      <c r="N63" s="143">
        <v>0</v>
      </c>
      <c r="O63" s="142" t="e">
        <v>#DIV/0!</v>
      </c>
      <c r="P63" s="141" t="e">
        <v>#DIV/0!</v>
      </c>
      <c r="Q63" s="140" t="e">
        <v>#DIV/0!</v>
      </c>
      <c r="R63" s="139"/>
      <c r="S63" s="139"/>
    </row>
    <row r="64" spans="1:19" x14ac:dyDescent="0.4">
      <c r="A64" s="169"/>
      <c r="B64" s="159" t="s">
        <v>1</v>
      </c>
      <c r="C64" s="158"/>
      <c r="D64" s="175"/>
      <c r="E64" s="158"/>
      <c r="F64" s="174"/>
      <c r="G64" s="157">
        <v>1359</v>
      </c>
      <c r="H64" s="156">
        <v>849</v>
      </c>
      <c r="I64" s="155">
        <v>1.6007067137809188</v>
      </c>
      <c r="J64" s="154">
        <v>510</v>
      </c>
      <c r="K64" s="157">
        <v>3564</v>
      </c>
      <c r="L64" s="156">
        <v>3537</v>
      </c>
      <c r="M64" s="155">
        <v>1.0076335877862594</v>
      </c>
      <c r="N64" s="154">
        <v>27</v>
      </c>
      <c r="O64" s="153">
        <v>0.38131313131313133</v>
      </c>
      <c r="P64" s="152">
        <v>0.24003392705682783</v>
      </c>
      <c r="Q64" s="151">
        <v>0.1412792042563035</v>
      </c>
      <c r="R64" s="139"/>
      <c r="S64" s="139"/>
    </row>
    <row r="65" spans="1:19" x14ac:dyDescent="0.4">
      <c r="A65" s="169"/>
      <c r="B65" s="169"/>
      <c r="C65" s="168" t="s">
        <v>104</v>
      </c>
      <c r="D65" s="167"/>
      <c r="E65" s="167"/>
      <c r="F65" s="6" t="s">
        <v>84</v>
      </c>
      <c r="G65" s="166">
        <v>365</v>
      </c>
      <c r="H65" s="165">
        <v>194</v>
      </c>
      <c r="I65" s="164">
        <v>1.8814432989690721</v>
      </c>
      <c r="J65" s="163">
        <v>171</v>
      </c>
      <c r="K65" s="166">
        <v>594</v>
      </c>
      <c r="L65" s="165">
        <v>594</v>
      </c>
      <c r="M65" s="164">
        <v>1</v>
      </c>
      <c r="N65" s="163">
        <v>0</v>
      </c>
      <c r="O65" s="162">
        <v>0.61447811447811451</v>
      </c>
      <c r="P65" s="161">
        <v>0.32659932659932661</v>
      </c>
      <c r="Q65" s="160">
        <v>0.2878787878787879</v>
      </c>
      <c r="R65" s="139"/>
      <c r="S65" s="139"/>
    </row>
    <row r="66" spans="1:19" x14ac:dyDescent="0.4">
      <c r="A66" s="169"/>
      <c r="B66" s="169"/>
      <c r="C66" s="168" t="s">
        <v>103</v>
      </c>
      <c r="D66" s="167"/>
      <c r="E66" s="167"/>
      <c r="F66" s="173"/>
      <c r="G66" s="166"/>
      <c r="H66" s="165"/>
      <c r="I66" s="164" t="e">
        <v>#DIV/0!</v>
      </c>
      <c r="J66" s="163">
        <v>0</v>
      </c>
      <c r="K66" s="166"/>
      <c r="L66" s="165"/>
      <c r="M66" s="164" t="e">
        <v>#DIV/0!</v>
      </c>
      <c r="N66" s="163">
        <v>0</v>
      </c>
      <c r="O66" s="162" t="e">
        <v>#DIV/0!</v>
      </c>
      <c r="P66" s="161" t="e">
        <v>#DIV/0!</v>
      </c>
      <c r="Q66" s="160" t="e">
        <v>#DIV/0!</v>
      </c>
      <c r="R66" s="139"/>
      <c r="S66" s="139"/>
    </row>
    <row r="67" spans="1:19" x14ac:dyDescent="0.4">
      <c r="A67" s="169"/>
      <c r="B67" s="169"/>
      <c r="C67" s="168" t="s">
        <v>102</v>
      </c>
      <c r="D67" s="167"/>
      <c r="E67" s="167"/>
      <c r="F67" s="173"/>
      <c r="G67" s="166"/>
      <c r="H67" s="165"/>
      <c r="I67" s="164" t="e">
        <v>#DIV/0!</v>
      </c>
      <c r="J67" s="163">
        <v>0</v>
      </c>
      <c r="K67" s="166"/>
      <c r="L67" s="165"/>
      <c r="M67" s="164" t="e">
        <v>#DIV/0!</v>
      </c>
      <c r="N67" s="163">
        <v>0</v>
      </c>
      <c r="O67" s="162" t="e">
        <v>#DIV/0!</v>
      </c>
      <c r="P67" s="161" t="e">
        <v>#DIV/0!</v>
      </c>
      <c r="Q67" s="160" t="e">
        <v>#DIV/0!</v>
      </c>
      <c r="R67" s="139"/>
      <c r="S67" s="139"/>
    </row>
    <row r="68" spans="1:19" x14ac:dyDescent="0.4">
      <c r="A68" s="169"/>
      <c r="B68" s="169"/>
      <c r="C68" s="168" t="s">
        <v>101</v>
      </c>
      <c r="D68" s="167"/>
      <c r="E68" s="167"/>
      <c r="F68" s="6" t="s">
        <v>84</v>
      </c>
      <c r="G68" s="166">
        <v>526</v>
      </c>
      <c r="H68" s="165">
        <v>357</v>
      </c>
      <c r="I68" s="164">
        <v>1.473389355742297</v>
      </c>
      <c r="J68" s="163">
        <v>169</v>
      </c>
      <c r="K68" s="166">
        <v>1188</v>
      </c>
      <c r="L68" s="165">
        <v>1188</v>
      </c>
      <c r="M68" s="164">
        <v>1</v>
      </c>
      <c r="N68" s="163">
        <v>0</v>
      </c>
      <c r="O68" s="162">
        <v>0.44276094276094274</v>
      </c>
      <c r="P68" s="161">
        <v>0.3005050505050505</v>
      </c>
      <c r="Q68" s="160">
        <v>0.14225589225589225</v>
      </c>
      <c r="R68" s="139"/>
      <c r="S68" s="139"/>
    </row>
    <row r="69" spans="1:19" x14ac:dyDescent="0.4">
      <c r="A69" s="150"/>
      <c r="B69" s="150"/>
      <c r="C69" s="149" t="s">
        <v>90</v>
      </c>
      <c r="D69" s="147"/>
      <c r="E69" s="147"/>
      <c r="F69" s="12" t="s">
        <v>84</v>
      </c>
      <c r="G69" s="146">
        <v>468</v>
      </c>
      <c r="H69" s="145">
        <v>298</v>
      </c>
      <c r="I69" s="144">
        <v>1.5704697986577181</v>
      </c>
      <c r="J69" s="143">
        <v>170</v>
      </c>
      <c r="K69" s="146">
        <v>1782</v>
      </c>
      <c r="L69" s="145">
        <v>1755</v>
      </c>
      <c r="M69" s="144">
        <v>1.0153846153846153</v>
      </c>
      <c r="N69" s="143">
        <v>27</v>
      </c>
      <c r="O69" s="142">
        <v>0.26262626262626265</v>
      </c>
      <c r="P69" s="141">
        <v>0.16980056980056979</v>
      </c>
      <c r="Q69" s="140">
        <v>9.2825692825692863E-2</v>
      </c>
      <c r="R69" s="139"/>
      <c r="S69" s="139"/>
    </row>
    <row r="70" spans="1:19" x14ac:dyDescent="0.4">
      <c r="G70" s="138"/>
      <c r="H70" s="138"/>
      <c r="I70" s="138"/>
      <c r="J70" s="138"/>
      <c r="K70" s="138"/>
      <c r="L70" s="138"/>
      <c r="M70" s="138"/>
      <c r="N70" s="138"/>
      <c r="O70" s="137"/>
      <c r="P70" s="137"/>
      <c r="Q70" s="137"/>
    </row>
    <row r="71" spans="1:19" x14ac:dyDescent="0.4">
      <c r="C71" s="8" t="s">
        <v>83</v>
      </c>
    </row>
    <row r="72" spans="1:19" x14ac:dyDescent="0.4">
      <c r="C72" s="9" t="s">
        <v>82</v>
      </c>
    </row>
    <row r="73" spans="1:19" x14ac:dyDescent="0.4">
      <c r="C73" s="8" t="s">
        <v>81</v>
      </c>
    </row>
    <row r="74" spans="1:19" x14ac:dyDescent="0.4">
      <c r="C74" s="8" t="s">
        <v>80</v>
      </c>
    </row>
    <row r="75" spans="1:19" x14ac:dyDescent="0.4">
      <c r="C75" s="8" t="s">
        <v>79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h26'!A1" display="'h26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2"/>
  <sheetViews>
    <sheetView showGridLines="0" zoomScale="90" zoomScaleNormal="90" zoomScaleSheetLayoutView="90" workbookViewId="0">
      <pane xSplit="2" ySplit="5" topLeftCell="C24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02" customWidth="1"/>
    <col min="2" max="2" width="20.75" style="202" customWidth="1"/>
    <col min="3" max="4" width="11.625" style="201" customWidth="1"/>
    <col min="5" max="5" width="8.625" style="201" customWidth="1"/>
    <col min="6" max="6" width="10.625" style="201" customWidth="1"/>
    <col min="7" max="8" width="11.625" style="201" customWidth="1"/>
    <col min="9" max="9" width="8.625" style="201" customWidth="1"/>
    <col min="10" max="10" width="10.625" style="201" customWidth="1"/>
    <col min="11" max="11" width="9.625" style="70" customWidth="1"/>
    <col min="12" max="12" width="9.625" style="201" customWidth="1"/>
    <col min="13" max="13" width="8.625" style="201" customWidth="1"/>
    <col min="14" max="16384" width="9" style="201"/>
  </cols>
  <sheetData>
    <row r="1" spans="1:13" s="217" customFormat="1" x14ac:dyDescent="0.4">
      <c r="A1" s="327" t="str">
        <f>'h26'!A1</f>
        <v>平成26年度</v>
      </c>
      <c r="B1" s="327"/>
      <c r="C1" s="90"/>
      <c r="D1" s="90"/>
      <c r="E1" s="90"/>
      <c r="F1" s="95" t="str">
        <f ca="1">RIGHT(CELL("filename",$A$1),LEN(CELL("filename",$A$1))-FIND("]",CELL("filename",$A$1)))</f>
        <v>１月月間</v>
      </c>
      <c r="G1" s="94" t="s">
        <v>71</v>
      </c>
      <c r="H1" s="90"/>
      <c r="I1" s="90"/>
      <c r="J1" s="90"/>
      <c r="K1" s="90"/>
      <c r="L1" s="90"/>
      <c r="M1" s="90"/>
    </row>
    <row r="2" spans="1:13" s="217" customFormat="1" ht="19.5" thickBot="1" x14ac:dyDescent="0.45">
      <c r="A2" s="13"/>
      <c r="B2" s="13" t="s">
        <v>177</v>
      </c>
      <c r="C2" s="218">
        <v>1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7.100000000000001" customHeight="1" x14ac:dyDescent="0.4">
      <c r="A3" s="216"/>
      <c r="B3" s="215"/>
      <c r="C3" s="323" t="s">
        <v>173</v>
      </c>
      <c r="D3" s="324"/>
      <c r="E3" s="325"/>
      <c r="F3" s="326"/>
      <c r="G3" s="323" t="s">
        <v>172</v>
      </c>
      <c r="H3" s="324"/>
      <c r="I3" s="325"/>
      <c r="J3" s="326"/>
      <c r="K3" s="315" t="s">
        <v>171</v>
      </c>
      <c r="L3" s="316"/>
      <c r="M3" s="317"/>
    </row>
    <row r="4" spans="1:13" ht="17.100000000000001" customHeight="1" x14ac:dyDescent="0.4">
      <c r="A4" s="206"/>
      <c r="B4" s="214"/>
      <c r="C4" s="305" t="s">
        <v>354</v>
      </c>
      <c r="D4" s="340" t="s">
        <v>353</v>
      </c>
      <c r="E4" s="341" t="s">
        <v>168</v>
      </c>
      <c r="F4" s="342"/>
      <c r="G4" s="318" t="s">
        <v>352</v>
      </c>
      <c r="H4" s="338" t="s">
        <v>351</v>
      </c>
      <c r="I4" s="341" t="s">
        <v>168</v>
      </c>
      <c r="J4" s="342"/>
      <c r="K4" s="318" t="s">
        <v>352</v>
      </c>
      <c r="L4" s="319" t="s">
        <v>351</v>
      </c>
      <c r="M4" s="321" t="s">
        <v>167</v>
      </c>
    </row>
    <row r="5" spans="1:13" ht="17.100000000000001" customHeight="1" x14ac:dyDescent="0.4">
      <c r="A5" s="205"/>
      <c r="B5" s="213"/>
      <c r="C5" s="306"/>
      <c r="D5" s="320"/>
      <c r="E5" s="212" t="s">
        <v>166</v>
      </c>
      <c r="F5" s="211" t="s">
        <v>165</v>
      </c>
      <c r="G5" s="306"/>
      <c r="H5" s="339"/>
      <c r="I5" s="212" t="s">
        <v>166</v>
      </c>
      <c r="J5" s="211" t="s">
        <v>165</v>
      </c>
      <c r="K5" s="306"/>
      <c r="L5" s="320"/>
      <c r="M5" s="322"/>
    </row>
    <row r="6" spans="1:13" x14ac:dyDescent="0.4">
      <c r="A6" s="332" t="s">
        <v>164</v>
      </c>
      <c r="B6" s="333"/>
      <c r="C6" s="334">
        <v>470547</v>
      </c>
      <c r="D6" s="348">
        <v>458225</v>
      </c>
      <c r="E6" s="307">
        <v>1.0268907196246386</v>
      </c>
      <c r="F6" s="328">
        <v>12322</v>
      </c>
      <c r="G6" s="334">
        <v>729712</v>
      </c>
      <c r="H6" s="336">
        <v>724067</v>
      </c>
      <c r="I6" s="307">
        <v>1.0077962398507321</v>
      </c>
      <c r="J6" s="328">
        <v>5645</v>
      </c>
      <c r="K6" s="309">
        <v>0.64483933387418602</v>
      </c>
      <c r="L6" s="345">
        <v>0.63284889381783727</v>
      </c>
      <c r="M6" s="313">
        <v>1.199044005634875E-2</v>
      </c>
    </row>
    <row r="7" spans="1:13" x14ac:dyDescent="0.4">
      <c r="A7" s="330" t="s">
        <v>163</v>
      </c>
      <c r="B7" s="331"/>
      <c r="C7" s="335"/>
      <c r="D7" s="349"/>
      <c r="E7" s="344"/>
      <c r="F7" s="343"/>
      <c r="G7" s="335"/>
      <c r="H7" s="337"/>
      <c r="I7" s="344"/>
      <c r="J7" s="343"/>
      <c r="K7" s="310"/>
      <c r="L7" s="346"/>
      <c r="M7" s="347"/>
    </row>
    <row r="8" spans="1:13" ht="18" customHeight="1" x14ac:dyDescent="0.4">
      <c r="A8" s="208" t="s">
        <v>162</v>
      </c>
      <c r="B8" s="14"/>
      <c r="C8" s="15">
        <v>235097</v>
      </c>
      <c r="D8" s="16">
        <v>234006</v>
      </c>
      <c r="E8" s="17">
        <v>1.0046622736169157</v>
      </c>
      <c r="F8" s="18">
        <v>1091</v>
      </c>
      <c r="G8" s="15">
        <v>349397</v>
      </c>
      <c r="H8" s="19">
        <v>363474</v>
      </c>
      <c r="I8" s="17">
        <v>0.9612709574825159</v>
      </c>
      <c r="J8" s="18">
        <v>-14077</v>
      </c>
      <c r="K8" s="20">
        <v>0.67286496449597444</v>
      </c>
      <c r="L8" s="21">
        <v>0.64380395846745575</v>
      </c>
      <c r="M8" s="210">
        <v>2.9061006028518688E-2</v>
      </c>
    </row>
    <row r="9" spans="1:13" ht="18" customHeight="1" x14ac:dyDescent="0.4">
      <c r="A9" s="206"/>
      <c r="B9" s="81" t="s">
        <v>157</v>
      </c>
      <c r="C9" s="23">
        <v>98325</v>
      </c>
      <c r="D9" s="24">
        <v>98936</v>
      </c>
      <c r="E9" s="25">
        <v>0.99382429045039222</v>
      </c>
      <c r="F9" s="26">
        <v>-611</v>
      </c>
      <c r="G9" s="23">
        <v>143762</v>
      </c>
      <c r="H9" s="24">
        <v>149563</v>
      </c>
      <c r="I9" s="25">
        <v>0.96121366915614159</v>
      </c>
      <c r="J9" s="26">
        <v>-5801</v>
      </c>
      <c r="K9" s="27">
        <v>0.68394290563570348</v>
      </c>
      <c r="L9" s="28">
        <v>0.66150050480399569</v>
      </c>
      <c r="M9" s="209">
        <v>2.2442400831707787E-2</v>
      </c>
    </row>
    <row r="10" spans="1:13" ht="18" customHeight="1" x14ac:dyDescent="0.4">
      <c r="A10" s="206"/>
      <c r="B10" s="66" t="s">
        <v>156</v>
      </c>
      <c r="C10" s="30">
        <v>9259</v>
      </c>
      <c r="D10" s="31">
        <v>8399</v>
      </c>
      <c r="E10" s="32">
        <v>1.1023931420407191</v>
      </c>
      <c r="F10" s="33">
        <v>860</v>
      </c>
      <c r="G10" s="30">
        <v>13485</v>
      </c>
      <c r="H10" s="31">
        <v>13460</v>
      </c>
      <c r="I10" s="32">
        <v>1.0018573551263001</v>
      </c>
      <c r="J10" s="33">
        <v>25</v>
      </c>
      <c r="K10" s="34">
        <v>0.68661475713756026</v>
      </c>
      <c r="L10" s="35">
        <v>0.62399702823179792</v>
      </c>
      <c r="M10" s="36">
        <v>6.2617728905762338E-2</v>
      </c>
    </row>
    <row r="11" spans="1:13" ht="18" customHeight="1" x14ac:dyDescent="0.4">
      <c r="A11" s="206"/>
      <c r="B11" s="66" t="s">
        <v>154</v>
      </c>
      <c r="C11" s="30">
        <v>110903</v>
      </c>
      <c r="D11" s="31">
        <v>105893</v>
      </c>
      <c r="E11" s="32">
        <v>1.0473119091913536</v>
      </c>
      <c r="F11" s="33">
        <v>5010</v>
      </c>
      <c r="G11" s="30">
        <v>160467</v>
      </c>
      <c r="H11" s="31">
        <v>158325</v>
      </c>
      <c r="I11" s="32">
        <v>1.0135291331122691</v>
      </c>
      <c r="J11" s="33">
        <v>2142</v>
      </c>
      <c r="K11" s="34">
        <v>0.69112652445674183</v>
      </c>
      <c r="L11" s="35">
        <v>0.66883309647876199</v>
      </c>
      <c r="M11" s="36">
        <v>2.2293427977979841E-2</v>
      </c>
    </row>
    <row r="12" spans="1:13" ht="18" customHeight="1" x14ac:dyDescent="0.4">
      <c r="A12" s="206"/>
      <c r="B12" s="204" t="s">
        <v>99</v>
      </c>
      <c r="C12" s="73">
        <v>16610</v>
      </c>
      <c r="D12" s="74">
        <v>20778</v>
      </c>
      <c r="E12" s="75">
        <v>0.79940321493887767</v>
      </c>
      <c r="F12" s="76">
        <v>-4168</v>
      </c>
      <c r="G12" s="73">
        <v>31683</v>
      </c>
      <c r="H12" s="74">
        <v>42126</v>
      </c>
      <c r="I12" s="75">
        <v>0.75210084033613445</v>
      </c>
      <c r="J12" s="76">
        <v>-10443</v>
      </c>
      <c r="K12" s="77">
        <v>0.52425591010952244</v>
      </c>
      <c r="L12" s="78">
        <v>0.49323458196838055</v>
      </c>
      <c r="M12" s="79">
        <v>3.1021328141141891E-2</v>
      </c>
    </row>
    <row r="13" spans="1:13" ht="18" customHeight="1" x14ac:dyDescent="0.4">
      <c r="A13" s="208" t="s">
        <v>161</v>
      </c>
      <c r="B13" s="14"/>
      <c r="C13" s="15">
        <v>78289</v>
      </c>
      <c r="D13" s="16">
        <v>72274</v>
      </c>
      <c r="E13" s="17">
        <v>1.0832249494977446</v>
      </c>
      <c r="F13" s="18">
        <v>6015</v>
      </c>
      <c r="G13" s="15">
        <v>125947</v>
      </c>
      <c r="H13" s="16">
        <v>117487</v>
      </c>
      <c r="I13" s="17">
        <v>1.0720079668388842</v>
      </c>
      <c r="J13" s="18">
        <v>8460</v>
      </c>
      <c r="K13" s="46">
        <v>0.6216027376594917</v>
      </c>
      <c r="L13" s="47">
        <v>0.6151659332521896</v>
      </c>
      <c r="M13" s="48">
        <v>6.4368044073020991E-3</v>
      </c>
    </row>
    <row r="14" spans="1:13" ht="18" customHeight="1" x14ac:dyDescent="0.4">
      <c r="A14" s="206"/>
      <c r="B14" s="81" t="s">
        <v>157</v>
      </c>
      <c r="C14" s="23">
        <v>20512</v>
      </c>
      <c r="D14" s="24">
        <v>12620</v>
      </c>
      <c r="E14" s="25">
        <v>1.6253565768621236</v>
      </c>
      <c r="F14" s="26">
        <v>7892</v>
      </c>
      <c r="G14" s="23">
        <v>31825</v>
      </c>
      <c r="H14" s="24">
        <v>17480</v>
      </c>
      <c r="I14" s="25">
        <v>1.8206521739130435</v>
      </c>
      <c r="J14" s="26">
        <v>14345</v>
      </c>
      <c r="K14" s="49">
        <v>0.64452474469756482</v>
      </c>
      <c r="L14" s="50">
        <v>0.72196796338672764</v>
      </c>
      <c r="M14" s="29">
        <v>-7.7443218689162818E-2</v>
      </c>
    </row>
    <row r="15" spans="1:13" ht="18" customHeight="1" x14ac:dyDescent="0.4">
      <c r="A15" s="206"/>
      <c r="B15" s="66" t="s">
        <v>156</v>
      </c>
      <c r="C15" s="30">
        <v>10959</v>
      </c>
      <c r="D15" s="31">
        <v>11731</v>
      </c>
      <c r="E15" s="32">
        <v>0.93419145852868468</v>
      </c>
      <c r="F15" s="33">
        <v>-772</v>
      </c>
      <c r="G15" s="30">
        <v>18260</v>
      </c>
      <c r="H15" s="31">
        <v>18270</v>
      </c>
      <c r="I15" s="32">
        <v>0.99945265462506838</v>
      </c>
      <c r="J15" s="33">
        <v>-10</v>
      </c>
      <c r="K15" s="34">
        <v>0.60016429353778755</v>
      </c>
      <c r="L15" s="35">
        <v>0.64209085933223864</v>
      </c>
      <c r="M15" s="36">
        <v>-4.1926565794451087E-2</v>
      </c>
    </row>
    <row r="16" spans="1:13" ht="18" customHeight="1" x14ac:dyDescent="0.4">
      <c r="A16" s="206"/>
      <c r="B16" s="66" t="s">
        <v>154</v>
      </c>
      <c r="C16" s="30">
        <v>39320</v>
      </c>
      <c r="D16" s="31">
        <v>37313</v>
      </c>
      <c r="E16" s="32">
        <v>1.0537882239433978</v>
      </c>
      <c r="F16" s="33">
        <v>2007</v>
      </c>
      <c r="G16" s="30">
        <v>59876</v>
      </c>
      <c r="H16" s="31">
        <v>57994</v>
      </c>
      <c r="I16" s="32">
        <v>1.0324516329275442</v>
      </c>
      <c r="J16" s="33">
        <v>1882</v>
      </c>
      <c r="K16" s="34">
        <v>0.65669049368695309</v>
      </c>
      <c r="L16" s="35">
        <v>0.64339414422181607</v>
      </c>
      <c r="M16" s="36">
        <v>1.3296349465137025E-2</v>
      </c>
    </row>
    <row r="17" spans="1:13" ht="18" customHeight="1" x14ac:dyDescent="0.4">
      <c r="A17" s="206"/>
      <c r="B17" s="66" t="s">
        <v>153</v>
      </c>
      <c r="C17" s="30">
        <v>1996</v>
      </c>
      <c r="D17" s="31">
        <v>1315</v>
      </c>
      <c r="E17" s="32">
        <v>1.51787072243346</v>
      </c>
      <c r="F17" s="33">
        <v>681</v>
      </c>
      <c r="G17" s="30">
        <v>5012</v>
      </c>
      <c r="H17" s="31">
        <v>4981</v>
      </c>
      <c r="I17" s="32">
        <v>1.0062236498695041</v>
      </c>
      <c r="J17" s="33">
        <v>31</v>
      </c>
      <c r="K17" s="34">
        <v>0.39824421388667197</v>
      </c>
      <c r="L17" s="35">
        <v>0.26400321220638429</v>
      </c>
      <c r="M17" s="36">
        <v>0.13424100168028769</v>
      </c>
    </row>
    <row r="18" spans="1:13" ht="18" customHeight="1" x14ac:dyDescent="0.4">
      <c r="A18" s="205"/>
      <c r="B18" s="204" t="s">
        <v>99</v>
      </c>
      <c r="C18" s="73">
        <v>5502</v>
      </c>
      <c r="D18" s="74">
        <v>9295</v>
      </c>
      <c r="E18" s="75">
        <v>0.59193114577729966</v>
      </c>
      <c r="F18" s="76">
        <v>-3793</v>
      </c>
      <c r="G18" s="73">
        <v>10974</v>
      </c>
      <c r="H18" s="74">
        <v>18762</v>
      </c>
      <c r="I18" s="75">
        <v>0.58490566037735847</v>
      </c>
      <c r="J18" s="76">
        <v>-7788</v>
      </c>
      <c r="K18" s="77">
        <v>0.50136686714051393</v>
      </c>
      <c r="L18" s="78">
        <v>0.49541626692250296</v>
      </c>
      <c r="M18" s="79">
        <v>5.9506002180109707E-3</v>
      </c>
    </row>
    <row r="19" spans="1:13" ht="18" customHeight="1" x14ac:dyDescent="0.4">
      <c r="A19" s="208" t="s">
        <v>160</v>
      </c>
      <c r="B19" s="14"/>
      <c r="C19" s="15">
        <v>64559</v>
      </c>
      <c r="D19" s="16">
        <v>61633</v>
      </c>
      <c r="E19" s="17">
        <v>1.047474567196145</v>
      </c>
      <c r="F19" s="18">
        <v>2926</v>
      </c>
      <c r="G19" s="15">
        <v>101601</v>
      </c>
      <c r="H19" s="19">
        <v>89558</v>
      </c>
      <c r="I19" s="17">
        <v>1.1344715156658256</v>
      </c>
      <c r="J19" s="18">
        <v>12043</v>
      </c>
      <c r="K19" s="46">
        <v>0.63541697424237953</v>
      </c>
      <c r="L19" s="47">
        <v>0.68819089305254699</v>
      </c>
      <c r="M19" s="22">
        <v>-5.2773918810167464E-2</v>
      </c>
    </row>
    <row r="20" spans="1:13" ht="18" customHeight="1" x14ac:dyDescent="0.4">
      <c r="A20" s="206"/>
      <c r="B20" s="81" t="s">
        <v>157</v>
      </c>
      <c r="C20" s="23">
        <v>0</v>
      </c>
      <c r="D20" s="24">
        <v>0</v>
      </c>
      <c r="E20" s="25" t="e">
        <v>#DIV/0!</v>
      </c>
      <c r="F20" s="26">
        <v>0</v>
      </c>
      <c r="G20" s="23">
        <v>0</v>
      </c>
      <c r="H20" s="24">
        <v>0</v>
      </c>
      <c r="I20" s="25" t="e">
        <v>#DIV/0!</v>
      </c>
      <c r="J20" s="26">
        <v>0</v>
      </c>
      <c r="K20" s="49" t="s">
        <v>0</v>
      </c>
      <c r="L20" s="50" t="s">
        <v>0</v>
      </c>
      <c r="M20" s="29" t="e">
        <v>#VALUE!</v>
      </c>
    </row>
    <row r="21" spans="1:13" ht="18" customHeight="1" x14ac:dyDescent="0.4">
      <c r="A21" s="206"/>
      <c r="B21" s="66" t="s">
        <v>156</v>
      </c>
      <c r="C21" s="30">
        <v>19611</v>
      </c>
      <c r="D21" s="31">
        <v>18449</v>
      </c>
      <c r="E21" s="32">
        <v>1.0629844436012792</v>
      </c>
      <c r="F21" s="33">
        <v>1162</v>
      </c>
      <c r="G21" s="30">
        <v>26855</v>
      </c>
      <c r="H21" s="31">
        <v>27000</v>
      </c>
      <c r="I21" s="32">
        <v>0.99462962962962964</v>
      </c>
      <c r="J21" s="33">
        <v>-145</v>
      </c>
      <c r="K21" s="34">
        <v>0.73025507354310182</v>
      </c>
      <c r="L21" s="35">
        <v>0.68329629629629629</v>
      </c>
      <c r="M21" s="36">
        <v>4.6958777246805528E-2</v>
      </c>
    </row>
    <row r="22" spans="1:13" ht="18" customHeight="1" x14ac:dyDescent="0.4">
      <c r="A22" s="206"/>
      <c r="B22" s="66" t="s">
        <v>154</v>
      </c>
      <c r="C22" s="30">
        <v>35711</v>
      </c>
      <c r="D22" s="31">
        <v>32959</v>
      </c>
      <c r="E22" s="32">
        <v>1.0834976789344337</v>
      </c>
      <c r="F22" s="33">
        <v>2752</v>
      </c>
      <c r="G22" s="30">
        <v>53683</v>
      </c>
      <c r="H22" s="31">
        <v>46097</v>
      </c>
      <c r="I22" s="32">
        <v>1.1645660238193374</v>
      </c>
      <c r="J22" s="33">
        <v>7586</v>
      </c>
      <c r="K22" s="34">
        <v>0.66521990201739845</v>
      </c>
      <c r="L22" s="35">
        <v>0.71499229884808124</v>
      </c>
      <c r="M22" s="36">
        <v>-4.9772396830682797E-2</v>
      </c>
    </row>
    <row r="23" spans="1:13" ht="18" customHeight="1" x14ac:dyDescent="0.4">
      <c r="A23" s="205"/>
      <c r="B23" s="204" t="s">
        <v>99</v>
      </c>
      <c r="C23" s="73">
        <v>9237</v>
      </c>
      <c r="D23" s="74">
        <v>10225</v>
      </c>
      <c r="E23" s="75">
        <v>0.90337408312958434</v>
      </c>
      <c r="F23" s="76">
        <v>-988</v>
      </c>
      <c r="G23" s="73">
        <v>21063</v>
      </c>
      <c r="H23" s="74">
        <v>16461</v>
      </c>
      <c r="I23" s="75">
        <v>1.2795698924731183</v>
      </c>
      <c r="J23" s="76">
        <v>4602</v>
      </c>
      <c r="K23" s="77">
        <v>0.43854151830223614</v>
      </c>
      <c r="L23" s="78">
        <v>0.62116517830022477</v>
      </c>
      <c r="M23" s="79">
        <v>-0.18262365999798863</v>
      </c>
    </row>
    <row r="24" spans="1:13" ht="18" customHeight="1" x14ac:dyDescent="0.4">
      <c r="A24" s="208" t="s">
        <v>159</v>
      </c>
      <c r="B24" s="14"/>
      <c r="C24" s="15">
        <v>40787</v>
      </c>
      <c r="D24" s="16">
        <v>40061</v>
      </c>
      <c r="E24" s="17">
        <v>1.0181223633958214</v>
      </c>
      <c r="F24" s="18">
        <v>726</v>
      </c>
      <c r="G24" s="15">
        <v>59856</v>
      </c>
      <c r="H24" s="19">
        <v>60358</v>
      </c>
      <c r="I24" s="17">
        <v>0.99168295834852049</v>
      </c>
      <c r="J24" s="18">
        <v>-502</v>
      </c>
      <c r="K24" s="46">
        <v>0.681418738305266</v>
      </c>
      <c r="L24" s="47">
        <v>0.66372311872494116</v>
      </c>
      <c r="M24" s="48">
        <v>1.769561958032484E-2</v>
      </c>
    </row>
    <row r="25" spans="1:13" ht="18" customHeight="1" x14ac:dyDescent="0.4">
      <c r="A25" s="206"/>
      <c r="B25" s="81" t="s">
        <v>157</v>
      </c>
      <c r="C25" s="23">
        <v>0</v>
      </c>
      <c r="D25" s="24">
        <v>0</v>
      </c>
      <c r="E25" s="25" t="e">
        <v>#DIV/0!</v>
      </c>
      <c r="F25" s="26">
        <v>0</v>
      </c>
      <c r="G25" s="23">
        <v>0</v>
      </c>
      <c r="H25" s="24">
        <v>0</v>
      </c>
      <c r="I25" s="25" t="e">
        <v>#DIV/0!</v>
      </c>
      <c r="J25" s="26">
        <v>0</v>
      </c>
      <c r="K25" s="49" t="s">
        <v>0</v>
      </c>
      <c r="L25" s="50" t="s">
        <v>0</v>
      </c>
      <c r="M25" s="29" t="e">
        <v>#VALUE!</v>
      </c>
    </row>
    <row r="26" spans="1:13" ht="18" customHeight="1" x14ac:dyDescent="0.4">
      <c r="A26" s="206"/>
      <c r="B26" s="66" t="s">
        <v>156</v>
      </c>
      <c r="C26" s="30">
        <v>14547</v>
      </c>
      <c r="D26" s="31">
        <v>13906</v>
      </c>
      <c r="E26" s="32">
        <v>1.0460952107004171</v>
      </c>
      <c r="F26" s="33">
        <v>641</v>
      </c>
      <c r="G26" s="30">
        <v>18135</v>
      </c>
      <c r="H26" s="31">
        <v>18120</v>
      </c>
      <c r="I26" s="32">
        <v>1.0008278145695364</v>
      </c>
      <c r="J26" s="33">
        <v>15</v>
      </c>
      <c r="K26" s="34">
        <v>0.80215053763440858</v>
      </c>
      <c r="L26" s="35">
        <v>0.76743929359823404</v>
      </c>
      <c r="M26" s="36">
        <v>3.4711244036174538E-2</v>
      </c>
    </row>
    <row r="27" spans="1:13" ht="18" customHeight="1" x14ac:dyDescent="0.4">
      <c r="A27" s="206"/>
      <c r="B27" s="66" t="s">
        <v>154</v>
      </c>
      <c r="C27" s="30">
        <v>21301</v>
      </c>
      <c r="D27" s="31">
        <v>19663</v>
      </c>
      <c r="E27" s="32">
        <v>1.0833036667853329</v>
      </c>
      <c r="F27" s="33">
        <v>1638</v>
      </c>
      <c r="G27" s="30">
        <v>31278</v>
      </c>
      <c r="H27" s="31">
        <v>31264</v>
      </c>
      <c r="I27" s="32">
        <v>1.0004477993858751</v>
      </c>
      <c r="J27" s="33">
        <v>14</v>
      </c>
      <c r="K27" s="34">
        <v>0.68102180446320093</v>
      </c>
      <c r="L27" s="35">
        <v>0.62893423746161714</v>
      </c>
      <c r="M27" s="36">
        <v>5.208756700158379E-2</v>
      </c>
    </row>
    <row r="28" spans="1:13" ht="18" customHeight="1" x14ac:dyDescent="0.4">
      <c r="A28" s="205"/>
      <c r="B28" s="204" t="s">
        <v>99</v>
      </c>
      <c r="C28" s="84">
        <v>4939</v>
      </c>
      <c r="D28" s="74">
        <v>6492</v>
      </c>
      <c r="E28" s="75">
        <v>0.76078250154035731</v>
      </c>
      <c r="F28" s="76">
        <v>-1553</v>
      </c>
      <c r="G28" s="84">
        <v>10443</v>
      </c>
      <c r="H28" s="74">
        <v>10974</v>
      </c>
      <c r="I28" s="75">
        <v>0.95161290322580649</v>
      </c>
      <c r="J28" s="76">
        <v>-531</v>
      </c>
      <c r="K28" s="77">
        <v>0.47294838647898113</v>
      </c>
      <c r="L28" s="78">
        <v>0.59158009841443415</v>
      </c>
      <c r="M28" s="79">
        <v>-0.11863171193545302</v>
      </c>
    </row>
    <row r="29" spans="1:13" ht="18" customHeight="1" x14ac:dyDescent="0.4">
      <c r="A29" s="208" t="s">
        <v>158</v>
      </c>
      <c r="B29" s="14"/>
      <c r="C29" s="15">
        <v>51815</v>
      </c>
      <c r="D29" s="16">
        <v>50251</v>
      </c>
      <c r="E29" s="17">
        <v>1.0311237587311695</v>
      </c>
      <c r="F29" s="18">
        <v>1564</v>
      </c>
      <c r="G29" s="15">
        <v>92911</v>
      </c>
      <c r="H29" s="16">
        <v>93190</v>
      </c>
      <c r="I29" s="17">
        <v>0.99700611653610904</v>
      </c>
      <c r="J29" s="18">
        <v>-279</v>
      </c>
      <c r="K29" s="46">
        <v>0.55768423545113066</v>
      </c>
      <c r="L29" s="47">
        <v>0.53923167721858567</v>
      </c>
      <c r="M29" s="22">
        <v>1.8452558232544991E-2</v>
      </c>
    </row>
    <row r="30" spans="1:13" ht="18" customHeight="1" x14ac:dyDescent="0.4">
      <c r="A30" s="206"/>
      <c r="B30" s="81" t="s">
        <v>157</v>
      </c>
      <c r="C30" s="23">
        <v>0</v>
      </c>
      <c r="D30" s="24">
        <v>0</v>
      </c>
      <c r="E30" s="25" t="e">
        <v>#DIV/0!</v>
      </c>
      <c r="F30" s="26">
        <v>0</v>
      </c>
      <c r="G30" s="23">
        <v>0</v>
      </c>
      <c r="H30" s="24">
        <v>0</v>
      </c>
      <c r="I30" s="25" t="e">
        <v>#DIV/0!</v>
      </c>
      <c r="J30" s="26">
        <v>0</v>
      </c>
      <c r="K30" s="49" t="s">
        <v>0</v>
      </c>
      <c r="L30" s="50" t="s">
        <v>0</v>
      </c>
      <c r="M30" s="29" t="e">
        <v>#VALUE!</v>
      </c>
    </row>
    <row r="31" spans="1:13" ht="18" customHeight="1" x14ac:dyDescent="0.4">
      <c r="A31" s="206"/>
      <c r="B31" s="66" t="s">
        <v>156</v>
      </c>
      <c r="C31" s="30">
        <v>5899</v>
      </c>
      <c r="D31" s="207">
        <v>6370</v>
      </c>
      <c r="E31" s="32">
        <v>0.9260596546310832</v>
      </c>
      <c r="F31" s="33">
        <v>-471</v>
      </c>
      <c r="G31" s="30">
        <v>8705</v>
      </c>
      <c r="H31" s="207">
        <v>11455</v>
      </c>
      <c r="I31" s="32">
        <v>0.7599301615015277</v>
      </c>
      <c r="J31" s="33">
        <v>-2750</v>
      </c>
      <c r="K31" s="34">
        <v>0.67765651924181503</v>
      </c>
      <c r="L31" s="35">
        <v>0.55608904408555215</v>
      </c>
      <c r="M31" s="36">
        <v>0.12156747515626287</v>
      </c>
    </row>
    <row r="32" spans="1:13" ht="18" customHeight="1" x14ac:dyDescent="0.4">
      <c r="A32" s="206"/>
      <c r="B32" s="66" t="s">
        <v>155</v>
      </c>
      <c r="C32" s="30">
        <v>1585</v>
      </c>
      <c r="D32" s="31">
        <v>1629</v>
      </c>
      <c r="E32" s="32">
        <v>0.9729895641497851</v>
      </c>
      <c r="F32" s="33">
        <v>-44</v>
      </c>
      <c r="G32" s="30">
        <v>2726</v>
      </c>
      <c r="H32" s="31">
        <v>2726</v>
      </c>
      <c r="I32" s="32">
        <v>1</v>
      </c>
      <c r="J32" s="33">
        <v>0</v>
      </c>
      <c r="K32" s="34">
        <v>0.58143800440205429</v>
      </c>
      <c r="L32" s="35">
        <v>0.59757887013939837</v>
      </c>
      <c r="M32" s="36">
        <v>-1.6140865737344079E-2</v>
      </c>
    </row>
    <row r="33" spans="1:13" ht="18" customHeight="1" x14ac:dyDescent="0.4">
      <c r="A33" s="206"/>
      <c r="B33" s="66" t="s">
        <v>154</v>
      </c>
      <c r="C33" s="30">
        <v>38878</v>
      </c>
      <c r="D33" s="31">
        <v>39967</v>
      </c>
      <c r="E33" s="32">
        <v>0.97275252082968444</v>
      </c>
      <c r="F33" s="33">
        <v>-1089</v>
      </c>
      <c r="G33" s="30">
        <v>70319</v>
      </c>
      <c r="H33" s="31">
        <v>73793</v>
      </c>
      <c r="I33" s="32">
        <v>0.95292236390985596</v>
      </c>
      <c r="J33" s="33">
        <v>-3474</v>
      </c>
      <c r="K33" s="34">
        <v>0.5528804448299891</v>
      </c>
      <c r="L33" s="35">
        <v>0.54160963777052029</v>
      </c>
      <c r="M33" s="36">
        <v>1.1270807059468813E-2</v>
      </c>
    </row>
    <row r="34" spans="1:13" ht="18" customHeight="1" x14ac:dyDescent="0.4">
      <c r="A34" s="206"/>
      <c r="B34" s="66" t="s">
        <v>153</v>
      </c>
      <c r="C34" s="30">
        <v>3121</v>
      </c>
      <c r="D34" s="31">
        <v>2189</v>
      </c>
      <c r="E34" s="32">
        <v>1.4257651895842851</v>
      </c>
      <c r="F34" s="33">
        <v>932</v>
      </c>
      <c r="G34" s="30">
        <v>5026</v>
      </c>
      <c r="H34" s="31">
        <v>5027</v>
      </c>
      <c r="I34" s="32">
        <v>0.99980107419932363</v>
      </c>
      <c r="J34" s="33">
        <v>-1</v>
      </c>
      <c r="K34" s="34">
        <v>0.6209709510545165</v>
      </c>
      <c r="L34" s="35">
        <v>0.43544857768052514</v>
      </c>
      <c r="M34" s="36">
        <v>0.18552237337399136</v>
      </c>
    </row>
    <row r="35" spans="1:13" ht="18" customHeight="1" x14ac:dyDescent="0.4">
      <c r="A35" s="206"/>
      <c r="B35" s="66" t="s">
        <v>99</v>
      </c>
      <c r="C35" s="82">
        <v>2265</v>
      </c>
      <c r="D35" s="80">
        <v>0</v>
      </c>
      <c r="E35" s="55" t="e">
        <v>#DIV/0!</v>
      </c>
      <c r="F35" s="72">
        <v>2265</v>
      </c>
      <c r="G35" s="82">
        <v>6018</v>
      </c>
      <c r="H35" s="80">
        <v>0</v>
      </c>
      <c r="I35" s="55" t="e">
        <v>#DIV/0!</v>
      </c>
      <c r="J35" s="72">
        <v>6018</v>
      </c>
      <c r="K35" s="34">
        <v>0.37637088733798602</v>
      </c>
      <c r="L35" s="35" t="s">
        <v>0</v>
      </c>
      <c r="M35" s="36" t="e">
        <v>#VALUE!</v>
      </c>
    </row>
    <row r="36" spans="1:13" ht="18" customHeight="1" thickBot="1" x14ac:dyDescent="0.45">
      <c r="A36" s="205"/>
      <c r="B36" s="204" t="s">
        <v>152</v>
      </c>
      <c r="C36" s="84">
        <v>67</v>
      </c>
      <c r="D36" s="74">
        <v>96</v>
      </c>
      <c r="E36" s="75">
        <v>0.69791666666666663</v>
      </c>
      <c r="F36" s="76">
        <v>-29</v>
      </c>
      <c r="G36" s="84">
        <v>117</v>
      </c>
      <c r="H36" s="74">
        <v>189</v>
      </c>
      <c r="I36" s="75">
        <v>0.61904761904761907</v>
      </c>
      <c r="J36" s="76">
        <v>-72</v>
      </c>
      <c r="K36" s="86">
        <v>0.57264957264957261</v>
      </c>
      <c r="L36" s="87">
        <v>0.50793650793650791</v>
      </c>
      <c r="M36" s="88">
        <v>6.4713064713064705E-2</v>
      </c>
    </row>
    <row r="37" spans="1:13" x14ac:dyDescent="0.4">
      <c r="C37" s="203"/>
      <c r="G37" s="203"/>
    </row>
    <row r="38" spans="1:13" x14ac:dyDescent="0.4">
      <c r="C38" s="203"/>
      <c r="G38" s="203"/>
    </row>
    <row r="39" spans="1:13" x14ac:dyDescent="0.4">
      <c r="C39" s="203"/>
      <c r="G39" s="71"/>
    </row>
    <row r="40" spans="1:13" x14ac:dyDescent="0.4">
      <c r="C40" s="203"/>
      <c r="G40" s="203"/>
    </row>
    <row r="41" spans="1:13" x14ac:dyDescent="0.4">
      <c r="C41" s="203"/>
      <c r="G41" s="203"/>
    </row>
    <row r="42" spans="1:13" x14ac:dyDescent="0.4">
      <c r="C42" s="203"/>
      <c r="G42" s="203"/>
    </row>
    <row r="43" spans="1:13" x14ac:dyDescent="0.4">
      <c r="C43" s="203"/>
      <c r="G43" s="203"/>
    </row>
    <row r="44" spans="1:13" x14ac:dyDescent="0.4">
      <c r="C44" s="203"/>
      <c r="G44" s="203"/>
    </row>
    <row r="45" spans="1:13" x14ac:dyDescent="0.4">
      <c r="C45" s="203"/>
      <c r="G45" s="203"/>
    </row>
    <row r="46" spans="1:13" x14ac:dyDescent="0.4">
      <c r="C46" s="203"/>
      <c r="G46" s="203"/>
    </row>
    <row r="47" spans="1:13" x14ac:dyDescent="0.4">
      <c r="C47" s="203"/>
      <c r="G47" s="203"/>
    </row>
    <row r="48" spans="1:13" x14ac:dyDescent="0.4">
      <c r="C48" s="203"/>
      <c r="G48" s="203"/>
    </row>
    <row r="49" spans="3:7" x14ac:dyDescent="0.4">
      <c r="C49" s="203"/>
      <c r="G49" s="203"/>
    </row>
    <row r="50" spans="3:7" x14ac:dyDescent="0.4">
      <c r="C50" s="203"/>
      <c r="G50" s="203"/>
    </row>
    <row r="51" spans="3:7" x14ac:dyDescent="0.4">
      <c r="C51" s="203"/>
      <c r="G51" s="203"/>
    </row>
    <row r="52" spans="3:7" x14ac:dyDescent="0.4">
      <c r="C52" s="203"/>
      <c r="G52" s="203"/>
    </row>
    <row r="53" spans="3:7" x14ac:dyDescent="0.4">
      <c r="C53" s="203"/>
      <c r="G53" s="203"/>
    </row>
    <row r="54" spans="3:7" x14ac:dyDescent="0.4">
      <c r="C54" s="203"/>
      <c r="G54" s="203"/>
    </row>
    <row r="55" spans="3:7" x14ac:dyDescent="0.4">
      <c r="C55" s="203"/>
      <c r="G55" s="203"/>
    </row>
    <row r="56" spans="3:7" x14ac:dyDescent="0.4">
      <c r="C56" s="203"/>
      <c r="G56" s="203"/>
    </row>
    <row r="57" spans="3:7" x14ac:dyDescent="0.4">
      <c r="C57" s="203"/>
      <c r="G57" s="203"/>
    </row>
    <row r="58" spans="3:7" x14ac:dyDescent="0.4">
      <c r="C58" s="203"/>
      <c r="G58" s="203"/>
    </row>
    <row r="59" spans="3:7" x14ac:dyDescent="0.4">
      <c r="C59" s="203"/>
      <c r="G59" s="203"/>
    </row>
    <row r="60" spans="3:7" x14ac:dyDescent="0.4">
      <c r="C60" s="203"/>
      <c r="G60" s="203"/>
    </row>
    <row r="61" spans="3:7" x14ac:dyDescent="0.4">
      <c r="C61" s="203"/>
      <c r="G61" s="203"/>
    </row>
    <row r="62" spans="3:7" x14ac:dyDescent="0.4">
      <c r="C62" s="203"/>
      <c r="G62" s="203"/>
    </row>
    <row r="63" spans="3:7" x14ac:dyDescent="0.4">
      <c r="C63" s="203"/>
      <c r="G63" s="203"/>
    </row>
    <row r="64" spans="3:7" x14ac:dyDescent="0.4">
      <c r="C64" s="203"/>
      <c r="G64" s="203"/>
    </row>
    <row r="65" spans="3:7" x14ac:dyDescent="0.4">
      <c r="C65" s="203"/>
      <c r="G65" s="203"/>
    </row>
    <row r="66" spans="3:7" x14ac:dyDescent="0.4">
      <c r="C66" s="203"/>
      <c r="G66" s="203"/>
    </row>
    <row r="67" spans="3:7" x14ac:dyDescent="0.4">
      <c r="C67" s="203"/>
      <c r="G67" s="203"/>
    </row>
    <row r="68" spans="3:7" x14ac:dyDescent="0.4">
      <c r="C68" s="203"/>
      <c r="G68" s="203"/>
    </row>
    <row r="69" spans="3:7" x14ac:dyDescent="0.4">
      <c r="C69" s="203"/>
      <c r="G69" s="203"/>
    </row>
    <row r="70" spans="3:7" x14ac:dyDescent="0.4">
      <c r="C70" s="203"/>
      <c r="G70" s="203"/>
    </row>
    <row r="71" spans="3:7" x14ac:dyDescent="0.4">
      <c r="C71" s="203"/>
      <c r="G71" s="203"/>
    </row>
    <row r="72" spans="3:7" x14ac:dyDescent="0.4">
      <c r="C72" s="203"/>
      <c r="G72" s="203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26'!A1" display="'h26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2"/>
  <sheetViews>
    <sheetView showGridLines="0" zoomScale="90" zoomScaleNormal="90" zoomScaleSheetLayoutView="90" workbookViewId="0">
      <pane xSplit="2" ySplit="5" topLeftCell="C25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02" customWidth="1"/>
    <col min="2" max="2" width="20.75" style="202" customWidth="1"/>
    <col min="3" max="4" width="11.625" style="201" customWidth="1"/>
    <col min="5" max="5" width="8.625" style="201" customWidth="1"/>
    <col min="6" max="6" width="10.625" style="201" customWidth="1"/>
    <col min="7" max="8" width="11.625" style="201" customWidth="1"/>
    <col min="9" max="9" width="8.625" style="201" customWidth="1"/>
    <col min="10" max="10" width="10.625" style="201" customWidth="1"/>
    <col min="11" max="11" width="9.625" style="70" customWidth="1"/>
    <col min="12" max="12" width="9.625" style="201" customWidth="1"/>
    <col min="13" max="13" width="8.625" style="201" customWidth="1"/>
    <col min="14" max="16384" width="9" style="201"/>
  </cols>
  <sheetData>
    <row r="1" spans="1:13" s="217" customFormat="1" x14ac:dyDescent="0.4">
      <c r="A1" s="327" t="str">
        <f>'h26'!A1</f>
        <v>平成26年度</v>
      </c>
      <c r="B1" s="327"/>
      <c r="C1" s="90"/>
      <c r="D1" s="90"/>
      <c r="E1" s="90"/>
      <c r="F1" s="95" t="str">
        <f ca="1">RIGHT(CELL("filename",$A$1),LEN(CELL("filename",$A$1))-FIND("]",CELL("filename",$A$1)))</f>
        <v>１月上旬</v>
      </c>
      <c r="G1" s="94" t="s">
        <v>71</v>
      </c>
      <c r="H1" s="90"/>
      <c r="I1" s="90"/>
      <c r="J1" s="90"/>
      <c r="K1" s="90"/>
      <c r="L1" s="90"/>
      <c r="M1" s="90"/>
    </row>
    <row r="2" spans="1:13" s="217" customFormat="1" ht="19.5" thickBot="1" x14ac:dyDescent="0.45">
      <c r="A2" s="13"/>
      <c r="B2" s="13" t="s">
        <v>359</v>
      </c>
      <c r="C2" s="218">
        <v>1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7.100000000000001" customHeight="1" x14ac:dyDescent="0.4">
      <c r="A3" s="216"/>
      <c r="B3" s="215"/>
      <c r="C3" s="323" t="s">
        <v>173</v>
      </c>
      <c r="D3" s="324"/>
      <c r="E3" s="325"/>
      <c r="F3" s="326"/>
      <c r="G3" s="323" t="s">
        <v>172</v>
      </c>
      <c r="H3" s="324"/>
      <c r="I3" s="325"/>
      <c r="J3" s="326"/>
      <c r="K3" s="315" t="s">
        <v>171</v>
      </c>
      <c r="L3" s="316"/>
      <c r="M3" s="317"/>
    </row>
    <row r="4" spans="1:13" ht="17.100000000000001" customHeight="1" x14ac:dyDescent="0.4">
      <c r="A4" s="206"/>
      <c r="B4" s="214"/>
      <c r="C4" s="305" t="s">
        <v>358</v>
      </c>
      <c r="D4" s="340" t="s">
        <v>357</v>
      </c>
      <c r="E4" s="341" t="s">
        <v>168</v>
      </c>
      <c r="F4" s="342"/>
      <c r="G4" s="318" t="s">
        <v>356</v>
      </c>
      <c r="H4" s="338" t="s">
        <v>355</v>
      </c>
      <c r="I4" s="341" t="s">
        <v>168</v>
      </c>
      <c r="J4" s="342"/>
      <c r="K4" s="318" t="s">
        <v>356</v>
      </c>
      <c r="L4" s="319" t="s">
        <v>355</v>
      </c>
      <c r="M4" s="321" t="s">
        <v>167</v>
      </c>
    </row>
    <row r="5" spans="1:13" ht="17.100000000000001" customHeight="1" x14ac:dyDescent="0.4">
      <c r="A5" s="205"/>
      <c r="B5" s="213"/>
      <c r="C5" s="306"/>
      <c r="D5" s="320"/>
      <c r="E5" s="212" t="s">
        <v>166</v>
      </c>
      <c r="F5" s="211" t="s">
        <v>165</v>
      </c>
      <c r="G5" s="306"/>
      <c r="H5" s="339"/>
      <c r="I5" s="212" t="s">
        <v>166</v>
      </c>
      <c r="J5" s="211" t="s">
        <v>165</v>
      </c>
      <c r="K5" s="306"/>
      <c r="L5" s="320"/>
      <c r="M5" s="322"/>
    </row>
    <row r="6" spans="1:13" x14ac:dyDescent="0.4">
      <c r="A6" s="332" t="s">
        <v>164</v>
      </c>
      <c r="B6" s="333"/>
      <c r="C6" s="334">
        <v>143555</v>
      </c>
      <c r="D6" s="348">
        <v>128402</v>
      </c>
      <c r="E6" s="307">
        <v>1.1180121804956309</v>
      </c>
      <c r="F6" s="328">
        <v>15153</v>
      </c>
      <c r="G6" s="334">
        <v>214275</v>
      </c>
      <c r="H6" s="336">
        <v>209871</v>
      </c>
      <c r="I6" s="307">
        <v>1.0209843189387766</v>
      </c>
      <c r="J6" s="328">
        <v>4404</v>
      </c>
      <c r="K6" s="309">
        <v>0.66995683117489213</v>
      </c>
      <c r="L6" s="345">
        <v>0.6118139237912813</v>
      </c>
      <c r="M6" s="313">
        <v>5.8142907383610831E-2</v>
      </c>
    </row>
    <row r="7" spans="1:13" x14ac:dyDescent="0.4">
      <c r="A7" s="330" t="s">
        <v>163</v>
      </c>
      <c r="B7" s="331"/>
      <c r="C7" s="335"/>
      <c r="D7" s="349"/>
      <c r="E7" s="344"/>
      <c r="F7" s="343"/>
      <c r="G7" s="335"/>
      <c r="H7" s="337"/>
      <c r="I7" s="344"/>
      <c r="J7" s="343"/>
      <c r="K7" s="310"/>
      <c r="L7" s="346"/>
      <c r="M7" s="347"/>
    </row>
    <row r="8" spans="1:13" ht="18" customHeight="1" x14ac:dyDescent="0.4">
      <c r="A8" s="208" t="s">
        <v>162</v>
      </c>
      <c r="B8" s="14"/>
      <c r="C8" s="15">
        <v>70765</v>
      </c>
      <c r="D8" s="16">
        <v>64412</v>
      </c>
      <c r="E8" s="17">
        <v>1.0986306899335527</v>
      </c>
      <c r="F8" s="18">
        <v>6353</v>
      </c>
      <c r="G8" s="15">
        <v>104968</v>
      </c>
      <c r="H8" s="19">
        <v>104391</v>
      </c>
      <c r="I8" s="17">
        <v>1.0055272964144419</v>
      </c>
      <c r="J8" s="18">
        <v>577</v>
      </c>
      <c r="K8" s="20">
        <v>0.67415783857937661</v>
      </c>
      <c r="L8" s="21">
        <v>0.61702637200524946</v>
      </c>
      <c r="M8" s="210">
        <v>5.7131466574127154E-2</v>
      </c>
    </row>
    <row r="9" spans="1:13" ht="18" customHeight="1" x14ac:dyDescent="0.4">
      <c r="A9" s="206"/>
      <c r="B9" s="81" t="s">
        <v>157</v>
      </c>
      <c r="C9" s="23">
        <v>31405</v>
      </c>
      <c r="D9" s="24">
        <v>30434</v>
      </c>
      <c r="E9" s="25">
        <v>1.0319051061313005</v>
      </c>
      <c r="F9" s="26">
        <v>971</v>
      </c>
      <c r="G9" s="23">
        <v>47401</v>
      </c>
      <c r="H9" s="24">
        <v>48298</v>
      </c>
      <c r="I9" s="25">
        <v>0.98142780239347382</v>
      </c>
      <c r="J9" s="26">
        <v>-897</v>
      </c>
      <c r="K9" s="27">
        <v>0.66253876500495767</v>
      </c>
      <c r="L9" s="28">
        <v>0.63012961199221496</v>
      </c>
      <c r="M9" s="209">
        <v>3.240915301274272E-2</v>
      </c>
    </row>
    <row r="10" spans="1:13" ht="18" customHeight="1" x14ac:dyDescent="0.4">
      <c r="A10" s="206"/>
      <c r="B10" s="66" t="s">
        <v>156</v>
      </c>
      <c r="C10" s="30">
        <v>3125</v>
      </c>
      <c r="D10" s="31">
        <v>2588</v>
      </c>
      <c r="E10" s="32">
        <v>1.2074961360123648</v>
      </c>
      <c r="F10" s="33">
        <v>537</v>
      </c>
      <c r="G10" s="30">
        <v>4350</v>
      </c>
      <c r="H10" s="31">
        <v>4390</v>
      </c>
      <c r="I10" s="32">
        <v>0.99088838268792712</v>
      </c>
      <c r="J10" s="33">
        <v>-40</v>
      </c>
      <c r="K10" s="34">
        <v>0.7183908045977011</v>
      </c>
      <c r="L10" s="35">
        <v>0.58952164009111618</v>
      </c>
      <c r="M10" s="36">
        <v>0.12886916450658492</v>
      </c>
    </row>
    <row r="11" spans="1:13" ht="18" customHeight="1" x14ac:dyDescent="0.4">
      <c r="A11" s="206"/>
      <c r="B11" s="66" t="s">
        <v>154</v>
      </c>
      <c r="C11" s="30">
        <v>36235</v>
      </c>
      <c r="D11" s="31">
        <v>31390</v>
      </c>
      <c r="E11" s="32">
        <v>1.1543485186365083</v>
      </c>
      <c r="F11" s="33">
        <v>4845</v>
      </c>
      <c r="G11" s="30">
        <v>53217</v>
      </c>
      <c r="H11" s="31">
        <v>51703</v>
      </c>
      <c r="I11" s="32">
        <v>1.0292826335028915</v>
      </c>
      <c r="J11" s="33">
        <v>1514</v>
      </c>
      <c r="K11" s="34">
        <v>0.68089144446323546</v>
      </c>
      <c r="L11" s="35">
        <v>0.60712144362996345</v>
      </c>
      <c r="M11" s="36">
        <v>7.3770000833272009E-2</v>
      </c>
    </row>
    <row r="12" spans="1:13" s="45" customFormat="1" ht="18" customHeight="1" x14ac:dyDescent="0.15">
      <c r="A12" s="37"/>
      <c r="B12" s="52" t="s">
        <v>99</v>
      </c>
      <c r="C12" s="38" t="s">
        <v>0</v>
      </c>
      <c r="D12" s="39" t="s">
        <v>0</v>
      </c>
      <c r="E12" s="40" t="s">
        <v>0</v>
      </c>
      <c r="F12" s="41" t="s">
        <v>0</v>
      </c>
      <c r="G12" s="38" t="s">
        <v>0</v>
      </c>
      <c r="H12" s="39" t="s">
        <v>0</v>
      </c>
      <c r="I12" s="40" t="s">
        <v>0</v>
      </c>
      <c r="J12" s="41" t="s">
        <v>0</v>
      </c>
      <c r="K12" s="42" t="s">
        <v>0</v>
      </c>
      <c r="L12" s="43" t="s">
        <v>0</v>
      </c>
      <c r="M12" s="44" t="s">
        <v>0</v>
      </c>
    </row>
    <row r="13" spans="1:13" ht="18" customHeight="1" x14ac:dyDescent="0.4">
      <c r="A13" s="208" t="s">
        <v>161</v>
      </c>
      <c r="B13" s="14"/>
      <c r="C13" s="15">
        <v>25268</v>
      </c>
      <c r="D13" s="16">
        <v>20845</v>
      </c>
      <c r="E13" s="17">
        <v>1.2121851763012712</v>
      </c>
      <c r="F13" s="18">
        <v>4423</v>
      </c>
      <c r="G13" s="15">
        <v>38539</v>
      </c>
      <c r="H13" s="16">
        <v>34570</v>
      </c>
      <c r="I13" s="17">
        <v>1.1148105293607173</v>
      </c>
      <c r="J13" s="18">
        <v>3969</v>
      </c>
      <c r="K13" s="46">
        <v>0.6556475258828719</v>
      </c>
      <c r="L13" s="47">
        <v>0.60297946196123808</v>
      </c>
      <c r="M13" s="48">
        <v>5.2668063921633812E-2</v>
      </c>
    </row>
    <row r="14" spans="1:13" ht="18" customHeight="1" x14ac:dyDescent="0.4">
      <c r="A14" s="206"/>
      <c r="B14" s="81" t="s">
        <v>157</v>
      </c>
      <c r="C14" s="23">
        <v>6748</v>
      </c>
      <c r="D14" s="24">
        <v>3919</v>
      </c>
      <c r="E14" s="25">
        <v>1.721867823424343</v>
      </c>
      <c r="F14" s="26">
        <v>2829</v>
      </c>
      <c r="G14" s="23">
        <v>10825</v>
      </c>
      <c r="H14" s="24">
        <v>6980</v>
      </c>
      <c r="I14" s="25">
        <v>1.5508595988538683</v>
      </c>
      <c r="J14" s="26">
        <v>3845</v>
      </c>
      <c r="K14" s="49">
        <v>0.62337182448036954</v>
      </c>
      <c r="L14" s="50">
        <v>0.56146131805157595</v>
      </c>
      <c r="M14" s="29">
        <v>6.1910506428793588E-2</v>
      </c>
    </row>
    <row r="15" spans="1:13" ht="18" customHeight="1" x14ac:dyDescent="0.4">
      <c r="A15" s="206"/>
      <c r="B15" s="66" t="s">
        <v>156</v>
      </c>
      <c r="C15" s="30">
        <v>3678</v>
      </c>
      <c r="D15" s="31">
        <v>3779</v>
      </c>
      <c r="E15" s="32">
        <v>0.97327335273881976</v>
      </c>
      <c r="F15" s="33">
        <v>-101</v>
      </c>
      <c r="G15" s="30">
        <v>5890</v>
      </c>
      <c r="H15" s="31">
        <v>5895</v>
      </c>
      <c r="I15" s="32">
        <v>0.99915182357930454</v>
      </c>
      <c r="J15" s="33">
        <v>-5</v>
      </c>
      <c r="K15" s="34">
        <v>0.62444821731748723</v>
      </c>
      <c r="L15" s="35">
        <v>0.64105173876166244</v>
      </c>
      <c r="M15" s="36">
        <v>-1.6603521444175207E-2</v>
      </c>
    </row>
    <row r="16" spans="1:13" ht="18" customHeight="1" x14ac:dyDescent="0.4">
      <c r="A16" s="206"/>
      <c r="B16" s="66" t="s">
        <v>154</v>
      </c>
      <c r="C16" s="30">
        <v>13826</v>
      </c>
      <c r="D16" s="31">
        <v>12479</v>
      </c>
      <c r="E16" s="32">
        <v>1.1079413414536421</v>
      </c>
      <c r="F16" s="33">
        <v>1347</v>
      </c>
      <c r="G16" s="30">
        <v>20214</v>
      </c>
      <c r="H16" s="31">
        <v>20081</v>
      </c>
      <c r="I16" s="32">
        <v>1.0066231761366466</v>
      </c>
      <c r="J16" s="33">
        <v>133</v>
      </c>
      <c r="K16" s="34">
        <v>0.68398139903037503</v>
      </c>
      <c r="L16" s="35">
        <v>0.62143319555799015</v>
      </c>
      <c r="M16" s="36">
        <v>6.2548203472384878E-2</v>
      </c>
    </row>
    <row r="17" spans="1:13" ht="18" customHeight="1" x14ac:dyDescent="0.4">
      <c r="A17" s="206"/>
      <c r="B17" s="66" t="s">
        <v>153</v>
      </c>
      <c r="C17" s="30">
        <v>1016</v>
      </c>
      <c r="D17" s="31">
        <v>668</v>
      </c>
      <c r="E17" s="32">
        <v>1.5209580838323353</v>
      </c>
      <c r="F17" s="33">
        <v>348</v>
      </c>
      <c r="G17" s="30">
        <v>1610</v>
      </c>
      <c r="H17" s="31">
        <v>1614</v>
      </c>
      <c r="I17" s="32">
        <v>0.99752168525402729</v>
      </c>
      <c r="J17" s="33">
        <v>-4</v>
      </c>
      <c r="K17" s="34">
        <v>0.63105590062111805</v>
      </c>
      <c r="L17" s="35">
        <v>0.41387856257744732</v>
      </c>
      <c r="M17" s="36">
        <v>0.21717733804367073</v>
      </c>
    </row>
    <row r="18" spans="1:13" s="45" customFormat="1" ht="18" customHeight="1" x14ac:dyDescent="0.15">
      <c r="A18" s="51"/>
      <c r="B18" s="52" t="s">
        <v>99</v>
      </c>
      <c r="C18" s="53" t="s">
        <v>0</v>
      </c>
      <c r="D18" s="39" t="s">
        <v>0</v>
      </c>
      <c r="E18" s="40" t="s">
        <v>0</v>
      </c>
      <c r="F18" s="41" t="s">
        <v>0</v>
      </c>
      <c r="G18" s="53" t="s">
        <v>0</v>
      </c>
      <c r="H18" s="39" t="s">
        <v>0</v>
      </c>
      <c r="I18" s="40" t="s">
        <v>0</v>
      </c>
      <c r="J18" s="41" t="s">
        <v>0</v>
      </c>
      <c r="K18" s="42" t="s">
        <v>0</v>
      </c>
      <c r="L18" s="43" t="s">
        <v>0</v>
      </c>
      <c r="M18" s="44" t="s">
        <v>0</v>
      </c>
    </row>
    <row r="19" spans="1:13" ht="18" customHeight="1" x14ac:dyDescent="0.4">
      <c r="A19" s="208" t="s">
        <v>160</v>
      </c>
      <c r="B19" s="14"/>
      <c r="C19" s="15">
        <v>16545</v>
      </c>
      <c r="D19" s="16">
        <v>14615</v>
      </c>
      <c r="E19" s="17">
        <v>1.1320561067396511</v>
      </c>
      <c r="F19" s="18">
        <v>1930</v>
      </c>
      <c r="G19" s="15">
        <v>25679</v>
      </c>
      <c r="H19" s="19">
        <v>23462</v>
      </c>
      <c r="I19" s="17">
        <v>1.094493223084136</v>
      </c>
      <c r="J19" s="18">
        <v>2217</v>
      </c>
      <c r="K19" s="46">
        <v>0.64430079052922617</v>
      </c>
      <c r="L19" s="47">
        <v>0.6229221720228455</v>
      </c>
      <c r="M19" s="22">
        <v>2.1378618506380676E-2</v>
      </c>
    </row>
    <row r="20" spans="1:13" ht="18" customHeight="1" x14ac:dyDescent="0.4">
      <c r="A20" s="206"/>
      <c r="B20" s="81" t="s">
        <v>157</v>
      </c>
      <c r="C20" s="23">
        <v>0</v>
      </c>
      <c r="D20" s="24">
        <v>0</v>
      </c>
      <c r="E20" s="25" t="e">
        <v>#DIV/0!</v>
      </c>
      <c r="F20" s="26">
        <v>0</v>
      </c>
      <c r="G20" s="23">
        <v>0</v>
      </c>
      <c r="H20" s="24">
        <v>0</v>
      </c>
      <c r="I20" s="25" t="e">
        <v>#DIV/0!</v>
      </c>
      <c r="J20" s="26">
        <v>0</v>
      </c>
      <c r="K20" s="49" t="s">
        <v>0</v>
      </c>
      <c r="L20" s="50" t="s">
        <v>0</v>
      </c>
      <c r="M20" s="29" t="e">
        <v>#VALUE!</v>
      </c>
    </row>
    <row r="21" spans="1:13" ht="18" customHeight="1" x14ac:dyDescent="0.4">
      <c r="A21" s="206"/>
      <c r="B21" s="66" t="s">
        <v>156</v>
      </c>
      <c r="C21" s="30">
        <v>5912</v>
      </c>
      <c r="D21" s="31">
        <v>5645</v>
      </c>
      <c r="E21" s="32">
        <v>1.0472984942426926</v>
      </c>
      <c r="F21" s="33">
        <v>267</v>
      </c>
      <c r="G21" s="30">
        <v>8710</v>
      </c>
      <c r="H21" s="54">
        <v>8705</v>
      </c>
      <c r="I21" s="32">
        <v>1.0005743825387707</v>
      </c>
      <c r="J21" s="33">
        <v>5</v>
      </c>
      <c r="K21" s="34">
        <v>0.67876004592422501</v>
      </c>
      <c r="L21" s="35">
        <v>0.64847788627225733</v>
      </c>
      <c r="M21" s="36">
        <v>3.0282159651967677E-2</v>
      </c>
    </row>
    <row r="22" spans="1:13" ht="18" customHeight="1" x14ac:dyDescent="0.4">
      <c r="A22" s="206"/>
      <c r="B22" s="66" t="s">
        <v>154</v>
      </c>
      <c r="C22" s="30">
        <v>10633</v>
      </c>
      <c r="D22" s="31">
        <v>8970</v>
      </c>
      <c r="E22" s="32">
        <v>1.1853957636566332</v>
      </c>
      <c r="F22" s="33">
        <v>1663</v>
      </c>
      <c r="G22" s="30">
        <v>16969</v>
      </c>
      <c r="H22" s="31">
        <v>14757</v>
      </c>
      <c r="I22" s="32">
        <v>1.149894965101308</v>
      </c>
      <c r="J22" s="33">
        <v>2212</v>
      </c>
      <c r="K22" s="34">
        <v>0.62661323590076023</v>
      </c>
      <c r="L22" s="35">
        <v>0.60784712339906488</v>
      </c>
      <c r="M22" s="36">
        <v>1.8766112501695353E-2</v>
      </c>
    </row>
    <row r="23" spans="1:13" s="45" customFormat="1" ht="18" customHeight="1" x14ac:dyDescent="0.15">
      <c r="A23" s="51"/>
      <c r="B23" s="52" t="s">
        <v>99</v>
      </c>
      <c r="C23" s="53" t="s">
        <v>0</v>
      </c>
      <c r="D23" s="39" t="s">
        <v>0</v>
      </c>
      <c r="E23" s="40" t="s">
        <v>0</v>
      </c>
      <c r="F23" s="41" t="s">
        <v>0</v>
      </c>
      <c r="G23" s="53" t="s">
        <v>0</v>
      </c>
      <c r="H23" s="39" t="s">
        <v>0</v>
      </c>
      <c r="I23" s="40" t="s">
        <v>0</v>
      </c>
      <c r="J23" s="41" t="s">
        <v>0</v>
      </c>
      <c r="K23" s="42" t="s">
        <v>0</v>
      </c>
      <c r="L23" s="43" t="s">
        <v>0</v>
      </c>
      <c r="M23" s="44" t="s">
        <v>0</v>
      </c>
    </row>
    <row r="24" spans="1:13" ht="18" customHeight="1" x14ac:dyDescent="0.4">
      <c r="A24" s="208" t="s">
        <v>159</v>
      </c>
      <c r="B24" s="14"/>
      <c r="C24" s="15">
        <v>11154</v>
      </c>
      <c r="D24" s="16">
        <v>9564</v>
      </c>
      <c r="E24" s="17">
        <v>1.1662484316185697</v>
      </c>
      <c r="F24" s="18">
        <v>1590</v>
      </c>
      <c r="G24" s="15">
        <v>17060</v>
      </c>
      <c r="H24" s="19">
        <v>17299</v>
      </c>
      <c r="I24" s="17">
        <v>0.98618417249551993</v>
      </c>
      <c r="J24" s="18">
        <v>-239</v>
      </c>
      <c r="K24" s="46">
        <v>0.65381008206330593</v>
      </c>
      <c r="L24" s="47">
        <v>0.55286432741776981</v>
      </c>
      <c r="M24" s="48">
        <v>0.10094575464553612</v>
      </c>
    </row>
    <row r="25" spans="1:13" ht="18" customHeight="1" x14ac:dyDescent="0.4">
      <c r="A25" s="206"/>
      <c r="B25" s="81" t="s">
        <v>157</v>
      </c>
      <c r="C25" s="23">
        <v>0</v>
      </c>
      <c r="D25" s="24">
        <v>0</v>
      </c>
      <c r="E25" s="25" t="e">
        <v>#DIV/0!</v>
      </c>
      <c r="F25" s="26">
        <v>0</v>
      </c>
      <c r="G25" s="23">
        <v>0</v>
      </c>
      <c r="H25" s="24">
        <v>0</v>
      </c>
      <c r="I25" s="25" t="e">
        <v>#DIV/0!</v>
      </c>
      <c r="J25" s="26">
        <v>0</v>
      </c>
      <c r="K25" s="49" t="s">
        <v>0</v>
      </c>
      <c r="L25" s="50" t="s">
        <v>0</v>
      </c>
      <c r="M25" s="29" t="e">
        <v>#VALUE!</v>
      </c>
    </row>
    <row r="26" spans="1:13" ht="18" customHeight="1" x14ac:dyDescent="0.4">
      <c r="A26" s="206"/>
      <c r="B26" s="66" t="s">
        <v>156</v>
      </c>
      <c r="C26" s="30">
        <v>4281</v>
      </c>
      <c r="D26" s="31">
        <v>3850</v>
      </c>
      <c r="E26" s="32">
        <v>1.111948051948052</v>
      </c>
      <c r="F26" s="33">
        <v>431</v>
      </c>
      <c r="G26" s="30">
        <v>5850</v>
      </c>
      <c r="H26" s="54">
        <v>5845</v>
      </c>
      <c r="I26" s="32">
        <v>1.0008554319931566</v>
      </c>
      <c r="J26" s="33">
        <v>5</v>
      </c>
      <c r="K26" s="34">
        <v>0.73179487179487179</v>
      </c>
      <c r="L26" s="35">
        <v>0.6586826347305389</v>
      </c>
      <c r="M26" s="36">
        <v>7.3112237064332897E-2</v>
      </c>
    </row>
    <row r="27" spans="1:13" ht="18" customHeight="1" x14ac:dyDescent="0.4">
      <c r="A27" s="206"/>
      <c r="B27" s="66" t="s">
        <v>154</v>
      </c>
      <c r="C27" s="30">
        <v>6873</v>
      </c>
      <c r="D27" s="31">
        <v>5714</v>
      </c>
      <c r="E27" s="32">
        <v>1.2028351417570879</v>
      </c>
      <c r="F27" s="33">
        <v>1159</v>
      </c>
      <c r="G27" s="30">
        <v>11210</v>
      </c>
      <c r="H27" s="31">
        <v>11454</v>
      </c>
      <c r="I27" s="32">
        <v>0.97869739828880742</v>
      </c>
      <c r="J27" s="33">
        <v>-244</v>
      </c>
      <c r="K27" s="34">
        <v>0.61311329170383588</v>
      </c>
      <c r="L27" s="35">
        <v>0.49886502531866594</v>
      </c>
      <c r="M27" s="36">
        <v>0.11424826638516994</v>
      </c>
    </row>
    <row r="28" spans="1:13" s="45" customFormat="1" ht="18" customHeight="1" x14ac:dyDescent="0.15">
      <c r="A28" s="51"/>
      <c r="B28" s="52" t="s">
        <v>99</v>
      </c>
      <c r="C28" s="53" t="s">
        <v>0</v>
      </c>
      <c r="D28" s="39" t="s">
        <v>0</v>
      </c>
      <c r="E28" s="40" t="s">
        <v>0</v>
      </c>
      <c r="F28" s="41" t="s">
        <v>0</v>
      </c>
      <c r="G28" s="53" t="s">
        <v>0</v>
      </c>
      <c r="H28" s="39" t="s">
        <v>0</v>
      </c>
      <c r="I28" s="40" t="s">
        <v>0</v>
      </c>
      <c r="J28" s="41" t="s">
        <v>0</v>
      </c>
      <c r="K28" s="42" t="s">
        <v>0</v>
      </c>
      <c r="L28" s="43" t="s">
        <v>0</v>
      </c>
      <c r="M28" s="44" t="s">
        <v>0</v>
      </c>
    </row>
    <row r="29" spans="1:13" ht="18" customHeight="1" x14ac:dyDescent="0.4">
      <c r="A29" s="208" t="s">
        <v>158</v>
      </c>
      <c r="B29" s="14"/>
      <c r="C29" s="15">
        <v>19823</v>
      </c>
      <c r="D29" s="16">
        <v>18966</v>
      </c>
      <c r="E29" s="17">
        <v>1.0451861225350627</v>
      </c>
      <c r="F29" s="18">
        <v>857</v>
      </c>
      <c r="G29" s="15">
        <v>28029</v>
      </c>
      <c r="H29" s="16">
        <v>30149</v>
      </c>
      <c r="I29" s="17">
        <v>0.92968257653653519</v>
      </c>
      <c r="J29" s="18">
        <v>-2120</v>
      </c>
      <c r="K29" s="46">
        <v>0.70723179564022975</v>
      </c>
      <c r="L29" s="47">
        <v>0.62907559123022327</v>
      </c>
      <c r="M29" s="22">
        <v>7.815620441000648E-2</v>
      </c>
    </row>
    <row r="30" spans="1:13" ht="18" customHeight="1" x14ac:dyDescent="0.4">
      <c r="A30" s="206"/>
      <c r="B30" s="81" t="s">
        <v>157</v>
      </c>
      <c r="C30" s="23">
        <v>0</v>
      </c>
      <c r="D30" s="24">
        <v>0</v>
      </c>
      <c r="E30" s="25" t="e">
        <v>#DIV/0!</v>
      </c>
      <c r="F30" s="26">
        <v>0</v>
      </c>
      <c r="G30" s="23">
        <v>0</v>
      </c>
      <c r="H30" s="24">
        <v>0</v>
      </c>
      <c r="I30" s="25" t="e">
        <v>#DIV/0!</v>
      </c>
      <c r="J30" s="26">
        <v>0</v>
      </c>
      <c r="K30" s="49" t="s">
        <v>0</v>
      </c>
      <c r="L30" s="50" t="s">
        <v>0</v>
      </c>
      <c r="M30" s="29" t="e">
        <v>#VALUE!</v>
      </c>
    </row>
    <row r="31" spans="1:13" ht="18" customHeight="1" x14ac:dyDescent="0.4">
      <c r="A31" s="206"/>
      <c r="B31" s="66" t="s">
        <v>156</v>
      </c>
      <c r="C31" s="30">
        <v>1822</v>
      </c>
      <c r="D31" s="207">
        <v>2373</v>
      </c>
      <c r="E31" s="32">
        <v>0.76780446691951121</v>
      </c>
      <c r="F31" s="33">
        <v>-551</v>
      </c>
      <c r="G31" s="30">
        <v>2610</v>
      </c>
      <c r="H31" s="207">
        <v>4400</v>
      </c>
      <c r="I31" s="32">
        <v>0.59318181818181814</v>
      </c>
      <c r="J31" s="33">
        <v>-1790</v>
      </c>
      <c r="K31" s="34">
        <v>0.69808429118773951</v>
      </c>
      <c r="L31" s="35">
        <v>0.53931818181818181</v>
      </c>
      <c r="M31" s="36">
        <v>0.15876610936955771</v>
      </c>
    </row>
    <row r="32" spans="1:13" ht="18" customHeight="1" x14ac:dyDescent="0.4">
      <c r="A32" s="206"/>
      <c r="B32" s="66" t="s">
        <v>155</v>
      </c>
      <c r="C32" s="30">
        <v>666</v>
      </c>
      <c r="D32" s="31">
        <v>650</v>
      </c>
      <c r="E32" s="32">
        <v>1.0246153846153847</v>
      </c>
      <c r="F32" s="33">
        <v>16</v>
      </c>
      <c r="G32" s="30">
        <v>879</v>
      </c>
      <c r="H32" s="31">
        <v>879</v>
      </c>
      <c r="I32" s="32">
        <v>1</v>
      </c>
      <c r="J32" s="33">
        <v>0</v>
      </c>
      <c r="K32" s="34">
        <v>0.75767918088737196</v>
      </c>
      <c r="L32" s="35">
        <v>0.73947667804323092</v>
      </c>
      <c r="M32" s="36">
        <v>1.8202502844141044E-2</v>
      </c>
    </row>
    <row r="33" spans="1:13" ht="18" customHeight="1" x14ac:dyDescent="0.4">
      <c r="A33" s="206"/>
      <c r="B33" s="66" t="s">
        <v>154</v>
      </c>
      <c r="C33" s="30">
        <v>15995</v>
      </c>
      <c r="D33" s="31">
        <v>14949</v>
      </c>
      <c r="E33" s="32">
        <v>1.0699712355341495</v>
      </c>
      <c r="F33" s="33">
        <v>1046</v>
      </c>
      <c r="G33" s="30">
        <v>22921</v>
      </c>
      <c r="H33" s="31">
        <v>23251</v>
      </c>
      <c r="I33" s="32">
        <v>0.98580706206184676</v>
      </c>
      <c r="J33" s="33">
        <v>-330</v>
      </c>
      <c r="K33" s="34">
        <v>0.69783168273635532</v>
      </c>
      <c r="L33" s="35">
        <v>0.64294008859833984</v>
      </c>
      <c r="M33" s="36">
        <v>5.4891594138015476E-2</v>
      </c>
    </row>
    <row r="34" spans="1:13" ht="18" customHeight="1" x14ac:dyDescent="0.4">
      <c r="A34" s="206"/>
      <c r="B34" s="66" t="s">
        <v>153</v>
      </c>
      <c r="C34" s="30">
        <v>1340</v>
      </c>
      <c r="D34" s="31">
        <v>994</v>
      </c>
      <c r="E34" s="32">
        <v>1.3480885311871227</v>
      </c>
      <c r="F34" s="33">
        <v>346</v>
      </c>
      <c r="G34" s="30">
        <v>1619</v>
      </c>
      <c r="H34" s="31">
        <v>1619</v>
      </c>
      <c r="I34" s="32">
        <v>1</v>
      </c>
      <c r="J34" s="33">
        <v>0</v>
      </c>
      <c r="K34" s="34">
        <v>0.82767140210006174</v>
      </c>
      <c r="L34" s="35">
        <v>0.61395923409512043</v>
      </c>
      <c r="M34" s="36">
        <v>0.21371216800494131</v>
      </c>
    </row>
    <row r="35" spans="1:13" s="45" customFormat="1" ht="18" customHeight="1" x14ac:dyDescent="0.15">
      <c r="A35" s="37"/>
      <c r="B35" s="57" t="s">
        <v>99</v>
      </c>
      <c r="C35" s="58" t="s">
        <v>0</v>
      </c>
      <c r="D35" s="59" t="s">
        <v>0</v>
      </c>
      <c r="E35" s="60" t="s">
        <v>0</v>
      </c>
      <c r="F35" s="61" t="s">
        <v>0</v>
      </c>
      <c r="G35" s="58" t="s">
        <v>0</v>
      </c>
      <c r="H35" s="59" t="s">
        <v>0</v>
      </c>
      <c r="I35" s="60" t="s">
        <v>0</v>
      </c>
      <c r="J35" s="61" t="s">
        <v>0</v>
      </c>
      <c r="K35" s="62" t="s">
        <v>0</v>
      </c>
      <c r="L35" s="63" t="s">
        <v>0</v>
      </c>
      <c r="M35" s="64" t="s">
        <v>0</v>
      </c>
    </row>
    <row r="36" spans="1:13" s="45" customFormat="1" ht="18" customHeight="1" thickBot="1" x14ac:dyDescent="0.2">
      <c r="A36" s="51"/>
      <c r="B36" s="52" t="s">
        <v>152</v>
      </c>
      <c r="C36" s="53" t="s">
        <v>0</v>
      </c>
      <c r="D36" s="39" t="s">
        <v>0</v>
      </c>
      <c r="E36" s="40" t="s">
        <v>0</v>
      </c>
      <c r="F36" s="41" t="s">
        <v>0</v>
      </c>
      <c r="G36" s="53" t="s">
        <v>0</v>
      </c>
      <c r="H36" s="39" t="s">
        <v>0</v>
      </c>
      <c r="I36" s="40" t="s">
        <v>0</v>
      </c>
      <c r="J36" s="41" t="s">
        <v>0</v>
      </c>
      <c r="K36" s="67" t="s">
        <v>0</v>
      </c>
      <c r="L36" s="68" t="s">
        <v>0</v>
      </c>
      <c r="M36" s="69" t="s">
        <v>0</v>
      </c>
    </row>
    <row r="37" spans="1:13" x14ac:dyDescent="0.4">
      <c r="C37" s="203"/>
      <c r="G37" s="203"/>
    </row>
    <row r="38" spans="1:13" x14ac:dyDescent="0.4">
      <c r="C38" s="203"/>
      <c r="G38" s="203"/>
    </row>
    <row r="39" spans="1:13" x14ac:dyDescent="0.4">
      <c r="C39" s="203"/>
      <c r="G39" s="71"/>
    </row>
    <row r="40" spans="1:13" x14ac:dyDescent="0.4">
      <c r="C40" s="203"/>
      <c r="G40" s="203"/>
    </row>
    <row r="41" spans="1:13" x14ac:dyDescent="0.4">
      <c r="C41" s="203"/>
      <c r="G41" s="203"/>
    </row>
    <row r="42" spans="1:13" x14ac:dyDescent="0.4">
      <c r="C42" s="203"/>
      <c r="G42" s="203"/>
    </row>
    <row r="43" spans="1:13" x14ac:dyDescent="0.4">
      <c r="C43" s="203"/>
      <c r="G43" s="203"/>
    </row>
    <row r="44" spans="1:13" x14ac:dyDescent="0.4">
      <c r="C44" s="203"/>
      <c r="G44" s="203"/>
    </row>
    <row r="45" spans="1:13" x14ac:dyDescent="0.4">
      <c r="C45" s="203"/>
      <c r="G45" s="203"/>
    </row>
    <row r="46" spans="1:13" x14ac:dyDescent="0.4">
      <c r="C46" s="203"/>
      <c r="G46" s="203"/>
    </row>
    <row r="47" spans="1:13" x14ac:dyDescent="0.4">
      <c r="C47" s="203"/>
      <c r="G47" s="203"/>
    </row>
    <row r="48" spans="1:13" x14ac:dyDescent="0.4">
      <c r="C48" s="203"/>
      <c r="G48" s="203"/>
    </row>
    <row r="49" spans="3:7" x14ac:dyDescent="0.4">
      <c r="C49" s="203"/>
      <c r="G49" s="203"/>
    </row>
    <row r="50" spans="3:7" x14ac:dyDescent="0.4">
      <c r="C50" s="203"/>
      <c r="G50" s="203"/>
    </row>
    <row r="51" spans="3:7" x14ac:dyDescent="0.4">
      <c r="C51" s="203"/>
      <c r="G51" s="203"/>
    </row>
    <row r="52" spans="3:7" x14ac:dyDescent="0.4">
      <c r="C52" s="203"/>
      <c r="G52" s="203"/>
    </row>
    <row r="53" spans="3:7" x14ac:dyDescent="0.4">
      <c r="C53" s="203"/>
      <c r="G53" s="203"/>
    </row>
    <row r="54" spans="3:7" x14ac:dyDescent="0.4">
      <c r="C54" s="203"/>
      <c r="G54" s="203"/>
    </row>
    <row r="55" spans="3:7" x14ac:dyDescent="0.4">
      <c r="C55" s="203"/>
      <c r="G55" s="203"/>
    </row>
    <row r="56" spans="3:7" x14ac:dyDescent="0.4">
      <c r="C56" s="203"/>
      <c r="G56" s="203"/>
    </row>
    <row r="57" spans="3:7" x14ac:dyDescent="0.4">
      <c r="C57" s="203"/>
      <c r="G57" s="203"/>
    </row>
    <row r="58" spans="3:7" x14ac:dyDescent="0.4">
      <c r="C58" s="203"/>
      <c r="G58" s="203"/>
    </row>
    <row r="59" spans="3:7" x14ac:dyDescent="0.4">
      <c r="C59" s="203"/>
      <c r="G59" s="203"/>
    </row>
    <row r="60" spans="3:7" x14ac:dyDescent="0.4">
      <c r="C60" s="203"/>
      <c r="G60" s="203"/>
    </row>
    <row r="61" spans="3:7" x14ac:dyDescent="0.4">
      <c r="C61" s="203"/>
      <c r="G61" s="203"/>
    </row>
    <row r="62" spans="3:7" x14ac:dyDescent="0.4">
      <c r="C62" s="203"/>
      <c r="G62" s="203"/>
    </row>
    <row r="63" spans="3:7" x14ac:dyDescent="0.4">
      <c r="C63" s="203"/>
      <c r="G63" s="203"/>
    </row>
    <row r="64" spans="3:7" x14ac:dyDescent="0.4">
      <c r="C64" s="203"/>
      <c r="G64" s="203"/>
    </row>
    <row r="65" spans="3:7" x14ac:dyDescent="0.4">
      <c r="C65" s="203"/>
      <c r="G65" s="203"/>
    </row>
    <row r="66" spans="3:7" x14ac:dyDescent="0.4">
      <c r="C66" s="203"/>
      <c r="G66" s="203"/>
    </row>
    <row r="67" spans="3:7" x14ac:dyDescent="0.4">
      <c r="C67" s="203"/>
      <c r="G67" s="203"/>
    </row>
    <row r="68" spans="3:7" x14ac:dyDescent="0.4">
      <c r="C68" s="203"/>
      <c r="G68" s="203"/>
    </row>
    <row r="69" spans="3:7" x14ac:dyDescent="0.4">
      <c r="C69" s="203"/>
      <c r="G69" s="203"/>
    </row>
    <row r="70" spans="3:7" x14ac:dyDescent="0.4">
      <c r="C70" s="203"/>
      <c r="G70" s="203"/>
    </row>
    <row r="71" spans="3:7" x14ac:dyDescent="0.4">
      <c r="C71" s="203"/>
      <c r="G71" s="203"/>
    </row>
    <row r="72" spans="3:7" x14ac:dyDescent="0.4">
      <c r="C72" s="203"/>
      <c r="G72" s="203"/>
    </row>
  </sheetData>
  <mergeCells count="26">
    <mergeCell ref="A1:B1"/>
    <mergeCell ref="C3:F3"/>
    <mergeCell ref="G3:J3"/>
    <mergeCell ref="K3:M3"/>
    <mergeCell ref="C4:C5"/>
    <mergeCell ref="D4:D5"/>
    <mergeCell ref="E4:F4"/>
    <mergeCell ref="G4:G5"/>
    <mergeCell ref="H4:H5"/>
    <mergeCell ref="I4:J4"/>
    <mergeCell ref="K4:K5"/>
    <mergeCell ref="L4:L5"/>
    <mergeCell ref="M4:M5"/>
    <mergeCell ref="L6:L7"/>
    <mergeCell ref="M6:M7"/>
    <mergeCell ref="A7:B7"/>
    <mergeCell ref="G6:G7"/>
    <mergeCell ref="H6:H7"/>
    <mergeCell ref="I6:I7"/>
    <mergeCell ref="J6:J7"/>
    <mergeCell ref="K6:K7"/>
    <mergeCell ref="A6:B6"/>
    <mergeCell ref="C6:C7"/>
    <mergeCell ref="D6:D7"/>
    <mergeCell ref="E6:E7"/>
    <mergeCell ref="F6:F7"/>
  </mergeCells>
  <phoneticPr fontId="3"/>
  <hyperlinks>
    <hyperlink ref="A1" location="'R3'!A1" display="令和３年度"/>
    <hyperlink ref="A1:B1" location="'h26'!A1" display="'h26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2"/>
  <sheetViews>
    <sheetView showGridLines="0" zoomScale="90" zoomScaleNormal="9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02" customWidth="1"/>
    <col min="2" max="2" width="20.75" style="202" customWidth="1"/>
    <col min="3" max="4" width="11.625" style="201" customWidth="1"/>
    <col min="5" max="5" width="8.625" style="201" customWidth="1"/>
    <col min="6" max="6" width="10.625" style="201" customWidth="1"/>
    <col min="7" max="8" width="11.625" style="201" customWidth="1"/>
    <col min="9" max="9" width="8.625" style="201" customWidth="1"/>
    <col min="10" max="10" width="10.625" style="201" customWidth="1"/>
    <col min="11" max="11" width="9.625" style="70" customWidth="1"/>
    <col min="12" max="12" width="9.625" style="201" customWidth="1"/>
    <col min="13" max="13" width="8.625" style="201" customWidth="1"/>
    <col min="14" max="16384" width="9" style="201"/>
  </cols>
  <sheetData>
    <row r="1" spans="1:13" s="217" customFormat="1" x14ac:dyDescent="0.4">
      <c r="A1" s="327" t="str">
        <f>'h26'!A1</f>
        <v>平成26年度</v>
      </c>
      <c r="B1" s="327"/>
      <c r="C1" s="90"/>
      <c r="D1" s="90"/>
      <c r="E1" s="90"/>
      <c r="F1" s="95" t="str">
        <f ca="1">RIGHT(CELL("filename",$A$1),LEN(CELL("filename",$A$1))-FIND("]",CELL("filename",$A$1)))</f>
        <v>４月中旬</v>
      </c>
      <c r="G1" s="94" t="s">
        <v>71</v>
      </c>
      <c r="H1" s="90"/>
      <c r="I1" s="90"/>
      <c r="J1" s="90"/>
      <c r="K1" s="90"/>
      <c r="L1" s="90"/>
      <c r="M1" s="90"/>
    </row>
    <row r="2" spans="1:13" s="217" customFormat="1" ht="19.5" thickBot="1" x14ac:dyDescent="0.45">
      <c r="A2" s="13"/>
      <c r="B2" s="13" t="str">
        <f>'４月上旬'!B2</f>
        <v>26（2014）年</v>
      </c>
      <c r="C2" s="218">
        <f>'４月（上旬）'!E2</f>
        <v>4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7.100000000000001" customHeight="1" x14ac:dyDescent="0.4">
      <c r="A3" s="216"/>
      <c r="B3" s="215"/>
      <c r="C3" s="323" t="s">
        <v>173</v>
      </c>
      <c r="D3" s="324"/>
      <c r="E3" s="325"/>
      <c r="F3" s="326"/>
      <c r="G3" s="323" t="s">
        <v>172</v>
      </c>
      <c r="H3" s="324"/>
      <c r="I3" s="325"/>
      <c r="J3" s="326"/>
      <c r="K3" s="315" t="s">
        <v>171</v>
      </c>
      <c r="L3" s="316"/>
      <c r="M3" s="317"/>
    </row>
    <row r="4" spans="1:13" ht="17.100000000000001" customHeight="1" x14ac:dyDescent="0.4">
      <c r="A4" s="206"/>
      <c r="B4" s="214"/>
      <c r="C4" s="305" t="s">
        <v>179</v>
      </c>
      <c r="D4" s="340" t="s">
        <v>178</v>
      </c>
      <c r="E4" s="341" t="s">
        <v>168</v>
      </c>
      <c r="F4" s="342"/>
      <c r="G4" s="318" t="str">
        <f>C4</f>
        <v>14'4中旬</v>
      </c>
      <c r="H4" s="338" t="str">
        <f>D4</f>
        <v>13'4中旬</v>
      </c>
      <c r="I4" s="341" t="s">
        <v>168</v>
      </c>
      <c r="J4" s="342"/>
      <c r="K4" s="318" t="str">
        <f>C4</f>
        <v>14'4中旬</v>
      </c>
      <c r="L4" s="319" t="str">
        <f>D4</f>
        <v>13'4中旬</v>
      </c>
      <c r="M4" s="321" t="s">
        <v>167</v>
      </c>
    </row>
    <row r="5" spans="1:13" ht="17.100000000000001" customHeight="1" x14ac:dyDescent="0.4">
      <c r="A5" s="205"/>
      <c r="B5" s="213"/>
      <c r="C5" s="306"/>
      <c r="D5" s="320"/>
      <c r="E5" s="212" t="s">
        <v>166</v>
      </c>
      <c r="F5" s="211" t="s">
        <v>165</v>
      </c>
      <c r="G5" s="306"/>
      <c r="H5" s="339"/>
      <c r="I5" s="212" t="s">
        <v>166</v>
      </c>
      <c r="J5" s="211" t="s">
        <v>165</v>
      </c>
      <c r="K5" s="306"/>
      <c r="L5" s="320"/>
      <c r="M5" s="322"/>
    </row>
    <row r="6" spans="1:13" x14ac:dyDescent="0.4">
      <c r="A6" s="332" t="s">
        <v>164</v>
      </c>
      <c r="B6" s="333"/>
      <c r="C6" s="334">
        <v>159335</v>
      </c>
      <c r="D6" s="348">
        <v>151745</v>
      </c>
      <c r="E6" s="307">
        <v>1.0500181225081551</v>
      </c>
      <c r="F6" s="328">
        <v>7590</v>
      </c>
      <c r="G6" s="334">
        <v>212445</v>
      </c>
      <c r="H6" s="336">
        <v>192979</v>
      </c>
      <c r="I6" s="307">
        <v>1.1008710792366008</v>
      </c>
      <c r="J6" s="328">
        <v>19466</v>
      </c>
      <c r="K6" s="309">
        <v>0.75000588387582667</v>
      </c>
      <c r="L6" s="345">
        <v>0.78632908243902189</v>
      </c>
      <c r="M6" s="313">
        <v>-3.6323198563195214E-2</v>
      </c>
    </row>
    <row r="7" spans="1:13" x14ac:dyDescent="0.4">
      <c r="A7" s="330" t="s">
        <v>163</v>
      </c>
      <c r="B7" s="331"/>
      <c r="C7" s="335"/>
      <c r="D7" s="349"/>
      <c r="E7" s="344"/>
      <c r="F7" s="343"/>
      <c r="G7" s="335"/>
      <c r="H7" s="337"/>
      <c r="I7" s="344"/>
      <c r="J7" s="343"/>
      <c r="K7" s="310"/>
      <c r="L7" s="346"/>
      <c r="M7" s="347"/>
    </row>
    <row r="8" spans="1:13" ht="18" customHeight="1" x14ac:dyDescent="0.4">
      <c r="A8" s="208" t="s">
        <v>162</v>
      </c>
      <c r="B8" s="14"/>
      <c r="C8" s="15">
        <v>75975</v>
      </c>
      <c r="D8" s="16">
        <v>73938</v>
      </c>
      <c r="E8" s="17">
        <v>1.0275501095512456</v>
      </c>
      <c r="F8" s="18">
        <v>2037</v>
      </c>
      <c r="G8" s="15">
        <v>104381</v>
      </c>
      <c r="H8" s="19">
        <v>95984</v>
      </c>
      <c r="I8" s="17">
        <v>1.0874833305550926</v>
      </c>
      <c r="J8" s="18">
        <v>8397</v>
      </c>
      <c r="K8" s="20">
        <v>0.72786235042775982</v>
      </c>
      <c r="L8" s="21">
        <v>0.77031588598099687</v>
      </c>
      <c r="M8" s="210">
        <v>-4.2453535553237054E-2</v>
      </c>
    </row>
    <row r="9" spans="1:13" ht="18" customHeight="1" x14ac:dyDescent="0.4">
      <c r="A9" s="206"/>
      <c r="B9" s="81" t="s">
        <v>157</v>
      </c>
      <c r="C9" s="23">
        <v>35420</v>
      </c>
      <c r="D9" s="24">
        <v>37462</v>
      </c>
      <c r="E9" s="25">
        <v>0.94549143131706792</v>
      </c>
      <c r="F9" s="26">
        <v>-2042</v>
      </c>
      <c r="G9" s="23">
        <v>50354</v>
      </c>
      <c r="H9" s="24">
        <v>50131</v>
      </c>
      <c r="I9" s="25">
        <v>1.0044483453352218</v>
      </c>
      <c r="J9" s="26">
        <v>223</v>
      </c>
      <c r="K9" s="27">
        <v>0.70341978790165627</v>
      </c>
      <c r="L9" s="28">
        <v>0.7472821208433903</v>
      </c>
      <c r="M9" s="209">
        <v>-4.3862332941734028E-2</v>
      </c>
    </row>
    <row r="10" spans="1:13" ht="18" customHeight="1" x14ac:dyDescent="0.4">
      <c r="A10" s="206"/>
      <c r="B10" s="66" t="s">
        <v>156</v>
      </c>
      <c r="C10" s="30">
        <v>3562</v>
      </c>
      <c r="D10" s="31">
        <v>3788</v>
      </c>
      <c r="E10" s="32">
        <v>0.94033790918690607</v>
      </c>
      <c r="F10" s="33">
        <v>-226</v>
      </c>
      <c r="G10" s="30">
        <v>4350</v>
      </c>
      <c r="H10" s="31">
        <v>4390</v>
      </c>
      <c r="I10" s="32">
        <v>0.99088838268792712</v>
      </c>
      <c r="J10" s="33">
        <v>-40</v>
      </c>
      <c r="K10" s="34">
        <v>0.81885057471264366</v>
      </c>
      <c r="L10" s="35">
        <v>0.86287015945330292</v>
      </c>
      <c r="M10" s="36">
        <v>-4.4019584740659257E-2</v>
      </c>
    </row>
    <row r="11" spans="1:13" ht="18" customHeight="1" x14ac:dyDescent="0.4">
      <c r="A11" s="206"/>
      <c r="B11" s="66" t="s">
        <v>154</v>
      </c>
      <c r="C11" s="30">
        <v>36993</v>
      </c>
      <c r="D11" s="31">
        <v>32688</v>
      </c>
      <c r="E11" s="32">
        <v>1.1316997063142438</v>
      </c>
      <c r="F11" s="33">
        <v>4305</v>
      </c>
      <c r="G11" s="30">
        <v>49677</v>
      </c>
      <c r="H11" s="31">
        <v>41463</v>
      </c>
      <c r="I11" s="32">
        <v>1.1981043339845163</v>
      </c>
      <c r="J11" s="33">
        <v>8214</v>
      </c>
      <c r="K11" s="34">
        <v>0.74467057189443808</v>
      </c>
      <c r="L11" s="35">
        <v>0.78836553071413062</v>
      </c>
      <c r="M11" s="36">
        <v>-4.3694958819692542E-2</v>
      </c>
    </row>
    <row r="12" spans="1:13" s="45" customFormat="1" ht="18" customHeight="1" x14ac:dyDescent="0.15">
      <c r="A12" s="37"/>
      <c r="B12" s="52" t="s">
        <v>99</v>
      </c>
      <c r="C12" s="38" t="s">
        <v>0</v>
      </c>
      <c r="D12" s="39" t="s">
        <v>0</v>
      </c>
      <c r="E12" s="40" t="s">
        <v>0</v>
      </c>
      <c r="F12" s="41" t="s">
        <v>0</v>
      </c>
      <c r="G12" s="38" t="s">
        <v>0</v>
      </c>
      <c r="H12" s="39" t="s">
        <v>0</v>
      </c>
      <c r="I12" s="40" t="s">
        <v>0</v>
      </c>
      <c r="J12" s="41" t="s">
        <v>0</v>
      </c>
      <c r="K12" s="42" t="s">
        <v>0</v>
      </c>
      <c r="L12" s="43" t="s">
        <v>0</v>
      </c>
      <c r="M12" s="44" t="s">
        <v>0</v>
      </c>
    </row>
    <row r="13" spans="1:13" ht="18" customHeight="1" x14ac:dyDescent="0.4">
      <c r="A13" s="208" t="s">
        <v>161</v>
      </c>
      <c r="B13" s="14"/>
      <c r="C13" s="15">
        <v>31617</v>
      </c>
      <c r="D13" s="16">
        <v>28503</v>
      </c>
      <c r="E13" s="17">
        <v>1.10925165772024</v>
      </c>
      <c r="F13" s="18">
        <v>3114</v>
      </c>
      <c r="G13" s="15">
        <v>38829</v>
      </c>
      <c r="H13" s="16">
        <v>33750</v>
      </c>
      <c r="I13" s="17">
        <v>1.1504888888888889</v>
      </c>
      <c r="J13" s="18">
        <v>5079</v>
      </c>
      <c r="K13" s="46">
        <v>0.81426253573360119</v>
      </c>
      <c r="L13" s="47">
        <v>0.84453333333333336</v>
      </c>
      <c r="M13" s="48">
        <v>-3.0270797599732169E-2</v>
      </c>
    </row>
    <row r="14" spans="1:13" ht="18" customHeight="1" x14ac:dyDescent="0.4">
      <c r="A14" s="206"/>
      <c r="B14" s="81" t="s">
        <v>157</v>
      </c>
      <c r="C14" s="23">
        <v>7684</v>
      </c>
      <c r="D14" s="24">
        <v>4924</v>
      </c>
      <c r="E14" s="25">
        <v>1.5605199025182779</v>
      </c>
      <c r="F14" s="26">
        <v>2760</v>
      </c>
      <c r="G14" s="23">
        <v>10000</v>
      </c>
      <c r="H14" s="24">
        <v>5000</v>
      </c>
      <c r="I14" s="25">
        <v>2</v>
      </c>
      <c r="J14" s="26">
        <v>5000</v>
      </c>
      <c r="K14" s="49">
        <v>0.76839999999999997</v>
      </c>
      <c r="L14" s="50">
        <v>0.98480000000000001</v>
      </c>
      <c r="M14" s="29">
        <v>-0.21640000000000004</v>
      </c>
    </row>
    <row r="15" spans="1:13" ht="18" customHeight="1" x14ac:dyDescent="0.4">
      <c r="A15" s="206"/>
      <c r="B15" s="66" t="s">
        <v>156</v>
      </c>
      <c r="C15" s="30">
        <v>5004</v>
      </c>
      <c r="D15" s="31">
        <v>5912</v>
      </c>
      <c r="E15" s="32">
        <v>0.84641407307171856</v>
      </c>
      <c r="F15" s="33">
        <v>-908</v>
      </c>
      <c r="G15" s="30">
        <v>5900</v>
      </c>
      <c r="H15" s="31">
        <v>6600</v>
      </c>
      <c r="I15" s="32">
        <v>0.89393939393939392</v>
      </c>
      <c r="J15" s="33">
        <v>-700</v>
      </c>
      <c r="K15" s="34">
        <v>0.84813559322033893</v>
      </c>
      <c r="L15" s="35">
        <v>0.89575757575757575</v>
      </c>
      <c r="M15" s="36">
        <v>-4.7621982537236818E-2</v>
      </c>
    </row>
    <row r="16" spans="1:13" ht="18" customHeight="1" x14ac:dyDescent="0.4">
      <c r="A16" s="206"/>
      <c r="B16" s="66" t="s">
        <v>154</v>
      </c>
      <c r="C16" s="30">
        <v>17902</v>
      </c>
      <c r="D16" s="31">
        <v>17667</v>
      </c>
      <c r="E16" s="32">
        <v>1.0133016358181921</v>
      </c>
      <c r="F16" s="33">
        <v>235</v>
      </c>
      <c r="G16" s="30">
        <v>21331</v>
      </c>
      <c r="H16" s="31">
        <v>22150</v>
      </c>
      <c r="I16" s="32">
        <v>0.96302483069977429</v>
      </c>
      <c r="J16" s="33">
        <v>-819</v>
      </c>
      <c r="K16" s="34">
        <v>0.83924804275467624</v>
      </c>
      <c r="L16" s="35">
        <v>0.79760722347629798</v>
      </c>
      <c r="M16" s="36">
        <v>4.164081927837826E-2</v>
      </c>
    </row>
    <row r="17" spans="1:13" ht="18" customHeight="1" x14ac:dyDescent="0.4">
      <c r="A17" s="206"/>
      <c r="B17" s="66" t="s">
        <v>153</v>
      </c>
      <c r="C17" s="30">
        <v>1027</v>
      </c>
      <c r="D17" s="31">
        <v>0</v>
      </c>
      <c r="E17" s="32" t="e">
        <v>#DIV/0!</v>
      </c>
      <c r="F17" s="33">
        <v>1027</v>
      </c>
      <c r="G17" s="30">
        <v>1598</v>
      </c>
      <c r="H17" s="31">
        <v>0</v>
      </c>
      <c r="I17" s="32" t="e">
        <v>#DIV/0!</v>
      </c>
      <c r="J17" s="33">
        <v>1598</v>
      </c>
      <c r="K17" s="34">
        <v>0.64267834793491863</v>
      </c>
      <c r="L17" s="35" t="s">
        <v>0</v>
      </c>
      <c r="M17" s="36" t="e">
        <v>#VALUE!</v>
      </c>
    </row>
    <row r="18" spans="1:13" s="45" customFormat="1" ht="18" customHeight="1" x14ac:dyDescent="0.15">
      <c r="A18" s="51"/>
      <c r="B18" s="52" t="s">
        <v>99</v>
      </c>
      <c r="C18" s="53" t="s">
        <v>0</v>
      </c>
      <c r="D18" s="39" t="s">
        <v>0</v>
      </c>
      <c r="E18" s="40" t="s">
        <v>0</v>
      </c>
      <c r="F18" s="41" t="s">
        <v>0</v>
      </c>
      <c r="G18" s="53" t="s">
        <v>0</v>
      </c>
      <c r="H18" s="39" t="s">
        <v>0</v>
      </c>
      <c r="I18" s="40" t="s">
        <v>0</v>
      </c>
      <c r="J18" s="41" t="s">
        <v>0</v>
      </c>
      <c r="K18" s="42" t="s">
        <v>0</v>
      </c>
      <c r="L18" s="43" t="s">
        <v>0</v>
      </c>
      <c r="M18" s="44" t="s">
        <v>0</v>
      </c>
    </row>
    <row r="19" spans="1:13" ht="18" customHeight="1" x14ac:dyDescent="0.4">
      <c r="A19" s="208" t="s">
        <v>160</v>
      </c>
      <c r="B19" s="14"/>
      <c r="C19" s="15">
        <v>18409</v>
      </c>
      <c r="D19" s="16">
        <v>16321</v>
      </c>
      <c r="E19" s="17">
        <v>1.1279333374180505</v>
      </c>
      <c r="F19" s="18">
        <v>2088</v>
      </c>
      <c r="G19" s="15">
        <v>25190</v>
      </c>
      <c r="H19" s="19">
        <v>20565</v>
      </c>
      <c r="I19" s="17">
        <v>1.2248966690979821</v>
      </c>
      <c r="J19" s="18">
        <v>4625</v>
      </c>
      <c r="K19" s="46">
        <v>0.73080587534736008</v>
      </c>
      <c r="L19" s="47">
        <v>0.79362995380500856</v>
      </c>
      <c r="M19" s="22">
        <v>-6.282407845764848E-2</v>
      </c>
    </row>
    <row r="20" spans="1:13" ht="18" customHeight="1" x14ac:dyDescent="0.4">
      <c r="A20" s="206"/>
      <c r="B20" s="81" t="s">
        <v>157</v>
      </c>
      <c r="C20" s="23">
        <v>0</v>
      </c>
      <c r="D20" s="24">
        <v>0</v>
      </c>
      <c r="E20" s="25" t="e">
        <v>#DIV/0!</v>
      </c>
      <c r="F20" s="26">
        <v>0</v>
      </c>
      <c r="G20" s="23">
        <v>0</v>
      </c>
      <c r="H20" s="24">
        <v>0</v>
      </c>
      <c r="I20" s="25" t="e">
        <v>#DIV/0!</v>
      </c>
      <c r="J20" s="26">
        <v>0</v>
      </c>
      <c r="K20" s="49" t="s">
        <v>0</v>
      </c>
      <c r="L20" s="50" t="s">
        <v>0</v>
      </c>
      <c r="M20" s="29" t="e">
        <v>#VALUE!</v>
      </c>
    </row>
    <row r="21" spans="1:13" ht="18" customHeight="1" x14ac:dyDescent="0.4">
      <c r="A21" s="206"/>
      <c r="B21" s="66" t="s">
        <v>156</v>
      </c>
      <c r="C21" s="30">
        <v>6523</v>
      </c>
      <c r="D21" s="31">
        <v>6764</v>
      </c>
      <c r="E21" s="32">
        <v>0.96437019515079836</v>
      </c>
      <c r="F21" s="33">
        <v>-241</v>
      </c>
      <c r="G21" s="30">
        <v>8710</v>
      </c>
      <c r="H21" s="31">
        <v>8745</v>
      </c>
      <c r="I21" s="32">
        <v>0.9959977129788451</v>
      </c>
      <c r="J21" s="33">
        <v>-35</v>
      </c>
      <c r="K21" s="34">
        <v>0.74890929965556829</v>
      </c>
      <c r="L21" s="35">
        <v>0.77347055460263003</v>
      </c>
      <c r="M21" s="36">
        <v>-2.4561254947061739E-2</v>
      </c>
    </row>
    <row r="22" spans="1:13" ht="18" customHeight="1" x14ac:dyDescent="0.4">
      <c r="A22" s="206"/>
      <c r="B22" s="66" t="s">
        <v>154</v>
      </c>
      <c r="C22" s="30">
        <v>11886</v>
      </c>
      <c r="D22" s="31">
        <v>9557</v>
      </c>
      <c r="E22" s="32">
        <v>1.2436957204143559</v>
      </c>
      <c r="F22" s="33">
        <v>2329</v>
      </c>
      <c r="G22" s="30">
        <v>16480</v>
      </c>
      <c r="H22" s="31">
        <v>11820</v>
      </c>
      <c r="I22" s="32">
        <v>1.3942470389170898</v>
      </c>
      <c r="J22" s="33">
        <v>4660</v>
      </c>
      <c r="K22" s="34">
        <v>0.72123786407766988</v>
      </c>
      <c r="L22" s="35">
        <v>0.80854483925549914</v>
      </c>
      <c r="M22" s="36">
        <v>-8.730697517782926E-2</v>
      </c>
    </row>
    <row r="23" spans="1:13" s="45" customFormat="1" ht="18" customHeight="1" x14ac:dyDescent="0.15">
      <c r="A23" s="51"/>
      <c r="B23" s="52" t="s">
        <v>99</v>
      </c>
      <c r="C23" s="53" t="s">
        <v>0</v>
      </c>
      <c r="D23" s="39" t="s">
        <v>0</v>
      </c>
      <c r="E23" s="40" t="s">
        <v>0</v>
      </c>
      <c r="F23" s="41" t="s">
        <v>0</v>
      </c>
      <c r="G23" s="53" t="s">
        <v>0</v>
      </c>
      <c r="H23" s="39" t="s">
        <v>0</v>
      </c>
      <c r="I23" s="40" t="s">
        <v>0</v>
      </c>
      <c r="J23" s="41" t="s">
        <v>0</v>
      </c>
      <c r="K23" s="42" t="s">
        <v>0</v>
      </c>
      <c r="L23" s="43" t="s">
        <v>0</v>
      </c>
      <c r="M23" s="44" t="s">
        <v>0</v>
      </c>
    </row>
    <row r="24" spans="1:13" ht="18" customHeight="1" x14ac:dyDescent="0.4">
      <c r="A24" s="208" t="s">
        <v>159</v>
      </c>
      <c r="B24" s="14"/>
      <c r="C24" s="15">
        <v>13859</v>
      </c>
      <c r="D24" s="16">
        <v>13194</v>
      </c>
      <c r="E24" s="17">
        <v>1.0504016977413977</v>
      </c>
      <c r="F24" s="18">
        <v>665</v>
      </c>
      <c r="G24" s="15">
        <v>15715</v>
      </c>
      <c r="H24" s="19">
        <v>14260</v>
      </c>
      <c r="I24" s="17">
        <v>1.1020336605890604</v>
      </c>
      <c r="J24" s="18">
        <v>1455</v>
      </c>
      <c r="K24" s="46">
        <v>0.88189627744193444</v>
      </c>
      <c r="L24" s="47">
        <v>0.92524544179523138</v>
      </c>
      <c r="M24" s="48">
        <v>-4.3349164353296943E-2</v>
      </c>
    </row>
    <row r="25" spans="1:13" ht="18" customHeight="1" x14ac:dyDescent="0.4">
      <c r="A25" s="206"/>
      <c r="B25" s="81" t="s">
        <v>157</v>
      </c>
      <c r="C25" s="23">
        <v>0</v>
      </c>
      <c r="D25" s="24">
        <v>0</v>
      </c>
      <c r="E25" s="25" t="e">
        <v>#DIV/0!</v>
      </c>
      <c r="F25" s="26">
        <v>0</v>
      </c>
      <c r="G25" s="23">
        <v>0</v>
      </c>
      <c r="H25" s="24">
        <v>0</v>
      </c>
      <c r="I25" s="25" t="e">
        <v>#DIV/0!</v>
      </c>
      <c r="J25" s="26">
        <v>0</v>
      </c>
      <c r="K25" s="49" t="s">
        <v>0</v>
      </c>
      <c r="L25" s="50" t="s">
        <v>0</v>
      </c>
      <c r="M25" s="29" t="e">
        <v>#VALUE!</v>
      </c>
    </row>
    <row r="26" spans="1:13" ht="18" customHeight="1" x14ac:dyDescent="0.4">
      <c r="A26" s="206"/>
      <c r="B26" s="66" t="s">
        <v>156</v>
      </c>
      <c r="C26" s="30">
        <v>5177</v>
      </c>
      <c r="D26" s="31">
        <v>5246</v>
      </c>
      <c r="E26" s="32">
        <v>0.9868471216164697</v>
      </c>
      <c r="F26" s="33">
        <v>-69</v>
      </c>
      <c r="G26" s="30">
        <v>5855</v>
      </c>
      <c r="H26" s="31">
        <v>5840</v>
      </c>
      <c r="I26" s="32">
        <v>1.0025684931506849</v>
      </c>
      <c r="J26" s="33">
        <v>15</v>
      </c>
      <c r="K26" s="34">
        <v>0.88420153714773697</v>
      </c>
      <c r="L26" s="35">
        <v>0.89828767123287667</v>
      </c>
      <c r="M26" s="36">
        <v>-1.4086134085139701E-2</v>
      </c>
    </row>
    <row r="27" spans="1:13" ht="18" customHeight="1" x14ac:dyDescent="0.4">
      <c r="A27" s="206"/>
      <c r="B27" s="66" t="s">
        <v>154</v>
      </c>
      <c r="C27" s="30">
        <v>8682</v>
      </c>
      <c r="D27" s="31">
        <v>7948</v>
      </c>
      <c r="E27" s="32">
        <v>1.0923502767991948</v>
      </c>
      <c r="F27" s="33">
        <v>734</v>
      </c>
      <c r="G27" s="30">
        <v>9860</v>
      </c>
      <c r="H27" s="31">
        <v>8420</v>
      </c>
      <c r="I27" s="32">
        <v>1.1710213776722089</v>
      </c>
      <c r="J27" s="33">
        <v>1440</v>
      </c>
      <c r="K27" s="34">
        <v>0.88052738336713998</v>
      </c>
      <c r="L27" s="35">
        <v>0.94394299287410921</v>
      </c>
      <c r="M27" s="36">
        <v>-6.3415609506969228E-2</v>
      </c>
    </row>
    <row r="28" spans="1:13" s="45" customFormat="1" ht="18" customHeight="1" x14ac:dyDescent="0.15">
      <c r="A28" s="51"/>
      <c r="B28" s="52" t="s">
        <v>99</v>
      </c>
      <c r="C28" s="53" t="s">
        <v>0</v>
      </c>
      <c r="D28" s="39" t="s">
        <v>0</v>
      </c>
      <c r="E28" s="40" t="s">
        <v>0</v>
      </c>
      <c r="F28" s="41" t="s">
        <v>0</v>
      </c>
      <c r="G28" s="53" t="s">
        <v>0</v>
      </c>
      <c r="H28" s="39" t="s">
        <v>0</v>
      </c>
      <c r="I28" s="40" t="s">
        <v>0</v>
      </c>
      <c r="J28" s="41" t="s">
        <v>0</v>
      </c>
      <c r="K28" s="42" t="s">
        <v>0</v>
      </c>
      <c r="L28" s="43" t="s">
        <v>0</v>
      </c>
      <c r="M28" s="44" t="s">
        <v>0</v>
      </c>
    </row>
    <row r="29" spans="1:13" ht="18" customHeight="1" x14ac:dyDescent="0.4">
      <c r="A29" s="208" t="s">
        <v>158</v>
      </c>
      <c r="B29" s="14"/>
      <c r="C29" s="15">
        <v>19475</v>
      </c>
      <c r="D29" s="16">
        <v>19789</v>
      </c>
      <c r="E29" s="17">
        <v>0.98413259891859117</v>
      </c>
      <c r="F29" s="18">
        <v>-314</v>
      </c>
      <c r="G29" s="15">
        <v>28330</v>
      </c>
      <c r="H29" s="16">
        <v>28420</v>
      </c>
      <c r="I29" s="17">
        <v>0.99683321604503872</v>
      </c>
      <c r="J29" s="18">
        <v>-90</v>
      </c>
      <c r="K29" s="46">
        <v>0.68743381574302864</v>
      </c>
      <c r="L29" s="47">
        <v>0.69630541871921181</v>
      </c>
      <c r="M29" s="22">
        <v>-8.8716029761831683E-3</v>
      </c>
    </row>
    <row r="30" spans="1:13" ht="18" customHeight="1" x14ac:dyDescent="0.4">
      <c r="A30" s="206"/>
      <c r="B30" s="81" t="s">
        <v>157</v>
      </c>
      <c r="C30" s="23">
        <v>0</v>
      </c>
      <c r="D30" s="24">
        <v>0</v>
      </c>
      <c r="E30" s="25" t="e">
        <v>#DIV/0!</v>
      </c>
      <c r="F30" s="26">
        <v>0</v>
      </c>
      <c r="G30" s="23">
        <v>0</v>
      </c>
      <c r="H30" s="24">
        <v>0</v>
      </c>
      <c r="I30" s="25" t="e">
        <v>#DIV/0!</v>
      </c>
      <c r="J30" s="26">
        <v>0</v>
      </c>
      <c r="K30" s="49" t="s">
        <v>0</v>
      </c>
      <c r="L30" s="50" t="s">
        <v>0</v>
      </c>
      <c r="M30" s="29" t="e">
        <v>#VALUE!</v>
      </c>
    </row>
    <row r="31" spans="1:13" ht="18" customHeight="1" x14ac:dyDescent="0.4">
      <c r="A31" s="206"/>
      <c r="B31" s="66" t="s">
        <v>156</v>
      </c>
      <c r="C31" s="30">
        <v>2242</v>
      </c>
      <c r="D31" s="207">
        <v>2210</v>
      </c>
      <c r="E31" s="32">
        <v>1.0144796380090497</v>
      </c>
      <c r="F31" s="33">
        <v>32</v>
      </c>
      <c r="G31" s="30">
        <v>2900</v>
      </c>
      <c r="H31" s="207">
        <v>2900</v>
      </c>
      <c r="I31" s="32">
        <v>1</v>
      </c>
      <c r="J31" s="33">
        <v>0</v>
      </c>
      <c r="K31" s="34">
        <v>0.77310344827586208</v>
      </c>
      <c r="L31" s="35">
        <v>0.76206896551724135</v>
      </c>
      <c r="M31" s="36">
        <v>1.1034482758620734E-2</v>
      </c>
    </row>
    <row r="32" spans="1:13" ht="18" customHeight="1" x14ac:dyDescent="0.4">
      <c r="A32" s="206"/>
      <c r="B32" s="66" t="s">
        <v>155</v>
      </c>
      <c r="C32" s="30">
        <v>472</v>
      </c>
      <c r="D32" s="31">
        <v>466</v>
      </c>
      <c r="E32" s="32">
        <v>1.0128755364806867</v>
      </c>
      <c r="F32" s="33">
        <v>6</v>
      </c>
      <c r="G32" s="30">
        <v>890</v>
      </c>
      <c r="H32" s="31">
        <v>840</v>
      </c>
      <c r="I32" s="32">
        <v>1.0595238095238095</v>
      </c>
      <c r="J32" s="33">
        <v>50</v>
      </c>
      <c r="K32" s="34">
        <v>0.53033707865168545</v>
      </c>
      <c r="L32" s="35">
        <v>0.55476190476190479</v>
      </c>
      <c r="M32" s="36">
        <v>-2.4424826110219344E-2</v>
      </c>
    </row>
    <row r="33" spans="1:13" ht="18" customHeight="1" x14ac:dyDescent="0.4">
      <c r="A33" s="206"/>
      <c r="B33" s="66" t="s">
        <v>154</v>
      </c>
      <c r="C33" s="30">
        <v>15846</v>
      </c>
      <c r="D33" s="31">
        <v>16453</v>
      </c>
      <c r="E33" s="32">
        <v>0.96310703215219107</v>
      </c>
      <c r="F33" s="33">
        <v>-607</v>
      </c>
      <c r="G33" s="30">
        <v>22920</v>
      </c>
      <c r="H33" s="31">
        <v>23589</v>
      </c>
      <c r="I33" s="32">
        <v>0.97163932341345538</v>
      </c>
      <c r="J33" s="33">
        <v>-669</v>
      </c>
      <c r="K33" s="34">
        <v>0.69136125654450264</v>
      </c>
      <c r="L33" s="35">
        <v>0.6974861164101912</v>
      </c>
      <c r="M33" s="36">
        <v>-6.1248598656885589E-3</v>
      </c>
    </row>
    <row r="34" spans="1:13" ht="18" customHeight="1" x14ac:dyDescent="0.4">
      <c r="A34" s="206"/>
      <c r="B34" s="66" t="s">
        <v>153</v>
      </c>
      <c r="C34" s="30">
        <v>915</v>
      </c>
      <c r="D34" s="31">
        <v>660</v>
      </c>
      <c r="E34" s="32">
        <v>1.3863636363636365</v>
      </c>
      <c r="F34" s="33">
        <v>255</v>
      </c>
      <c r="G34" s="30">
        <v>1620</v>
      </c>
      <c r="H34" s="31">
        <v>1091</v>
      </c>
      <c r="I34" s="32">
        <v>1.4848762603116408</v>
      </c>
      <c r="J34" s="33">
        <v>529</v>
      </c>
      <c r="K34" s="34">
        <v>0.56481481481481477</v>
      </c>
      <c r="L34" s="35">
        <v>0.60494958753437211</v>
      </c>
      <c r="M34" s="36">
        <v>-4.0134772719557343E-2</v>
      </c>
    </row>
    <row r="35" spans="1:13" s="45" customFormat="1" ht="18" customHeight="1" x14ac:dyDescent="0.15">
      <c r="A35" s="37"/>
      <c r="B35" s="57" t="s">
        <v>99</v>
      </c>
      <c r="C35" s="58" t="s">
        <v>0</v>
      </c>
      <c r="D35" s="59" t="s">
        <v>0</v>
      </c>
      <c r="E35" s="60" t="s">
        <v>0</v>
      </c>
      <c r="F35" s="61" t="s">
        <v>0</v>
      </c>
      <c r="G35" s="58" t="s">
        <v>0</v>
      </c>
      <c r="H35" s="59" t="s">
        <v>0</v>
      </c>
      <c r="I35" s="60" t="s">
        <v>0</v>
      </c>
      <c r="J35" s="61" t="s">
        <v>0</v>
      </c>
      <c r="K35" s="62" t="s">
        <v>0</v>
      </c>
      <c r="L35" s="63" t="s">
        <v>0</v>
      </c>
      <c r="M35" s="64" t="s">
        <v>0</v>
      </c>
    </row>
    <row r="36" spans="1:13" s="45" customFormat="1" ht="18" customHeight="1" thickBot="1" x14ac:dyDescent="0.2">
      <c r="A36" s="51"/>
      <c r="B36" s="52" t="s">
        <v>152</v>
      </c>
      <c r="C36" s="53" t="s">
        <v>0</v>
      </c>
      <c r="D36" s="39" t="s">
        <v>0</v>
      </c>
      <c r="E36" s="40" t="s">
        <v>0</v>
      </c>
      <c r="F36" s="41" t="s">
        <v>0</v>
      </c>
      <c r="G36" s="53" t="s">
        <v>0</v>
      </c>
      <c r="H36" s="39" t="s">
        <v>0</v>
      </c>
      <c r="I36" s="40" t="s">
        <v>0</v>
      </c>
      <c r="J36" s="41" t="s">
        <v>0</v>
      </c>
      <c r="K36" s="67" t="s">
        <v>0</v>
      </c>
      <c r="L36" s="68" t="s">
        <v>0</v>
      </c>
      <c r="M36" s="69" t="s">
        <v>0</v>
      </c>
    </row>
    <row r="37" spans="1:13" x14ac:dyDescent="0.4">
      <c r="C37" s="203"/>
      <c r="G37" s="203"/>
    </row>
    <row r="38" spans="1:13" x14ac:dyDescent="0.4">
      <c r="C38" s="203"/>
      <c r="G38" s="203"/>
    </row>
    <row r="39" spans="1:13" x14ac:dyDescent="0.4">
      <c r="C39" s="203"/>
      <c r="G39" s="71"/>
    </row>
    <row r="40" spans="1:13" x14ac:dyDescent="0.4">
      <c r="C40" s="203"/>
      <c r="G40" s="203"/>
    </row>
    <row r="41" spans="1:13" x14ac:dyDescent="0.4">
      <c r="C41" s="203"/>
      <c r="G41" s="203"/>
    </row>
    <row r="42" spans="1:13" x14ac:dyDescent="0.4">
      <c r="C42" s="203"/>
      <c r="G42" s="203"/>
    </row>
    <row r="43" spans="1:13" x14ac:dyDescent="0.4">
      <c r="C43" s="203"/>
      <c r="G43" s="203"/>
    </row>
    <row r="44" spans="1:13" x14ac:dyDescent="0.4">
      <c r="C44" s="203"/>
      <c r="G44" s="203"/>
    </row>
    <row r="45" spans="1:13" x14ac:dyDescent="0.4">
      <c r="C45" s="203"/>
      <c r="G45" s="203"/>
    </row>
    <row r="46" spans="1:13" x14ac:dyDescent="0.4">
      <c r="C46" s="203"/>
      <c r="G46" s="203"/>
    </row>
    <row r="47" spans="1:13" x14ac:dyDescent="0.4">
      <c r="C47" s="203"/>
      <c r="G47" s="203"/>
    </row>
    <row r="48" spans="1:13" x14ac:dyDescent="0.4">
      <c r="C48" s="203"/>
      <c r="G48" s="203"/>
    </row>
    <row r="49" spans="3:7" x14ac:dyDescent="0.4">
      <c r="C49" s="203"/>
      <c r="G49" s="203"/>
    </row>
    <row r="50" spans="3:7" x14ac:dyDescent="0.4">
      <c r="C50" s="203"/>
      <c r="G50" s="203"/>
    </row>
    <row r="51" spans="3:7" x14ac:dyDescent="0.4">
      <c r="C51" s="203"/>
      <c r="G51" s="203"/>
    </row>
    <row r="52" spans="3:7" x14ac:dyDescent="0.4">
      <c r="C52" s="203"/>
      <c r="G52" s="203"/>
    </row>
    <row r="53" spans="3:7" x14ac:dyDescent="0.4">
      <c r="C53" s="203"/>
      <c r="G53" s="203"/>
    </row>
    <row r="54" spans="3:7" x14ac:dyDescent="0.4">
      <c r="C54" s="203"/>
      <c r="G54" s="203"/>
    </row>
    <row r="55" spans="3:7" x14ac:dyDescent="0.4">
      <c r="C55" s="203"/>
      <c r="G55" s="203"/>
    </row>
    <row r="56" spans="3:7" x14ac:dyDescent="0.4">
      <c r="C56" s="203"/>
      <c r="G56" s="203"/>
    </row>
    <row r="57" spans="3:7" x14ac:dyDescent="0.4">
      <c r="C57" s="203"/>
      <c r="G57" s="203"/>
    </row>
    <row r="58" spans="3:7" x14ac:dyDescent="0.4">
      <c r="C58" s="203"/>
      <c r="G58" s="203"/>
    </row>
    <row r="59" spans="3:7" x14ac:dyDescent="0.4">
      <c r="C59" s="203"/>
      <c r="G59" s="203"/>
    </row>
    <row r="60" spans="3:7" x14ac:dyDescent="0.4">
      <c r="C60" s="203"/>
      <c r="G60" s="203"/>
    </row>
    <row r="61" spans="3:7" x14ac:dyDescent="0.4">
      <c r="C61" s="203"/>
      <c r="G61" s="203"/>
    </row>
    <row r="62" spans="3:7" x14ac:dyDescent="0.4">
      <c r="C62" s="203"/>
      <c r="G62" s="203"/>
    </row>
    <row r="63" spans="3:7" x14ac:dyDescent="0.4">
      <c r="C63" s="203"/>
      <c r="G63" s="203"/>
    </row>
    <row r="64" spans="3:7" x14ac:dyDescent="0.4">
      <c r="C64" s="203"/>
      <c r="G64" s="203"/>
    </row>
    <row r="65" spans="2:7" x14ac:dyDescent="0.4">
      <c r="C65" s="203"/>
      <c r="G65" s="203"/>
    </row>
    <row r="66" spans="2:7" x14ac:dyDescent="0.4">
      <c r="C66" s="203"/>
      <c r="G66" s="203"/>
    </row>
    <row r="67" spans="2:7" x14ac:dyDescent="0.4">
      <c r="B67" s="202">
        <v>6025</v>
      </c>
      <c r="C67" s="203"/>
      <c r="F67" s="201">
        <v>10620</v>
      </c>
      <c r="G67" s="203"/>
    </row>
    <row r="68" spans="2:7" x14ac:dyDescent="0.4">
      <c r="C68" s="203"/>
      <c r="G68" s="203"/>
    </row>
    <row r="69" spans="2:7" x14ac:dyDescent="0.4">
      <c r="C69" s="203"/>
      <c r="G69" s="203"/>
    </row>
    <row r="70" spans="2:7" x14ac:dyDescent="0.4">
      <c r="C70" s="203"/>
      <c r="G70" s="203"/>
    </row>
    <row r="71" spans="2:7" x14ac:dyDescent="0.4">
      <c r="C71" s="203"/>
      <c r="G71" s="203"/>
    </row>
    <row r="72" spans="2:7" x14ac:dyDescent="0.4">
      <c r="C72" s="203"/>
      <c r="G72" s="203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26'!A1" display="'h26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2"/>
  <sheetViews>
    <sheetView showGridLines="0" zoomScale="90" zoomScaleNormal="90" zoomScaleSheetLayoutView="90" workbookViewId="0">
      <pane xSplit="2" ySplit="5" topLeftCell="C24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02" customWidth="1"/>
    <col min="2" max="2" width="20.75" style="202" customWidth="1"/>
    <col min="3" max="4" width="11.625" style="201" customWidth="1"/>
    <col min="5" max="5" width="8.625" style="201" customWidth="1"/>
    <col min="6" max="6" width="10.625" style="201" customWidth="1"/>
    <col min="7" max="8" width="11.625" style="201" customWidth="1"/>
    <col min="9" max="9" width="8.625" style="201" customWidth="1"/>
    <col min="10" max="10" width="10.625" style="201" customWidth="1"/>
    <col min="11" max="11" width="9.625" style="70" customWidth="1"/>
    <col min="12" max="12" width="9.625" style="201" customWidth="1"/>
    <col min="13" max="13" width="8.625" style="201" customWidth="1"/>
    <col min="14" max="16384" width="9" style="201"/>
  </cols>
  <sheetData>
    <row r="1" spans="1:13" s="217" customFormat="1" x14ac:dyDescent="0.4">
      <c r="A1" s="327" t="str">
        <f>'h26'!A1</f>
        <v>平成26年度</v>
      </c>
      <c r="B1" s="327"/>
      <c r="C1" s="90"/>
      <c r="D1" s="90"/>
      <c r="E1" s="90"/>
      <c r="F1" s="95" t="str">
        <f ca="1">RIGHT(CELL("filename",$A$1),LEN(CELL("filename",$A$1))-FIND("]",CELL("filename",$A$1)))</f>
        <v>１月中旬</v>
      </c>
      <c r="G1" s="94" t="s">
        <v>71</v>
      </c>
      <c r="H1" s="90"/>
      <c r="I1" s="90"/>
      <c r="J1" s="90"/>
      <c r="K1" s="90"/>
      <c r="L1" s="90"/>
      <c r="M1" s="90"/>
    </row>
    <row r="2" spans="1:13" s="217" customFormat="1" ht="19.5" thickBot="1" x14ac:dyDescent="0.45">
      <c r="A2" s="13"/>
      <c r="B2" s="13" t="s">
        <v>364</v>
      </c>
      <c r="C2" s="218">
        <v>1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7.100000000000001" customHeight="1" x14ac:dyDescent="0.4">
      <c r="A3" s="216"/>
      <c r="B3" s="215"/>
      <c r="C3" s="323" t="s">
        <v>173</v>
      </c>
      <c r="D3" s="324"/>
      <c r="E3" s="325"/>
      <c r="F3" s="326"/>
      <c r="G3" s="323" t="s">
        <v>172</v>
      </c>
      <c r="H3" s="324"/>
      <c r="I3" s="325"/>
      <c r="J3" s="326"/>
      <c r="K3" s="315" t="s">
        <v>171</v>
      </c>
      <c r="L3" s="316"/>
      <c r="M3" s="317"/>
    </row>
    <row r="4" spans="1:13" ht="17.100000000000001" customHeight="1" x14ac:dyDescent="0.4">
      <c r="A4" s="206"/>
      <c r="B4" s="214"/>
      <c r="C4" s="305" t="s">
        <v>363</v>
      </c>
      <c r="D4" s="340" t="s">
        <v>362</v>
      </c>
      <c r="E4" s="341" t="s">
        <v>168</v>
      </c>
      <c r="F4" s="342"/>
      <c r="G4" s="318" t="s">
        <v>361</v>
      </c>
      <c r="H4" s="338" t="s">
        <v>360</v>
      </c>
      <c r="I4" s="341" t="s">
        <v>168</v>
      </c>
      <c r="J4" s="342"/>
      <c r="K4" s="318" t="s">
        <v>361</v>
      </c>
      <c r="L4" s="319" t="s">
        <v>360</v>
      </c>
      <c r="M4" s="321" t="s">
        <v>167</v>
      </c>
    </row>
    <row r="5" spans="1:13" ht="17.100000000000001" customHeight="1" x14ac:dyDescent="0.4">
      <c r="A5" s="205"/>
      <c r="B5" s="213"/>
      <c r="C5" s="306"/>
      <c r="D5" s="320"/>
      <c r="E5" s="212" t="s">
        <v>166</v>
      </c>
      <c r="F5" s="211" t="s">
        <v>165</v>
      </c>
      <c r="G5" s="306"/>
      <c r="H5" s="339"/>
      <c r="I5" s="212" t="s">
        <v>166</v>
      </c>
      <c r="J5" s="211" t="s">
        <v>165</v>
      </c>
      <c r="K5" s="306"/>
      <c r="L5" s="320"/>
      <c r="M5" s="322"/>
    </row>
    <row r="6" spans="1:13" x14ac:dyDescent="0.4">
      <c r="A6" s="332" t="s">
        <v>164</v>
      </c>
      <c r="B6" s="333"/>
      <c r="C6" s="334">
        <v>126077</v>
      </c>
      <c r="D6" s="348">
        <v>128296</v>
      </c>
      <c r="E6" s="307">
        <v>0.98270405936272365</v>
      </c>
      <c r="F6" s="328">
        <v>-2219</v>
      </c>
      <c r="G6" s="334">
        <v>206357</v>
      </c>
      <c r="H6" s="336">
        <v>203501</v>
      </c>
      <c r="I6" s="307">
        <v>1.0140343290696361</v>
      </c>
      <c r="J6" s="328">
        <v>2856</v>
      </c>
      <c r="K6" s="309">
        <v>0.61096546276598318</v>
      </c>
      <c r="L6" s="345">
        <v>0.63044407644188483</v>
      </c>
      <c r="M6" s="313">
        <v>-1.9478613675901646E-2</v>
      </c>
    </row>
    <row r="7" spans="1:13" x14ac:dyDescent="0.4">
      <c r="A7" s="330" t="s">
        <v>163</v>
      </c>
      <c r="B7" s="331"/>
      <c r="C7" s="335"/>
      <c r="D7" s="349"/>
      <c r="E7" s="344"/>
      <c r="F7" s="343"/>
      <c r="G7" s="335"/>
      <c r="H7" s="337"/>
      <c r="I7" s="344"/>
      <c r="J7" s="343"/>
      <c r="K7" s="310"/>
      <c r="L7" s="346"/>
      <c r="M7" s="347"/>
    </row>
    <row r="8" spans="1:13" ht="18" customHeight="1" x14ac:dyDescent="0.4">
      <c r="A8" s="208" t="s">
        <v>162</v>
      </c>
      <c r="B8" s="14"/>
      <c r="C8" s="15">
        <v>66233</v>
      </c>
      <c r="D8" s="16">
        <v>68608</v>
      </c>
      <c r="E8" s="17">
        <v>0.96538304570895528</v>
      </c>
      <c r="F8" s="18">
        <v>-2375</v>
      </c>
      <c r="G8" s="15">
        <v>100994</v>
      </c>
      <c r="H8" s="19">
        <v>104235</v>
      </c>
      <c r="I8" s="17">
        <v>0.96890679714107542</v>
      </c>
      <c r="J8" s="18">
        <v>-3241</v>
      </c>
      <c r="K8" s="20">
        <v>0.65581123631106797</v>
      </c>
      <c r="L8" s="21">
        <v>0.65820501750851446</v>
      </c>
      <c r="M8" s="210">
        <v>-2.3937811974464873E-3</v>
      </c>
    </row>
    <row r="9" spans="1:13" ht="18" customHeight="1" x14ac:dyDescent="0.4">
      <c r="A9" s="206"/>
      <c r="B9" s="81" t="s">
        <v>157</v>
      </c>
      <c r="C9" s="23">
        <v>29144</v>
      </c>
      <c r="D9" s="24">
        <v>31254</v>
      </c>
      <c r="E9" s="25">
        <v>0.93248864145389387</v>
      </c>
      <c r="F9" s="26">
        <v>-2110</v>
      </c>
      <c r="G9" s="23">
        <v>45462</v>
      </c>
      <c r="H9" s="24">
        <v>48778</v>
      </c>
      <c r="I9" s="25">
        <v>0.93201853294518022</v>
      </c>
      <c r="J9" s="26">
        <v>-3316</v>
      </c>
      <c r="K9" s="27">
        <v>0.6410628656900268</v>
      </c>
      <c r="L9" s="28">
        <v>0.64073967772356388</v>
      </c>
      <c r="M9" s="209">
        <v>3.2318796646291226E-4</v>
      </c>
    </row>
    <row r="10" spans="1:13" ht="18" customHeight="1" x14ac:dyDescent="0.4">
      <c r="A10" s="206"/>
      <c r="B10" s="66" t="s">
        <v>156</v>
      </c>
      <c r="C10" s="30">
        <v>2562</v>
      </c>
      <c r="D10" s="31">
        <v>2353</v>
      </c>
      <c r="E10" s="32">
        <v>1.0888227794305143</v>
      </c>
      <c r="F10" s="33">
        <v>209</v>
      </c>
      <c r="G10" s="30">
        <v>4350</v>
      </c>
      <c r="H10" s="31">
        <v>4240</v>
      </c>
      <c r="I10" s="32">
        <v>1.0259433962264151</v>
      </c>
      <c r="J10" s="33">
        <v>110</v>
      </c>
      <c r="K10" s="34">
        <v>0.58896551724137935</v>
      </c>
      <c r="L10" s="35">
        <v>0.55495283018867925</v>
      </c>
      <c r="M10" s="36">
        <v>3.4012687052700108E-2</v>
      </c>
    </row>
    <row r="11" spans="1:13" ht="18" customHeight="1" x14ac:dyDescent="0.4">
      <c r="A11" s="206"/>
      <c r="B11" s="66" t="s">
        <v>154</v>
      </c>
      <c r="C11" s="30">
        <v>34527</v>
      </c>
      <c r="D11" s="31">
        <v>35001</v>
      </c>
      <c r="E11" s="32">
        <v>0.98645752978486334</v>
      </c>
      <c r="F11" s="33">
        <v>-474</v>
      </c>
      <c r="G11" s="30">
        <v>51182</v>
      </c>
      <c r="H11" s="31">
        <v>51217</v>
      </c>
      <c r="I11" s="32">
        <v>0.99931663314914965</v>
      </c>
      <c r="J11" s="33">
        <v>-35</v>
      </c>
      <c r="K11" s="34">
        <v>0.67459263022156224</v>
      </c>
      <c r="L11" s="35">
        <v>0.68338637561747073</v>
      </c>
      <c r="M11" s="36">
        <v>-8.7937453959084921E-3</v>
      </c>
    </row>
    <row r="12" spans="1:13" s="45" customFormat="1" ht="18" customHeight="1" x14ac:dyDescent="0.15">
      <c r="A12" s="37"/>
      <c r="B12" s="52" t="s">
        <v>99</v>
      </c>
      <c r="C12" s="38" t="s">
        <v>0</v>
      </c>
      <c r="D12" s="39" t="s">
        <v>0</v>
      </c>
      <c r="E12" s="40" t="s">
        <v>0</v>
      </c>
      <c r="F12" s="41" t="s">
        <v>0</v>
      </c>
      <c r="G12" s="38" t="s">
        <v>0</v>
      </c>
      <c r="H12" s="39" t="s">
        <v>0</v>
      </c>
      <c r="I12" s="40" t="s">
        <v>0</v>
      </c>
      <c r="J12" s="41" t="s">
        <v>0</v>
      </c>
      <c r="K12" s="42" t="s">
        <v>0</v>
      </c>
      <c r="L12" s="43" t="s">
        <v>0</v>
      </c>
      <c r="M12" s="44" t="s">
        <v>0</v>
      </c>
    </row>
    <row r="13" spans="1:13" ht="18" customHeight="1" x14ac:dyDescent="0.4">
      <c r="A13" s="208" t="s">
        <v>161</v>
      </c>
      <c r="B13" s="14"/>
      <c r="C13" s="15">
        <v>20220</v>
      </c>
      <c r="D13" s="16">
        <v>18638</v>
      </c>
      <c r="E13" s="17">
        <v>1.0848803519690955</v>
      </c>
      <c r="F13" s="18">
        <v>1582</v>
      </c>
      <c r="G13" s="15">
        <v>36479</v>
      </c>
      <c r="H13" s="16">
        <v>30408</v>
      </c>
      <c r="I13" s="17">
        <v>1.1996514075243356</v>
      </c>
      <c r="J13" s="18">
        <v>6071</v>
      </c>
      <c r="K13" s="46">
        <v>0.5542915101839414</v>
      </c>
      <c r="L13" s="47">
        <v>0.61293080768218888</v>
      </c>
      <c r="M13" s="48">
        <v>-5.8639297498247478E-2</v>
      </c>
    </row>
    <row r="14" spans="1:13" ht="18" customHeight="1" x14ac:dyDescent="0.4">
      <c r="A14" s="206"/>
      <c r="B14" s="81" t="s">
        <v>157</v>
      </c>
      <c r="C14" s="23">
        <v>5666</v>
      </c>
      <c r="D14" s="24">
        <v>3733</v>
      </c>
      <c r="E14" s="25">
        <v>1.5178140905437985</v>
      </c>
      <c r="F14" s="26">
        <v>1933</v>
      </c>
      <c r="G14" s="23">
        <v>10000</v>
      </c>
      <c r="H14" s="24">
        <v>5000</v>
      </c>
      <c r="I14" s="25">
        <v>2</v>
      </c>
      <c r="J14" s="26">
        <v>5000</v>
      </c>
      <c r="K14" s="49">
        <v>0.56659999999999999</v>
      </c>
      <c r="L14" s="50">
        <v>0.74660000000000004</v>
      </c>
      <c r="M14" s="29">
        <v>-0.18000000000000005</v>
      </c>
    </row>
    <row r="15" spans="1:13" ht="18" customHeight="1" x14ac:dyDescent="0.4">
      <c r="A15" s="206"/>
      <c r="B15" s="66" t="s">
        <v>156</v>
      </c>
      <c r="C15" s="30">
        <v>2999</v>
      </c>
      <c r="D15" s="31">
        <v>3641</v>
      </c>
      <c r="E15" s="32">
        <v>0.82367481461137049</v>
      </c>
      <c r="F15" s="33">
        <v>-642</v>
      </c>
      <c r="G15" s="30">
        <v>5890</v>
      </c>
      <c r="H15" s="31">
        <v>5895</v>
      </c>
      <c r="I15" s="32">
        <v>0.99915182357930454</v>
      </c>
      <c r="J15" s="33">
        <v>-5</v>
      </c>
      <c r="K15" s="34">
        <v>0.50916808149405768</v>
      </c>
      <c r="L15" s="35">
        <v>0.61764206955046652</v>
      </c>
      <c r="M15" s="36">
        <v>-0.10847398805640884</v>
      </c>
    </row>
    <row r="16" spans="1:13" ht="18" customHeight="1" x14ac:dyDescent="0.4">
      <c r="A16" s="206"/>
      <c r="B16" s="66" t="s">
        <v>154</v>
      </c>
      <c r="C16" s="30">
        <v>11043</v>
      </c>
      <c r="D16" s="31">
        <v>10915</v>
      </c>
      <c r="E16" s="32">
        <v>1.0117269812185066</v>
      </c>
      <c r="F16" s="33">
        <v>128</v>
      </c>
      <c r="G16" s="30">
        <v>18969</v>
      </c>
      <c r="H16" s="31">
        <v>17901</v>
      </c>
      <c r="I16" s="32">
        <v>1.0596614714261774</v>
      </c>
      <c r="J16" s="33">
        <v>1068</v>
      </c>
      <c r="K16" s="34">
        <v>0.5821603669144394</v>
      </c>
      <c r="L16" s="35">
        <v>0.60974247248757052</v>
      </c>
      <c r="M16" s="36">
        <v>-2.7582105573131122E-2</v>
      </c>
    </row>
    <row r="17" spans="1:13" ht="18" customHeight="1" x14ac:dyDescent="0.4">
      <c r="A17" s="206"/>
      <c r="B17" s="66" t="s">
        <v>153</v>
      </c>
      <c r="C17" s="30">
        <v>512</v>
      </c>
      <c r="D17" s="31">
        <v>349</v>
      </c>
      <c r="E17" s="32">
        <v>1.4670487106017192</v>
      </c>
      <c r="F17" s="33">
        <v>163</v>
      </c>
      <c r="G17" s="30">
        <v>1620</v>
      </c>
      <c r="H17" s="31">
        <v>1612</v>
      </c>
      <c r="I17" s="32">
        <v>1.0049627791563276</v>
      </c>
      <c r="J17" s="33">
        <v>8</v>
      </c>
      <c r="K17" s="34">
        <v>0.31604938271604938</v>
      </c>
      <c r="L17" s="35">
        <v>0.21650124069478907</v>
      </c>
      <c r="M17" s="36">
        <v>9.9548142021260305E-2</v>
      </c>
    </row>
    <row r="18" spans="1:13" s="45" customFormat="1" ht="18" customHeight="1" x14ac:dyDescent="0.15">
      <c r="A18" s="51"/>
      <c r="B18" s="52" t="s">
        <v>99</v>
      </c>
      <c r="C18" s="53" t="s">
        <v>0</v>
      </c>
      <c r="D18" s="39" t="s">
        <v>0</v>
      </c>
      <c r="E18" s="40" t="s">
        <v>0</v>
      </c>
      <c r="F18" s="41" t="s">
        <v>0</v>
      </c>
      <c r="G18" s="53" t="s">
        <v>0</v>
      </c>
      <c r="H18" s="39" t="s">
        <v>0</v>
      </c>
      <c r="I18" s="40" t="s">
        <v>0</v>
      </c>
      <c r="J18" s="41" t="s">
        <v>0</v>
      </c>
      <c r="K18" s="42" t="s">
        <v>0</v>
      </c>
      <c r="L18" s="43" t="s">
        <v>0</v>
      </c>
      <c r="M18" s="44" t="s">
        <v>0</v>
      </c>
    </row>
    <row r="19" spans="1:13" ht="18" customHeight="1" x14ac:dyDescent="0.4">
      <c r="A19" s="208" t="s">
        <v>160</v>
      </c>
      <c r="B19" s="14"/>
      <c r="C19" s="15">
        <v>15861</v>
      </c>
      <c r="D19" s="16">
        <v>15417</v>
      </c>
      <c r="E19" s="17">
        <v>1.0287993773107609</v>
      </c>
      <c r="F19" s="18">
        <v>444</v>
      </c>
      <c r="G19" s="15">
        <v>25896</v>
      </c>
      <c r="H19" s="19">
        <v>23455</v>
      </c>
      <c r="I19" s="17">
        <v>1.1040716265188659</v>
      </c>
      <c r="J19" s="18">
        <v>2441</v>
      </c>
      <c r="K19" s="46">
        <v>0.61248841519925856</v>
      </c>
      <c r="L19" s="47">
        <v>0.65730121509273076</v>
      </c>
      <c r="M19" s="22">
        <v>-4.4812799893472199E-2</v>
      </c>
    </row>
    <row r="20" spans="1:13" ht="18" customHeight="1" x14ac:dyDescent="0.4">
      <c r="A20" s="206"/>
      <c r="B20" s="81" t="s">
        <v>157</v>
      </c>
      <c r="C20" s="23">
        <v>0</v>
      </c>
      <c r="D20" s="24">
        <v>0</v>
      </c>
      <c r="E20" s="25" t="e">
        <v>#DIV/0!</v>
      </c>
      <c r="F20" s="26">
        <v>0</v>
      </c>
      <c r="G20" s="23">
        <v>0</v>
      </c>
      <c r="H20" s="24">
        <v>0</v>
      </c>
      <c r="I20" s="25" t="e">
        <v>#DIV/0!</v>
      </c>
      <c r="J20" s="26">
        <v>0</v>
      </c>
      <c r="K20" s="49" t="s">
        <v>0</v>
      </c>
      <c r="L20" s="50" t="s">
        <v>0</v>
      </c>
      <c r="M20" s="29" t="e">
        <v>#VALUE!</v>
      </c>
    </row>
    <row r="21" spans="1:13" ht="18" customHeight="1" x14ac:dyDescent="0.4">
      <c r="A21" s="206"/>
      <c r="B21" s="66" t="s">
        <v>156</v>
      </c>
      <c r="C21" s="30">
        <v>5669</v>
      </c>
      <c r="D21" s="31">
        <v>5529</v>
      </c>
      <c r="E21" s="32">
        <v>1.0253210345451258</v>
      </c>
      <c r="F21" s="33">
        <v>140</v>
      </c>
      <c r="G21" s="30">
        <v>8710</v>
      </c>
      <c r="H21" s="31">
        <v>8705</v>
      </c>
      <c r="I21" s="32">
        <v>1.0005743825387707</v>
      </c>
      <c r="J21" s="33">
        <v>5</v>
      </c>
      <c r="K21" s="34">
        <v>0.65086107921928815</v>
      </c>
      <c r="L21" s="35">
        <v>0.63515221137277422</v>
      </c>
      <c r="M21" s="36">
        <v>1.570886784651393E-2</v>
      </c>
    </row>
    <row r="22" spans="1:13" ht="18" customHeight="1" x14ac:dyDescent="0.4">
      <c r="A22" s="206"/>
      <c r="B22" s="66" t="s">
        <v>154</v>
      </c>
      <c r="C22" s="30">
        <v>10192</v>
      </c>
      <c r="D22" s="31">
        <v>9888</v>
      </c>
      <c r="E22" s="32">
        <v>1.0307443365695792</v>
      </c>
      <c r="F22" s="33">
        <v>304</v>
      </c>
      <c r="G22" s="30">
        <v>17186</v>
      </c>
      <c r="H22" s="31">
        <v>14750</v>
      </c>
      <c r="I22" s="32">
        <v>1.1651525423728815</v>
      </c>
      <c r="J22" s="33">
        <v>2436</v>
      </c>
      <c r="K22" s="34">
        <v>0.59304084720121031</v>
      </c>
      <c r="L22" s="35">
        <v>0.6703728813559322</v>
      </c>
      <c r="M22" s="36">
        <v>-7.7332034154721896E-2</v>
      </c>
    </row>
    <row r="23" spans="1:13" s="45" customFormat="1" ht="18" customHeight="1" x14ac:dyDescent="0.15">
      <c r="A23" s="51"/>
      <c r="B23" s="52" t="s">
        <v>99</v>
      </c>
      <c r="C23" s="53" t="s">
        <v>0</v>
      </c>
      <c r="D23" s="39" t="s">
        <v>0</v>
      </c>
      <c r="E23" s="40" t="s">
        <v>0</v>
      </c>
      <c r="F23" s="41" t="s">
        <v>0</v>
      </c>
      <c r="G23" s="53" t="s">
        <v>0</v>
      </c>
      <c r="H23" s="39" t="s">
        <v>0</v>
      </c>
      <c r="I23" s="40" t="s">
        <v>0</v>
      </c>
      <c r="J23" s="41" t="s">
        <v>0</v>
      </c>
      <c r="K23" s="42" t="s">
        <v>0</v>
      </c>
      <c r="L23" s="43" t="s">
        <v>0</v>
      </c>
      <c r="M23" s="44" t="s">
        <v>0</v>
      </c>
    </row>
    <row r="24" spans="1:13" ht="18" customHeight="1" x14ac:dyDescent="0.4">
      <c r="A24" s="208" t="s">
        <v>159</v>
      </c>
      <c r="B24" s="14"/>
      <c r="C24" s="15">
        <v>10353</v>
      </c>
      <c r="D24" s="16">
        <v>10448</v>
      </c>
      <c r="E24" s="17">
        <v>0.99090735068912705</v>
      </c>
      <c r="F24" s="18">
        <v>-95</v>
      </c>
      <c r="G24" s="15">
        <v>15280</v>
      </c>
      <c r="H24" s="19">
        <v>15301</v>
      </c>
      <c r="I24" s="17">
        <v>0.99862754068361548</v>
      </c>
      <c r="J24" s="18">
        <v>-21</v>
      </c>
      <c r="K24" s="46">
        <v>0.67755235602094244</v>
      </c>
      <c r="L24" s="47">
        <v>0.68283118750408467</v>
      </c>
      <c r="M24" s="48">
        <v>-5.2788314831422323E-3</v>
      </c>
    </row>
    <row r="25" spans="1:13" ht="18" customHeight="1" x14ac:dyDescent="0.4">
      <c r="A25" s="206"/>
      <c r="B25" s="81" t="s">
        <v>157</v>
      </c>
      <c r="C25" s="23">
        <v>0</v>
      </c>
      <c r="D25" s="24">
        <v>0</v>
      </c>
      <c r="E25" s="25" t="e">
        <v>#DIV/0!</v>
      </c>
      <c r="F25" s="26">
        <v>0</v>
      </c>
      <c r="G25" s="23">
        <v>0</v>
      </c>
      <c r="H25" s="24">
        <v>0</v>
      </c>
      <c r="I25" s="25" t="e">
        <v>#DIV/0!</v>
      </c>
      <c r="J25" s="26">
        <v>0</v>
      </c>
      <c r="K25" s="49" t="s">
        <v>0</v>
      </c>
      <c r="L25" s="50" t="s">
        <v>0</v>
      </c>
      <c r="M25" s="29" t="e">
        <v>#VALUE!</v>
      </c>
    </row>
    <row r="26" spans="1:13" ht="18" customHeight="1" x14ac:dyDescent="0.4">
      <c r="A26" s="206"/>
      <c r="B26" s="66" t="s">
        <v>156</v>
      </c>
      <c r="C26" s="30">
        <v>4676</v>
      </c>
      <c r="D26" s="31">
        <v>4651</v>
      </c>
      <c r="E26" s="32">
        <v>1.0053751881315847</v>
      </c>
      <c r="F26" s="33">
        <v>25</v>
      </c>
      <c r="G26" s="30">
        <v>5850</v>
      </c>
      <c r="H26" s="31">
        <v>5845</v>
      </c>
      <c r="I26" s="32">
        <v>1.0008554319931566</v>
      </c>
      <c r="J26" s="33">
        <v>5</v>
      </c>
      <c r="K26" s="34">
        <v>0.7993162393162393</v>
      </c>
      <c r="L26" s="35">
        <v>0.79572284003421723</v>
      </c>
      <c r="M26" s="36">
        <v>3.5933992820220695E-3</v>
      </c>
    </row>
    <row r="27" spans="1:13" ht="18" customHeight="1" x14ac:dyDescent="0.4">
      <c r="A27" s="206"/>
      <c r="B27" s="66" t="s">
        <v>154</v>
      </c>
      <c r="C27" s="30">
        <v>5677</v>
      </c>
      <c r="D27" s="31">
        <v>5797</v>
      </c>
      <c r="E27" s="32">
        <v>0.97929963774366047</v>
      </c>
      <c r="F27" s="33">
        <v>-120</v>
      </c>
      <c r="G27" s="30">
        <v>9430</v>
      </c>
      <c r="H27" s="31">
        <v>9456</v>
      </c>
      <c r="I27" s="32">
        <v>0.9972504230118443</v>
      </c>
      <c r="J27" s="33">
        <v>-26</v>
      </c>
      <c r="K27" s="34">
        <v>0.6020148462354189</v>
      </c>
      <c r="L27" s="35">
        <v>0.6130499153976311</v>
      </c>
      <c r="M27" s="36">
        <v>-1.1035069162212197E-2</v>
      </c>
    </row>
    <row r="28" spans="1:13" s="45" customFormat="1" ht="18" customHeight="1" x14ac:dyDescent="0.15">
      <c r="A28" s="51"/>
      <c r="B28" s="52" t="s">
        <v>99</v>
      </c>
      <c r="C28" s="53" t="s">
        <v>0</v>
      </c>
      <c r="D28" s="39" t="s">
        <v>0</v>
      </c>
      <c r="E28" s="40" t="s">
        <v>0</v>
      </c>
      <c r="F28" s="41" t="s">
        <v>0</v>
      </c>
      <c r="G28" s="53" t="s">
        <v>0</v>
      </c>
      <c r="H28" s="39" t="s">
        <v>0</v>
      </c>
      <c r="I28" s="40" t="s">
        <v>0</v>
      </c>
      <c r="J28" s="41" t="s">
        <v>0</v>
      </c>
      <c r="K28" s="42" t="s">
        <v>0</v>
      </c>
      <c r="L28" s="43" t="s">
        <v>0</v>
      </c>
      <c r="M28" s="44" t="s">
        <v>0</v>
      </c>
    </row>
    <row r="29" spans="1:13" ht="18" customHeight="1" x14ac:dyDescent="0.4">
      <c r="A29" s="208" t="s">
        <v>158</v>
      </c>
      <c r="B29" s="14"/>
      <c r="C29" s="15">
        <v>13410</v>
      </c>
      <c r="D29" s="16">
        <v>15185</v>
      </c>
      <c r="E29" s="17">
        <v>0.88310833058939742</v>
      </c>
      <c r="F29" s="18">
        <v>-1775</v>
      </c>
      <c r="G29" s="15">
        <v>27708</v>
      </c>
      <c r="H29" s="16">
        <v>30102</v>
      </c>
      <c r="I29" s="17">
        <v>0.92047040063783137</v>
      </c>
      <c r="J29" s="18">
        <v>-2394</v>
      </c>
      <c r="K29" s="46">
        <v>0.48397574707665658</v>
      </c>
      <c r="L29" s="47">
        <v>0.50445153145970367</v>
      </c>
      <c r="M29" s="22">
        <v>-2.0475784383047091E-2</v>
      </c>
    </row>
    <row r="30" spans="1:13" ht="18" customHeight="1" x14ac:dyDescent="0.4">
      <c r="A30" s="206"/>
      <c r="B30" s="81" t="s">
        <v>157</v>
      </c>
      <c r="C30" s="23">
        <v>0</v>
      </c>
      <c r="D30" s="24">
        <v>0</v>
      </c>
      <c r="E30" s="25" t="e">
        <v>#DIV/0!</v>
      </c>
      <c r="F30" s="26">
        <v>0</v>
      </c>
      <c r="G30" s="23">
        <v>0</v>
      </c>
      <c r="H30" s="24">
        <v>0</v>
      </c>
      <c r="I30" s="25" t="e">
        <v>#DIV/0!</v>
      </c>
      <c r="J30" s="26">
        <v>0</v>
      </c>
      <c r="K30" s="49" t="s">
        <v>0</v>
      </c>
      <c r="L30" s="50" t="s">
        <v>0</v>
      </c>
      <c r="M30" s="29" t="e">
        <v>#VALUE!</v>
      </c>
    </row>
    <row r="31" spans="1:13" ht="18" customHeight="1" x14ac:dyDescent="0.4">
      <c r="A31" s="206"/>
      <c r="B31" s="66" t="s">
        <v>156</v>
      </c>
      <c r="C31" s="30">
        <v>1966</v>
      </c>
      <c r="D31" s="207">
        <v>2118</v>
      </c>
      <c r="E31" s="32">
        <v>0.92823418319169027</v>
      </c>
      <c r="F31" s="33">
        <v>-152</v>
      </c>
      <c r="G31" s="30">
        <v>2900</v>
      </c>
      <c r="H31" s="207">
        <v>3810</v>
      </c>
      <c r="I31" s="32">
        <v>0.76115485564304464</v>
      </c>
      <c r="J31" s="33">
        <v>-910</v>
      </c>
      <c r="K31" s="34">
        <v>0.6779310344827586</v>
      </c>
      <c r="L31" s="35">
        <v>0.55590551181102366</v>
      </c>
      <c r="M31" s="36">
        <v>0.12202552267173494</v>
      </c>
    </row>
    <row r="32" spans="1:13" ht="18" customHeight="1" x14ac:dyDescent="0.4">
      <c r="A32" s="206"/>
      <c r="B32" s="66" t="s">
        <v>155</v>
      </c>
      <c r="C32" s="30">
        <v>402</v>
      </c>
      <c r="D32" s="31">
        <v>471</v>
      </c>
      <c r="E32" s="32">
        <v>0.85350318471337583</v>
      </c>
      <c r="F32" s="33">
        <v>-69</v>
      </c>
      <c r="G32" s="30">
        <v>890</v>
      </c>
      <c r="H32" s="31">
        <v>879</v>
      </c>
      <c r="I32" s="32">
        <v>1.012514220705347</v>
      </c>
      <c r="J32" s="33">
        <v>11</v>
      </c>
      <c r="K32" s="34">
        <v>0.45168539325842699</v>
      </c>
      <c r="L32" s="35">
        <v>0.53583617747440271</v>
      </c>
      <c r="M32" s="36">
        <v>-8.4150784215975716E-2</v>
      </c>
    </row>
    <row r="33" spans="1:13" ht="18" customHeight="1" x14ac:dyDescent="0.4">
      <c r="A33" s="206"/>
      <c r="B33" s="66" t="s">
        <v>154</v>
      </c>
      <c r="C33" s="30">
        <v>10152</v>
      </c>
      <c r="D33" s="31">
        <v>11952</v>
      </c>
      <c r="E33" s="32">
        <v>0.8493975903614458</v>
      </c>
      <c r="F33" s="33">
        <v>-1800</v>
      </c>
      <c r="G33" s="30">
        <v>22293</v>
      </c>
      <c r="H33" s="31">
        <v>23787</v>
      </c>
      <c r="I33" s="32">
        <v>0.93719258418463869</v>
      </c>
      <c r="J33" s="33">
        <v>-1494</v>
      </c>
      <c r="K33" s="34">
        <v>0.4553895841744045</v>
      </c>
      <c r="L33" s="35">
        <v>0.5024593265228906</v>
      </c>
      <c r="M33" s="36">
        <v>-4.7069742348486099E-2</v>
      </c>
    </row>
    <row r="34" spans="1:13" ht="18" customHeight="1" x14ac:dyDescent="0.4">
      <c r="A34" s="206"/>
      <c r="B34" s="66" t="s">
        <v>153</v>
      </c>
      <c r="C34" s="30">
        <v>890</v>
      </c>
      <c r="D34" s="31">
        <v>644</v>
      </c>
      <c r="E34" s="32">
        <v>1.3819875776397517</v>
      </c>
      <c r="F34" s="33">
        <v>246</v>
      </c>
      <c r="G34" s="30">
        <v>1625</v>
      </c>
      <c r="H34" s="31">
        <v>1626</v>
      </c>
      <c r="I34" s="32">
        <v>0.99938499384993851</v>
      </c>
      <c r="J34" s="33">
        <v>-1</v>
      </c>
      <c r="K34" s="34">
        <v>0.5476923076923077</v>
      </c>
      <c r="L34" s="35">
        <v>0.39606396063960642</v>
      </c>
      <c r="M34" s="36">
        <v>0.15162834705270128</v>
      </c>
    </row>
    <row r="35" spans="1:13" s="45" customFormat="1" ht="18" customHeight="1" x14ac:dyDescent="0.15">
      <c r="A35" s="37"/>
      <c r="B35" s="57" t="s">
        <v>99</v>
      </c>
      <c r="C35" s="58" t="s">
        <v>0</v>
      </c>
      <c r="D35" s="59" t="s">
        <v>0</v>
      </c>
      <c r="E35" s="60" t="s">
        <v>0</v>
      </c>
      <c r="F35" s="61" t="s">
        <v>0</v>
      </c>
      <c r="G35" s="58" t="s">
        <v>0</v>
      </c>
      <c r="H35" s="59" t="s">
        <v>0</v>
      </c>
      <c r="I35" s="60" t="s">
        <v>0</v>
      </c>
      <c r="J35" s="61" t="s">
        <v>0</v>
      </c>
      <c r="K35" s="62" t="s">
        <v>0</v>
      </c>
      <c r="L35" s="63" t="s">
        <v>0</v>
      </c>
      <c r="M35" s="64" t="s">
        <v>0</v>
      </c>
    </row>
    <row r="36" spans="1:13" s="45" customFormat="1" ht="18" customHeight="1" thickBot="1" x14ac:dyDescent="0.2">
      <c r="A36" s="51"/>
      <c r="B36" s="52" t="s">
        <v>152</v>
      </c>
      <c r="C36" s="53" t="s">
        <v>0</v>
      </c>
      <c r="D36" s="39" t="s">
        <v>0</v>
      </c>
      <c r="E36" s="40" t="s">
        <v>0</v>
      </c>
      <c r="F36" s="41" t="s">
        <v>0</v>
      </c>
      <c r="G36" s="53" t="s">
        <v>0</v>
      </c>
      <c r="H36" s="39" t="s">
        <v>0</v>
      </c>
      <c r="I36" s="40" t="s">
        <v>0</v>
      </c>
      <c r="J36" s="41" t="s">
        <v>0</v>
      </c>
      <c r="K36" s="67" t="s">
        <v>0</v>
      </c>
      <c r="L36" s="68" t="s">
        <v>0</v>
      </c>
      <c r="M36" s="69" t="s">
        <v>0</v>
      </c>
    </row>
    <row r="37" spans="1:13" x14ac:dyDescent="0.4">
      <c r="C37" s="203"/>
      <c r="G37" s="203"/>
    </row>
    <row r="38" spans="1:13" x14ac:dyDescent="0.4">
      <c r="C38" s="203"/>
      <c r="G38" s="203"/>
    </row>
    <row r="39" spans="1:13" x14ac:dyDescent="0.4">
      <c r="C39" s="203"/>
      <c r="G39" s="71"/>
    </row>
    <row r="40" spans="1:13" x14ac:dyDescent="0.4">
      <c r="C40" s="203"/>
      <c r="G40" s="203"/>
    </row>
    <row r="41" spans="1:13" x14ac:dyDescent="0.4">
      <c r="C41" s="203"/>
      <c r="G41" s="203"/>
    </row>
    <row r="42" spans="1:13" x14ac:dyDescent="0.4">
      <c r="C42" s="203"/>
      <c r="G42" s="203"/>
    </row>
    <row r="43" spans="1:13" x14ac:dyDescent="0.4">
      <c r="C43" s="203"/>
      <c r="G43" s="203"/>
    </row>
    <row r="44" spans="1:13" x14ac:dyDescent="0.4">
      <c r="C44" s="203"/>
      <c r="G44" s="203"/>
    </row>
    <row r="45" spans="1:13" x14ac:dyDescent="0.4">
      <c r="C45" s="203"/>
      <c r="G45" s="203"/>
    </row>
    <row r="46" spans="1:13" x14ac:dyDescent="0.4">
      <c r="C46" s="203"/>
      <c r="G46" s="203"/>
    </row>
    <row r="47" spans="1:13" x14ac:dyDescent="0.4">
      <c r="C47" s="203"/>
      <c r="G47" s="203"/>
    </row>
    <row r="48" spans="1:13" x14ac:dyDescent="0.4">
      <c r="C48" s="203"/>
      <c r="G48" s="203"/>
    </row>
    <row r="49" spans="3:7" x14ac:dyDescent="0.4">
      <c r="C49" s="203"/>
      <c r="G49" s="203"/>
    </row>
    <row r="50" spans="3:7" x14ac:dyDescent="0.4">
      <c r="C50" s="203"/>
      <c r="G50" s="203"/>
    </row>
    <row r="51" spans="3:7" x14ac:dyDescent="0.4">
      <c r="C51" s="203"/>
      <c r="G51" s="203"/>
    </row>
    <row r="52" spans="3:7" x14ac:dyDescent="0.4">
      <c r="C52" s="203"/>
      <c r="G52" s="203"/>
    </row>
    <row r="53" spans="3:7" x14ac:dyDescent="0.4">
      <c r="C53" s="203"/>
      <c r="G53" s="203"/>
    </row>
    <row r="54" spans="3:7" x14ac:dyDescent="0.4">
      <c r="C54" s="203"/>
      <c r="G54" s="203"/>
    </row>
    <row r="55" spans="3:7" x14ac:dyDescent="0.4">
      <c r="C55" s="203"/>
      <c r="G55" s="203"/>
    </row>
    <row r="56" spans="3:7" x14ac:dyDescent="0.4">
      <c r="C56" s="203"/>
      <c r="G56" s="203"/>
    </row>
    <row r="57" spans="3:7" x14ac:dyDescent="0.4">
      <c r="C57" s="203"/>
      <c r="G57" s="203"/>
    </row>
    <row r="58" spans="3:7" x14ac:dyDescent="0.4">
      <c r="C58" s="203"/>
      <c r="G58" s="203"/>
    </row>
    <row r="59" spans="3:7" x14ac:dyDescent="0.4">
      <c r="C59" s="203"/>
      <c r="G59" s="203"/>
    </row>
    <row r="60" spans="3:7" x14ac:dyDescent="0.4">
      <c r="C60" s="203"/>
      <c r="G60" s="203"/>
    </row>
    <row r="61" spans="3:7" x14ac:dyDescent="0.4">
      <c r="C61" s="203"/>
      <c r="G61" s="203"/>
    </row>
    <row r="62" spans="3:7" x14ac:dyDescent="0.4">
      <c r="C62" s="203"/>
      <c r="G62" s="203"/>
    </row>
    <row r="63" spans="3:7" x14ac:dyDescent="0.4">
      <c r="C63" s="203"/>
      <c r="G63" s="203"/>
    </row>
    <row r="64" spans="3:7" x14ac:dyDescent="0.4">
      <c r="C64" s="203"/>
      <c r="G64" s="203"/>
    </row>
    <row r="65" spans="3:7" x14ac:dyDescent="0.4">
      <c r="C65" s="203"/>
      <c r="G65" s="203"/>
    </row>
    <row r="66" spans="3:7" x14ac:dyDescent="0.4">
      <c r="C66" s="203"/>
      <c r="G66" s="203"/>
    </row>
    <row r="67" spans="3:7" x14ac:dyDescent="0.4">
      <c r="C67" s="203"/>
      <c r="G67" s="203"/>
    </row>
    <row r="68" spans="3:7" x14ac:dyDescent="0.4">
      <c r="C68" s="203"/>
      <c r="G68" s="203"/>
    </row>
    <row r="69" spans="3:7" x14ac:dyDescent="0.4">
      <c r="C69" s="203"/>
      <c r="G69" s="203"/>
    </row>
    <row r="70" spans="3:7" x14ac:dyDescent="0.4">
      <c r="C70" s="203"/>
      <c r="G70" s="203"/>
    </row>
    <row r="71" spans="3:7" x14ac:dyDescent="0.4">
      <c r="C71" s="203"/>
      <c r="G71" s="203"/>
    </row>
    <row r="72" spans="3:7" x14ac:dyDescent="0.4">
      <c r="C72" s="203"/>
      <c r="G72" s="203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26'!A1" display="'h26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2"/>
  <sheetViews>
    <sheetView showGridLines="0" zoomScale="90" zoomScaleNormal="90" zoomScaleSheetLayoutView="90" workbookViewId="0">
      <pane xSplit="2" ySplit="5" topLeftCell="C24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02" customWidth="1"/>
    <col min="2" max="2" width="20.75" style="202" customWidth="1"/>
    <col min="3" max="4" width="11.625" style="201" customWidth="1"/>
    <col min="5" max="5" width="8.625" style="201" customWidth="1"/>
    <col min="6" max="6" width="10.625" style="201" customWidth="1"/>
    <col min="7" max="8" width="11.625" style="201" customWidth="1"/>
    <col min="9" max="9" width="8.625" style="201" customWidth="1"/>
    <col min="10" max="10" width="10.625" style="201" customWidth="1"/>
    <col min="11" max="11" width="9.625" style="70" customWidth="1"/>
    <col min="12" max="12" width="9.625" style="201" customWidth="1"/>
    <col min="13" max="13" width="8.625" style="201" customWidth="1"/>
    <col min="14" max="16384" width="9" style="201"/>
  </cols>
  <sheetData>
    <row r="1" spans="1:13" s="217" customFormat="1" x14ac:dyDescent="0.4">
      <c r="A1" s="327" t="str">
        <f>'h26'!A1</f>
        <v>平成26年度</v>
      </c>
      <c r="B1" s="327"/>
      <c r="C1" s="90"/>
      <c r="D1" s="90"/>
      <c r="E1" s="90"/>
      <c r="F1" s="95" t="str">
        <f ca="1">RIGHT(CELL("filename",$A$1),LEN(CELL("filename",$A$1))-FIND("]",CELL("filename",$A$1)))</f>
        <v>１月下旬</v>
      </c>
      <c r="G1" s="94" t="s">
        <v>71</v>
      </c>
      <c r="H1" s="90"/>
      <c r="I1" s="90"/>
      <c r="J1" s="90"/>
      <c r="K1" s="90"/>
      <c r="L1" s="90"/>
      <c r="M1" s="90"/>
    </row>
    <row r="2" spans="1:13" s="217" customFormat="1" ht="19.5" thickBot="1" x14ac:dyDescent="0.45">
      <c r="A2" s="13"/>
      <c r="B2" s="13" t="s">
        <v>364</v>
      </c>
      <c r="C2" s="218">
        <v>1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7.100000000000001" customHeight="1" x14ac:dyDescent="0.4">
      <c r="A3" s="216"/>
      <c r="B3" s="215"/>
      <c r="C3" s="323" t="s">
        <v>173</v>
      </c>
      <c r="D3" s="324"/>
      <c r="E3" s="325"/>
      <c r="F3" s="326"/>
      <c r="G3" s="323" t="s">
        <v>172</v>
      </c>
      <c r="H3" s="324"/>
      <c r="I3" s="325"/>
      <c r="J3" s="326"/>
      <c r="K3" s="315" t="s">
        <v>171</v>
      </c>
      <c r="L3" s="316"/>
      <c r="M3" s="317"/>
    </row>
    <row r="4" spans="1:13" ht="17.100000000000001" customHeight="1" x14ac:dyDescent="0.4">
      <c r="A4" s="206"/>
      <c r="B4" s="214"/>
      <c r="C4" s="305" t="s">
        <v>368</v>
      </c>
      <c r="D4" s="340" t="s">
        <v>367</v>
      </c>
      <c r="E4" s="341" t="s">
        <v>168</v>
      </c>
      <c r="F4" s="342"/>
      <c r="G4" s="318" t="s">
        <v>366</v>
      </c>
      <c r="H4" s="338" t="s">
        <v>365</v>
      </c>
      <c r="I4" s="341" t="s">
        <v>168</v>
      </c>
      <c r="J4" s="342"/>
      <c r="K4" s="318" t="s">
        <v>366</v>
      </c>
      <c r="L4" s="319" t="s">
        <v>365</v>
      </c>
      <c r="M4" s="321" t="s">
        <v>167</v>
      </c>
    </row>
    <row r="5" spans="1:13" ht="17.100000000000001" customHeight="1" x14ac:dyDescent="0.4">
      <c r="A5" s="205"/>
      <c r="B5" s="213"/>
      <c r="C5" s="306"/>
      <c r="D5" s="320"/>
      <c r="E5" s="212" t="s">
        <v>166</v>
      </c>
      <c r="F5" s="211" t="s">
        <v>165</v>
      </c>
      <c r="G5" s="306"/>
      <c r="H5" s="339"/>
      <c r="I5" s="212" t="s">
        <v>166</v>
      </c>
      <c r="J5" s="211" t="s">
        <v>165</v>
      </c>
      <c r="K5" s="306"/>
      <c r="L5" s="320"/>
      <c r="M5" s="322"/>
    </row>
    <row r="6" spans="1:13" x14ac:dyDescent="0.4">
      <c r="A6" s="332" t="s">
        <v>164</v>
      </c>
      <c r="B6" s="333"/>
      <c r="C6" s="334">
        <v>162295</v>
      </c>
      <c r="D6" s="348">
        <v>154641</v>
      </c>
      <c r="E6" s="307">
        <v>1.0494952826223318</v>
      </c>
      <c r="F6" s="328">
        <v>7654</v>
      </c>
      <c r="G6" s="334">
        <v>228782</v>
      </c>
      <c r="H6" s="336">
        <v>222183</v>
      </c>
      <c r="I6" s="307">
        <v>1.0297007421809949</v>
      </c>
      <c r="J6" s="328">
        <v>6599</v>
      </c>
      <c r="K6" s="309">
        <v>0.70938710213216072</v>
      </c>
      <c r="L6" s="345">
        <v>0.69600734529644481</v>
      </c>
      <c r="M6" s="313">
        <v>1.3379756835715906E-2</v>
      </c>
    </row>
    <row r="7" spans="1:13" x14ac:dyDescent="0.4">
      <c r="A7" s="330" t="s">
        <v>163</v>
      </c>
      <c r="B7" s="331"/>
      <c r="C7" s="335"/>
      <c r="D7" s="349"/>
      <c r="E7" s="344"/>
      <c r="F7" s="343"/>
      <c r="G7" s="335"/>
      <c r="H7" s="337"/>
      <c r="I7" s="344"/>
      <c r="J7" s="343"/>
      <c r="K7" s="310"/>
      <c r="L7" s="346"/>
      <c r="M7" s="347"/>
    </row>
    <row r="8" spans="1:13" ht="18" customHeight="1" x14ac:dyDescent="0.4">
      <c r="A8" s="208" t="s">
        <v>162</v>
      </c>
      <c r="B8" s="14"/>
      <c r="C8" s="15">
        <v>81489</v>
      </c>
      <c r="D8" s="16">
        <v>80208</v>
      </c>
      <c r="E8" s="17">
        <v>1.0159709754637942</v>
      </c>
      <c r="F8" s="18">
        <v>1281</v>
      </c>
      <c r="G8" s="15">
        <v>111752</v>
      </c>
      <c r="H8" s="19">
        <v>112722</v>
      </c>
      <c r="I8" s="17">
        <v>0.99139475878710459</v>
      </c>
      <c r="J8" s="18">
        <v>-970</v>
      </c>
      <c r="K8" s="20">
        <v>0.72919500322141884</v>
      </c>
      <c r="L8" s="21">
        <v>0.71155586309682228</v>
      </c>
      <c r="M8" s="210">
        <v>1.7639140124596553E-2</v>
      </c>
    </row>
    <row r="9" spans="1:13" ht="18" customHeight="1" x14ac:dyDescent="0.4">
      <c r="A9" s="206"/>
      <c r="B9" s="81" t="s">
        <v>157</v>
      </c>
      <c r="C9" s="23">
        <v>37776</v>
      </c>
      <c r="D9" s="24">
        <v>37248</v>
      </c>
      <c r="E9" s="25">
        <v>1.0141752577319587</v>
      </c>
      <c r="F9" s="26">
        <v>528</v>
      </c>
      <c r="G9" s="23">
        <v>50899</v>
      </c>
      <c r="H9" s="24">
        <v>52487</v>
      </c>
      <c r="I9" s="25">
        <v>0.96974488921066171</v>
      </c>
      <c r="J9" s="26">
        <v>-1588</v>
      </c>
      <c r="K9" s="27">
        <v>0.74217568125110511</v>
      </c>
      <c r="L9" s="28">
        <v>0.70966143997561304</v>
      </c>
      <c r="M9" s="209">
        <v>3.2514241275492073E-2</v>
      </c>
    </row>
    <row r="10" spans="1:13" ht="18" customHeight="1" x14ac:dyDescent="0.4">
      <c r="A10" s="206"/>
      <c r="B10" s="66" t="s">
        <v>156</v>
      </c>
      <c r="C10" s="30">
        <v>3572</v>
      </c>
      <c r="D10" s="31">
        <v>3458</v>
      </c>
      <c r="E10" s="32">
        <v>1.0329670329670331</v>
      </c>
      <c r="F10" s="33">
        <v>114</v>
      </c>
      <c r="G10" s="30">
        <v>4785</v>
      </c>
      <c r="H10" s="31">
        <v>4830</v>
      </c>
      <c r="I10" s="32">
        <v>0.99068322981366463</v>
      </c>
      <c r="J10" s="33">
        <v>-45</v>
      </c>
      <c r="K10" s="34">
        <v>0.74649947753396029</v>
      </c>
      <c r="L10" s="35">
        <v>0.71594202898550729</v>
      </c>
      <c r="M10" s="36">
        <v>3.0557448548452992E-2</v>
      </c>
    </row>
    <row r="11" spans="1:13" ht="18" customHeight="1" x14ac:dyDescent="0.4">
      <c r="A11" s="206"/>
      <c r="B11" s="66" t="s">
        <v>154</v>
      </c>
      <c r="C11" s="30">
        <v>40141</v>
      </c>
      <c r="D11" s="31">
        <v>39502</v>
      </c>
      <c r="E11" s="32">
        <v>1.0161763961318415</v>
      </c>
      <c r="F11" s="33">
        <v>639</v>
      </c>
      <c r="G11" s="30">
        <v>56068</v>
      </c>
      <c r="H11" s="31">
        <v>55405</v>
      </c>
      <c r="I11" s="32">
        <v>1.0119664290226513</v>
      </c>
      <c r="J11" s="33">
        <v>663</v>
      </c>
      <c r="K11" s="34">
        <v>0.71593422272954266</v>
      </c>
      <c r="L11" s="35">
        <v>0.71296814366934391</v>
      </c>
      <c r="M11" s="36">
        <v>2.9660790601987452E-3</v>
      </c>
    </row>
    <row r="12" spans="1:13" s="45" customFormat="1" ht="18" customHeight="1" x14ac:dyDescent="0.15">
      <c r="A12" s="37"/>
      <c r="B12" s="52" t="s">
        <v>99</v>
      </c>
      <c r="C12" s="38" t="s">
        <v>0</v>
      </c>
      <c r="D12" s="39" t="s">
        <v>0</v>
      </c>
      <c r="E12" s="40" t="s">
        <v>0</v>
      </c>
      <c r="F12" s="41" t="s">
        <v>0</v>
      </c>
      <c r="G12" s="38" t="s">
        <v>0</v>
      </c>
      <c r="H12" s="39" t="s">
        <v>0</v>
      </c>
      <c r="I12" s="40" t="s">
        <v>0</v>
      </c>
      <c r="J12" s="41" t="s">
        <v>0</v>
      </c>
      <c r="K12" s="42" t="s">
        <v>0</v>
      </c>
      <c r="L12" s="43" t="s">
        <v>0</v>
      </c>
      <c r="M12" s="44" t="s">
        <v>0</v>
      </c>
    </row>
    <row r="13" spans="1:13" ht="18" customHeight="1" x14ac:dyDescent="0.4">
      <c r="A13" s="208" t="s">
        <v>161</v>
      </c>
      <c r="B13" s="14"/>
      <c r="C13" s="15">
        <v>27299</v>
      </c>
      <c r="D13" s="16">
        <v>23496</v>
      </c>
      <c r="E13" s="17">
        <v>1.1618573374191352</v>
      </c>
      <c r="F13" s="18">
        <v>3803</v>
      </c>
      <c r="G13" s="15">
        <v>39955</v>
      </c>
      <c r="H13" s="16">
        <v>33747</v>
      </c>
      <c r="I13" s="17">
        <v>1.1839570924822946</v>
      </c>
      <c r="J13" s="18">
        <v>6208</v>
      </c>
      <c r="K13" s="46">
        <v>0.68324364910524338</v>
      </c>
      <c r="L13" s="47">
        <v>0.69623966574806651</v>
      </c>
      <c r="M13" s="48">
        <v>-1.2996016642823127E-2</v>
      </c>
    </row>
    <row r="14" spans="1:13" ht="18" customHeight="1" x14ac:dyDescent="0.4">
      <c r="A14" s="206"/>
      <c r="B14" s="81" t="s">
        <v>157</v>
      </c>
      <c r="C14" s="23">
        <v>8098</v>
      </c>
      <c r="D14" s="24">
        <v>4968</v>
      </c>
      <c r="E14" s="25">
        <v>1.6300322061191626</v>
      </c>
      <c r="F14" s="26">
        <v>3130</v>
      </c>
      <c r="G14" s="23">
        <v>11000</v>
      </c>
      <c r="H14" s="24">
        <v>5500</v>
      </c>
      <c r="I14" s="25">
        <v>2</v>
      </c>
      <c r="J14" s="26">
        <v>5500</v>
      </c>
      <c r="K14" s="49">
        <v>0.73618181818181816</v>
      </c>
      <c r="L14" s="50">
        <v>0.90327272727272723</v>
      </c>
      <c r="M14" s="29">
        <v>-0.16709090909090907</v>
      </c>
    </row>
    <row r="15" spans="1:13" ht="18" customHeight="1" x14ac:dyDescent="0.4">
      <c r="A15" s="206"/>
      <c r="B15" s="66" t="s">
        <v>156</v>
      </c>
      <c r="C15" s="30">
        <v>4282</v>
      </c>
      <c r="D15" s="31">
        <v>4311</v>
      </c>
      <c r="E15" s="32">
        <v>0.99327302250057992</v>
      </c>
      <c r="F15" s="33">
        <v>-29</v>
      </c>
      <c r="G15" s="30">
        <v>6480</v>
      </c>
      <c r="H15" s="31">
        <v>6480</v>
      </c>
      <c r="I15" s="32">
        <v>1</v>
      </c>
      <c r="J15" s="33">
        <v>0</v>
      </c>
      <c r="K15" s="34">
        <v>0.66080246913580243</v>
      </c>
      <c r="L15" s="35">
        <v>0.66527777777777775</v>
      </c>
      <c r="M15" s="36">
        <v>-4.4753086419753174E-3</v>
      </c>
    </row>
    <row r="16" spans="1:13" ht="18" customHeight="1" x14ac:dyDescent="0.4">
      <c r="A16" s="206"/>
      <c r="B16" s="66" t="s">
        <v>154</v>
      </c>
      <c r="C16" s="30">
        <v>14451</v>
      </c>
      <c r="D16" s="31">
        <v>13919</v>
      </c>
      <c r="E16" s="32">
        <v>1.0382211365759035</v>
      </c>
      <c r="F16" s="33">
        <v>532</v>
      </c>
      <c r="G16" s="30">
        <v>20693</v>
      </c>
      <c r="H16" s="31">
        <v>20012</v>
      </c>
      <c r="I16" s="32">
        <v>1.0340295822506496</v>
      </c>
      <c r="J16" s="33">
        <v>681</v>
      </c>
      <c r="K16" s="34">
        <v>0.69835209974387469</v>
      </c>
      <c r="L16" s="35">
        <v>0.69553268039176497</v>
      </c>
      <c r="M16" s="36">
        <v>2.8194193521097199E-3</v>
      </c>
    </row>
    <row r="17" spans="1:13" ht="18" customHeight="1" x14ac:dyDescent="0.4">
      <c r="A17" s="206"/>
      <c r="B17" s="66" t="s">
        <v>153</v>
      </c>
      <c r="C17" s="30">
        <v>468</v>
      </c>
      <c r="D17" s="31">
        <v>298</v>
      </c>
      <c r="E17" s="32">
        <v>1.5704697986577181</v>
      </c>
      <c r="F17" s="33">
        <v>170</v>
      </c>
      <c r="G17" s="30">
        <v>1782</v>
      </c>
      <c r="H17" s="31">
        <v>1755</v>
      </c>
      <c r="I17" s="32">
        <v>1.0153846153846153</v>
      </c>
      <c r="J17" s="33">
        <v>27</v>
      </c>
      <c r="K17" s="34">
        <v>0.26262626262626265</v>
      </c>
      <c r="L17" s="35">
        <v>0.16980056980056979</v>
      </c>
      <c r="M17" s="36">
        <v>9.2825692825692863E-2</v>
      </c>
    </row>
    <row r="18" spans="1:13" s="45" customFormat="1" ht="18" customHeight="1" x14ac:dyDescent="0.15">
      <c r="A18" s="51"/>
      <c r="B18" s="52" t="s">
        <v>99</v>
      </c>
      <c r="C18" s="53" t="s">
        <v>0</v>
      </c>
      <c r="D18" s="39" t="s">
        <v>0</v>
      </c>
      <c r="E18" s="40" t="s">
        <v>0</v>
      </c>
      <c r="F18" s="41" t="s">
        <v>0</v>
      </c>
      <c r="G18" s="53" t="s">
        <v>0</v>
      </c>
      <c r="H18" s="39" t="s">
        <v>0</v>
      </c>
      <c r="I18" s="40" t="s">
        <v>0</v>
      </c>
      <c r="J18" s="41" t="s">
        <v>0</v>
      </c>
      <c r="K18" s="42" t="s">
        <v>0</v>
      </c>
      <c r="L18" s="43" t="s">
        <v>0</v>
      </c>
      <c r="M18" s="44" t="s">
        <v>0</v>
      </c>
    </row>
    <row r="19" spans="1:13" ht="18" customHeight="1" x14ac:dyDescent="0.4">
      <c r="A19" s="208" t="s">
        <v>160</v>
      </c>
      <c r="B19" s="14"/>
      <c r="C19" s="15">
        <v>22916</v>
      </c>
      <c r="D19" s="16">
        <v>21376</v>
      </c>
      <c r="E19" s="17">
        <v>1.0720434131736527</v>
      </c>
      <c r="F19" s="18">
        <v>1540</v>
      </c>
      <c r="G19" s="15">
        <v>28963</v>
      </c>
      <c r="H19" s="19">
        <v>26180</v>
      </c>
      <c r="I19" s="17">
        <v>1.1063025210084034</v>
      </c>
      <c r="J19" s="18">
        <v>2783</v>
      </c>
      <c r="K19" s="46">
        <v>0.79121637951869628</v>
      </c>
      <c r="L19" s="47">
        <v>0.81650114591291056</v>
      </c>
      <c r="M19" s="22">
        <v>-2.5284766394214286E-2</v>
      </c>
    </row>
    <row r="20" spans="1:13" ht="18" customHeight="1" x14ac:dyDescent="0.4">
      <c r="A20" s="206"/>
      <c r="B20" s="81" t="s">
        <v>157</v>
      </c>
      <c r="C20" s="23">
        <v>0</v>
      </c>
      <c r="D20" s="24">
        <v>0</v>
      </c>
      <c r="E20" s="25" t="e">
        <v>#DIV/0!</v>
      </c>
      <c r="F20" s="26">
        <v>0</v>
      </c>
      <c r="G20" s="23">
        <v>0</v>
      </c>
      <c r="H20" s="24">
        <v>0</v>
      </c>
      <c r="I20" s="25" t="e">
        <v>#DIV/0!</v>
      </c>
      <c r="J20" s="26">
        <v>0</v>
      </c>
      <c r="K20" s="49" t="s">
        <v>0</v>
      </c>
      <c r="L20" s="50" t="s">
        <v>0</v>
      </c>
      <c r="M20" s="29" t="e">
        <v>#VALUE!</v>
      </c>
    </row>
    <row r="21" spans="1:13" ht="18" customHeight="1" x14ac:dyDescent="0.4">
      <c r="A21" s="206"/>
      <c r="B21" s="66" t="s">
        <v>156</v>
      </c>
      <c r="C21" s="30">
        <v>8030</v>
      </c>
      <c r="D21" s="31">
        <v>7275</v>
      </c>
      <c r="E21" s="32">
        <v>1.1037800687285224</v>
      </c>
      <c r="F21" s="33">
        <v>755</v>
      </c>
      <c r="G21" s="30">
        <v>9435</v>
      </c>
      <c r="H21" s="31">
        <v>9590</v>
      </c>
      <c r="I21" s="32">
        <v>0.98383733055265898</v>
      </c>
      <c r="J21" s="33">
        <v>-155</v>
      </c>
      <c r="K21" s="34">
        <v>0.85108638049814522</v>
      </c>
      <c r="L21" s="35">
        <v>0.7586027111574557</v>
      </c>
      <c r="M21" s="36">
        <v>9.2483669340689523E-2</v>
      </c>
    </row>
    <row r="22" spans="1:13" ht="18" customHeight="1" x14ac:dyDescent="0.4">
      <c r="A22" s="206"/>
      <c r="B22" s="66" t="s">
        <v>154</v>
      </c>
      <c r="C22" s="30">
        <v>14886</v>
      </c>
      <c r="D22" s="31">
        <v>14101</v>
      </c>
      <c r="E22" s="32">
        <v>1.0556698106517268</v>
      </c>
      <c r="F22" s="33">
        <v>785</v>
      </c>
      <c r="G22" s="30">
        <v>19528</v>
      </c>
      <c r="H22" s="31">
        <v>16590</v>
      </c>
      <c r="I22" s="32">
        <v>1.1770946353224834</v>
      </c>
      <c r="J22" s="33">
        <v>2938</v>
      </c>
      <c r="K22" s="34">
        <v>0.76229004506349851</v>
      </c>
      <c r="L22" s="35">
        <v>0.84996986136226638</v>
      </c>
      <c r="M22" s="36">
        <v>-8.7679816298767865E-2</v>
      </c>
    </row>
    <row r="23" spans="1:13" s="45" customFormat="1" ht="18" customHeight="1" x14ac:dyDescent="0.15">
      <c r="A23" s="51"/>
      <c r="B23" s="52" t="s">
        <v>99</v>
      </c>
      <c r="C23" s="53" t="s">
        <v>0</v>
      </c>
      <c r="D23" s="39" t="s">
        <v>0</v>
      </c>
      <c r="E23" s="40" t="s">
        <v>0</v>
      </c>
      <c r="F23" s="41" t="s">
        <v>0</v>
      </c>
      <c r="G23" s="53" t="s">
        <v>0</v>
      </c>
      <c r="H23" s="39" t="s">
        <v>0</v>
      </c>
      <c r="I23" s="40" t="s">
        <v>0</v>
      </c>
      <c r="J23" s="41" t="s">
        <v>0</v>
      </c>
      <c r="K23" s="42" t="s">
        <v>0</v>
      </c>
      <c r="L23" s="43" t="s">
        <v>0</v>
      </c>
      <c r="M23" s="44" t="s">
        <v>0</v>
      </c>
    </row>
    <row r="24" spans="1:13" ht="18" customHeight="1" x14ac:dyDescent="0.4">
      <c r="A24" s="208" t="s">
        <v>159</v>
      </c>
      <c r="B24" s="14"/>
      <c r="C24" s="15">
        <v>14341</v>
      </c>
      <c r="D24" s="16">
        <v>13557</v>
      </c>
      <c r="E24" s="17">
        <v>1.0578299033709522</v>
      </c>
      <c r="F24" s="18">
        <v>784</v>
      </c>
      <c r="G24" s="15">
        <v>17073</v>
      </c>
      <c r="H24" s="19">
        <v>16784</v>
      </c>
      <c r="I24" s="17">
        <v>1.0172187797902765</v>
      </c>
      <c r="J24" s="18">
        <v>289</v>
      </c>
      <c r="K24" s="46">
        <v>0.83998125695542669</v>
      </c>
      <c r="L24" s="47">
        <v>0.80773355576739747</v>
      </c>
      <c r="M24" s="48">
        <v>3.2247701188029221E-2</v>
      </c>
    </row>
    <row r="25" spans="1:13" ht="18" customHeight="1" x14ac:dyDescent="0.4">
      <c r="A25" s="206"/>
      <c r="B25" s="81" t="s">
        <v>157</v>
      </c>
      <c r="C25" s="23">
        <v>0</v>
      </c>
      <c r="D25" s="24">
        <v>0</v>
      </c>
      <c r="E25" s="25" t="e">
        <v>#DIV/0!</v>
      </c>
      <c r="F25" s="26">
        <v>0</v>
      </c>
      <c r="G25" s="23">
        <v>0</v>
      </c>
      <c r="H25" s="24">
        <v>0</v>
      </c>
      <c r="I25" s="25" t="e">
        <v>#DIV/0!</v>
      </c>
      <c r="J25" s="26">
        <v>0</v>
      </c>
      <c r="K25" s="49" t="s">
        <v>0</v>
      </c>
      <c r="L25" s="50" t="s">
        <v>0</v>
      </c>
      <c r="M25" s="29" t="e">
        <v>#VALUE!</v>
      </c>
    </row>
    <row r="26" spans="1:13" ht="18" customHeight="1" x14ac:dyDescent="0.4">
      <c r="A26" s="206"/>
      <c r="B26" s="66" t="s">
        <v>156</v>
      </c>
      <c r="C26" s="30">
        <v>5590</v>
      </c>
      <c r="D26" s="31">
        <v>5405</v>
      </c>
      <c r="E26" s="32">
        <v>1.0342275670675301</v>
      </c>
      <c r="F26" s="33">
        <v>185</v>
      </c>
      <c r="G26" s="30">
        <v>6435</v>
      </c>
      <c r="H26" s="31">
        <v>6430</v>
      </c>
      <c r="I26" s="32">
        <v>1.0007776049766719</v>
      </c>
      <c r="J26" s="33">
        <v>5</v>
      </c>
      <c r="K26" s="34">
        <v>0.86868686868686873</v>
      </c>
      <c r="L26" s="35">
        <v>0.8405909797822706</v>
      </c>
      <c r="M26" s="36">
        <v>2.8095888904598132E-2</v>
      </c>
    </row>
    <row r="27" spans="1:13" ht="18" customHeight="1" x14ac:dyDescent="0.4">
      <c r="A27" s="206"/>
      <c r="B27" s="66" t="s">
        <v>154</v>
      </c>
      <c r="C27" s="30">
        <v>8751</v>
      </c>
      <c r="D27" s="31">
        <v>8152</v>
      </c>
      <c r="E27" s="32">
        <v>1.0734789008832188</v>
      </c>
      <c r="F27" s="33">
        <v>599</v>
      </c>
      <c r="G27" s="30">
        <v>10638</v>
      </c>
      <c r="H27" s="31">
        <v>10354</v>
      </c>
      <c r="I27" s="32">
        <v>1.0274290129418582</v>
      </c>
      <c r="J27" s="33">
        <v>284</v>
      </c>
      <c r="K27" s="34">
        <v>0.82261703327693181</v>
      </c>
      <c r="L27" s="35">
        <v>0.78732856866911338</v>
      </c>
      <c r="M27" s="36">
        <v>3.5288464607818426E-2</v>
      </c>
    </row>
    <row r="28" spans="1:13" s="45" customFormat="1" ht="18" customHeight="1" x14ac:dyDescent="0.15">
      <c r="A28" s="51"/>
      <c r="B28" s="52" t="s">
        <v>99</v>
      </c>
      <c r="C28" s="53" t="s">
        <v>0</v>
      </c>
      <c r="D28" s="39" t="s">
        <v>0</v>
      </c>
      <c r="E28" s="40" t="s">
        <v>0</v>
      </c>
      <c r="F28" s="41" t="s">
        <v>0</v>
      </c>
      <c r="G28" s="53" t="s">
        <v>0</v>
      </c>
      <c r="H28" s="39" t="s">
        <v>0</v>
      </c>
      <c r="I28" s="40" t="s">
        <v>0</v>
      </c>
      <c r="J28" s="41" t="s">
        <v>0</v>
      </c>
      <c r="K28" s="42" t="s">
        <v>0</v>
      </c>
      <c r="L28" s="43" t="s">
        <v>0</v>
      </c>
      <c r="M28" s="44" t="s">
        <v>0</v>
      </c>
    </row>
    <row r="29" spans="1:13" ht="18" customHeight="1" x14ac:dyDescent="0.4">
      <c r="A29" s="208" t="s">
        <v>158</v>
      </c>
      <c r="B29" s="14"/>
      <c r="C29" s="15">
        <v>16250</v>
      </c>
      <c r="D29" s="16">
        <v>16004</v>
      </c>
      <c r="E29" s="17">
        <v>1.0153711572106974</v>
      </c>
      <c r="F29" s="18">
        <v>246</v>
      </c>
      <c r="G29" s="15">
        <v>31039</v>
      </c>
      <c r="H29" s="16">
        <v>32750</v>
      </c>
      <c r="I29" s="17">
        <v>0.94775572519083973</v>
      </c>
      <c r="J29" s="18">
        <v>-1711</v>
      </c>
      <c r="K29" s="46">
        <v>0.52353490769676858</v>
      </c>
      <c r="L29" s="47">
        <v>0.48867175572519084</v>
      </c>
      <c r="M29" s="22">
        <v>3.4863151971577744E-2</v>
      </c>
    </row>
    <row r="30" spans="1:13" ht="18" customHeight="1" x14ac:dyDescent="0.4">
      <c r="A30" s="206"/>
      <c r="B30" s="81" t="s">
        <v>157</v>
      </c>
      <c r="C30" s="23">
        <v>0</v>
      </c>
      <c r="D30" s="24">
        <v>0</v>
      </c>
      <c r="E30" s="25" t="e">
        <v>#DIV/0!</v>
      </c>
      <c r="F30" s="26">
        <v>0</v>
      </c>
      <c r="G30" s="23">
        <v>0</v>
      </c>
      <c r="H30" s="24">
        <v>0</v>
      </c>
      <c r="I30" s="25" t="e">
        <v>#DIV/0!</v>
      </c>
      <c r="J30" s="26">
        <v>0</v>
      </c>
      <c r="K30" s="49" t="s">
        <v>0</v>
      </c>
      <c r="L30" s="50" t="s">
        <v>0</v>
      </c>
      <c r="M30" s="29" t="e">
        <v>#VALUE!</v>
      </c>
    </row>
    <row r="31" spans="1:13" ht="18" customHeight="1" x14ac:dyDescent="0.4">
      <c r="A31" s="206"/>
      <c r="B31" s="66" t="s">
        <v>156</v>
      </c>
      <c r="C31" s="30">
        <v>2111</v>
      </c>
      <c r="D31" s="207">
        <v>1879</v>
      </c>
      <c r="E31" s="32">
        <v>1.1234699308142628</v>
      </c>
      <c r="F31" s="33">
        <v>232</v>
      </c>
      <c r="G31" s="30">
        <v>3195</v>
      </c>
      <c r="H31" s="207">
        <v>3245</v>
      </c>
      <c r="I31" s="32">
        <v>0.98459167950693371</v>
      </c>
      <c r="J31" s="33">
        <v>-50</v>
      </c>
      <c r="K31" s="34">
        <v>0.66071987480438188</v>
      </c>
      <c r="L31" s="35">
        <v>0.57904468412942989</v>
      </c>
      <c r="M31" s="36">
        <v>8.1675190674951992E-2</v>
      </c>
    </row>
    <row r="32" spans="1:13" ht="18" customHeight="1" x14ac:dyDescent="0.4">
      <c r="A32" s="206"/>
      <c r="B32" s="66" t="s">
        <v>155</v>
      </c>
      <c r="C32" s="30">
        <v>517</v>
      </c>
      <c r="D32" s="31">
        <v>508</v>
      </c>
      <c r="E32" s="32">
        <v>1.0177165354330708</v>
      </c>
      <c r="F32" s="33">
        <v>9</v>
      </c>
      <c r="G32" s="30">
        <v>957</v>
      </c>
      <c r="H32" s="31">
        <v>968</v>
      </c>
      <c r="I32" s="32">
        <v>0.98863636363636365</v>
      </c>
      <c r="J32" s="33">
        <v>-11</v>
      </c>
      <c r="K32" s="34">
        <v>0.54022988505747127</v>
      </c>
      <c r="L32" s="35">
        <v>0.52479338842975209</v>
      </c>
      <c r="M32" s="36">
        <v>1.5436496627719176E-2</v>
      </c>
    </row>
    <row r="33" spans="1:13" ht="18" customHeight="1" x14ac:dyDescent="0.4">
      <c r="A33" s="206"/>
      <c r="B33" s="66" t="s">
        <v>154</v>
      </c>
      <c r="C33" s="30">
        <v>12731</v>
      </c>
      <c r="D33" s="31">
        <v>13066</v>
      </c>
      <c r="E33" s="32">
        <v>0.97436093678248892</v>
      </c>
      <c r="F33" s="33">
        <v>-335</v>
      </c>
      <c r="G33" s="30">
        <v>25105</v>
      </c>
      <c r="H33" s="31">
        <v>26755</v>
      </c>
      <c r="I33" s="32">
        <v>0.93832928424593531</v>
      </c>
      <c r="J33" s="33">
        <v>-1650</v>
      </c>
      <c r="K33" s="34">
        <v>0.50711013742282418</v>
      </c>
      <c r="L33" s="35">
        <v>0.48835731638945989</v>
      </c>
      <c r="M33" s="36">
        <v>1.8752821033364286E-2</v>
      </c>
    </row>
    <row r="34" spans="1:13" ht="18" customHeight="1" x14ac:dyDescent="0.4">
      <c r="A34" s="206"/>
      <c r="B34" s="66" t="s">
        <v>153</v>
      </c>
      <c r="C34" s="30">
        <v>891</v>
      </c>
      <c r="D34" s="31">
        <v>551</v>
      </c>
      <c r="E34" s="32">
        <v>1.6170598911070779</v>
      </c>
      <c r="F34" s="33">
        <v>340</v>
      </c>
      <c r="G34" s="30">
        <v>1782</v>
      </c>
      <c r="H34" s="31">
        <v>1782</v>
      </c>
      <c r="I34" s="32">
        <v>1</v>
      </c>
      <c r="J34" s="33">
        <v>0</v>
      </c>
      <c r="K34" s="34">
        <v>0.5</v>
      </c>
      <c r="L34" s="35">
        <v>0.30920314253647585</v>
      </c>
      <c r="M34" s="36">
        <v>0.19079685746352415</v>
      </c>
    </row>
    <row r="35" spans="1:13" s="45" customFormat="1" ht="18" customHeight="1" x14ac:dyDescent="0.15">
      <c r="A35" s="37"/>
      <c r="B35" s="57" t="s">
        <v>99</v>
      </c>
      <c r="C35" s="58" t="s">
        <v>0</v>
      </c>
      <c r="D35" s="59" t="s">
        <v>0</v>
      </c>
      <c r="E35" s="60" t="s">
        <v>0</v>
      </c>
      <c r="F35" s="61" t="s">
        <v>0</v>
      </c>
      <c r="G35" s="58" t="s">
        <v>0</v>
      </c>
      <c r="H35" s="59" t="s">
        <v>0</v>
      </c>
      <c r="I35" s="60" t="s">
        <v>0</v>
      </c>
      <c r="J35" s="61" t="s">
        <v>0</v>
      </c>
      <c r="K35" s="62" t="s">
        <v>0</v>
      </c>
      <c r="L35" s="63" t="s">
        <v>0</v>
      </c>
      <c r="M35" s="64" t="s">
        <v>0</v>
      </c>
    </row>
    <row r="36" spans="1:13" s="45" customFormat="1" ht="18" customHeight="1" thickBot="1" x14ac:dyDescent="0.2">
      <c r="A36" s="51"/>
      <c r="B36" s="52" t="s">
        <v>152</v>
      </c>
      <c r="C36" s="53" t="s">
        <v>0</v>
      </c>
      <c r="D36" s="39" t="s">
        <v>0</v>
      </c>
      <c r="E36" s="40" t="s">
        <v>0</v>
      </c>
      <c r="F36" s="41" t="s">
        <v>0</v>
      </c>
      <c r="G36" s="53" t="s">
        <v>0</v>
      </c>
      <c r="H36" s="39" t="s">
        <v>0</v>
      </c>
      <c r="I36" s="40" t="s">
        <v>0</v>
      </c>
      <c r="J36" s="41" t="s">
        <v>0</v>
      </c>
      <c r="K36" s="67" t="s">
        <v>0</v>
      </c>
      <c r="L36" s="68" t="s">
        <v>0</v>
      </c>
      <c r="M36" s="69" t="s">
        <v>0</v>
      </c>
    </row>
    <row r="37" spans="1:13" x14ac:dyDescent="0.4">
      <c r="C37" s="203"/>
      <c r="G37" s="203"/>
    </row>
    <row r="38" spans="1:13" x14ac:dyDescent="0.4">
      <c r="C38" s="203"/>
      <c r="G38" s="203"/>
    </row>
    <row r="39" spans="1:13" x14ac:dyDescent="0.4">
      <c r="C39" s="203"/>
      <c r="G39" s="71"/>
    </row>
    <row r="40" spans="1:13" x14ac:dyDescent="0.4">
      <c r="C40" s="203"/>
      <c r="G40" s="203"/>
    </row>
    <row r="41" spans="1:13" x14ac:dyDescent="0.4">
      <c r="C41" s="203"/>
      <c r="G41" s="203"/>
    </row>
    <row r="42" spans="1:13" x14ac:dyDescent="0.4">
      <c r="C42" s="203"/>
      <c r="G42" s="203"/>
    </row>
    <row r="43" spans="1:13" x14ac:dyDescent="0.4">
      <c r="C43" s="203"/>
      <c r="G43" s="203"/>
    </row>
    <row r="44" spans="1:13" x14ac:dyDescent="0.4">
      <c r="C44" s="203"/>
      <c r="G44" s="203"/>
    </row>
    <row r="45" spans="1:13" x14ac:dyDescent="0.4">
      <c r="C45" s="203"/>
      <c r="G45" s="203"/>
    </row>
    <row r="46" spans="1:13" x14ac:dyDescent="0.4">
      <c r="C46" s="203"/>
      <c r="G46" s="203"/>
    </row>
    <row r="47" spans="1:13" x14ac:dyDescent="0.4">
      <c r="C47" s="203"/>
      <c r="G47" s="203"/>
    </row>
    <row r="48" spans="1:13" x14ac:dyDescent="0.4">
      <c r="C48" s="203"/>
      <c r="G48" s="203"/>
    </row>
    <row r="49" spans="3:7" x14ac:dyDescent="0.4">
      <c r="C49" s="203"/>
      <c r="G49" s="203"/>
    </row>
    <row r="50" spans="3:7" x14ac:dyDescent="0.4">
      <c r="C50" s="203"/>
      <c r="G50" s="203"/>
    </row>
    <row r="51" spans="3:7" x14ac:dyDescent="0.4">
      <c r="C51" s="203"/>
      <c r="G51" s="203"/>
    </row>
    <row r="52" spans="3:7" x14ac:dyDescent="0.4">
      <c r="C52" s="203"/>
      <c r="G52" s="203"/>
    </row>
    <row r="53" spans="3:7" x14ac:dyDescent="0.4">
      <c r="C53" s="203"/>
      <c r="G53" s="203"/>
    </row>
    <row r="54" spans="3:7" x14ac:dyDescent="0.4">
      <c r="C54" s="203"/>
      <c r="G54" s="203"/>
    </row>
    <row r="55" spans="3:7" x14ac:dyDescent="0.4">
      <c r="C55" s="203"/>
      <c r="G55" s="203"/>
    </row>
    <row r="56" spans="3:7" x14ac:dyDescent="0.4">
      <c r="C56" s="203"/>
      <c r="G56" s="203"/>
    </row>
    <row r="57" spans="3:7" x14ac:dyDescent="0.4">
      <c r="C57" s="203"/>
      <c r="G57" s="203"/>
    </row>
    <row r="58" spans="3:7" x14ac:dyDescent="0.4">
      <c r="C58" s="203"/>
      <c r="G58" s="203"/>
    </row>
    <row r="59" spans="3:7" x14ac:dyDescent="0.4">
      <c r="C59" s="203"/>
      <c r="G59" s="203"/>
    </row>
    <row r="60" spans="3:7" x14ac:dyDescent="0.4">
      <c r="C60" s="203"/>
      <c r="G60" s="203"/>
    </row>
    <row r="61" spans="3:7" x14ac:dyDescent="0.4">
      <c r="C61" s="203"/>
      <c r="G61" s="203"/>
    </row>
    <row r="62" spans="3:7" x14ac:dyDescent="0.4">
      <c r="C62" s="203"/>
      <c r="G62" s="203"/>
    </row>
    <row r="63" spans="3:7" x14ac:dyDescent="0.4">
      <c r="C63" s="203"/>
      <c r="G63" s="203"/>
    </row>
    <row r="64" spans="3:7" x14ac:dyDescent="0.4">
      <c r="C64" s="203"/>
      <c r="G64" s="203"/>
    </row>
    <row r="65" spans="3:7" x14ac:dyDescent="0.4">
      <c r="C65" s="203"/>
      <c r="G65" s="203"/>
    </row>
    <row r="66" spans="3:7" x14ac:dyDescent="0.4">
      <c r="C66" s="203"/>
      <c r="G66" s="203"/>
    </row>
    <row r="67" spans="3:7" x14ac:dyDescent="0.4">
      <c r="C67" s="203"/>
      <c r="G67" s="203"/>
    </row>
    <row r="68" spans="3:7" x14ac:dyDescent="0.4">
      <c r="C68" s="203"/>
      <c r="G68" s="203"/>
    </row>
    <row r="69" spans="3:7" x14ac:dyDescent="0.4">
      <c r="C69" s="203"/>
      <c r="G69" s="203"/>
    </row>
    <row r="70" spans="3:7" x14ac:dyDescent="0.4">
      <c r="C70" s="203"/>
      <c r="G70" s="203"/>
    </row>
    <row r="71" spans="3:7" x14ac:dyDescent="0.4">
      <c r="C71" s="203"/>
      <c r="G71" s="203"/>
    </row>
    <row r="72" spans="3:7" x14ac:dyDescent="0.4">
      <c r="C72" s="203"/>
      <c r="G72" s="203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26'!A1" display="'h26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1"/>
  <sheetViews>
    <sheetView showGridLines="0" zoomScale="90" zoomScaleNormal="90" zoomScaleSheetLayoutView="90" workbookViewId="0">
      <pane xSplit="6" ySplit="5" topLeftCell="G51" activePane="bottomRight" state="frozen"/>
      <selection activeCell="H23" sqref="H23"/>
      <selection pane="topRight" activeCell="H23" sqref="H23"/>
      <selection pane="bottomLeft" activeCell="H23" sqref="H23"/>
      <selection pane="bottomRight" sqref="A1:D1"/>
    </sheetView>
  </sheetViews>
  <sheetFormatPr defaultRowHeight="13.5" x14ac:dyDescent="0.4"/>
  <cols>
    <col min="1" max="1" width="2.125" style="136" customWidth="1"/>
    <col min="2" max="2" width="1.125" style="136" customWidth="1"/>
    <col min="3" max="3" width="6.75" style="136" customWidth="1"/>
    <col min="4" max="4" width="2.625" style="136" bestFit="1" customWidth="1"/>
    <col min="5" max="5" width="7.125" style="136" bestFit="1" customWidth="1"/>
    <col min="6" max="6" width="6.375" style="136" customWidth="1"/>
    <col min="7" max="8" width="12.75" style="136" bestFit="1" customWidth="1"/>
    <col min="9" max="9" width="7.625" style="136" customWidth="1"/>
    <col min="10" max="10" width="9.625" style="136" customWidth="1"/>
    <col min="11" max="12" width="12.75" style="136" bestFit="1" customWidth="1"/>
    <col min="13" max="13" width="7.625" style="136" customWidth="1"/>
    <col min="14" max="16" width="9.625" style="136" customWidth="1"/>
    <col min="17" max="17" width="8.625" style="136" customWidth="1"/>
    <col min="18" max="16384" width="9" style="136"/>
  </cols>
  <sheetData>
    <row r="1" spans="1:19" ht="17.25" customHeight="1" thickBot="1" x14ac:dyDescent="0.45">
      <c r="A1" s="281" t="str">
        <f>'h26'!A1</f>
        <v>平成26年度</v>
      </c>
      <c r="B1" s="281"/>
      <c r="C1" s="281"/>
      <c r="D1" s="281"/>
      <c r="E1" s="89"/>
      <c r="F1" s="89"/>
      <c r="G1" s="89"/>
      <c r="H1" s="89"/>
      <c r="I1" s="89"/>
      <c r="J1" s="92" t="str">
        <f ca="1">RIGHT(CELL("filename",$A$1),LEN(CELL("filename",$A$1))-FIND("]",CELL("filename",$A$1)))</f>
        <v>２月（月間）</v>
      </c>
      <c r="K1" s="93" t="s">
        <v>72</v>
      </c>
      <c r="L1" s="89"/>
      <c r="M1" s="89"/>
      <c r="N1" s="89"/>
      <c r="O1" s="89"/>
      <c r="P1" s="89"/>
      <c r="Q1" s="89"/>
    </row>
    <row r="2" spans="1:19" x14ac:dyDescent="0.4">
      <c r="A2" s="299">
        <v>27</v>
      </c>
      <c r="B2" s="284"/>
      <c r="C2" s="1">
        <v>2015</v>
      </c>
      <c r="D2" s="2" t="s">
        <v>141</v>
      </c>
      <c r="E2" s="2">
        <v>2</v>
      </c>
      <c r="F2" s="2" t="s">
        <v>140</v>
      </c>
      <c r="G2" s="291" t="s">
        <v>139</v>
      </c>
      <c r="H2" s="284"/>
      <c r="I2" s="284"/>
      <c r="J2" s="292"/>
      <c r="K2" s="284" t="s">
        <v>138</v>
      </c>
      <c r="L2" s="284"/>
      <c r="M2" s="284"/>
      <c r="N2" s="284"/>
      <c r="O2" s="291" t="s">
        <v>137</v>
      </c>
      <c r="P2" s="284"/>
      <c r="Q2" s="302"/>
    </row>
    <row r="3" spans="1:19" x14ac:dyDescent="0.4">
      <c r="A3" s="295" t="s">
        <v>136</v>
      </c>
      <c r="B3" s="296"/>
      <c r="C3" s="296"/>
      <c r="D3" s="296"/>
      <c r="E3" s="296"/>
      <c r="F3" s="296"/>
      <c r="G3" s="293" t="s">
        <v>370</v>
      </c>
      <c r="H3" s="287" t="s">
        <v>369</v>
      </c>
      <c r="I3" s="289" t="s">
        <v>133</v>
      </c>
      <c r="J3" s="290"/>
      <c r="K3" s="285" t="s">
        <v>370</v>
      </c>
      <c r="L3" s="287" t="s">
        <v>369</v>
      </c>
      <c r="M3" s="289" t="s">
        <v>133</v>
      </c>
      <c r="N3" s="290"/>
      <c r="O3" s="303" t="s">
        <v>370</v>
      </c>
      <c r="P3" s="282" t="s">
        <v>369</v>
      </c>
      <c r="Q3" s="300" t="s">
        <v>131</v>
      </c>
    </row>
    <row r="4" spans="1:19" ht="14.25" thickBot="1" x14ac:dyDescent="0.45">
      <c r="A4" s="297"/>
      <c r="B4" s="298"/>
      <c r="C4" s="298"/>
      <c r="D4" s="298"/>
      <c r="E4" s="298"/>
      <c r="F4" s="298"/>
      <c r="G4" s="294"/>
      <c r="H4" s="288"/>
      <c r="I4" s="3" t="s">
        <v>132</v>
      </c>
      <c r="J4" s="4" t="s">
        <v>131</v>
      </c>
      <c r="K4" s="286"/>
      <c r="L4" s="288"/>
      <c r="M4" s="3" t="s">
        <v>132</v>
      </c>
      <c r="N4" s="4" t="s">
        <v>131</v>
      </c>
      <c r="O4" s="304"/>
      <c r="P4" s="283"/>
      <c r="Q4" s="301"/>
    </row>
    <row r="5" spans="1:19" x14ac:dyDescent="0.4">
      <c r="A5" s="176" t="s">
        <v>130</v>
      </c>
      <c r="B5" s="195"/>
      <c r="C5" s="195"/>
      <c r="D5" s="195"/>
      <c r="E5" s="195"/>
      <c r="F5" s="195"/>
      <c r="G5" s="194">
        <v>469311</v>
      </c>
      <c r="H5" s="193">
        <v>470912</v>
      </c>
      <c r="I5" s="192">
        <v>0.99660021405273169</v>
      </c>
      <c r="J5" s="191">
        <v>-1601</v>
      </c>
      <c r="K5" s="194">
        <v>653798</v>
      </c>
      <c r="L5" s="193">
        <v>629448</v>
      </c>
      <c r="M5" s="192">
        <v>1.0386846888067005</v>
      </c>
      <c r="N5" s="191">
        <v>24350</v>
      </c>
      <c r="O5" s="190">
        <v>0.71782263023135584</v>
      </c>
      <c r="P5" s="189">
        <v>0.74813487373063381</v>
      </c>
      <c r="Q5" s="188">
        <v>-3.0312243499277969E-2</v>
      </c>
      <c r="R5" s="139"/>
      <c r="S5" s="139"/>
    </row>
    <row r="6" spans="1:19" x14ac:dyDescent="0.4">
      <c r="A6" s="159" t="s">
        <v>129</v>
      </c>
      <c r="B6" s="158" t="s">
        <v>128</v>
      </c>
      <c r="C6" s="158"/>
      <c r="D6" s="158"/>
      <c r="E6" s="158"/>
      <c r="F6" s="158"/>
      <c r="G6" s="157">
        <v>172687</v>
      </c>
      <c r="H6" s="156">
        <v>174846</v>
      </c>
      <c r="I6" s="155">
        <v>0.98765199089484457</v>
      </c>
      <c r="J6" s="154">
        <v>-2159</v>
      </c>
      <c r="K6" s="177">
        <v>239557</v>
      </c>
      <c r="L6" s="156">
        <v>224503</v>
      </c>
      <c r="M6" s="155">
        <v>1.0670547832322954</v>
      </c>
      <c r="N6" s="154">
        <v>15054</v>
      </c>
      <c r="O6" s="153">
        <v>0.72085975362857269</v>
      </c>
      <c r="P6" s="152">
        <v>0.77881364614281323</v>
      </c>
      <c r="Q6" s="151">
        <v>-5.7953892514240546E-2</v>
      </c>
      <c r="R6" s="139"/>
      <c r="S6" s="139"/>
    </row>
    <row r="7" spans="1:19" x14ac:dyDescent="0.4">
      <c r="A7" s="169"/>
      <c r="B7" s="159" t="s">
        <v>127</v>
      </c>
      <c r="C7" s="158"/>
      <c r="D7" s="158"/>
      <c r="E7" s="158"/>
      <c r="F7" s="158"/>
      <c r="G7" s="157">
        <v>110722</v>
      </c>
      <c r="H7" s="156">
        <v>109908</v>
      </c>
      <c r="I7" s="155">
        <v>1.0074061942715726</v>
      </c>
      <c r="J7" s="154">
        <v>814</v>
      </c>
      <c r="K7" s="157">
        <v>160365</v>
      </c>
      <c r="L7" s="156">
        <v>141519</v>
      </c>
      <c r="M7" s="155">
        <v>1.1331693977487123</v>
      </c>
      <c r="N7" s="154">
        <v>18846</v>
      </c>
      <c r="O7" s="153">
        <v>0.69043743959093318</v>
      </c>
      <c r="P7" s="152">
        <v>0.7766306997646959</v>
      </c>
      <c r="Q7" s="151">
        <v>-8.619326017376272E-2</v>
      </c>
      <c r="R7" s="139"/>
      <c r="S7" s="139"/>
    </row>
    <row r="8" spans="1:19" x14ac:dyDescent="0.4">
      <c r="A8" s="169"/>
      <c r="B8" s="169"/>
      <c r="C8" s="168" t="s">
        <v>98</v>
      </c>
      <c r="D8" s="5"/>
      <c r="E8" s="167"/>
      <c r="F8" s="6" t="s">
        <v>84</v>
      </c>
      <c r="G8" s="166">
        <v>93463</v>
      </c>
      <c r="H8" s="165">
        <v>95756</v>
      </c>
      <c r="I8" s="164">
        <v>0.97605371987133971</v>
      </c>
      <c r="J8" s="163">
        <v>-2293</v>
      </c>
      <c r="K8" s="166">
        <v>132365</v>
      </c>
      <c r="L8" s="165">
        <v>124243</v>
      </c>
      <c r="M8" s="164">
        <v>1.0653718921790363</v>
      </c>
      <c r="N8" s="163">
        <v>8122</v>
      </c>
      <c r="O8" s="162">
        <v>0.70610055528274096</v>
      </c>
      <c r="P8" s="161">
        <v>0.77071545278204812</v>
      </c>
      <c r="Q8" s="160">
        <v>-6.4614897499307156E-2</v>
      </c>
      <c r="R8" s="139"/>
      <c r="S8" s="139"/>
    </row>
    <row r="9" spans="1:19" x14ac:dyDescent="0.4">
      <c r="A9" s="169"/>
      <c r="B9" s="169"/>
      <c r="C9" s="168" t="s">
        <v>112</v>
      </c>
      <c r="D9" s="167"/>
      <c r="E9" s="167"/>
      <c r="F9" s="6" t="s">
        <v>84</v>
      </c>
      <c r="G9" s="166">
        <v>17259</v>
      </c>
      <c r="H9" s="165">
        <v>12575</v>
      </c>
      <c r="I9" s="164">
        <v>1.3724850894632208</v>
      </c>
      <c r="J9" s="163">
        <v>4684</v>
      </c>
      <c r="K9" s="166">
        <v>28000</v>
      </c>
      <c r="L9" s="165">
        <v>14000</v>
      </c>
      <c r="M9" s="164">
        <v>2</v>
      </c>
      <c r="N9" s="163">
        <v>14000</v>
      </c>
      <c r="O9" s="162">
        <v>0.61639285714285719</v>
      </c>
      <c r="P9" s="161">
        <v>0.89821428571428574</v>
      </c>
      <c r="Q9" s="160">
        <v>-0.28182142857142856</v>
      </c>
      <c r="R9" s="139"/>
      <c r="S9" s="139"/>
    </row>
    <row r="10" spans="1:19" x14ac:dyDescent="0.4">
      <c r="A10" s="169"/>
      <c r="B10" s="169"/>
      <c r="C10" s="168" t="s">
        <v>96</v>
      </c>
      <c r="D10" s="167"/>
      <c r="E10" s="167"/>
      <c r="F10" s="173"/>
      <c r="G10" s="166"/>
      <c r="H10" s="165"/>
      <c r="I10" s="164" t="e">
        <v>#DIV/0!</v>
      </c>
      <c r="J10" s="163">
        <v>0</v>
      </c>
      <c r="K10" s="166"/>
      <c r="L10" s="165"/>
      <c r="M10" s="164" t="e">
        <v>#DIV/0!</v>
      </c>
      <c r="N10" s="163">
        <v>0</v>
      </c>
      <c r="O10" s="162" t="e">
        <v>#DIV/0!</v>
      </c>
      <c r="P10" s="161" t="e">
        <v>#DIV/0!</v>
      </c>
      <c r="Q10" s="160" t="e">
        <v>#DIV/0!</v>
      </c>
      <c r="R10" s="139"/>
      <c r="S10" s="139"/>
    </row>
    <row r="11" spans="1:19" x14ac:dyDescent="0.4">
      <c r="A11" s="169"/>
      <c r="B11" s="169"/>
      <c r="C11" s="168" t="s">
        <v>97</v>
      </c>
      <c r="D11" s="167"/>
      <c r="E11" s="167"/>
      <c r="F11" s="173"/>
      <c r="G11" s="166"/>
      <c r="H11" s="165"/>
      <c r="I11" s="164" t="e">
        <v>#DIV/0!</v>
      </c>
      <c r="J11" s="163">
        <v>0</v>
      </c>
      <c r="K11" s="166"/>
      <c r="L11" s="165"/>
      <c r="M11" s="164" t="e">
        <v>#DIV/0!</v>
      </c>
      <c r="N11" s="163">
        <v>0</v>
      </c>
      <c r="O11" s="162" t="e">
        <v>#DIV/0!</v>
      </c>
      <c r="P11" s="161" t="e">
        <v>#DIV/0!</v>
      </c>
      <c r="Q11" s="160" t="e">
        <v>#DIV/0!</v>
      </c>
      <c r="R11" s="139"/>
      <c r="S11" s="139"/>
    </row>
    <row r="12" spans="1:19" x14ac:dyDescent="0.4">
      <c r="A12" s="169"/>
      <c r="B12" s="169"/>
      <c r="C12" s="168" t="s">
        <v>93</v>
      </c>
      <c r="D12" s="167"/>
      <c r="E12" s="167"/>
      <c r="F12" s="173"/>
      <c r="G12" s="166"/>
      <c r="H12" s="165"/>
      <c r="I12" s="164" t="e">
        <v>#DIV/0!</v>
      </c>
      <c r="J12" s="163">
        <v>0</v>
      </c>
      <c r="K12" s="166"/>
      <c r="L12" s="165"/>
      <c r="M12" s="164" t="e">
        <v>#DIV/0!</v>
      </c>
      <c r="N12" s="163">
        <v>0</v>
      </c>
      <c r="O12" s="162" t="e">
        <v>#DIV/0!</v>
      </c>
      <c r="P12" s="161" t="e">
        <v>#DIV/0!</v>
      </c>
      <c r="Q12" s="160" t="e">
        <v>#DIV/0!</v>
      </c>
      <c r="R12" s="139"/>
      <c r="S12" s="139"/>
    </row>
    <row r="13" spans="1:19" x14ac:dyDescent="0.4">
      <c r="A13" s="169"/>
      <c r="B13" s="169"/>
      <c r="C13" s="168" t="s">
        <v>91</v>
      </c>
      <c r="D13" s="167"/>
      <c r="E13" s="167"/>
      <c r="F13" s="6" t="s">
        <v>84</v>
      </c>
      <c r="G13" s="166">
        <v>0</v>
      </c>
      <c r="H13" s="165">
        <v>1577</v>
      </c>
      <c r="I13" s="164">
        <v>0</v>
      </c>
      <c r="J13" s="163">
        <v>-1577</v>
      </c>
      <c r="K13" s="166">
        <v>0</v>
      </c>
      <c r="L13" s="165">
        <v>3276</v>
      </c>
      <c r="M13" s="164">
        <v>0</v>
      </c>
      <c r="N13" s="163">
        <v>-3276</v>
      </c>
      <c r="O13" s="162" t="e">
        <v>#DIV/0!</v>
      </c>
      <c r="P13" s="161">
        <v>0.48137973137973139</v>
      </c>
      <c r="Q13" s="160" t="e">
        <v>#DIV/0!</v>
      </c>
      <c r="R13" s="139"/>
      <c r="S13" s="139"/>
    </row>
    <row r="14" spans="1:19" x14ac:dyDescent="0.4">
      <c r="A14" s="169"/>
      <c r="B14" s="169"/>
      <c r="C14" s="168" t="s">
        <v>110</v>
      </c>
      <c r="D14" s="167"/>
      <c r="E14" s="167"/>
      <c r="F14" s="173"/>
      <c r="G14" s="166"/>
      <c r="H14" s="165"/>
      <c r="I14" s="164" t="e">
        <v>#DIV/0!</v>
      </c>
      <c r="J14" s="163">
        <v>0</v>
      </c>
      <c r="K14" s="166"/>
      <c r="L14" s="165"/>
      <c r="M14" s="164" t="e">
        <v>#DIV/0!</v>
      </c>
      <c r="N14" s="163">
        <v>0</v>
      </c>
      <c r="O14" s="162" t="e">
        <v>#DIV/0!</v>
      </c>
      <c r="P14" s="161" t="e">
        <v>#DIV/0!</v>
      </c>
      <c r="Q14" s="160" t="e">
        <v>#DIV/0!</v>
      </c>
      <c r="R14" s="139"/>
      <c r="S14" s="139"/>
    </row>
    <row r="15" spans="1:19" x14ac:dyDescent="0.4">
      <c r="A15" s="169"/>
      <c r="B15" s="169"/>
      <c r="C15" s="168" t="s">
        <v>90</v>
      </c>
      <c r="D15" s="167"/>
      <c r="E15" s="167"/>
      <c r="F15" s="173"/>
      <c r="G15" s="166"/>
      <c r="H15" s="165"/>
      <c r="I15" s="164" t="e">
        <v>#DIV/0!</v>
      </c>
      <c r="J15" s="163">
        <v>0</v>
      </c>
      <c r="K15" s="166"/>
      <c r="L15" s="165"/>
      <c r="M15" s="164" t="e">
        <v>#DIV/0!</v>
      </c>
      <c r="N15" s="163">
        <v>0</v>
      </c>
      <c r="O15" s="162" t="e">
        <v>#DIV/0!</v>
      </c>
      <c r="P15" s="161" t="e">
        <v>#DIV/0!</v>
      </c>
      <c r="Q15" s="160" t="e">
        <v>#DIV/0!</v>
      </c>
      <c r="R15" s="139"/>
      <c r="S15" s="139"/>
    </row>
    <row r="16" spans="1:19" x14ac:dyDescent="0.4">
      <c r="A16" s="169"/>
      <c r="B16" s="169"/>
      <c r="C16" s="149" t="s">
        <v>126</v>
      </c>
      <c r="D16" s="147"/>
      <c r="E16" s="147"/>
      <c r="F16" s="187"/>
      <c r="G16" s="146"/>
      <c r="H16" s="145"/>
      <c r="I16" s="144" t="e">
        <v>#DIV/0!</v>
      </c>
      <c r="J16" s="143">
        <v>0</v>
      </c>
      <c r="K16" s="146"/>
      <c r="L16" s="145"/>
      <c r="M16" s="144" t="e">
        <v>#DIV/0!</v>
      </c>
      <c r="N16" s="143">
        <v>0</v>
      </c>
      <c r="O16" s="142" t="e">
        <v>#DIV/0!</v>
      </c>
      <c r="P16" s="141" t="e">
        <v>#DIV/0!</v>
      </c>
      <c r="Q16" s="140" t="e">
        <v>#DIV/0!</v>
      </c>
      <c r="R16" s="139"/>
      <c r="S16" s="139"/>
    </row>
    <row r="17" spans="1:19" x14ac:dyDescent="0.4">
      <c r="A17" s="169"/>
      <c r="B17" s="159" t="s">
        <v>125</v>
      </c>
      <c r="C17" s="158"/>
      <c r="D17" s="158"/>
      <c r="E17" s="158"/>
      <c r="F17" s="174"/>
      <c r="G17" s="157">
        <v>60596</v>
      </c>
      <c r="H17" s="156">
        <v>63518</v>
      </c>
      <c r="I17" s="155">
        <v>0.95399729210617468</v>
      </c>
      <c r="J17" s="154">
        <v>-2922</v>
      </c>
      <c r="K17" s="157">
        <v>76805</v>
      </c>
      <c r="L17" s="156">
        <v>80525</v>
      </c>
      <c r="M17" s="155">
        <v>0.95380316671841048</v>
      </c>
      <c r="N17" s="154">
        <v>-3720</v>
      </c>
      <c r="O17" s="153">
        <v>0.78895905214504269</v>
      </c>
      <c r="P17" s="152">
        <v>0.78879850977957156</v>
      </c>
      <c r="Q17" s="151">
        <v>1.6054236547113909E-4</v>
      </c>
      <c r="R17" s="139"/>
      <c r="S17" s="139"/>
    </row>
    <row r="18" spans="1:19" x14ac:dyDescent="0.4">
      <c r="A18" s="169"/>
      <c r="B18" s="169"/>
      <c r="C18" s="168" t="s">
        <v>98</v>
      </c>
      <c r="D18" s="167"/>
      <c r="E18" s="167"/>
      <c r="F18" s="173"/>
      <c r="G18" s="166"/>
      <c r="H18" s="165"/>
      <c r="I18" s="164" t="e">
        <v>#DIV/0!</v>
      </c>
      <c r="J18" s="163">
        <v>0</v>
      </c>
      <c r="K18" s="166"/>
      <c r="L18" s="165"/>
      <c r="M18" s="164" t="e">
        <v>#DIV/0!</v>
      </c>
      <c r="N18" s="163">
        <v>0</v>
      </c>
      <c r="O18" s="162" t="e">
        <v>#DIV/0!</v>
      </c>
      <c r="P18" s="161" t="e">
        <v>#DIV/0!</v>
      </c>
      <c r="Q18" s="160" t="e">
        <v>#DIV/0!</v>
      </c>
      <c r="R18" s="139"/>
      <c r="S18" s="139"/>
    </row>
    <row r="19" spans="1:19" x14ac:dyDescent="0.4">
      <c r="A19" s="169"/>
      <c r="B19" s="169"/>
      <c r="C19" s="168" t="s">
        <v>96</v>
      </c>
      <c r="D19" s="167"/>
      <c r="E19" s="167"/>
      <c r="F19" s="6" t="s">
        <v>84</v>
      </c>
      <c r="G19" s="166">
        <v>8683</v>
      </c>
      <c r="H19" s="165">
        <v>9873</v>
      </c>
      <c r="I19" s="164">
        <v>0.87946925959688038</v>
      </c>
      <c r="J19" s="163">
        <v>-1190</v>
      </c>
      <c r="K19" s="166">
        <v>12300</v>
      </c>
      <c r="L19" s="165">
        <v>12300</v>
      </c>
      <c r="M19" s="164">
        <v>1</v>
      </c>
      <c r="N19" s="163">
        <v>0</v>
      </c>
      <c r="O19" s="162">
        <v>0.70593495934959349</v>
      </c>
      <c r="P19" s="161">
        <v>0.80268292682926834</v>
      </c>
      <c r="Q19" s="160">
        <v>-9.6747967479674846E-2</v>
      </c>
      <c r="R19" s="139"/>
      <c r="S19" s="139"/>
    </row>
    <row r="20" spans="1:19" x14ac:dyDescent="0.4">
      <c r="A20" s="169"/>
      <c r="B20" s="169"/>
      <c r="C20" s="168" t="s">
        <v>97</v>
      </c>
      <c r="D20" s="167"/>
      <c r="E20" s="167"/>
      <c r="F20" s="6" t="s">
        <v>84</v>
      </c>
      <c r="G20" s="166">
        <v>19566</v>
      </c>
      <c r="H20" s="165">
        <v>19690</v>
      </c>
      <c r="I20" s="164">
        <v>0.99370238699847635</v>
      </c>
      <c r="J20" s="163">
        <v>-124</v>
      </c>
      <c r="K20" s="166">
        <v>24380</v>
      </c>
      <c r="L20" s="165">
        <v>24380</v>
      </c>
      <c r="M20" s="164">
        <v>1</v>
      </c>
      <c r="N20" s="163">
        <v>0</v>
      </c>
      <c r="O20" s="162">
        <v>0.80254306808859721</v>
      </c>
      <c r="P20" s="161">
        <v>0.80762920426579166</v>
      </c>
      <c r="Q20" s="160">
        <v>-5.0861361771944447E-3</v>
      </c>
      <c r="R20" s="139"/>
      <c r="S20" s="139"/>
    </row>
    <row r="21" spans="1:19" x14ac:dyDescent="0.4">
      <c r="A21" s="169"/>
      <c r="B21" s="169"/>
      <c r="C21" s="168" t="s">
        <v>98</v>
      </c>
      <c r="D21" s="5" t="s">
        <v>0</v>
      </c>
      <c r="E21" s="167" t="s">
        <v>89</v>
      </c>
      <c r="F21" s="6" t="s">
        <v>84</v>
      </c>
      <c r="G21" s="166">
        <v>5844</v>
      </c>
      <c r="H21" s="165">
        <v>5529</v>
      </c>
      <c r="I21" s="164">
        <v>1.0569723277265328</v>
      </c>
      <c r="J21" s="163">
        <v>315</v>
      </c>
      <c r="K21" s="166">
        <v>7975</v>
      </c>
      <c r="L21" s="165">
        <v>7685</v>
      </c>
      <c r="M21" s="164">
        <v>1.0377358490566038</v>
      </c>
      <c r="N21" s="163">
        <v>290</v>
      </c>
      <c r="O21" s="162">
        <v>0.7327899686520376</v>
      </c>
      <c r="P21" s="161">
        <v>0.71945348080676641</v>
      </c>
      <c r="Q21" s="160">
        <v>1.3336487845271194E-2</v>
      </c>
      <c r="R21" s="139"/>
      <c r="S21" s="139"/>
    </row>
    <row r="22" spans="1:19" x14ac:dyDescent="0.4">
      <c r="A22" s="169"/>
      <c r="B22" s="169"/>
      <c r="C22" s="168" t="s">
        <v>98</v>
      </c>
      <c r="D22" s="5" t="s">
        <v>0</v>
      </c>
      <c r="E22" s="167" t="s">
        <v>123</v>
      </c>
      <c r="F22" s="6" t="s">
        <v>84</v>
      </c>
      <c r="G22" s="166">
        <v>3370</v>
      </c>
      <c r="H22" s="165">
        <v>2968</v>
      </c>
      <c r="I22" s="164">
        <v>1.1354447439353099</v>
      </c>
      <c r="J22" s="163">
        <v>402</v>
      </c>
      <c r="K22" s="166">
        <v>4060</v>
      </c>
      <c r="L22" s="165">
        <v>3885</v>
      </c>
      <c r="M22" s="164">
        <v>1.045045045045045</v>
      </c>
      <c r="N22" s="163">
        <v>175</v>
      </c>
      <c r="O22" s="162">
        <v>0.83004926108374388</v>
      </c>
      <c r="P22" s="161">
        <v>0.76396396396396393</v>
      </c>
      <c r="Q22" s="160">
        <v>6.6085297119779951E-2</v>
      </c>
      <c r="R22" s="139"/>
      <c r="S22" s="139"/>
    </row>
    <row r="23" spans="1:19" x14ac:dyDescent="0.4">
      <c r="A23" s="169"/>
      <c r="B23" s="169"/>
      <c r="C23" s="168" t="s">
        <v>98</v>
      </c>
      <c r="D23" s="5" t="s">
        <v>0</v>
      </c>
      <c r="E23" s="167" t="s">
        <v>124</v>
      </c>
      <c r="F23" s="6" t="s">
        <v>88</v>
      </c>
      <c r="G23" s="166">
        <v>0</v>
      </c>
      <c r="H23" s="165"/>
      <c r="I23" s="164" t="e">
        <v>#DIV/0!</v>
      </c>
      <c r="J23" s="163">
        <v>0</v>
      </c>
      <c r="K23" s="166"/>
      <c r="L23" s="165"/>
      <c r="M23" s="164" t="e">
        <v>#DIV/0!</v>
      </c>
      <c r="N23" s="163">
        <v>0</v>
      </c>
      <c r="O23" s="162" t="e">
        <v>#DIV/0!</v>
      </c>
      <c r="P23" s="161" t="e">
        <v>#DIV/0!</v>
      </c>
      <c r="Q23" s="160" t="e">
        <v>#DIV/0!</v>
      </c>
      <c r="R23" s="139"/>
      <c r="S23" s="139"/>
    </row>
    <row r="24" spans="1:19" x14ac:dyDescent="0.4">
      <c r="A24" s="169"/>
      <c r="B24" s="169"/>
      <c r="C24" s="168" t="s">
        <v>96</v>
      </c>
      <c r="D24" s="5" t="s">
        <v>0</v>
      </c>
      <c r="E24" s="167" t="s">
        <v>89</v>
      </c>
      <c r="F24" s="6" t="s">
        <v>84</v>
      </c>
      <c r="G24" s="166">
        <v>2297</v>
      </c>
      <c r="H24" s="165">
        <v>2987</v>
      </c>
      <c r="I24" s="164">
        <v>0.76899899564780716</v>
      </c>
      <c r="J24" s="163">
        <v>-690</v>
      </c>
      <c r="K24" s="166">
        <v>4040</v>
      </c>
      <c r="L24" s="165">
        <v>4190</v>
      </c>
      <c r="M24" s="164">
        <v>0.96420047732696901</v>
      </c>
      <c r="N24" s="163">
        <v>-150</v>
      </c>
      <c r="O24" s="162">
        <v>0.56856435643564351</v>
      </c>
      <c r="P24" s="161">
        <v>0.71288782816229113</v>
      </c>
      <c r="Q24" s="160">
        <v>-0.14432347172664761</v>
      </c>
      <c r="R24" s="139"/>
      <c r="S24" s="139"/>
    </row>
    <row r="25" spans="1:19" x14ac:dyDescent="0.4">
      <c r="A25" s="169"/>
      <c r="B25" s="169"/>
      <c r="C25" s="168" t="s">
        <v>96</v>
      </c>
      <c r="D25" s="5" t="s">
        <v>0</v>
      </c>
      <c r="E25" s="167" t="s">
        <v>123</v>
      </c>
      <c r="F25" s="173"/>
      <c r="G25" s="166"/>
      <c r="H25" s="165"/>
      <c r="I25" s="164" t="e">
        <v>#DIV/0!</v>
      </c>
      <c r="J25" s="163">
        <v>0</v>
      </c>
      <c r="K25" s="166"/>
      <c r="L25" s="165"/>
      <c r="M25" s="164" t="e">
        <v>#DIV/0!</v>
      </c>
      <c r="N25" s="163">
        <v>0</v>
      </c>
      <c r="O25" s="162" t="e">
        <v>#DIV/0!</v>
      </c>
      <c r="P25" s="161" t="e">
        <v>#DIV/0!</v>
      </c>
      <c r="Q25" s="160" t="e">
        <v>#DIV/0!</v>
      </c>
      <c r="R25" s="139"/>
      <c r="S25" s="139"/>
    </row>
    <row r="26" spans="1:19" x14ac:dyDescent="0.4">
      <c r="A26" s="169"/>
      <c r="B26" s="169"/>
      <c r="C26" s="168" t="s">
        <v>90</v>
      </c>
      <c r="D26" s="5" t="s">
        <v>0</v>
      </c>
      <c r="E26" s="167" t="s">
        <v>89</v>
      </c>
      <c r="F26" s="173"/>
      <c r="G26" s="166"/>
      <c r="H26" s="165"/>
      <c r="I26" s="164" t="e">
        <v>#DIV/0!</v>
      </c>
      <c r="J26" s="163">
        <v>0</v>
      </c>
      <c r="K26" s="166"/>
      <c r="L26" s="165"/>
      <c r="M26" s="164" t="e">
        <v>#DIV/0!</v>
      </c>
      <c r="N26" s="163">
        <v>0</v>
      </c>
      <c r="O26" s="162" t="e">
        <v>#DIV/0!</v>
      </c>
      <c r="P26" s="161" t="e">
        <v>#DIV/0!</v>
      </c>
      <c r="Q26" s="160" t="e">
        <v>#DIV/0!</v>
      </c>
      <c r="R26" s="139"/>
      <c r="S26" s="139"/>
    </row>
    <row r="27" spans="1:19" x14ac:dyDescent="0.4">
      <c r="A27" s="169"/>
      <c r="B27" s="169"/>
      <c r="C27" s="168" t="s">
        <v>93</v>
      </c>
      <c r="D27" s="5" t="s">
        <v>0</v>
      </c>
      <c r="E27" s="167" t="s">
        <v>89</v>
      </c>
      <c r="F27" s="173"/>
      <c r="G27" s="166"/>
      <c r="H27" s="165"/>
      <c r="I27" s="164" t="e">
        <v>#DIV/0!</v>
      </c>
      <c r="J27" s="163">
        <v>0</v>
      </c>
      <c r="K27" s="166"/>
      <c r="L27" s="165"/>
      <c r="M27" s="164" t="e">
        <v>#DIV/0!</v>
      </c>
      <c r="N27" s="163">
        <v>0</v>
      </c>
      <c r="O27" s="162" t="e">
        <v>#DIV/0!</v>
      </c>
      <c r="P27" s="161" t="e">
        <v>#DIV/0!</v>
      </c>
      <c r="Q27" s="160" t="e">
        <v>#DIV/0!</v>
      </c>
      <c r="R27" s="139"/>
      <c r="S27" s="139"/>
    </row>
    <row r="28" spans="1:19" x14ac:dyDescent="0.4">
      <c r="A28" s="169"/>
      <c r="B28" s="169"/>
      <c r="C28" s="168" t="s">
        <v>110</v>
      </c>
      <c r="D28" s="167"/>
      <c r="E28" s="167"/>
      <c r="F28" s="173"/>
      <c r="G28" s="166"/>
      <c r="H28" s="165"/>
      <c r="I28" s="164" t="e">
        <v>#DIV/0!</v>
      </c>
      <c r="J28" s="163">
        <v>0</v>
      </c>
      <c r="K28" s="166"/>
      <c r="L28" s="165"/>
      <c r="M28" s="164" t="e">
        <v>#DIV/0!</v>
      </c>
      <c r="N28" s="163">
        <v>0</v>
      </c>
      <c r="O28" s="162" t="e">
        <v>#DIV/0!</v>
      </c>
      <c r="P28" s="161" t="e">
        <v>#DIV/0!</v>
      </c>
      <c r="Q28" s="160" t="e">
        <v>#DIV/0!</v>
      </c>
      <c r="R28" s="139"/>
      <c r="S28" s="139"/>
    </row>
    <row r="29" spans="1:19" x14ac:dyDescent="0.4">
      <c r="A29" s="169"/>
      <c r="B29" s="169"/>
      <c r="C29" s="168" t="s">
        <v>105</v>
      </c>
      <c r="D29" s="167"/>
      <c r="E29" s="167"/>
      <c r="F29" s="173"/>
      <c r="G29" s="166"/>
      <c r="H29" s="165"/>
      <c r="I29" s="164" t="e">
        <v>#DIV/0!</v>
      </c>
      <c r="J29" s="163">
        <v>0</v>
      </c>
      <c r="K29" s="166"/>
      <c r="L29" s="165"/>
      <c r="M29" s="164" t="e">
        <v>#DIV/0!</v>
      </c>
      <c r="N29" s="163">
        <v>0</v>
      </c>
      <c r="O29" s="162" t="e">
        <v>#DIV/0!</v>
      </c>
      <c r="P29" s="161" t="e">
        <v>#DIV/0!</v>
      </c>
      <c r="Q29" s="160" t="e">
        <v>#DIV/0!</v>
      </c>
      <c r="R29" s="139"/>
      <c r="S29" s="139"/>
    </row>
    <row r="30" spans="1:19" x14ac:dyDescent="0.4">
      <c r="A30" s="169"/>
      <c r="B30" s="169"/>
      <c r="C30" s="168" t="s">
        <v>122</v>
      </c>
      <c r="D30" s="167"/>
      <c r="E30" s="167"/>
      <c r="F30" s="173"/>
      <c r="G30" s="166"/>
      <c r="H30" s="165"/>
      <c r="I30" s="164" t="e">
        <v>#DIV/0!</v>
      </c>
      <c r="J30" s="163">
        <v>0</v>
      </c>
      <c r="K30" s="166"/>
      <c r="L30" s="165"/>
      <c r="M30" s="164" t="e">
        <v>#DIV/0!</v>
      </c>
      <c r="N30" s="163">
        <v>0</v>
      </c>
      <c r="O30" s="162" t="e">
        <v>#DIV/0!</v>
      </c>
      <c r="P30" s="161" t="e">
        <v>#DIV/0!</v>
      </c>
      <c r="Q30" s="160" t="e">
        <v>#DIV/0!</v>
      </c>
      <c r="R30" s="139"/>
      <c r="S30" s="139"/>
    </row>
    <row r="31" spans="1:19" x14ac:dyDescent="0.4">
      <c r="A31" s="169"/>
      <c r="B31" s="169"/>
      <c r="C31" s="168" t="s">
        <v>121</v>
      </c>
      <c r="D31" s="167"/>
      <c r="E31" s="167"/>
      <c r="F31" s="6" t="s">
        <v>84</v>
      </c>
      <c r="G31" s="166">
        <v>3223</v>
      </c>
      <c r="H31" s="165">
        <v>4928</v>
      </c>
      <c r="I31" s="164">
        <v>0.6540178571428571</v>
      </c>
      <c r="J31" s="163">
        <v>-1705</v>
      </c>
      <c r="K31" s="166">
        <v>4060</v>
      </c>
      <c r="L31" s="165">
        <v>7550</v>
      </c>
      <c r="M31" s="164">
        <v>0.53774834437086094</v>
      </c>
      <c r="N31" s="163">
        <v>-3490</v>
      </c>
      <c r="O31" s="162">
        <v>0.79384236453201973</v>
      </c>
      <c r="P31" s="161">
        <v>0.65271523178807944</v>
      </c>
      <c r="Q31" s="160">
        <v>0.14112713274394029</v>
      </c>
      <c r="R31" s="139"/>
      <c r="S31" s="139"/>
    </row>
    <row r="32" spans="1:19" x14ac:dyDescent="0.4">
      <c r="A32" s="169"/>
      <c r="B32" s="169"/>
      <c r="C32" s="168" t="s">
        <v>120</v>
      </c>
      <c r="D32" s="167"/>
      <c r="E32" s="167"/>
      <c r="F32" s="173"/>
      <c r="G32" s="166"/>
      <c r="H32" s="165"/>
      <c r="I32" s="164" t="e">
        <v>#DIV/0!</v>
      </c>
      <c r="J32" s="163">
        <v>0</v>
      </c>
      <c r="K32" s="166"/>
      <c r="L32" s="165"/>
      <c r="M32" s="164" t="e">
        <v>#DIV/0!</v>
      </c>
      <c r="N32" s="163">
        <v>0</v>
      </c>
      <c r="O32" s="162" t="e">
        <v>#DIV/0!</v>
      </c>
      <c r="P32" s="161" t="e">
        <v>#DIV/0!</v>
      </c>
      <c r="Q32" s="160" t="e">
        <v>#DIV/0!</v>
      </c>
      <c r="R32" s="139"/>
      <c r="S32" s="139"/>
    </row>
    <row r="33" spans="1:19" x14ac:dyDescent="0.4">
      <c r="A33" s="169"/>
      <c r="B33" s="169"/>
      <c r="C33" s="168" t="s">
        <v>119</v>
      </c>
      <c r="D33" s="167"/>
      <c r="E33" s="167"/>
      <c r="F33" s="6" t="s">
        <v>84</v>
      </c>
      <c r="G33" s="166">
        <v>2466</v>
      </c>
      <c r="H33" s="165">
        <v>2750</v>
      </c>
      <c r="I33" s="164">
        <v>0.89672727272727271</v>
      </c>
      <c r="J33" s="163">
        <v>-284</v>
      </c>
      <c r="K33" s="166">
        <v>3770</v>
      </c>
      <c r="L33" s="165">
        <v>4175</v>
      </c>
      <c r="M33" s="164">
        <v>0.90299401197604789</v>
      </c>
      <c r="N33" s="163">
        <v>-405</v>
      </c>
      <c r="O33" s="162">
        <v>0.65411140583554372</v>
      </c>
      <c r="P33" s="161">
        <v>0.6586826347305389</v>
      </c>
      <c r="Q33" s="160">
        <v>-4.5712288949951718E-3</v>
      </c>
      <c r="R33" s="139"/>
      <c r="S33" s="139"/>
    </row>
    <row r="34" spans="1:19" x14ac:dyDescent="0.4">
      <c r="A34" s="169"/>
      <c r="B34" s="169"/>
      <c r="C34" s="168" t="s">
        <v>94</v>
      </c>
      <c r="D34" s="167"/>
      <c r="E34" s="167"/>
      <c r="F34" s="173"/>
      <c r="G34" s="166"/>
      <c r="H34" s="165"/>
      <c r="I34" s="164" t="e">
        <v>#DIV/0!</v>
      </c>
      <c r="J34" s="163">
        <v>0</v>
      </c>
      <c r="K34" s="166"/>
      <c r="L34" s="165"/>
      <c r="M34" s="164" t="e">
        <v>#DIV/0!</v>
      </c>
      <c r="N34" s="163">
        <v>0</v>
      </c>
      <c r="O34" s="162" t="e">
        <v>#DIV/0!</v>
      </c>
      <c r="P34" s="161" t="e">
        <v>#DIV/0!</v>
      </c>
      <c r="Q34" s="160" t="e">
        <v>#DIV/0!</v>
      </c>
      <c r="R34" s="139"/>
      <c r="S34" s="139"/>
    </row>
    <row r="35" spans="1:19" x14ac:dyDescent="0.4">
      <c r="A35" s="169"/>
      <c r="B35" s="169"/>
      <c r="C35" s="168" t="s">
        <v>90</v>
      </c>
      <c r="D35" s="167"/>
      <c r="E35" s="167"/>
      <c r="F35" s="173"/>
      <c r="G35" s="166"/>
      <c r="H35" s="165"/>
      <c r="I35" s="164" t="e">
        <v>#DIV/0!</v>
      </c>
      <c r="J35" s="163">
        <v>0</v>
      </c>
      <c r="K35" s="166"/>
      <c r="L35" s="165"/>
      <c r="M35" s="164" t="e">
        <v>#DIV/0!</v>
      </c>
      <c r="N35" s="163">
        <v>0</v>
      </c>
      <c r="O35" s="162" t="e">
        <v>#DIV/0!</v>
      </c>
      <c r="P35" s="161" t="e">
        <v>#DIV/0!</v>
      </c>
      <c r="Q35" s="160" t="e">
        <v>#DIV/0!</v>
      </c>
      <c r="R35" s="139"/>
      <c r="S35" s="139"/>
    </row>
    <row r="36" spans="1:19" x14ac:dyDescent="0.4">
      <c r="A36" s="169"/>
      <c r="B36" s="150"/>
      <c r="C36" s="149" t="s">
        <v>93</v>
      </c>
      <c r="D36" s="147"/>
      <c r="E36" s="147"/>
      <c r="F36" s="6" t="s">
        <v>84</v>
      </c>
      <c r="G36" s="146">
        <v>15147</v>
      </c>
      <c r="H36" s="145">
        <v>14793</v>
      </c>
      <c r="I36" s="144">
        <v>1.0239302372743866</v>
      </c>
      <c r="J36" s="143">
        <v>354</v>
      </c>
      <c r="K36" s="146">
        <v>16220</v>
      </c>
      <c r="L36" s="145">
        <v>16360</v>
      </c>
      <c r="M36" s="144">
        <v>0.99144254278728605</v>
      </c>
      <c r="N36" s="143">
        <v>-140</v>
      </c>
      <c r="O36" s="142">
        <v>0.93384710234278667</v>
      </c>
      <c r="P36" s="141">
        <v>0.90421760391198047</v>
      </c>
      <c r="Q36" s="140">
        <v>2.96294984308062E-2</v>
      </c>
      <c r="R36" s="139"/>
      <c r="S36" s="139"/>
    </row>
    <row r="37" spans="1:19" x14ac:dyDescent="0.4">
      <c r="A37" s="169"/>
      <c r="B37" s="159" t="s">
        <v>118</v>
      </c>
      <c r="C37" s="158"/>
      <c r="D37" s="158"/>
      <c r="E37" s="158"/>
      <c r="F37" s="174"/>
      <c r="G37" s="157">
        <v>1369</v>
      </c>
      <c r="H37" s="156">
        <v>1420</v>
      </c>
      <c r="I37" s="155">
        <v>0.96408450704225357</v>
      </c>
      <c r="J37" s="154">
        <v>-51</v>
      </c>
      <c r="K37" s="157">
        <v>2387</v>
      </c>
      <c r="L37" s="156">
        <v>2459</v>
      </c>
      <c r="M37" s="155">
        <v>0.97071980479869868</v>
      </c>
      <c r="N37" s="154">
        <v>-72</v>
      </c>
      <c r="O37" s="153">
        <v>0.57352325094260581</v>
      </c>
      <c r="P37" s="152">
        <v>0.57747051647010983</v>
      </c>
      <c r="Q37" s="151">
        <v>-3.947265527504018E-3</v>
      </c>
      <c r="R37" s="139"/>
      <c r="S37" s="139"/>
    </row>
    <row r="38" spans="1:19" x14ac:dyDescent="0.4">
      <c r="A38" s="169"/>
      <c r="B38" s="169"/>
      <c r="C38" s="168" t="s">
        <v>117</v>
      </c>
      <c r="D38" s="167"/>
      <c r="E38" s="167"/>
      <c r="F38" s="6" t="s">
        <v>84</v>
      </c>
      <c r="G38" s="166">
        <v>694</v>
      </c>
      <c r="H38" s="165">
        <v>672</v>
      </c>
      <c r="I38" s="164">
        <v>1.0327380952380953</v>
      </c>
      <c r="J38" s="163">
        <v>22</v>
      </c>
      <c r="K38" s="166">
        <v>1290</v>
      </c>
      <c r="L38" s="165">
        <v>1345</v>
      </c>
      <c r="M38" s="164">
        <v>0.95910780669144979</v>
      </c>
      <c r="N38" s="163">
        <v>-55</v>
      </c>
      <c r="O38" s="162">
        <v>0.53798449612403099</v>
      </c>
      <c r="P38" s="161">
        <v>0.49962825278810408</v>
      </c>
      <c r="Q38" s="160">
        <v>3.8356243335926909E-2</v>
      </c>
      <c r="R38" s="139"/>
      <c r="S38" s="139"/>
    </row>
    <row r="39" spans="1:19" x14ac:dyDescent="0.4">
      <c r="A39" s="150"/>
      <c r="B39" s="150"/>
      <c r="C39" s="186" t="s">
        <v>116</v>
      </c>
      <c r="D39" s="185"/>
      <c r="E39" s="185"/>
      <c r="F39" s="6" t="s">
        <v>84</v>
      </c>
      <c r="G39" s="184">
        <v>675</v>
      </c>
      <c r="H39" s="183">
        <v>748</v>
      </c>
      <c r="I39" s="182">
        <v>0.90240641711229952</v>
      </c>
      <c r="J39" s="181">
        <v>-73</v>
      </c>
      <c r="K39" s="184">
        <v>1097</v>
      </c>
      <c r="L39" s="183">
        <v>1114</v>
      </c>
      <c r="M39" s="182">
        <v>0.98473967684021546</v>
      </c>
      <c r="N39" s="181">
        <v>-17</v>
      </c>
      <c r="O39" s="180">
        <v>0.61531449407474936</v>
      </c>
      <c r="P39" s="179">
        <v>0.6714542190305206</v>
      </c>
      <c r="Q39" s="178">
        <v>-5.6139724955771242E-2</v>
      </c>
      <c r="R39" s="139"/>
      <c r="S39" s="139"/>
    </row>
    <row r="40" spans="1:19" x14ac:dyDescent="0.4">
      <c r="A40" s="159" t="s">
        <v>115</v>
      </c>
      <c r="B40" s="158" t="s">
        <v>114</v>
      </c>
      <c r="C40" s="158"/>
      <c r="D40" s="158"/>
      <c r="E40" s="158"/>
      <c r="F40" s="174"/>
      <c r="G40" s="157">
        <v>258554</v>
      </c>
      <c r="H40" s="156">
        <v>239705</v>
      </c>
      <c r="I40" s="155">
        <v>1.0786341544815503</v>
      </c>
      <c r="J40" s="154">
        <v>18849</v>
      </c>
      <c r="K40" s="177">
        <v>357511</v>
      </c>
      <c r="L40" s="156">
        <v>326780</v>
      </c>
      <c r="M40" s="155">
        <v>1.0940418630271131</v>
      </c>
      <c r="N40" s="154">
        <v>30731</v>
      </c>
      <c r="O40" s="153">
        <v>0.72320571954429369</v>
      </c>
      <c r="P40" s="152">
        <v>0.73353632413244385</v>
      </c>
      <c r="Q40" s="151">
        <v>-1.0330604588150161E-2</v>
      </c>
      <c r="R40" s="139"/>
      <c r="S40" s="139"/>
    </row>
    <row r="41" spans="1:19" x14ac:dyDescent="0.4">
      <c r="A41" s="176"/>
      <c r="B41" s="159" t="s">
        <v>113</v>
      </c>
      <c r="C41" s="158"/>
      <c r="D41" s="158"/>
      <c r="E41" s="158"/>
      <c r="F41" s="174"/>
      <c r="G41" s="157">
        <v>252345</v>
      </c>
      <c r="H41" s="156">
        <v>236258</v>
      </c>
      <c r="I41" s="155">
        <v>1.0680908159723692</v>
      </c>
      <c r="J41" s="154">
        <v>16087</v>
      </c>
      <c r="K41" s="157">
        <v>348526</v>
      </c>
      <c r="L41" s="156">
        <v>317897</v>
      </c>
      <c r="M41" s="155">
        <v>1.0963488173842471</v>
      </c>
      <c r="N41" s="154">
        <v>30629</v>
      </c>
      <c r="O41" s="153">
        <v>0.72403493570063637</v>
      </c>
      <c r="P41" s="152">
        <v>0.74319040443917372</v>
      </c>
      <c r="Q41" s="151">
        <v>-1.9155468738537351E-2</v>
      </c>
      <c r="R41" s="139"/>
      <c r="S41" s="139"/>
    </row>
    <row r="42" spans="1:19" x14ac:dyDescent="0.4">
      <c r="A42" s="169"/>
      <c r="B42" s="169"/>
      <c r="C42" s="168" t="s">
        <v>98</v>
      </c>
      <c r="D42" s="167"/>
      <c r="E42" s="167"/>
      <c r="F42" s="6" t="s">
        <v>84</v>
      </c>
      <c r="G42" s="166">
        <v>97117</v>
      </c>
      <c r="H42" s="165">
        <v>91601</v>
      </c>
      <c r="I42" s="164">
        <v>1.0602176832130654</v>
      </c>
      <c r="J42" s="163">
        <v>5516</v>
      </c>
      <c r="K42" s="166">
        <v>129736</v>
      </c>
      <c r="L42" s="165">
        <v>119367</v>
      </c>
      <c r="M42" s="164">
        <v>1.0868665544078346</v>
      </c>
      <c r="N42" s="163">
        <v>10369</v>
      </c>
      <c r="O42" s="162">
        <v>0.74857402725534927</v>
      </c>
      <c r="P42" s="161">
        <v>0.76738964705488122</v>
      </c>
      <c r="Q42" s="160">
        <v>-1.8815619799531946E-2</v>
      </c>
      <c r="R42" s="139"/>
      <c r="S42" s="139"/>
    </row>
    <row r="43" spans="1:19" x14ac:dyDescent="0.4">
      <c r="A43" s="169"/>
      <c r="B43" s="169"/>
      <c r="C43" s="168" t="s">
        <v>112</v>
      </c>
      <c r="D43" s="167"/>
      <c r="E43" s="167"/>
      <c r="F43" s="6" t="s">
        <v>84</v>
      </c>
      <c r="G43" s="166">
        <v>14125</v>
      </c>
      <c r="H43" s="165">
        <v>14741</v>
      </c>
      <c r="I43" s="164">
        <v>0.95821179024489522</v>
      </c>
      <c r="J43" s="163">
        <v>-616</v>
      </c>
      <c r="K43" s="166">
        <v>16482</v>
      </c>
      <c r="L43" s="165">
        <v>16595</v>
      </c>
      <c r="M43" s="164">
        <v>0.99319072009641463</v>
      </c>
      <c r="N43" s="163">
        <v>-113</v>
      </c>
      <c r="O43" s="162">
        <v>0.85699551025360998</v>
      </c>
      <c r="P43" s="161">
        <v>0.88827960228984637</v>
      </c>
      <c r="Q43" s="160">
        <v>-3.1284092036236388E-2</v>
      </c>
      <c r="R43" s="139"/>
      <c r="S43" s="139"/>
    </row>
    <row r="44" spans="1:19" x14ac:dyDescent="0.4">
      <c r="A44" s="169"/>
      <c r="B44" s="169"/>
      <c r="C44" s="168" t="s">
        <v>96</v>
      </c>
      <c r="D44" s="167"/>
      <c r="E44" s="167"/>
      <c r="F44" s="6" t="s">
        <v>84</v>
      </c>
      <c r="G44" s="166">
        <v>16858</v>
      </c>
      <c r="H44" s="165">
        <v>14903</v>
      </c>
      <c r="I44" s="164">
        <v>1.1311816412802791</v>
      </c>
      <c r="J44" s="163">
        <v>1955</v>
      </c>
      <c r="K44" s="166">
        <v>25824</v>
      </c>
      <c r="L44" s="165">
        <v>18957</v>
      </c>
      <c r="M44" s="164">
        <v>1.3622408608957113</v>
      </c>
      <c r="N44" s="163">
        <v>6867</v>
      </c>
      <c r="O44" s="162">
        <v>0.65280359355638162</v>
      </c>
      <c r="P44" s="161">
        <v>0.78614759719364879</v>
      </c>
      <c r="Q44" s="160">
        <v>-0.13334400363726717</v>
      </c>
      <c r="R44" s="139"/>
      <c r="S44" s="139"/>
    </row>
    <row r="45" spans="1:19" x14ac:dyDescent="0.4">
      <c r="A45" s="169"/>
      <c r="B45" s="169"/>
      <c r="C45" s="168" t="s">
        <v>90</v>
      </c>
      <c r="D45" s="167"/>
      <c r="E45" s="167"/>
      <c r="F45" s="6" t="s">
        <v>84</v>
      </c>
      <c r="G45" s="166">
        <v>7266</v>
      </c>
      <c r="H45" s="165">
        <v>7251</v>
      </c>
      <c r="I45" s="164">
        <v>1.0020686801820438</v>
      </c>
      <c r="J45" s="163">
        <v>15</v>
      </c>
      <c r="K45" s="166">
        <v>10006</v>
      </c>
      <c r="L45" s="165">
        <v>10175</v>
      </c>
      <c r="M45" s="164">
        <v>0.98339066339066339</v>
      </c>
      <c r="N45" s="163">
        <v>-169</v>
      </c>
      <c r="O45" s="162">
        <v>0.72616430141914856</v>
      </c>
      <c r="P45" s="161">
        <v>0.7126289926289926</v>
      </c>
      <c r="Q45" s="160">
        <v>1.3535308790155964E-2</v>
      </c>
      <c r="R45" s="139"/>
      <c r="S45" s="139"/>
    </row>
    <row r="46" spans="1:19" x14ac:dyDescent="0.4">
      <c r="A46" s="169"/>
      <c r="B46" s="169"/>
      <c r="C46" s="168" t="s">
        <v>93</v>
      </c>
      <c r="D46" s="167"/>
      <c r="E46" s="167"/>
      <c r="F46" s="6" t="s">
        <v>84</v>
      </c>
      <c r="G46" s="166">
        <v>19118</v>
      </c>
      <c r="H46" s="165">
        <v>17276</v>
      </c>
      <c r="I46" s="164">
        <v>1.1066219032183375</v>
      </c>
      <c r="J46" s="163">
        <v>1842</v>
      </c>
      <c r="K46" s="166">
        <v>22680</v>
      </c>
      <c r="L46" s="165">
        <v>22260</v>
      </c>
      <c r="M46" s="164">
        <v>1.0188679245283019</v>
      </c>
      <c r="N46" s="163">
        <v>420</v>
      </c>
      <c r="O46" s="162">
        <v>0.84294532627865959</v>
      </c>
      <c r="P46" s="161">
        <v>0.77610062893081766</v>
      </c>
      <c r="Q46" s="160">
        <v>6.684469734784193E-2</v>
      </c>
      <c r="R46" s="139"/>
      <c r="S46" s="139"/>
    </row>
    <row r="47" spans="1:19" x14ac:dyDescent="0.4">
      <c r="A47" s="169"/>
      <c r="B47" s="169"/>
      <c r="C47" s="168" t="s">
        <v>97</v>
      </c>
      <c r="D47" s="167"/>
      <c r="E47" s="167"/>
      <c r="F47" s="6" t="s">
        <v>84</v>
      </c>
      <c r="G47" s="166">
        <v>35203</v>
      </c>
      <c r="H47" s="165">
        <v>32758</v>
      </c>
      <c r="I47" s="164">
        <v>1.0746382563038037</v>
      </c>
      <c r="J47" s="163">
        <v>2445</v>
      </c>
      <c r="K47" s="166">
        <v>48298</v>
      </c>
      <c r="L47" s="165">
        <v>41466</v>
      </c>
      <c r="M47" s="164">
        <v>1.1647614913423046</v>
      </c>
      <c r="N47" s="163">
        <v>6832</v>
      </c>
      <c r="O47" s="162">
        <v>0.72887076069402457</v>
      </c>
      <c r="P47" s="161">
        <v>0.78999662373993151</v>
      </c>
      <c r="Q47" s="160">
        <v>-6.1125863045906947E-2</v>
      </c>
      <c r="R47" s="139"/>
      <c r="S47" s="139"/>
    </row>
    <row r="48" spans="1:19" x14ac:dyDescent="0.4">
      <c r="A48" s="169"/>
      <c r="B48" s="169"/>
      <c r="C48" s="168" t="s">
        <v>91</v>
      </c>
      <c r="D48" s="167"/>
      <c r="E48" s="167"/>
      <c r="F48" s="6" t="s">
        <v>84</v>
      </c>
      <c r="G48" s="166">
        <v>3632</v>
      </c>
      <c r="H48" s="165">
        <v>3339</v>
      </c>
      <c r="I48" s="164">
        <v>1.0877508235998803</v>
      </c>
      <c r="J48" s="163">
        <v>293</v>
      </c>
      <c r="K48" s="166">
        <v>7560</v>
      </c>
      <c r="L48" s="165">
        <v>7560</v>
      </c>
      <c r="M48" s="164">
        <v>1</v>
      </c>
      <c r="N48" s="163">
        <v>0</v>
      </c>
      <c r="O48" s="162">
        <v>0.48042328042328042</v>
      </c>
      <c r="P48" s="161">
        <v>0.44166666666666665</v>
      </c>
      <c r="Q48" s="160">
        <v>3.8756613756613767E-2</v>
      </c>
      <c r="R48" s="139"/>
      <c r="S48" s="139"/>
    </row>
    <row r="49" spans="1:19" x14ac:dyDescent="0.4">
      <c r="A49" s="169"/>
      <c r="B49" s="169"/>
      <c r="C49" s="168" t="s">
        <v>111</v>
      </c>
      <c r="D49" s="167"/>
      <c r="E49" s="167"/>
      <c r="F49" s="6" t="s">
        <v>84</v>
      </c>
      <c r="G49" s="166">
        <v>4272</v>
      </c>
      <c r="H49" s="165">
        <v>4061</v>
      </c>
      <c r="I49" s="164">
        <v>1.0519576459000246</v>
      </c>
      <c r="J49" s="163">
        <v>211</v>
      </c>
      <c r="K49" s="166">
        <v>4752</v>
      </c>
      <c r="L49" s="165">
        <v>4742</v>
      </c>
      <c r="M49" s="164">
        <v>1.0021088148460564</v>
      </c>
      <c r="N49" s="163">
        <v>10</v>
      </c>
      <c r="O49" s="162">
        <v>0.89898989898989901</v>
      </c>
      <c r="P49" s="161">
        <v>0.85638970898355127</v>
      </c>
      <c r="Q49" s="160">
        <v>4.2600190006347738E-2</v>
      </c>
      <c r="R49" s="139"/>
      <c r="S49" s="139"/>
    </row>
    <row r="50" spans="1:19" x14ac:dyDescent="0.4">
      <c r="A50" s="169"/>
      <c r="B50" s="169"/>
      <c r="C50" s="168" t="s">
        <v>110</v>
      </c>
      <c r="D50" s="167"/>
      <c r="E50" s="167"/>
      <c r="F50" s="6" t="s">
        <v>84</v>
      </c>
      <c r="G50" s="166">
        <v>5773</v>
      </c>
      <c r="H50" s="165">
        <v>6212</v>
      </c>
      <c r="I50" s="164">
        <v>0.92933032839665164</v>
      </c>
      <c r="J50" s="163">
        <v>-439</v>
      </c>
      <c r="K50" s="166">
        <v>7557</v>
      </c>
      <c r="L50" s="165">
        <v>7425</v>
      </c>
      <c r="M50" s="164">
        <v>1.0177777777777777</v>
      </c>
      <c r="N50" s="163">
        <v>132</v>
      </c>
      <c r="O50" s="162">
        <v>0.76392748445150194</v>
      </c>
      <c r="P50" s="161">
        <v>0.83663299663299662</v>
      </c>
      <c r="Q50" s="160">
        <v>-7.270551218149468E-2</v>
      </c>
      <c r="R50" s="139"/>
      <c r="S50" s="139"/>
    </row>
    <row r="51" spans="1:19" x14ac:dyDescent="0.4">
      <c r="A51" s="169"/>
      <c r="B51" s="169"/>
      <c r="C51" s="168" t="s">
        <v>109</v>
      </c>
      <c r="D51" s="167"/>
      <c r="E51" s="167"/>
      <c r="F51" s="6" t="s">
        <v>88</v>
      </c>
      <c r="G51" s="166">
        <v>1808</v>
      </c>
      <c r="H51" s="165">
        <v>2131</v>
      </c>
      <c r="I51" s="164">
        <v>0.84842796809009857</v>
      </c>
      <c r="J51" s="163">
        <v>-323</v>
      </c>
      <c r="K51" s="166">
        <v>3402</v>
      </c>
      <c r="L51" s="165">
        <v>3452</v>
      </c>
      <c r="M51" s="164">
        <v>0.98551564310544615</v>
      </c>
      <c r="N51" s="163">
        <v>-50</v>
      </c>
      <c r="O51" s="162">
        <v>0.53145208700764257</v>
      </c>
      <c r="P51" s="161">
        <v>0.61732329084588644</v>
      </c>
      <c r="Q51" s="160">
        <v>-8.587120383824387E-2</v>
      </c>
      <c r="R51" s="139"/>
      <c r="S51" s="139"/>
    </row>
    <row r="52" spans="1:19" x14ac:dyDescent="0.4">
      <c r="A52" s="169"/>
      <c r="B52" s="169"/>
      <c r="C52" s="168" t="s">
        <v>108</v>
      </c>
      <c r="D52" s="167"/>
      <c r="E52" s="167"/>
      <c r="F52" s="6" t="s">
        <v>84</v>
      </c>
      <c r="G52" s="166">
        <v>2478</v>
      </c>
      <c r="H52" s="165">
        <v>2916</v>
      </c>
      <c r="I52" s="164">
        <v>0.84979423868312753</v>
      </c>
      <c r="J52" s="163">
        <v>-438</v>
      </c>
      <c r="K52" s="166">
        <v>4482</v>
      </c>
      <c r="L52" s="165">
        <v>4752</v>
      </c>
      <c r="M52" s="164">
        <v>0.94318181818181823</v>
      </c>
      <c r="N52" s="163">
        <v>-270</v>
      </c>
      <c r="O52" s="162">
        <v>0.55287817938420347</v>
      </c>
      <c r="P52" s="161">
        <v>0.61363636363636365</v>
      </c>
      <c r="Q52" s="160">
        <v>-6.0758184252160174E-2</v>
      </c>
      <c r="R52" s="139"/>
      <c r="S52" s="139"/>
    </row>
    <row r="53" spans="1:19" x14ac:dyDescent="0.4">
      <c r="A53" s="169"/>
      <c r="B53" s="169"/>
      <c r="C53" s="168" t="s">
        <v>107</v>
      </c>
      <c r="D53" s="167"/>
      <c r="E53" s="167"/>
      <c r="F53" s="6" t="s">
        <v>84</v>
      </c>
      <c r="G53" s="166">
        <v>5877</v>
      </c>
      <c r="H53" s="165">
        <v>5556</v>
      </c>
      <c r="I53" s="164">
        <v>1.0577753779697625</v>
      </c>
      <c r="J53" s="163">
        <v>321</v>
      </c>
      <c r="K53" s="166">
        <v>7560</v>
      </c>
      <c r="L53" s="165">
        <v>7560</v>
      </c>
      <c r="M53" s="164">
        <v>1</v>
      </c>
      <c r="N53" s="163">
        <v>0</v>
      </c>
      <c r="O53" s="162">
        <v>0.77738095238095239</v>
      </c>
      <c r="P53" s="161">
        <v>0.73492063492063497</v>
      </c>
      <c r="Q53" s="160">
        <v>4.246031746031742E-2</v>
      </c>
      <c r="R53" s="139"/>
      <c r="S53" s="139"/>
    </row>
    <row r="54" spans="1:19" x14ac:dyDescent="0.4">
      <c r="A54" s="169"/>
      <c r="B54" s="169"/>
      <c r="C54" s="168" t="s">
        <v>106</v>
      </c>
      <c r="D54" s="167"/>
      <c r="E54" s="167"/>
      <c r="F54" s="6" t="s">
        <v>84</v>
      </c>
      <c r="G54" s="166">
        <v>3693</v>
      </c>
      <c r="H54" s="165">
        <v>3656</v>
      </c>
      <c r="I54" s="164">
        <v>1.0101203501094091</v>
      </c>
      <c r="J54" s="163">
        <v>37</v>
      </c>
      <c r="K54" s="166">
        <v>7558</v>
      </c>
      <c r="L54" s="165">
        <v>7290</v>
      </c>
      <c r="M54" s="164">
        <v>1.0367626886145405</v>
      </c>
      <c r="N54" s="163">
        <v>268</v>
      </c>
      <c r="O54" s="162">
        <v>0.48862132839375494</v>
      </c>
      <c r="P54" s="161">
        <v>0.50150891632373118</v>
      </c>
      <c r="Q54" s="160">
        <v>-1.2887587929976241E-2</v>
      </c>
      <c r="R54" s="139"/>
      <c r="S54" s="139"/>
    </row>
    <row r="55" spans="1:19" x14ac:dyDescent="0.4">
      <c r="A55" s="169"/>
      <c r="B55" s="169"/>
      <c r="C55" s="168" t="s">
        <v>105</v>
      </c>
      <c r="D55" s="167"/>
      <c r="E55" s="167"/>
      <c r="F55" s="6" t="s">
        <v>84</v>
      </c>
      <c r="G55" s="166">
        <v>2511</v>
      </c>
      <c r="H55" s="165">
        <v>2478</v>
      </c>
      <c r="I55" s="164">
        <v>1.013317191283293</v>
      </c>
      <c r="J55" s="163">
        <v>33</v>
      </c>
      <c r="K55" s="166">
        <v>4928</v>
      </c>
      <c r="L55" s="165">
        <v>4910</v>
      </c>
      <c r="M55" s="164">
        <v>1.0036659877800407</v>
      </c>
      <c r="N55" s="163">
        <v>18</v>
      </c>
      <c r="O55" s="162">
        <v>0.50953733766233766</v>
      </c>
      <c r="P55" s="161">
        <v>0.50468431771894096</v>
      </c>
      <c r="Q55" s="160">
        <v>4.8530199433967081E-3</v>
      </c>
      <c r="R55" s="139"/>
      <c r="S55" s="139"/>
    </row>
    <row r="56" spans="1:19" x14ac:dyDescent="0.4">
      <c r="A56" s="169"/>
      <c r="B56" s="169"/>
      <c r="C56" s="168" t="s">
        <v>103</v>
      </c>
      <c r="D56" s="167"/>
      <c r="E56" s="167"/>
      <c r="F56" s="6" t="s">
        <v>84</v>
      </c>
      <c r="G56" s="166">
        <v>3447</v>
      </c>
      <c r="H56" s="165">
        <v>3224</v>
      </c>
      <c r="I56" s="164">
        <v>1.0691687344913152</v>
      </c>
      <c r="J56" s="163">
        <v>223</v>
      </c>
      <c r="K56" s="166">
        <v>4482</v>
      </c>
      <c r="L56" s="165">
        <v>4752</v>
      </c>
      <c r="M56" s="164">
        <v>0.94318181818181823</v>
      </c>
      <c r="N56" s="163">
        <v>-270</v>
      </c>
      <c r="O56" s="162">
        <v>0.76907630522088355</v>
      </c>
      <c r="P56" s="161">
        <v>0.67845117845117842</v>
      </c>
      <c r="Q56" s="160">
        <v>9.0625126769705133E-2</v>
      </c>
      <c r="R56" s="139"/>
      <c r="S56" s="139"/>
    </row>
    <row r="57" spans="1:19" x14ac:dyDescent="0.4">
      <c r="A57" s="169"/>
      <c r="B57" s="169"/>
      <c r="C57" s="168" t="s">
        <v>102</v>
      </c>
      <c r="D57" s="167"/>
      <c r="E57" s="167"/>
      <c r="F57" s="6" t="s">
        <v>84</v>
      </c>
      <c r="G57" s="166">
        <v>2608</v>
      </c>
      <c r="H57" s="165">
        <v>2407</v>
      </c>
      <c r="I57" s="164">
        <v>1.0835064395513088</v>
      </c>
      <c r="J57" s="163">
        <v>201</v>
      </c>
      <c r="K57" s="166">
        <v>4928</v>
      </c>
      <c r="L57" s="165">
        <v>4927</v>
      </c>
      <c r="M57" s="164">
        <v>1.0002029632636493</v>
      </c>
      <c r="N57" s="163">
        <v>1</v>
      </c>
      <c r="O57" s="162">
        <v>0.52922077922077926</v>
      </c>
      <c r="P57" s="161">
        <v>0.48853257560381569</v>
      </c>
      <c r="Q57" s="160">
        <v>4.068820361696357E-2</v>
      </c>
      <c r="R57" s="139"/>
      <c r="S57" s="139"/>
    </row>
    <row r="58" spans="1:19" x14ac:dyDescent="0.4">
      <c r="A58" s="169"/>
      <c r="B58" s="169"/>
      <c r="C58" s="168" t="s">
        <v>104</v>
      </c>
      <c r="D58" s="167"/>
      <c r="E58" s="167"/>
      <c r="F58" s="6" t="s">
        <v>84</v>
      </c>
      <c r="G58" s="166">
        <v>2243</v>
      </c>
      <c r="H58" s="165">
        <v>2204</v>
      </c>
      <c r="I58" s="164">
        <v>1.0176950998185117</v>
      </c>
      <c r="J58" s="163">
        <v>39</v>
      </c>
      <c r="K58" s="166">
        <v>3356</v>
      </c>
      <c r="L58" s="165">
        <v>3359</v>
      </c>
      <c r="M58" s="164">
        <v>0.99910687704674006</v>
      </c>
      <c r="N58" s="163">
        <v>-3</v>
      </c>
      <c r="O58" s="162">
        <v>0.66835518474374256</v>
      </c>
      <c r="P58" s="161">
        <v>0.65614766299493898</v>
      </c>
      <c r="Q58" s="160">
        <v>1.2207521748803574E-2</v>
      </c>
      <c r="R58" s="139"/>
      <c r="S58" s="139"/>
    </row>
    <row r="59" spans="1:19" x14ac:dyDescent="0.4">
      <c r="A59" s="169"/>
      <c r="B59" s="169"/>
      <c r="C59" s="168" t="s">
        <v>101</v>
      </c>
      <c r="D59" s="167"/>
      <c r="E59" s="167"/>
      <c r="F59" s="6" t="s">
        <v>84</v>
      </c>
      <c r="G59" s="166">
        <v>5195</v>
      </c>
      <c r="H59" s="165">
        <v>5810</v>
      </c>
      <c r="I59" s="164">
        <v>0.89414802065404475</v>
      </c>
      <c r="J59" s="163">
        <v>-615</v>
      </c>
      <c r="K59" s="166">
        <v>10239</v>
      </c>
      <c r="L59" s="165">
        <v>11401</v>
      </c>
      <c r="M59" s="164">
        <v>0.89807911586702915</v>
      </c>
      <c r="N59" s="163">
        <v>-1162</v>
      </c>
      <c r="O59" s="162">
        <v>0.5073737669694306</v>
      </c>
      <c r="P59" s="161">
        <v>0.50960442066485401</v>
      </c>
      <c r="Q59" s="160">
        <v>-2.2306536954234124E-3</v>
      </c>
      <c r="R59" s="139"/>
      <c r="S59" s="139"/>
    </row>
    <row r="60" spans="1:19" x14ac:dyDescent="0.4">
      <c r="A60" s="169"/>
      <c r="B60" s="169"/>
      <c r="C60" s="168" t="s">
        <v>98</v>
      </c>
      <c r="D60" s="5" t="s">
        <v>0</v>
      </c>
      <c r="E60" s="167" t="s">
        <v>89</v>
      </c>
      <c r="F60" s="6" t="s">
        <v>84</v>
      </c>
      <c r="G60" s="166">
        <v>11907</v>
      </c>
      <c r="H60" s="165">
        <v>6353</v>
      </c>
      <c r="I60" s="164">
        <v>1.8742326459940186</v>
      </c>
      <c r="J60" s="163">
        <v>5554</v>
      </c>
      <c r="K60" s="166">
        <v>15120</v>
      </c>
      <c r="L60" s="165">
        <v>7560</v>
      </c>
      <c r="M60" s="164">
        <v>2</v>
      </c>
      <c r="N60" s="163">
        <v>7560</v>
      </c>
      <c r="O60" s="162">
        <v>0.78749999999999998</v>
      </c>
      <c r="P60" s="161">
        <v>0.84034391534391539</v>
      </c>
      <c r="Q60" s="160">
        <v>-5.2843915343915415E-2</v>
      </c>
      <c r="R60" s="139"/>
      <c r="S60" s="139"/>
    </row>
    <row r="61" spans="1:19" x14ac:dyDescent="0.4">
      <c r="A61" s="169"/>
      <c r="B61" s="169"/>
      <c r="C61" s="168" t="s">
        <v>96</v>
      </c>
      <c r="D61" s="5" t="s">
        <v>0</v>
      </c>
      <c r="E61" s="167" t="s">
        <v>89</v>
      </c>
      <c r="F61" s="6" t="s">
        <v>84</v>
      </c>
      <c r="G61" s="166">
        <v>3547</v>
      </c>
      <c r="H61" s="165">
        <v>3416</v>
      </c>
      <c r="I61" s="164">
        <v>1.0383489461358313</v>
      </c>
      <c r="J61" s="163">
        <v>131</v>
      </c>
      <c r="K61" s="166">
        <v>4648</v>
      </c>
      <c r="L61" s="165">
        <v>4685</v>
      </c>
      <c r="M61" s="164">
        <v>0.99210245464247604</v>
      </c>
      <c r="N61" s="163">
        <v>-37</v>
      </c>
      <c r="O61" s="162">
        <v>0.76312392426850262</v>
      </c>
      <c r="P61" s="161">
        <v>0.72913553895410887</v>
      </c>
      <c r="Q61" s="160">
        <v>3.3988385314393743E-2</v>
      </c>
      <c r="R61" s="139"/>
      <c r="S61" s="139"/>
    </row>
    <row r="62" spans="1:19" x14ac:dyDescent="0.4">
      <c r="A62" s="169"/>
      <c r="B62" s="169"/>
      <c r="C62" s="168" t="s">
        <v>93</v>
      </c>
      <c r="D62" s="5" t="s">
        <v>0</v>
      </c>
      <c r="E62" s="167" t="s">
        <v>89</v>
      </c>
      <c r="F62" s="6" t="s">
        <v>84</v>
      </c>
      <c r="G62" s="166">
        <v>3667</v>
      </c>
      <c r="H62" s="165">
        <v>3965</v>
      </c>
      <c r="I62" s="164">
        <v>0.9248423707440101</v>
      </c>
      <c r="J62" s="163">
        <v>-298</v>
      </c>
      <c r="K62" s="166">
        <v>4928</v>
      </c>
      <c r="L62" s="165">
        <v>4702</v>
      </c>
      <c r="M62" s="164">
        <v>1.0480646533390048</v>
      </c>
      <c r="N62" s="163">
        <v>226</v>
      </c>
      <c r="O62" s="162">
        <v>0.74411525974025972</v>
      </c>
      <c r="P62" s="161">
        <v>0.84325818800510421</v>
      </c>
      <c r="Q62" s="160">
        <v>-9.9142928264844499E-2</v>
      </c>
      <c r="R62" s="139"/>
      <c r="S62" s="139"/>
    </row>
    <row r="63" spans="1:19" x14ac:dyDescent="0.4">
      <c r="A63" s="169"/>
      <c r="B63" s="150"/>
      <c r="C63" s="149" t="s">
        <v>97</v>
      </c>
      <c r="D63" s="11" t="s">
        <v>0</v>
      </c>
      <c r="E63" s="147" t="s">
        <v>89</v>
      </c>
      <c r="F63" s="6" t="s">
        <v>88</v>
      </c>
      <c r="G63" s="146">
        <v>0</v>
      </c>
      <c r="H63" s="145">
        <v>0</v>
      </c>
      <c r="I63" s="144" t="e">
        <v>#DIV/0!</v>
      </c>
      <c r="J63" s="143">
        <v>0</v>
      </c>
      <c r="K63" s="146">
        <v>0</v>
      </c>
      <c r="L63" s="145">
        <v>0</v>
      </c>
      <c r="M63" s="144" t="e">
        <v>#DIV/0!</v>
      </c>
      <c r="N63" s="143">
        <v>0</v>
      </c>
      <c r="O63" s="142" t="e">
        <v>#DIV/0!</v>
      </c>
      <c r="P63" s="141" t="e">
        <v>#DIV/0!</v>
      </c>
      <c r="Q63" s="140" t="e">
        <v>#DIV/0!</v>
      </c>
      <c r="R63" s="139"/>
      <c r="S63" s="139"/>
    </row>
    <row r="64" spans="1:19" x14ac:dyDescent="0.4">
      <c r="A64" s="169"/>
      <c r="B64" s="159" t="s">
        <v>1</v>
      </c>
      <c r="C64" s="158"/>
      <c r="D64" s="175"/>
      <c r="E64" s="158"/>
      <c r="F64" s="174"/>
      <c r="G64" s="157">
        <v>6209</v>
      </c>
      <c r="H64" s="156">
        <v>3447</v>
      </c>
      <c r="I64" s="155">
        <v>1.801276472294749</v>
      </c>
      <c r="J64" s="154">
        <v>2762</v>
      </c>
      <c r="K64" s="157">
        <v>8985</v>
      </c>
      <c r="L64" s="156">
        <v>8883</v>
      </c>
      <c r="M64" s="155">
        <v>1.011482607227288</v>
      </c>
      <c r="N64" s="154">
        <v>102</v>
      </c>
      <c r="O64" s="153">
        <v>0.69104062326099058</v>
      </c>
      <c r="P64" s="152">
        <v>0.38804457953394123</v>
      </c>
      <c r="Q64" s="151">
        <v>0.30299604372704936</v>
      </c>
      <c r="R64" s="139"/>
      <c r="S64" s="139"/>
    </row>
    <row r="65" spans="1:19" x14ac:dyDescent="0.4">
      <c r="A65" s="169"/>
      <c r="B65" s="169"/>
      <c r="C65" s="168" t="s">
        <v>104</v>
      </c>
      <c r="D65" s="167"/>
      <c r="E65" s="167"/>
      <c r="F65" s="6" t="s">
        <v>84</v>
      </c>
      <c r="G65" s="166">
        <v>1185</v>
      </c>
      <c r="H65" s="165">
        <v>842</v>
      </c>
      <c r="I65" s="164">
        <v>1.4073634204275534</v>
      </c>
      <c r="J65" s="163">
        <v>343</v>
      </c>
      <c r="K65" s="166">
        <v>1516</v>
      </c>
      <c r="L65" s="165">
        <v>1513</v>
      </c>
      <c r="M65" s="164">
        <v>1.0019828155981494</v>
      </c>
      <c r="N65" s="163">
        <v>3</v>
      </c>
      <c r="O65" s="162">
        <v>0.7816622691292876</v>
      </c>
      <c r="P65" s="161">
        <v>0.55651024454725706</v>
      </c>
      <c r="Q65" s="160">
        <v>0.22515202458203054</v>
      </c>
      <c r="R65" s="139"/>
      <c r="S65" s="139"/>
    </row>
    <row r="66" spans="1:19" x14ac:dyDescent="0.4">
      <c r="A66" s="169"/>
      <c r="B66" s="169"/>
      <c r="C66" s="168" t="s">
        <v>103</v>
      </c>
      <c r="D66" s="167"/>
      <c r="E66" s="167"/>
      <c r="F66" s="173"/>
      <c r="G66" s="166"/>
      <c r="H66" s="165"/>
      <c r="I66" s="164" t="e">
        <v>#DIV/0!</v>
      </c>
      <c r="J66" s="163">
        <v>0</v>
      </c>
      <c r="K66" s="166"/>
      <c r="L66" s="165"/>
      <c r="M66" s="164" t="e">
        <v>#DIV/0!</v>
      </c>
      <c r="N66" s="163">
        <v>0</v>
      </c>
      <c r="O66" s="162" t="e">
        <v>#DIV/0!</v>
      </c>
      <c r="P66" s="161" t="e">
        <v>#DIV/0!</v>
      </c>
      <c r="Q66" s="160" t="e">
        <v>#DIV/0!</v>
      </c>
      <c r="R66" s="139"/>
      <c r="S66" s="139"/>
    </row>
    <row r="67" spans="1:19" x14ac:dyDescent="0.4">
      <c r="A67" s="169"/>
      <c r="B67" s="169"/>
      <c r="C67" s="168" t="s">
        <v>102</v>
      </c>
      <c r="D67" s="167"/>
      <c r="E67" s="167"/>
      <c r="F67" s="173"/>
      <c r="G67" s="166"/>
      <c r="H67" s="165"/>
      <c r="I67" s="164" t="e">
        <v>#DIV/0!</v>
      </c>
      <c r="J67" s="163">
        <v>0</v>
      </c>
      <c r="K67" s="166"/>
      <c r="L67" s="165"/>
      <c r="M67" s="164" t="e">
        <v>#DIV/0!</v>
      </c>
      <c r="N67" s="163">
        <v>0</v>
      </c>
      <c r="O67" s="162" t="e">
        <v>#DIV/0!</v>
      </c>
      <c r="P67" s="161" t="e">
        <v>#DIV/0!</v>
      </c>
      <c r="Q67" s="160" t="e">
        <v>#DIV/0!</v>
      </c>
      <c r="R67" s="139"/>
      <c r="S67" s="139"/>
    </row>
    <row r="68" spans="1:19" x14ac:dyDescent="0.4">
      <c r="A68" s="169"/>
      <c r="B68" s="169"/>
      <c r="C68" s="168" t="s">
        <v>101</v>
      </c>
      <c r="D68" s="167"/>
      <c r="E68" s="167"/>
      <c r="F68" s="6" t="s">
        <v>84</v>
      </c>
      <c r="G68" s="166">
        <v>1969</v>
      </c>
      <c r="H68" s="165">
        <v>1180</v>
      </c>
      <c r="I68" s="164">
        <v>1.6686440677966101</v>
      </c>
      <c r="J68" s="163">
        <v>789</v>
      </c>
      <c r="K68" s="166">
        <v>3033</v>
      </c>
      <c r="L68" s="165">
        <v>2929</v>
      </c>
      <c r="M68" s="164">
        <v>1.0355069989757597</v>
      </c>
      <c r="N68" s="163">
        <v>104</v>
      </c>
      <c r="O68" s="162">
        <v>0.64919221892515666</v>
      </c>
      <c r="P68" s="161">
        <v>0.40286787299419596</v>
      </c>
      <c r="Q68" s="160">
        <v>0.2463243459309607</v>
      </c>
      <c r="R68" s="139"/>
      <c r="S68" s="139"/>
    </row>
    <row r="69" spans="1:19" x14ac:dyDescent="0.4">
      <c r="A69" s="150"/>
      <c r="B69" s="150"/>
      <c r="C69" s="149" t="s">
        <v>90</v>
      </c>
      <c r="D69" s="147"/>
      <c r="E69" s="147"/>
      <c r="F69" s="12" t="s">
        <v>84</v>
      </c>
      <c r="G69" s="146">
        <v>3055</v>
      </c>
      <c r="H69" s="145">
        <v>1425</v>
      </c>
      <c r="I69" s="144">
        <v>2.143859649122807</v>
      </c>
      <c r="J69" s="143">
        <v>1630</v>
      </c>
      <c r="K69" s="146">
        <v>4436</v>
      </c>
      <c r="L69" s="145">
        <v>4441</v>
      </c>
      <c r="M69" s="144">
        <v>0.9988741274487728</v>
      </c>
      <c r="N69" s="143">
        <v>-5</v>
      </c>
      <c r="O69" s="142">
        <v>0.68868349864743017</v>
      </c>
      <c r="P69" s="141">
        <v>0.32087367709975229</v>
      </c>
      <c r="Q69" s="140">
        <v>0.36780982154767788</v>
      </c>
      <c r="R69" s="139"/>
      <c r="S69" s="139"/>
    </row>
    <row r="70" spans="1:19" x14ac:dyDescent="0.4">
      <c r="A70" s="159" t="s">
        <v>100</v>
      </c>
      <c r="B70" s="158" t="s">
        <v>99</v>
      </c>
      <c r="C70" s="158"/>
      <c r="D70" s="158"/>
      <c r="E70" s="158"/>
      <c r="F70" s="158"/>
      <c r="G70" s="157">
        <v>38026</v>
      </c>
      <c r="H70" s="156">
        <v>56299</v>
      </c>
      <c r="I70" s="155">
        <v>0.67542940371942661</v>
      </c>
      <c r="J70" s="154">
        <v>-18273</v>
      </c>
      <c r="K70" s="157">
        <v>56640</v>
      </c>
      <c r="L70" s="156">
        <v>78057</v>
      </c>
      <c r="M70" s="155">
        <v>0.7256235827664399</v>
      </c>
      <c r="N70" s="154">
        <v>-21417</v>
      </c>
      <c r="O70" s="153">
        <v>0.67136299435028246</v>
      </c>
      <c r="P70" s="152">
        <v>0.72125498033488344</v>
      </c>
      <c r="Q70" s="151">
        <v>-4.9891985984600984E-2</v>
      </c>
      <c r="R70" s="139"/>
      <c r="S70" s="139"/>
    </row>
    <row r="71" spans="1:19" x14ac:dyDescent="0.4">
      <c r="A71" s="169"/>
      <c r="B71" s="168"/>
      <c r="C71" s="167" t="s">
        <v>98</v>
      </c>
      <c r="D71" s="167"/>
      <c r="E71" s="167"/>
      <c r="F71" s="6" t="s">
        <v>84</v>
      </c>
      <c r="G71" s="166">
        <v>19311</v>
      </c>
      <c r="H71" s="165">
        <v>18844</v>
      </c>
      <c r="I71" s="164">
        <v>1.0247824241137762</v>
      </c>
      <c r="J71" s="163">
        <v>467</v>
      </c>
      <c r="K71" s="166">
        <v>29205</v>
      </c>
      <c r="L71" s="165">
        <v>23895</v>
      </c>
      <c r="M71" s="164">
        <v>1.2222222222222223</v>
      </c>
      <c r="N71" s="163">
        <v>5310</v>
      </c>
      <c r="O71" s="162">
        <v>0.66122239342578326</v>
      </c>
      <c r="P71" s="161">
        <v>0.78861686545302367</v>
      </c>
      <c r="Q71" s="160">
        <v>-0.12739447202724041</v>
      </c>
      <c r="R71" s="139"/>
      <c r="S71" s="139"/>
    </row>
    <row r="72" spans="1:19" x14ac:dyDescent="0.4">
      <c r="A72" s="169"/>
      <c r="B72" s="168"/>
      <c r="C72" s="167" t="s">
        <v>91</v>
      </c>
      <c r="D72" s="167"/>
      <c r="E72" s="167"/>
      <c r="F72" s="6" t="s">
        <v>84</v>
      </c>
      <c r="G72" s="166">
        <v>0</v>
      </c>
      <c r="H72" s="165">
        <v>5669</v>
      </c>
      <c r="I72" s="164">
        <v>0</v>
      </c>
      <c r="J72" s="163">
        <v>-5669</v>
      </c>
      <c r="K72" s="166">
        <v>0</v>
      </c>
      <c r="L72" s="165">
        <v>9558</v>
      </c>
      <c r="M72" s="164">
        <v>0</v>
      </c>
      <c r="N72" s="163">
        <v>-9558</v>
      </c>
      <c r="O72" s="162" t="e">
        <v>#DIV/0!</v>
      </c>
      <c r="P72" s="161">
        <v>0.59311571458464118</v>
      </c>
      <c r="Q72" s="160" t="e">
        <v>#DIV/0!</v>
      </c>
      <c r="R72" s="139"/>
      <c r="S72" s="139"/>
    </row>
    <row r="73" spans="1:19" x14ac:dyDescent="0.4">
      <c r="A73" s="169"/>
      <c r="B73" s="168"/>
      <c r="C73" s="167" t="s">
        <v>97</v>
      </c>
      <c r="D73" s="167"/>
      <c r="E73" s="167"/>
      <c r="F73" s="6" t="s">
        <v>84</v>
      </c>
      <c r="G73" s="166">
        <v>7898</v>
      </c>
      <c r="H73" s="165">
        <v>11414</v>
      </c>
      <c r="I73" s="164">
        <v>0.6919572454879972</v>
      </c>
      <c r="J73" s="163">
        <v>-3516</v>
      </c>
      <c r="K73" s="166">
        <v>9912</v>
      </c>
      <c r="L73" s="165">
        <v>14691</v>
      </c>
      <c r="M73" s="164">
        <v>0.67469879518072284</v>
      </c>
      <c r="N73" s="163">
        <v>-4779</v>
      </c>
      <c r="O73" s="162">
        <v>0.79681194511702991</v>
      </c>
      <c r="P73" s="161">
        <v>0.77693826152065892</v>
      </c>
      <c r="Q73" s="160">
        <v>1.9873683596370983E-2</v>
      </c>
      <c r="R73" s="139"/>
      <c r="S73" s="139"/>
    </row>
    <row r="74" spans="1:19" x14ac:dyDescent="0.4">
      <c r="A74" s="169"/>
      <c r="B74" s="168"/>
      <c r="C74" s="167" t="s">
        <v>96</v>
      </c>
      <c r="D74" s="167"/>
      <c r="E74" s="167"/>
      <c r="F74" s="6"/>
      <c r="G74" s="166"/>
      <c r="H74" s="165"/>
      <c r="I74" s="164" t="e">
        <v>#DIV/0!</v>
      </c>
      <c r="J74" s="163">
        <v>0</v>
      </c>
      <c r="K74" s="166"/>
      <c r="L74" s="165"/>
      <c r="M74" s="164" t="e">
        <v>#DIV/0!</v>
      </c>
      <c r="N74" s="163">
        <v>0</v>
      </c>
      <c r="O74" s="162" t="e">
        <v>#DIV/0!</v>
      </c>
      <c r="P74" s="161" t="e">
        <v>#DIV/0!</v>
      </c>
      <c r="Q74" s="160" t="e">
        <v>#DIV/0!</v>
      </c>
      <c r="R74" s="139"/>
      <c r="S74" s="139"/>
    </row>
    <row r="75" spans="1:19" x14ac:dyDescent="0.4">
      <c r="A75" s="169"/>
      <c r="B75" s="168"/>
      <c r="C75" s="167" t="s">
        <v>90</v>
      </c>
      <c r="D75" s="167"/>
      <c r="E75" s="167"/>
      <c r="F75" s="6" t="s">
        <v>84</v>
      </c>
      <c r="G75" s="166">
        <v>3168</v>
      </c>
      <c r="H75" s="165">
        <v>10553</v>
      </c>
      <c r="I75" s="164">
        <v>0.30019899554629015</v>
      </c>
      <c r="J75" s="163">
        <v>-7385</v>
      </c>
      <c r="K75" s="166">
        <v>4956</v>
      </c>
      <c r="L75" s="165">
        <v>14868</v>
      </c>
      <c r="M75" s="164">
        <v>0.33333333333333331</v>
      </c>
      <c r="N75" s="163">
        <v>-9912</v>
      </c>
      <c r="O75" s="162">
        <v>0.63922518159806296</v>
      </c>
      <c r="P75" s="161">
        <v>0.70977939198278184</v>
      </c>
      <c r="Q75" s="160">
        <v>-7.0554210384718874E-2</v>
      </c>
      <c r="R75" s="139"/>
      <c r="S75" s="139"/>
    </row>
    <row r="76" spans="1:19" x14ac:dyDescent="0.4">
      <c r="A76" s="169"/>
      <c r="B76" s="168"/>
      <c r="C76" s="167" t="s">
        <v>95</v>
      </c>
      <c r="D76" s="167"/>
      <c r="E76" s="167"/>
      <c r="F76" s="6" t="s">
        <v>88</v>
      </c>
      <c r="G76" s="166"/>
      <c r="H76" s="165"/>
      <c r="I76" s="164" t="e">
        <v>#DIV/0!</v>
      </c>
      <c r="J76" s="163">
        <v>0</v>
      </c>
      <c r="K76" s="166"/>
      <c r="L76" s="165"/>
      <c r="M76" s="164" t="e">
        <v>#DIV/0!</v>
      </c>
      <c r="N76" s="163">
        <v>0</v>
      </c>
      <c r="O76" s="162" t="e">
        <v>#DIV/0!</v>
      </c>
      <c r="P76" s="161" t="e">
        <v>#DIV/0!</v>
      </c>
      <c r="Q76" s="160" t="e">
        <v>#DIV/0!</v>
      </c>
      <c r="R76" s="139"/>
      <c r="S76" s="139"/>
    </row>
    <row r="77" spans="1:19" x14ac:dyDescent="0.4">
      <c r="A77" s="169"/>
      <c r="B77" s="168"/>
      <c r="C77" s="167" t="s">
        <v>94</v>
      </c>
      <c r="D77" s="167"/>
      <c r="E77" s="167"/>
      <c r="F77" s="6"/>
      <c r="G77" s="166"/>
      <c r="H77" s="165"/>
      <c r="I77" s="164" t="e">
        <v>#DIV/0!</v>
      </c>
      <c r="J77" s="163">
        <v>0</v>
      </c>
      <c r="K77" s="166"/>
      <c r="L77" s="165"/>
      <c r="M77" s="164" t="e">
        <v>#DIV/0!</v>
      </c>
      <c r="N77" s="163">
        <v>0</v>
      </c>
      <c r="O77" s="162" t="e">
        <v>#DIV/0!</v>
      </c>
      <c r="P77" s="161" t="e">
        <v>#DIV/0!</v>
      </c>
      <c r="Q77" s="160" t="e">
        <v>#DIV/0!</v>
      </c>
      <c r="R77" s="139"/>
      <c r="S77" s="139"/>
    </row>
    <row r="78" spans="1:19" x14ac:dyDescent="0.4">
      <c r="A78" s="227"/>
      <c r="B78" s="172"/>
      <c r="C78" s="171" t="s">
        <v>93</v>
      </c>
      <c r="D78" s="171"/>
      <c r="E78" s="171"/>
      <c r="F78" s="7" t="s">
        <v>84</v>
      </c>
      <c r="G78" s="170">
        <v>3896</v>
      </c>
      <c r="H78" s="233">
        <v>7576</v>
      </c>
      <c r="I78" s="232">
        <v>0.51425554382259764</v>
      </c>
      <c r="J78" s="231">
        <v>-3680</v>
      </c>
      <c r="K78" s="170">
        <v>4956</v>
      </c>
      <c r="L78" s="165">
        <v>9735</v>
      </c>
      <c r="M78" s="164">
        <v>0.50909090909090904</v>
      </c>
      <c r="N78" s="163">
        <v>-4779</v>
      </c>
      <c r="O78" s="162">
        <v>0.78611783696529458</v>
      </c>
      <c r="P78" s="161">
        <v>0.77822290703646635</v>
      </c>
      <c r="Q78" s="160">
        <v>7.8949299288282315E-3</v>
      </c>
      <c r="R78" s="139"/>
      <c r="S78" s="139"/>
    </row>
    <row r="79" spans="1:19" x14ac:dyDescent="0.4">
      <c r="A79" s="227"/>
      <c r="B79" s="172"/>
      <c r="C79" s="171" t="s">
        <v>92</v>
      </c>
      <c r="D79" s="171"/>
      <c r="E79" s="171"/>
      <c r="F79" s="7" t="s">
        <v>84</v>
      </c>
      <c r="G79" s="170">
        <v>2501</v>
      </c>
      <c r="H79" s="233" t="s">
        <v>0</v>
      </c>
      <c r="I79" s="232" t="e">
        <v>#VALUE!</v>
      </c>
      <c r="J79" s="231" t="e">
        <v>#VALUE!</v>
      </c>
      <c r="K79" s="170">
        <v>4956</v>
      </c>
      <c r="L79" s="165" t="s">
        <v>0</v>
      </c>
      <c r="M79" s="164" t="e">
        <v>#VALUE!</v>
      </c>
      <c r="N79" s="163" t="e">
        <v>#VALUE!</v>
      </c>
      <c r="O79" s="162">
        <v>0.50464083938660209</v>
      </c>
      <c r="P79" s="161" t="e">
        <v>#VALUE!</v>
      </c>
      <c r="Q79" s="160" t="e">
        <v>#VALUE!</v>
      </c>
      <c r="R79" s="139"/>
      <c r="S79" s="139"/>
    </row>
    <row r="80" spans="1:19" x14ac:dyDescent="0.4">
      <c r="A80" s="227"/>
      <c r="B80" s="172"/>
      <c r="C80" s="171" t="s">
        <v>256</v>
      </c>
      <c r="D80" s="171"/>
      <c r="E80" s="171"/>
      <c r="F80" s="7" t="s">
        <v>88</v>
      </c>
      <c r="G80" s="170"/>
      <c r="H80" s="233"/>
      <c r="I80" s="232" t="e">
        <v>#DIV/0!</v>
      </c>
      <c r="J80" s="231">
        <v>0</v>
      </c>
      <c r="K80" s="170"/>
      <c r="L80" s="165"/>
      <c r="M80" s="164" t="e">
        <v>#DIV/0!</v>
      </c>
      <c r="N80" s="163">
        <v>0</v>
      </c>
      <c r="O80" s="162" t="e">
        <v>#DIV/0!</v>
      </c>
      <c r="P80" s="161" t="e">
        <v>#DIV/0!</v>
      </c>
      <c r="Q80" s="160" t="e">
        <v>#DIV/0!</v>
      </c>
      <c r="R80" s="139"/>
      <c r="S80" s="139"/>
    </row>
    <row r="81" spans="1:19" x14ac:dyDescent="0.4">
      <c r="A81" s="227"/>
      <c r="B81" s="172"/>
      <c r="C81" s="171" t="s">
        <v>342</v>
      </c>
      <c r="D81" s="171"/>
      <c r="E81" s="171"/>
      <c r="F81" s="7" t="s">
        <v>84</v>
      </c>
      <c r="G81" s="170">
        <v>1252</v>
      </c>
      <c r="H81" s="165" t="s">
        <v>0</v>
      </c>
      <c r="I81" s="164"/>
      <c r="J81" s="163"/>
      <c r="K81" s="166">
        <v>2655</v>
      </c>
      <c r="L81" s="165" t="s">
        <v>0</v>
      </c>
      <c r="M81" s="164" t="e">
        <v>#VALUE!</v>
      </c>
      <c r="N81" s="163" t="e">
        <v>#VALUE!</v>
      </c>
      <c r="O81" s="162">
        <v>0.47156308851224105</v>
      </c>
      <c r="P81" s="161" t="e">
        <v>#VALUE!</v>
      </c>
      <c r="Q81" s="160" t="e">
        <v>#VALUE!</v>
      </c>
      <c r="R81" s="139"/>
      <c r="S81" s="139"/>
    </row>
    <row r="82" spans="1:19" x14ac:dyDescent="0.4">
      <c r="A82" s="169"/>
      <c r="B82" s="172"/>
      <c r="C82" s="171" t="s">
        <v>91</v>
      </c>
      <c r="D82" s="10" t="s">
        <v>0</v>
      </c>
      <c r="E82" s="171" t="s">
        <v>89</v>
      </c>
      <c r="F82" s="7" t="s">
        <v>88</v>
      </c>
      <c r="G82" s="166"/>
      <c r="H82" s="165">
        <v>1402</v>
      </c>
      <c r="I82" s="164">
        <v>0</v>
      </c>
      <c r="J82" s="163">
        <v>-1402</v>
      </c>
      <c r="K82" s="166"/>
      <c r="L82" s="165">
        <v>3363</v>
      </c>
      <c r="M82" s="164">
        <v>0</v>
      </c>
      <c r="N82" s="163">
        <v>-3363</v>
      </c>
      <c r="O82" s="162" t="e">
        <v>#DIV/0!</v>
      </c>
      <c r="P82" s="161">
        <v>0.41688968183169789</v>
      </c>
      <c r="Q82" s="160" t="e">
        <v>#DIV/0!</v>
      </c>
      <c r="R82" s="139"/>
      <c r="S82" s="139"/>
    </row>
    <row r="83" spans="1:19" x14ac:dyDescent="0.4">
      <c r="A83" s="150"/>
      <c r="B83" s="149"/>
      <c r="C83" s="147" t="s">
        <v>90</v>
      </c>
      <c r="D83" s="11" t="s">
        <v>0</v>
      </c>
      <c r="E83" s="147" t="s">
        <v>89</v>
      </c>
      <c r="F83" s="6" t="s">
        <v>88</v>
      </c>
      <c r="G83" s="146"/>
      <c r="H83" s="145">
        <v>841</v>
      </c>
      <c r="I83" s="144">
        <v>0</v>
      </c>
      <c r="J83" s="143">
        <v>-841</v>
      </c>
      <c r="K83" s="146"/>
      <c r="L83" s="145">
        <v>1947</v>
      </c>
      <c r="M83" s="144">
        <v>0</v>
      </c>
      <c r="N83" s="143">
        <v>-1947</v>
      </c>
      <c r="O83" s="142" t="e">
        <v>#DIV/0!</v>
      </c>
      <c r="P83" s="141">
        <v>0.4319465844889574</v>
      </c>
      <c r="Q83" s="140" t="e">
        <v>#DIV/0!</v>
      </c>
      <c r="R83" s="139"/>
      <c r="S83" s="139"/>
    </row>
    <row r="84" spans="1:19" x14ac:dyDescent="0.4">
      <c r="A84" s="159" t="s">
        <v>87</v>
      </c>
      <c r="B84" s="158" t="s">
        <v>86</v>
      </c>
      <c r="C84" s="158"/>
      <c r="D84" s="158"/>
      <c r="E84" s="158"/>
      <c r="F84" s="158"/>
      <c r="G84" s="157">
        <v>44</v>
      </c>
      <c r="H84" s="156">
        <v>62</v>
      </c>
      <c r="I84" s="155">
        <v>0.70967741935483875</v>
      </c>
      <c r="J84" s="154">
        <v>-18</v>
      </c>
      <c r="K84" s="157">
        <v>90</v>
      </c>
      <c r="L84" s="156">
        <v>108</v>
      </c>
      <c r="M84" s="155">
        <v>0.83333333333333337</v>
      </c>
      <c r="N84" s="154">
        <v>-18</v>
      </c>
      <c r="O84" s="153">
        <v>0.48888888888888887</v>
      </c>
      <c r="P84" s="152">
        <v>0.57407407407407407</v>
      </c>
      <c r="Q84" s="151">
        <v>-8.5185185185185197E-2</v>
      </c>
      <c r="R84" s="139"/>
      <c r="S84" s="139"/>
    </row>
    <row r="85" spans="1:19" ht="18.75" x14ac:dyDescent="0.4">
      <c r="A85" s="150"/>
      <c r="B85" s="149"/>
      <c r="C85" s="148" t="s">
        <v>85</v>
      </c>
      <c r="D85" s="147"/>
      <c r="E85" s="147"/>
      <c r="F85" s="12" t="s">
        <v>84</v>
      </c>
      <c r="G85" s="146">
        <v>44</v>
      </c>
      <c r="H85" s="145">
        <v>62</v>
      </c>
      <c r="I85" s="144">
        <v>0.70967741935483875</v>
      </c>
      <c r="J85" s="143">
        <v>-18</v>
      </c>
      <c r="K85" s="146">
        <v>90</v>
      </c>
      <c r="L85" s="145">
        <v>108</v>
      </c>
      <c r="M85" s="144">
        <v>0.83333333333333337</v>
      </c>
      <c r="N85" s="143">
        <v>-18</v>
      </c>
      <c r="O85" s="142">
        <v>0.48888888888888887</v>
      </c>
      <c r="P85" s="141">
        <v>0.57407407407407407</v>
      </c>
      <c r="Q85" s="140">
        <v>-8.5185185185185197E-2</v>
      </c>
      <c r="R85" s="139"/>
      <c r="S85" s="139"/>
    </row>
    <row r="86" spans="1:19" x14ac:dyDescent="0.4">
      <c r="G86" s="138"/>
      <c r="H86" s="138"/>
      <c r="I86" s="138"/>
      <c r="J86" s="138"/>
      <c r="K86" s="138"/>
      <c r="L86" s="138"/>
      <c r="M86" s="138"/>
      <c r="N86" s="138"/>
      <c r="O86" s="137"/>
      <c r="P86" s="137"/>
      <c r="Q86" s="137"/>
    </row>
    <row r="87" spans="1:19" x14ac:dyDescent="0.4">
      <c r="C87" s="8" t="s">
        <v>83</v>
      </c>
    </row>
    <row r="88" spans="1:19" x14ac:dyDescent="0.4">
      <c r="C88" s="9" t="s">
        <v>82</v>
      </c>
    </row>
    <row r="89" spans="1:19" x14ac:dyDescent="0.4">
      <c r="C89" s="8" t="s">
        <v>81</v>
      </c>
    </row>
    <row r="90" spans="1:19" x14ac:dyDescent="0.4">
      <c r="C90" s="8" t="s">
        <v>80</v>
      </c>
    </row>
    <row r="91" spans="1:19" x14ac:dyDescent="0.4">
      <c r="C91" s="8" t="s">
        <v>79</v>
      </c>
    </row>
  </sheetData>
  <mergeCells count="15">
    <mergeCell ref="Q3:Q4"/>
    <mergeCell ref="O2:Q2"/>
    <mergeCell ref="O3:O4"/>
    <mergeCell ref="P3:P4"/>
    <mergeCell ref="K2:N2"/>
    <mergeCell ref="K3:K4"/>
    <mergeCell ref="L3:L4"/>
    <mergeCell ref="A1:D1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h26'!A1" display="'h26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showGridLines="0" zoomScale="90" zoomScaleNormal="90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36" customWidth="1"/>
    <col min="2" max="2" width="1.125" style="136" customWidth="1"/>
    <col min="3" max="3" width="6.75" style="136" customWidth="1"/>
    <col min="4" max="4" width="2.625" style="136" bestFit="1" customWidth="1"/>
    <col min="5" max="5" width="7.125" style="136" bestFit="1" customWidth="1"/>
    <col min="6" max="6" width="6.375" style="136" customWidth="1"/>
    <col min="7" max="8" width="12.75" style="136" bestFit="1" customWidth="1"/>
    <col min="9" max="9" width="7.625" style="136" customWidth="1"/>
    <col min="10" max="10" width="9.625" style="136" customWidth="1"/>
    <col min="11" max="12" width="12.75" style="136" bestFit="1" customWidth="1"/>
    <col min="13" max="13" width="7.625" style="136" customWidth="1"/>
    <col min="14" max="16" width="9.625" style="136" customWidth="1"/>
    <col min="17" max="17" width="8.625" style="136" customWidth="1"/>
    <col min="18" max="16384" width="9" style="136"/>
  </cols>
  <sheetData>
    <row r="1" spans="1:19" ht="17.25" customHeight="1" thickBot="1" x14ac:dyDescent="0.45">
      <c r="A1" s="281" t="str">
        <f>'h26'!A1</f>
        <v>平成26年度</v>
      </c>
      <c r="B1" s="281"/>
      <c r="C1" s="281"/>
      <c r="D1" s="281"/>
      <c r="E1" s="89"/>
      <c r="F1" s="89"/>
      <c r="G1" s="89"/>
      <c r="H1" s="89"/>
      <c r="I1" s="89"/>
      <c r="J1" s="92" t="str">
        <f ca="1">RIGHT(CELL("filename",$A$1),LEN(CELL("filename",$A$1))-FIND("]",CELL("filename",$A$1)))</f>
        <v>２月（上旬）</v>
      </c>
      <c r="K1" s="93" t="s">
        <v>72</v>
      </c>
      <c r="L1" s="89"/>
      <c r="M1" s="89"/>
      <c r="N1" s="89"/>
      <c r="O1" s="89"/>
      <c r="P1" s="89"/>
      <c r="Q1" s="89"/>
    </row>
    <row r="2" spans="1:19" x14ac:dyDescent="0.4">
      <c r="A2" s="299">
        <v>27</v>
      </c>
      <c r="B2" s="284"/>
      <c r="C2" s="1">
        <v>2015</v>
      </c>
      <c r="D2" s="2" t="s">
        <v>141</v>
      </c>
      <c r="E2" s="2">
        <v>2</v>
      </c>
      <c r="F2" s="2" t="s">
        <v>140</v>
      </c>
      <c r="G2" s="291" t="s">
        <v>139</v>
      </c>
      <c r="H2" s="284"/>
      <c r="I2" s="284"/>
      <c r="J2" s="292"/>
      <c r="K2" s="284" t="s">
        <v>138</v>
      </c>
      <c r="L2" s="284"/>
      <c r="M2" s="284"/>
      <c r="N2" s="284"/>
      <c r="O2" s="291" t="s">
        <v>137</v>
      </c>
      <c r="P2" s="284"/>
      <c r="Q2" s="302"/>
    </row>
    <row r="3" spans="1:19" x14ac:dyDescent="0.4">
      <c r="A3" s="295" t="s">
        <v>136</v>
      </c>
      <c r="B3" s="296"/>
      <c r="C3" s="296"/>
      <c r="D3" s="296"/>
      <c r="E3" s="296"/>
      <c r="F3" s="296"/>
      <c r="G3" s="293" t="s">
        <v>372</v>
      </c>
      <c r="H3" s="287" t="s">
        <v>371</v>
      </c>
      <c r="I3" s="289" t="s">
        <v>133</v>
      </c>
      <c r="J3" s="290"/>
      <c r="K3" s="285" t="s">
        <v>372</v>
      </c>
      <c r="L3" s="287" t="s">
        <v>371</v>
      </c>
      <c r="M3" s="289" t="s">
        <v>133</v>
      </c>
      <c r="N3" s="290"/>
      <c r="O3" s="303" t="s">
        <v>372</v>
      </c>
      <c r="P3" s="282" t="s">
        <v>371</v>
      </c>
      <c r="Q3" s="300" t="s">
        <v>131</v>
      </c>
    </row>
    <row r="4" spans="1:19" ht="14.25" thickBot="1" x14ac:dyDescent="0.45">
      <c r="A4" s="297"/>
      <c r="B4" s="298"/>
      <c r="C4" s="298"/>
      <c r="D4" s="298"/>
      <c r="E4" s="298"/>
      <c r="F4" s="298"/>
      <c r="G4" s="294"/>
      <c r="H4" s="288"/>
      <c r="I4" s="3" t="s">
        <v>132</v>
      </c>
      <c r="J4" s="4" t="s">
        <v>131</v>
      </c>
      <c r="K4" s="286"/>
      <c r="L4" s="288"/>
      <c r="M4" s="3" t="s">
        <v>132</v>
      </c>
      <c r="N4" s="4" t="s">
        <v>131</v>
      </c>
      <c r="O4" s="304"/>
      <c r="P4" s="283"/>
      <c r="Q4" s="301"/>
    </row>
    <row r="5" spans="1:19" x14ac:dyDescent="0.4">
      <c r="A5" s="176" t="s">
        <v>130</v>
      </c>
      <c r="B5" s="195"/>
      <c r="C5" s="195"/>
      <c r="D5" s="195"/>
      <c r="E5" s="195"/>
      <c r="F5" s="195"/>
      <c r="G5" s="194">
        <v>141579</v>
      </c>
      <c r="H5" s="193">
        <v>145860</v>
      </c>
      <c r="I5" s="192">
        <v>0.97064993829699708</v>
      </c>
      <c r="J5" s="191">
        <v>-4281</v>
      </c>
      <c r="K5" s="194">
        <v>211943</v>
      </c>
      <c r="L5" s="193">
        <v>196003</v>
      </c>
      <c r="M5" s="192">
        <v>1.0813252858374616</v>
      </c>
      <c r="N5" s="191">
        <v>15940</v>
      </c>
      <c r="O5" s="190">
        <v>0.66800507683669663</v>
      </c>
      <c r="P5" s="189">
        <v>0.74417228307729988</v>
      </c>
      <c r="Q5" s="188">
        <v>-7.6167206240603247E-2</v>
      </c>
      <c r="R5" s="139"/>
      <c r="S5" s="139"/>
    </row>
    <row r="6" spans="1:19" x14ac:dyDescent="0.4">
      <c r="A6" s="159" t="s">
        <v>129</v>
      </c>
      <c r="B6" s="158" t="s">
        <v>128</v>
      </c>
      <c r="C6" s="158"/>
      <c r="D6" s="158"/>
      <c r="E6" s="158"/>
      <c r="F6" s="158"/>
      <c r="G6" s="157">
        <v>57402</v>
      </c>
      <c r="H6" s="156">
        <v>61268</v>
      </c>
      <c r="I6" s="155">
        <v>0.93690017627472744</v>
      </c>
      <c r="J6" s="154">
        <v>-3866</v>
      </c>
      <c r="K6" s="177">
        <v>84480</v>
      </c>
      <c r="L6" s="156">
        <v>78034</v>
      </c>
      <c r="M6" s="155">
        <v>1.0826050183253453</v>
      </c>
      <c r="N6" s="154">
        <v>6446</v>
      </c>
      <c r="O6" s="153">
        <v>0.67947443181818179</v>
      </c>
      <c r="P6" s="152">
        <v>0.78514493682241071</v>
      </c>
      <c r="Q6" s="151">
        <v>-0.10567050500422892</v>
      </c>
      <c r="R6" s="139"/>
      <c r="S6" s="139"/>
    </row>
    <row r="7" spans="1:19" x14ac:dyDescent="0.4">
      <c r="A7" s="169"/>
      <c r="B7" s="159" t="s">
        <v>127</v>
      </c>
      <c r="C7" s="158"/>
      <c r="D7" s="158"/>
      <c r="E7" s="158"/>
      <c r="F7" s="158"/>
      <c r="G7" s="157">
        <v>37774</v>
      </c>
      <c r="H7" s="156">
        <v>39610</v>
      </c>
      <c r="I7" s="155">
        <v>0.95364806866952789</v>
      </c>
      <c r="J7" s="154">
        <v>-1836</v>
      </c>
      <c r="K7" s="157">
        <v>56503</v>
      </c>
      <c r="L7" s="156">
        <v>48805</v>
      </c>
      <c r="M7" s="155">
        <v>1.1577297408052454</v>
      </c>
      <c r="N7" s="154">
        <v>7698</v>
      </c>
      <c r="O7" s="153">
        <v>0.66853087446684245</v>
      </c>
      <c r="P7" s="152">
        <v>0.81159717242085849</v>
      </c>
      <c r="Q7" s="151">
        <v>-0.14306629795401604</v>
      </c>
      <c r="R7" s="139"/>
      <c r="S7" s="139"/>
    </row>
    <row r="8" spans="1:19" x14ac:dyDescent="0.4">
      <c r="A8" s="169"/>
      <c r="B8" s="169"/>
      <c r="C8" s="168" t="s">
        <v>98</v>
      </c>
      <c r="D8" s="5"/>
      <c r="E8" s="167"/>
      <c r="F8" s="6" t="s">
        <v>84</v>
      </c>
      <c r="G8" s="200">
        <v>32472</v>
      </c>
      <c r="H8" s="199">
        <v>34706</v>
      </c>
      <c r="I8" s="164">
        <v>0.93563072667550284</v>
      </c>
      <c r="J8" s="163">
        <v>-2234</v>
      </c>
      <c r="K8" s="200">
        <v>46503</v>
      </c>
      <c r="L8" s="199">
        <v>42797</v>
      </c>
      <c r="M8" s="164">
        <v>1.0865948547795405</v>
      </c>
      <c r="N8" s="163">
        <v>3706</v>
      </c>
      <c r="O8" s="162">
        <v>0.69827753048190444</v>
      </c>
      <c r="P8" s="161">
        <v>0.81094469238498024</v>
      </c>
      <c r="Q8" s="160">
        <v>-0.1126671619030758</v>
      </c>
      <c r="R8" s="139"/>
      <c r="S8" s="139"/>
    </row>
    <row r="9" spans="1:19" x14ac:dyDescent="0.4">
      <c r="A9" s="169"/>
      <c r="B9" s="169"/>
      <c r="C9" s="168" t="s">
        <v>112</v>
      </c>
      <c r="D9" s="167"/>
      <c r="E9" s="167"/>
      <c r="F9" s="6" t="s">
        <v>84</v>
      </c>
      <c r="G9" s="200">
        <v>5302</v>
      </c>
      <c r="H9" s="199">
        <v>4401</v>
      </c>
      <c r="I9" s="164">
        <v>1.2047261985912292</v>
      </c>
      <c r="J9" s="163">
        <v>901</v>
      </c>
      <c r="K9" s="200">
        <v>10000</v>
      </c>
      <c r="L9" s="199">
        <v>5000</v>
      </c>
      <c r="M9" s="164">
        <v>2</v>
      </c>
      <c r="N9" s="163">
        <v>5000</v>
      </c>
      <c r="O9" s="162">
        <v>0.5302</v>
      </c>
      <c r="P9" s="161">
        <v>0.88019999999999998</v>
      </c>
      <c r="Q9" s="160">
        <v>-0.35</v>
      </c>
      <c r="R9" s="139"/>
      <c r="S9" s="139"/>
    </row>
    <row r="10" spans="1:19" x14ac:dyDescent="0.4">
      <c r="A10" s="169"/>
      <c r="B10" s="169"/>
      <c r="C10" s="168" t="s">
        <v>96</v>
      </c>
      <c r="D10" s="167"/>
      <c r="E10" s="167"/>
      <c r="F10" s="173"/>
      <c r="G10" s="200"/>
      <c r="H10" s="199"/>
      <c r="I10" s="164" t="e">
        <v>#DIV/0!</v>
      </c>
      <c r="J10" s="163">
        <v>0</v>
      </c>
      <c r="K10" s="200"/>
      <c r="L10" s="199"/>
      <c r="M10" s="164" t="e">
        <v>#DIV/0!</v>
      </c>
      <c r="N10" s="163">
        <v>0</v>
      </c>
      <c r="O10" s="162" t="e">
        <v>#DIV/0!</v>
      </c>
      <c r="P10" s="161" t="e">
        <v>#DIV/0!</v>
      </c>
      <c r="Q10" s="160" t="e">
        <v>#DIV/0!</v>
      </c>
      <c r="R10" s="139"/>
      <c r="S10" s="139"/>
    </row>
    <row r="11" spans="1:19" x14ac:dyDescent="0.4">
      <c r="A11" s="169"/>
      <c r="B11" s="169"/>
      <c r="C11" s="168" t="s">
        <v>97</v>
      </c>
      <c r="D11" s="167"/>
      <c r="E11" s="167"/>
      <c r="F11" s="173"/>
      <c r="G11" s="200"/>
      <c r="H11" s="199"/>
      <c r="I11" s="164" t="e">
        <v>#DIV/0!</v>
      </c>
      <c r="J11" s="163">
        <v>0</v>
      </c>
      <c r="K11" s="200"/>
      <c r="L11" s="199"/>
      <c r="M11" s="164" t="e">
        <v>#DIV/0!</v>
      </c>
      <c r="N11" s="163">
        <v>0</v>
      </c>
      <c r="O11" s="162" t="e">
        <v>#DIV/0!</v>
      </c>
      <c r="P11" s="161" t="e">
        <v>#DIV/0!</v>
      </c>
      <c r="Q11" s="160" t="e">
        <v>#DIV/0!</v>
      </c>
      <c r="R11" s="139"/>
      <c r="S11" s="139"/>
    </row>
    <row r="12" spans="1:19" x14ac:dyDescent="0.4">
      <c r="A12" s="169"/>
      <c r="B12" s="169"/>
      <c r="C12" s="168" t="s">
        <v>93</v>
      </c>
      <c r="D12" s="167"/>
      <c r="E12" s="167"/>
      <c r="F12" s="173"/>
      <c r="G12" s="200"/>
      <c r="H12" s="199"/>
      <c r="I12" s="164" t="e">
        <v>#DIV/0!</v>
      </c>
      <c r="J12" s="163">
        <v>0</v>
      </c>
      <c r="K12" s="200"/>
      <c r="L12" s="199"/>
      <c r="M12" s="164" t="e">
        <v>#DIV/0!</v>
      </c>
      <c r="N12" s="163">
        <v>0</v>
      </c>
      <c r="O12" s="162" t="e">
        <v>#DIV/0!</v>
      </c>
      <c r="P12" s="161" t="e">
        <v>#DIV/0!</v>
      </c>
      <c r="Q12" s="160" t="e">
        <v>#DIV/0!</v>
      </c>
      <c r="R12" s="139"/>
      <c r="S12" s="139"/>
    </row>
    <row r="13" spans="1:19" x14ac:dyDescent="0.4">
      <c r="A13" s="169"/>
      <c r="B13" s="169"/>
      <c r="C13" s="168" t="s">
        <v>299</v>
      </c>
      <c r="D13" s="167"/>
      <c r="E13" s="167"/>
      <c r="F13" s="6" t="s">
        <v>84</v>
      </c>
      <c r="G13" s="200">
        <v>0</v>
      </c>
      <c r="H13" s="199">
        <v>503</v>
      </c>
      <c r="I13" s="164">
        <v>0</v>
      </c>
      <c r="J13" s="163">
        <v>-503</v>
      </c>
      <c r="K13" s="200">
        <v>0</v>
      </c>
      <c r="L13" s="199">
        <v>1008</v>
      </c>
      <c r="M13" s="164">
        <v>0</v>
      </c>
      <c r="N13" s="163">
        <v>-1008</v>
      </c>
      <c r="O13" s="162" t="e">
        <v>#DIV/0!</v>
      </c>
      <c r="P13" s="161">
        <v>0.49900793650793651</v>
      </c>
      <c r="Q13" s="160" t="e">
        <v>#DIV/0!</v>
      </c>
      <c r="R13" s="139"/>
      <c r="S13" s="139"/>
    </row>
    <row r="14" spans="1:19" x14ac:dyDescent="0.4">
      <c r="A14" s="169"/>
      <c r="B14" s="169"/>
      <c r="C14" s="168" t="s">
        <v>110</v>
      </c>
      <c r="D14" s="167"/>
      <c r="E14" s="167"/>
      <c r="F14" s="173"/>
      <c r="G14" s="200"/>
      <c r="H14" s="199"/>
      <c r="I14" s="164" t="e">
        <v>#DIV/0!</v>
      </c>
      <c r="J14" s="163">
        <v>0</v>
      </c>
      <c r="K14" s="200"/>
      <c r="L14" s="199"/>
      <c r="M14" s="164" t="e">
        <v>#DIV/0!</v>
      </c>
      <c r="N14" s="163">
        <v>0</v>
      </c>
      <c r="O14" s="162" t="e">
        <v>#DIV/0!</v>
      </c>
      <c r="P14" s="161" t="e">
        <v>#DIV/0!</v>
      </c>
      <c r="Q14" s="160" t="e">
        <v>#DIV/0!</v>
      </c>
      <c r="R14" s="139"/>
      <c r="S14" s="139"/>
    </row>
    <row r="15" spans="1:19" x14ac:dyDescent="0.4">
      <c r="A15" s="169"/>
      <c r="B15" s="169"/>
      <c r="C15" s="168" t="s">
        <v>90</v>
      </c>
      <c r="D15" s="167"/>
      <c r="E15" s="167"/>
      <c r="F15" s="173"/>
      <c r="G15" s="200"/>
      <c r="H15" s="199"/>
      <c r="I15" s="164" t="e">
        <v>#DIV/0!</v>
      </c>
      <c r="J15" s="163">
        <v>0</v>
      </c>
      <c r="K15" s="200"/>
      <c r="L15" s="199"/>
      <c r="M15" s="164" t="e">
        <v>#DIV/0!</v>
      </c>
      <c r="N15" s="163">
        <v>0</v>
      </c>
      <c r="O15" s="162" t="e">
        <v>#DIV/0!</v>
      </c>
      <c r="P15" s="161" t="e">
        <v>#DIV/0!</v>
      </c>
      <c r="Q15" s="160" t="e">
        <v>#DIV/0!</v>
      </c>
      <c r="R15" s="139"/>
      <c r="S15" s="139"/>
    </row>
    <row r="16" spans="1:19" x14ac:dyDescent="0.4">
      <c r="A16" s="169"/>
      <c r="B16" s="169"/>
      <c r="C16" s="149" t="s">
        <v>126</v>
      </c>
      <c r="D16" s="147"/>
      <c r="E16" s="147"/>
      <c r="F16" s="187"/>
      <c r="G16" s="198"/>
      <c r="H16" s="197"/>
      <c r="I16" s="144" t="e">
        <v>#DIV/0!</v>
      </c>
      <c r="J16" s="143">
        <v>0</v>
      </c>
      <c r="K16" s="198"/>
      <c r="L16" s="197"/>
      <c r="M16" s="144" t="e">
        <v>#DIV/0!</v>
      </c>
      <c r="N16" s="143">
        <v>0</v>
      </c>
      <c r="O16" s="142" t="e">
        <v>#DIV/0!</v>
      </c>
      <c r="P16" s="141" t="e">
        <v>#DIV/0!</v>
      </c>
      <c r="Q16" s="140" t="e">
        <v>#DIV/0!</v>
      </c>
      <c r="R16" s="139"/>
      <c r="S16" s="139"/>
    </row>
    <row r="17" spans="1:19" x14ac:dyDescent="0.4">
      <c r="A17" s="169"/>
      <c r="B17" s="159" t="s">
        <v>125</v>
      </c>
      <c r="C17" s="158"/>
      <c r="D17" s="158"/>
      <c r="E17" s="158"/>
      <c r="F17" s="174"/>
      <c r="G17" s="157">
        <v>19171</v>
      </c>
      <c r="H17" s="156">
        <v>21193</v>
      </c>
      <c r="I17" s="155">
        <v>0.9045911385834946</v>
      </c>
      <c r="J17" s="154">
        <v>-2022</v>
      </c>
      <c r="K17" s="157">
        <v>27120</v>
      </c>
      <c r="L17" s="156">
        <v>28350</v>
      </c>
      <c r="M17" s="155">
        <v>0.95661375661375658</v>
      </c>
      <c r="N17" s="154">
        <v>-1230</v>
      </c>
      <c r="O17" s="153">
        <v>0.70689528023598824</v>
      </c>
      <c r="P17" s="152">
        <v>0.74754850088183422</v>
      </c>
      <c r="Q17" s="151">
        <v>-4.0653220645845978E-2</v>
      </c>
      <c r="R17" s="139"/>
      <c r="S17" s="139"/>
    </row>
    <row r="18" spans="1:19" x14ac:dyDescent="0.4">
      <c r="A18" s="169"/>
      <c r="B18" s="169"/>
      <c r="C18" s="168" t="s">
        <v>98</v>
      </c>
      <c r="D18" s="167"/>
      <c r="E18" s="167"/>
      <c r="F18" s="173"/>
      <c r="G18" s="166"/>
      <c r="H18" s="165"/>
      <c r="I18" s="164" t="e">
        <v>#DIV/0!</v>
      </c>
      <c r="J18" s="163">
        <v>0</v>
      </c>
      <c r="K18" s="166"/>
      <c r="L18" s="165"/>
      <c r="M18" s="164" t="e">
        <v>#DIV/0!</v>
      </c>
      <c r="N18" s="163">
        <v>0</v>
      </c>
      <c r="O18" s="162" t="e">
        <v>#DIV/0!</v>
      </c>
      <c r="P18" s="161" t="e">
        <v>#DIV/0!</v>
      </c>
      <c r="Q18" s="160" t="e">
        <v>#DIV/0!</v>
      </c>
      <c r="R18" s="139"/>
      <c r="S18" s="139"/>
    </row>
    <row r="19" spans="1:19" x14ac:dyDescent="0.4">
      <c r="A19" s="169"/>
      <c r="B19" s="169"/>
      <c r="C19" s="168" t="s">
        <v>96</v>
      </c>
      <c r="D19" s="167"/>
      <c r="E19" s="167"/>
      <c r="F19" s="6" t="s">
        <v>84</v>
      </c>
      <c r="G19" s="166">
        <v>2568</v>
      </c>
      <c r="H19" s="165">
        <v>3241</v>
      </c>
      <c r="I19" s="164">
        <v>0.79234804072817033</v>
      </c>
      <c r="J19" s="163">
        <v>-673</v>
      </c>
      <c r="K19" s="166">
        <v>4390</v>
      </c>
      <c r="L19" s="165">
        <v>4390</v>
      </c>
      <c r="M19" s="164">
        <v>1</v>
      </c>
      <c r="N19" s="163">
        <v>0</v>
      </c>
      <c r="O19" s="162">
        <v>0.58496583143507974</v>
      </c>
      <c r="P19" s="161">
        <v>0.73826879271070611</v>
      </c>
      <c r="Q19" s="160">
        <v>-0.15330296127562637</v>
      </c>
      <c r="R19" s="139"/>
      <c r="S19" s="139"/>
    </row>
    <row r="20" spans="1:19" x14ac:dyDescent="0.4">
      <c r="A20" s="169"/>
      <c r="B20" s="169"/>
      <c r="C20" s="168" t="s">
        <v>97</v>
      </c>
      <c r="D20" s="167"/>
      <c r="E20" s="167"/>
      <c r="F20" s="6" t="s">
        <v>84</v>
      </c>
      <c r="G20" s="166">
        <v>6512</v>
      </c>
      <c r="H20" s="165">
        <v>6600</v>
      </c>
      <c r="I20" s="164">
        <v>0.98666666666666669</v>
      </c>
      <c r="J20" s="163">
        <v>-88</v>
      </c>
      <c r="K20" s="166">
        <v>8710</v>
      </c>
      <c r="L20" s="165">
        <v>8710</v>
      </c>
      <c r="M20" s="164">
        <v>1</v>
      </c>
      <c r="N20" s="163">
        <v>0</v>
      </c>
      <c r="O20" s="162">
        <v>0.74764638346727896</v>
      </c>
      <c r="P20" s="161">
        <v>0.75774971297359361</v>
      </c>
      <c r="Q20" s="160">
        <v>-1.0103329506314651E-2</v>
      </c>
      <c r="R20" s="139"/>
      <c r="S20" s="139"/>
    </row>
    <row r="21" spans="1:19" x14ac:dyDescent="0.4">
      <c r="A21" s="169"/>
      <c r="B21" s="169"/>
      <c r="C21" s="168" t="s">
        <v>98</v>
      </c>
      <c r="D21" s="5" t="s">
        <v>0</v>
      </c>
      <c r="E21" s="167" t="s">
        <v>89</v>
      </c>
      <c r="F21" s="6" t="s">
        <v>84</v>
      </c>
      <c r="G21" s="166">
        <v>1748</v>
      </c>
      <c r="H21" s="165">
        <v>1968</v>
      </c>
      <c r="I21" s="164">
        <v>0.88821138211382111</v>
      </c>
      <c r="J21" s="163">
        <v>-220</v>
      </c>
      <c r="K21" s="166">
        <v>2755</v>
      </c>
      <c r="L21" s="165">
        <v>2610</v>
      </c>
      <c r="M21" s="164">
        <v>1.0555555555555556</v>
      </c>
      <c r="N21" s="163">
        <v>145</v>
      </c>
      <c r="O21" s="162">
        <v>0.6344827586206897</v>
      </c>
      <c r="P21" s="161">
        <v>0.75402298850574712</v>
      </c>
      <c r="Q21" s="160">
        <v>-0.11954022988505741</v>
      </c>
      <c r="R21" s="139"/>
      <c r="S21" s="139"/>
    </row>
    <row r="22" spans="1:19" x14ac:dyDescent="0.4">
      <c r="A22" s="169"/>
      <c r="B22" s="169"/>
      <c r="C22" s="168" t="s">
        <v>98</v>
      </c>
      <c r="D22" s="5" t="s">
        <v>0</v>
      </c>
      <c r="E22" s="167" t="s">
        <v>123</v>
      </c>
      <c r="F22" s="6" t="s">
        <v>84</v>
      </c>
      <c r="G22" s="166">
        <v>1158</v>
      </c>
      <c r="H22" s="165">
        <v>1114</v>
      </c>
      <c r="I22" s="164">
        <v>1.0394973070017954</v>
      </c>
      <c r="J22" s="163">
        <v>44</v>
      </c>
      <c r="K22" s="166">
        <v>1450</v>
      </c>
      <c r="L22" s="165">
        <v>1345</v>
      </c>
      <c r="M22" s="164">
        <v>1.0780669144981412</v>
      </c>
      <c r="N22" s="163">
        <v>105</v>
      </c>
      <c r="O22" s="162">
        <v>0.79862068965517241</v>
      </c>
      <c r="P22" s="161">
        <v>0.8282527881040892</v>
      </c>
      <c r="Q22" s="160">
        <v>-2.9632098448916788E-2</v>
      </c>
      <c r="R22" s="139"/>
      <c r="S22" s="139"/>
    </row>
    <row r="23" spans="1:19" x14ac:dyDescent="0.4">
      <c r="A23" s="169"/>
      <c r="B23" s="169"/>
      <c r="C23" s="168" t="s">
        <v>98</v>
      </c>
      <c r="D23" s="5" t="s">
        <v>0</v>
      </c>
      <c r="E23" s="167" t="s">
        <v>124</v>
      </c>
      <c r="F23" s="6" t="s">
        <v>88</v>
      </c>
      <c r="G23" s="166">
        <v>0</v>
      </c>
      <c r="H23" s="165"/>
      <c r="I23" s="164" t="e">
        <v>#DIV/0!</v>
      </c>
      <c r="J23" s="163">
        <v>0</v>
      </c>
      <c r="K23" s="166"/>
      <c r="L23" s="165"/>
      <c r="M23" s="164" t="e">
        <v>#DIV/0!</v>
      </c>
      <c r="N23" s="163">
        <v>0</v>
      </c>
      <c r="O23" s="162" t="e">
        <v>#DIV/0!</v>
      </c>
      <c r="P23" s="161" t="e">
        <v>#DIV/0!</v>
      </c>
      <c r="Q23" s="160" t="e">
        <v>#DIV/0!</v>
      </c>
      <c r="R23" s="139"/>
      <c r="S23" s="139"/>
    </row>
    <row r="24" spans="1:19" x14ac:dyDescent="0.4">
      <c r="A24" s="169"/>
      <c r="B24" s="169"/>
      <c r="C24" s="168" t="s">
        <v>96</v>
      </c>
      <c r="D24" s="5" t="s">
        <v>0</v>
      </c>
      <c r="E24" s="167" t="s">
        <v>89</v>
      </c>
      <c r="F24" s="6" t="s">
        <v>84</v>
      </c>
      <c r="G24" s="166">
        <v>528</v>
      </c>
      <c r="H24" s="165">
        <v>894</v>
      </c>
      <c r="I24" s="164">
        <v>0.59060402684563762</v>
      </c>
      <c r="J24" s="163">
        <v>-366</v>
      </c>
      <c r="K24" s="166">
        <v>1500</v>
      </c>
      <c r="L24" s="165">
        <v>1495</v>
      </c>
      <c r="M24" s="164">
        <v>1.0033444816053512</v>
      </c>
      <c r="N24" s="163">
        <v>5</v>
      </c>
      <c r="O24" s="162">
        <v>0.35199999999999998</v>
      </c>
      <c r="P24" s="161">
        <v>0.59799331103678932</v>
      </c>
      <c r="Q24" s="160">
        <v>-0.24599331103678934</v>
      </c>
      <c r="R24" s="139"/>
      <c r="S24" s="139"/>
    </row>
    <row r="25" spans="1:19" x14ac:dyDescent="0.4">
      <c r="A25" s="169"/>
      <c r="B25" s="169"/>
      <c r="C25" s="168" t="s">
        <v>96</v>
      </c>
      <c r="D25" s="5" t="s">
        <v>0</v>
      </c>
      <c r="E25" s="167" t="s">
        <v>123</v>
      </c>
      <c r="F25" s="173"/>
      <c r="G25" s="166"/>
      <c r="H25" s="165"/>
      <c r="I25" s="164" t="e">
        <v>#DIV/0!</v>
      </c>
      <c r="J25" s="163">
        <v>0</v>
      </c>
      <c r="K25" s="166"/>
      <c r="L25" s="165"/>
      <c r="M25" s="164" t="e">
        <v>#DIV/0!</v>
      </c>
      <c r="N25" s="163">
        <v>0</v>
      </c>
      <c r="O25" s="162" t="e">
        <v>#DIV/0!</v>
      </c>
      <c r="P25" s="161" t="e">
        <v>#DIV/0!</v>
      </c>
      <c r="Q25" s="160" t="e">
        <v>#DIV/0!</v>
      </c>
      <c r="R25" s="139"/>
      <c r="S25" s="139"/>
    </row>
    <row r="26" spans="1:19" x14ac:dyDescent="0.4">
      <c r="A26" s="169"/>
      <c r="B26" s="169"/>
      <c r="C26" s="168" t="s">
        <v>90</v>
      </c>
      <c r="D26" s="5" t="s">
        <v>0</v>
      </c>
      <c r="E26" s="167" t="s">
        <v>89</v>
      </c>
      <c r="F26" s="173"/>
      <c r="G26" s="166"/>
      <c r="H26" s="165"/>
      <c r="I26" s="164" t="e">
        <v>#DIV/0!</v>
      </c>
      <c r="J26" s="163">
        <v>0</v>
      </c>
      <c r="K26" s="166"/>
      <c r="L26" s="165"/>
      <c r="M26" s="164" t="e">
        <v>#DIV/0!</v>
      </c>
      <c r="N26" s="163">
        <v>0</v>
      </c>
      <c r="O26" s="162" t="e">
        <v>#DIV/0!</v>
      </c>
      <c r="P26" s="161" t="e">
        <v>#DIV/0!</v>
      </c>
      <c r="Q26" s="160" t="e">
        <v>#DIV/0!</v>
      </c>
      <c r="R26" s="139"/>
      <c r="S26" s="139"/>
    </row>
    <row r="27" spans="1:19" x14ac:dyDescent="0.4">
      <c r="A27" s="169"/>
      <c r="B27" s="169"/>
      <c r="C27" s="168" t="s">
        <v>93</v>
      </c>
      <c r="D27" s="5" t="s">
        <v>0</v>
      </c>
      <c r="E27" s="167" t="s">
        <v>89</v>
      </c>
      <c r="F27" s="173"/>
      <c r="G27" s="166"/>
      <c r="H27" s="165"/>
      <c r="I27" s="164" t="e">
        <v>#DIV/0!</v>
      </c>
      <c r="J27" s="163">
        <v>0</v>
      </c>
      <c r="K27" s="166"/>
      <c r="L27" s="165"/>
      <c r="M27" s="164" t="e">
        <v>#DIV/0!</v>
      </c>
      <c r="N27" s="163">
        <v>0</v>
      </c>
      <c r="O27" s="162" t="e">
        <v>#DIV/0!</v>
      </c>
      <c r="P27" s="161" t="e">
        <v>#DIV/0!</v>
      </c>
      <c r="Q27" s="160" t="e">
        <v>#DIV/0!</v>
      </c>
      <c r="R27" s="139"/>
      <c r="S27" s="139"/>
    </row>
    <row r="28" spans="1:19" x14ac:dyDescent="0.4">
      <c r="A28" s="169"/>
      <c r="B28" s="169"/>
      <c r="C28" s="168" t="s">
        <v>110</v>
      </c>
      <c r="D28" s="167"/>
      <c r="E28" s="167"/>
      <c r="F28" s="173"/>
      <c r="G28" s="166"/>
      <c r="H28" s="165"/>
      <c r="I28" s="164" t="e">
        <v>#DIV/0!</v>
      </c>
      <c r="J28" s="163">
        <v>0</v>
      </c>
      <c r="K28" s="166"/>
      <c r="L28" s="165"/>
      <c r="M28" s="164" t="e">
        <v>#DIV/0!</v>
      </c>
      <c r="N28" s="163">
        <v>0</v>
      </c>
      <c r="O28" s="162" t="e">
        <v>#DIV/0!</v>
      </c>
      <c r="P28" s="161" t="e">
        <v>#DIV/0!</v>
      </c>
      <c r="Q28" s="160" t="e">
        <v>#DIV/0!</v>
      </c>
      <c r="R28" s="139"/>
      <c r="S28" s="139"/>
    </row>
    <row r="29" spans="1:19" x14ac:dyDescent="0.4">
      <c r="A29" s="169"/>
      <c r="B29" s="169"/>
      <c r="C29" s="168" t="s">
        <v>105</v>
      </c>
      <c r="D29" s="167"/>
      <c r="E29" s="167"/>
      <c r="F29" s="173"/>
      <c r="G29" s="166"/>
      <c r="H29" s="165"/>
      <c r="I29" s="164" t="e">
        <v>#DIV/0!</v>
      </c>
      <c r="J29" s="163">
        <v>0</v>
      </c>
      <c r="K29" s="166"/>
      <c r="L29" s="165"/>
      <c r="M29" s="164" t="e">
        <v>#DIV/0!</v>
      </c>
      <c r="N29" s="163">
        <v>0</v>
      </c>
      <c r="O29" s="162" t="e">
        <v>#DIV/0!</v>
      </c>
      <c r="P29" s="161" t="e">
        <v>#DIV/0!</v>
      </c>
      <c r="Q29" s="160" t="e">
        <v>#DIV/0!</v>
      </c>
      <c r="R29" s="139"/>
      <c r="S29" s="139"/>
    </row>
    <row r="30" spans="1:19" x14ac:dyDescent="0.4">
      <c r="A30" s="169"/>
      <c r="B30" s="169"/>
      <c r="C30" s="168" t="s">
        <v>122</v>
      </c>
      <c r="D30" s="167"/>
      <c r="E30" s="167"/>
      <c r="F30" s="173"/>
      <c r="G30" s="166"/>
      <c r="H30" s="165"/>
      <c r="I30" s="164" t="e">
        <v>#DIV/0!</v>
      </c>
      <c r="J30" s="163">
        <v>0</v>
      </c>
      <c r="K30" s="166"/>
      <c r="L30" s="165"/>
      <c r="M30" s="164" t="e">
        <v>#DIV/0!</v>
      </c>
      <c r="N30" s="163">
        <v>0</v>
      </c>
      <c r="O30" s="162" t="e">
        <v>#DIV/0!</v>
      </c>
      <c r="P30" s="161" t="e">
        <v>#DIV/0!</v>
      </c>
      <c r="Q30" s="160" t="e">
        <v>#DIV/0!</v>
      </c>
      <c r="R30" s="139"/>
      <c r="S30" s="139"/>
    </row>
    <row r="31" spans="1:19" x14ac:dyDescent="0.4">
      <c r="A31" s="169"/>
      <c r="B31" s="169"/>
      <c r="C31" s="168" t="s">
        <v>121</v>
      </c>
      <c r="D31" s="167"/>
      <c r="E31" s="167"/>
      <c r="F31" s="6" t="s">
        <v>84</v>
      </c>
      <c r="G31" s="166">
        <v>869</v>
      </c>
      <c r="H31" s="165">
        <v>1420</v>
      </c>
      <c r="I31" s="164">
        <v>0.61197183098591545</v>
      </c>
      <c r="J31" s="163">
        <v>-551</v>
      </c>
      <c r="K31" s="166">
        <v>1450</v>
      </c>
      <c r="L31" s="165">
        <v>2470</v>
      </c>
      <c r="M31" s="164">
        <v>0.58704453441295545</v>
      </c>
      <c r="N31" s="163">
        <v>-1020</v>
      </c>
      <c r="O31" s="162">
        <v>0.59931034482758616</v>
      </c>
      <c r="P31" s="161">
        <v>0.5748987854251012</v>
      </c>
      <c r="Q31" s="160">
        <v>2.4411559402484961E-2</v>
      </c>
      <c r="R31" s="139"/>
      <c r="S31" s="139"/>
    </row>
    <row r="32" spans="1:19" x14ac:dyDescent="0.4">
      <c r="A32" s="169"/>
      <c r="B32" s="169"/>
      <c r="C32" s="168" t="s">
        <v>120</v>
      </c>
      <c r="D32" s="167"/>
      <c r="E32" s="167"/>
      <c r="F32" s="173"/>
      <c r="G32" s="166"/>
      <c r="H32" s="165"/>
      <c r="I32" s="164" t="e">
        <v>#DIV/0!</v>
      </c>
      <c r="J32" s="163">
        <v>0</v>
      </c>
      <c r="K32" s="166"/>
      <c r="L32" s="165"/>
      <c r="M32" s="164" t="e">
        <v>#DIV/0!</v>
      </c>
      <c r="N32" s="163">
        <v>0</v>
      </c>
      <c r="O32" s="162" t="e">
        <v>#DIV/0!</v>
      </c>
      <c r="P32" s="161" t="e">
        <v>#DIV/0!</v>
      </c>
      <c r="Q32" s="160" t="e">
        <v>#DIV/0!</v>
      </c>
      <c r="R32" s="139"/>
      <c r="S32" s="139"/>
    </row>
    <row r="33" spans="1:19" x14ac:dyDescent="0.4">
      <c r="A33" s="169"/>
      <c r="B33" s="169"/>
      <c r="C33" s="168" t="s">
        <v>119</v>
      </c>
      <c r="D33" s="167"/>
      <c r="E33" s="167"/>
      <c r="F33" s="6" t="s">
        <v>84</v>
      </c>
      <c r="G33" s="166">
        <v>598</v>
      </c>
      <c r="H33" s="165">
        <v>961</v>
      </c>
      <c r="I33" s="164">
        <v>0.62226847034339228</v>
      </c>
      <c r="J33" s="163">
        <v>-363</v>
      </c>
      <c r="K33" s="166">
        <v>1160</v>
      </c>
      <c r="L33" s="165">
        <v>1490</v>
      </c>
      <c r="M33" s="164">
        <v>0.77852348993288589</v>
      </c>
      <c r="N33" s="163">
        <v>-330</v>
      </c>
      <c r="O33" s="162">
        <v>0.51551724137931032</v>
      </c>
      <c r="P33" s="161">
        <v>0.64496644295302008</v>
      </c>
      <c r="Q33" s="160">
        <v>-0.12944920157370976</v>
      </c>
      <c r="R33" s="139"/>
      <c r="S33" s="139"/>
    </row>
    <row r="34" spans="1:19" x14ac:dyDescent="0.4">
      <c r="A34" s="169"/>
      <c r="B34" s="169"/>
      <c r="C34" s="168" t="s">
        <v>94</v>
      </c>
      <c r="D34" s="167"/>
      <c r="E34" s="167"/>
      <c r="F34" s="173"/>
      <c r="G34" s="166"/>
      <c r="H34" s="165"/>
      <c r="I34" s="164" t="e">
        <v>#DIV/0!</v>
      </c>
      <c r="J34" s="163">
        <v>0</v>
      </c>
      <c r="K34" s="166"/>
      <c r="L34" s="165"/>
      <c r="M34" s="164" t="e">
        <v>#DIV/0!</v>
      </c>
      <c r="N34" s="163">
        <v>0</v>
      </c>
      <c r="O34" s="162" t="e">
        <v>#DIV/0!</v>
      </c>
      <c r="P34" s="161" t="e">
        <v>#DIV/0!</v>
      </c>
      <c r="Q34" s="160" t="e">
        <v>#DIV/0!</v>
      </c>
      <c r="R34" s="139"/>
      <c r="S34" s="139"/>
    </row>
    <row r="35" spans="1:19" x14ac:dyDescent="0.4">
      <c r="A35" s="169"/>
      <c r="B35" s="169"/>
      <c r="C35" s="168" t="s">
        <v>90</v>
      </c>
      <c r="D35" s="167"/>
      <c r="E35" s="167"/>
      <c r="F35" s="173"/>
      <c r="G35" s="166"/>
      <c r="H35" s="165"/>
      <c r="I35" s="164" t="e">
        <v>#DIV/0!</v>
      </c>
      <c r="J35" s="163">
        <v>0</v>
      </c>
      <c r="K35" s="166"/>
      <c r="L35" s="165"/>
      <c r="M35" s="164" t="e">
        <v>#DIV/0!</v>
      </c>
      <c r="N35" s="163">
        <v>0</v>
      </c>
      <c r="O35" s="162" t="e">
        <v>#DIV/0!</v>
      </c>
      <c r="P35" s="161" t="e">
        <v>#DIV/0!</v>
      </c>
      <c r="Q35" s="160" t="e">
        <v>#DIV/0!</v>
      </c>
      <c r="R35" s="139"/>
      <c r="S35" s="139"/>
    </row>
    <row r="36" spans="1:19" x14ac:dyDescent="0.4">
      <c r="A36" s="169"/>
      <c r="B36" s="150"/>
      <c r="C36" s="149" t="s">
        <v>93</v>
      </c>
      <c r="D36" s="147"/>
      <c r="E36" s="147"/>
      <c r="F36" s="6" t="s">
        <v>84</v>
      </c>
      <c r="G36" s="146">
        <v>5190</v>
      </c>
      <c r="H36" s="145">
        <v>4995</v>
      </c>
      <c r="I36" s="144">
        <v>1.0390390390390389</v>
      </c>
      <c r="J36" s="143">
        <v>195</v>
      </c>
      <c r="K36" s="146">
        <v>5705</v>
      </c>
      <c r="L36" s="145">
        <v>5840</v>
      </c>
      <c r="M36" s="144">
        <v>0.97688356164383561</v>
      </c>
      <c r="N36" s="143">
        <v>-135</v>
      </c>
      <c r="O36" s="142">
        <v>0.90972830850131459</v>
      </c>
      <c r="P36" s="141">
        <v>0.8553082191780822</v>
      </c>
      <c r="Q36" s="140">
        <v>5.442008932323239E-2</v>
      </c>
      <c r="R36" s="139"/>
      <c r="S36" s="139"/>
    </row>
    <row r="37" spans="1:19" x14ac:dyDescent="0.4">
      <c r="A37" s="169"/>
      <c r="B37" s="159" t="s">
        <v>118</v>
      </c>
      <c r="C37" s="158"/>
      <c r="D37" s="158"/>
      <c r="E37" s="158"/>
      <c r="F37" s="174"/>
      <c r="G37" s="157">
        <v>457</v>
      </c>
      <c r="H37" s="156">
        <v>465</v>
      </c>
      <c r="I37" s="155">
        <v>0.98279569892473118</v>
      </c>
      <c r="J37" s="154">
        <v>-8</v>
      </c>
      <c r="K37" s="157">
        <v>857</v>
      </c>
      <c r="L37" s="156">
        <v>879</v>
      </c>
      <c r="M37" s="155">
        <v>0.97497155858930606</v>
      </c>
      <c r="N37" s="154">
        <v>-22</v>
      </c>
      <c r="O37" s="153">
        <v>0.53325554259043173</v>
      </c>
      <c r="P37" s="152">
        <v>0.52901023890784982</v>
      </c>
      <c r="Q37" s="151">
        <v>4.2453036825819135E-3</v>
      </c>
      <c r="R37" s="139"/>
      <c r="S37" s="139"/>
    </row>
    <row r="38" spans="1:19" x14ac:dyDescent="0.4">
      <c r="A38" s="169"/>
      <c r="B38" s="169"/>
      <c r="C38" s="168" t="s">
        <v>117</v>
      </c>
      <c r="D38" s="167"/>
      <c r="E38" s="167"/>
      <c r="F38" s="6" t="s">
        <v>84</v>
      </c>
      <c r="G38" s="166">
        <v>236</v>
      </c>
      <c r="H38" s="165">
        <v>231</v>
      </c>
      <c r="I38" s="164">
        <v>1.0216450216450217</v>
      </c>
      <c r="J38" s="163">
        <v>5</v>
      </c>
      <c r="K38" s="166">
        <v>467</v>
      </c>
      <c r="L38" s="165">
        <v>478</v>
      </c>
      <c r="M38" s="164">
        <v>0.97698744769874479</v>
      </c>
      <c r="N38" s="163">
        <v>-11</v>
      </c>
      <c r="O38" s="162">
        <v>0.50535331905781589</v>
      </c>
      <c r="P38" s="161">
        <v>0.48326359832635984</v>
      </c>
      <c r="Q38" s="160">
        <v>2.2089720731456042E-2</v>
      </c>
      <c r="R38" s="139"/>
      <c r="S38" s="139"/>
    </row>
    <row r="39" spans="1:19" x14ac:dyDescent="0.4">
      <c r="A39" s="150"/>
      <c r="B39" s="150"/>
      <c r="C39" s="186" t="s">
        <v>116</v>
      </c>
      <c r="D39" s="185"/>
      <c r="E39" s="185"/>
      <c r="F39" s="6" t="s">
        <v>84</v>
      </c>
      <c r="G39" s="184">
        <v>221</v>
      </c>
      <c r="H39" s="183">
        <v>234</v>
      </c>
      <c r="I39" s="182">
        <v>0.94444444444444442</v>
      </c>
      <c r="J39" s="181">
        <v>-13</v>
      </c>
      <c r="K39" s="184">
        <v>390</v>
      </c>
      <c r="L39" s="183">
        <v>401</v>
      </c>
      <c r="M39" s="182">
        <v>0.972568578553616</v>
      </c>
      <c r="N39" s="181">
        <v>-11</v>
      </c>
      <c r="O39" s="180">
        <v>0.56666666666666665</v>
      </c>
      <c r="P39" s="179">
        <v>0.58354114713216954</v>
      </c>
      <c r="Q39" s="178">
        <v>-1.6874480465502883E-2</v>
      </c>
      <c r="R39" s="139"/>
      <c r="S39" s="139"/>
    </row>
    <row r="40" spans="1:19" x14ac:dyDescent="0.4">
      <c r="A40" s="159" t="s">
        <v>115</v>
      </c>
      <c r="B40" s="158" t="s">
        <v>114</v>
      </c>
      <c r="C40" s="158"/>
      <c r="D40" s="158"/>
      <c r="E40" s="158"/>
      <c r="F40" s="174"/>
      <c r="G40" s="157">
        <v>84177</v>
      </c>
      <c r="H40" s="156">
        <v>84592</v>
      </c>
      <c r="I40" s="155">
        <v>0.99509409873274068</v>
      </c>
      <c r="J40" s="154">
        <v>-415</v>
      </c>
      <c r="K40" s="177">
        <v>127463</v>
      </c>
      <c r="L40" s="156">
        <v>117969</v>
      </c>
      <c r="M40" s="155">
        <v>1.0804787698463156</v>
      </c>
      <c r="N40" s="154">
        <v>9494</v>
      </c>
      <c r="O40" s="153">
        <v>0.66040341118599122</v>
      </c>
      <c r="P40" s="152">
        <v>0.71706973866015644</v>
      </c>
      <c r="Q40" s="151">
        <v>-5.6666327474165223E-2</v>
      </c>
      <c r="R40" s="139"/>
      <c r="S40" s="139"/>
    </row>
    <row r="41" spans="1:19" x14ac:dyDescent="0.4">
      <c r="A41" s="176"/>
      <c r="B41" s="159" t="s">
        <v>144</v>
      </c>
      <c r="C41" s="158"/>
      <c r="D41" s="158"/>
      <c r="E41" s="158"/>
      <c r="F41" s="174"/>
      <c r="G41" s="157">
        <v>82297</v>
      </c>
      <c r="H41" s="156">
        <v>83378</v>
      </c>
      <c r="I41" s="155">
        <v>0.98703494926719282</v>
      </c>
      <c r="J41" s="154">
        <v>-1081</v>
      </c>
      <c r="K41" s="157">
        <v>124266</v>
      </c>
      <c r="L41" s="156">
        <v>114744</v>
      </c>
      <c r="M41" s="155">
        <v>1.0829847312277767</v>
      </c>
      <c r="N41" s="154">
        <v>9522</v>
      </c>
      <c r="O41" s="153">
        <v>0.66226481901726941</v>
      </c>
      <c r="P41" s="152">
        <v>0.72664365892769989</v>
      </c>
      <c r="Q41" s="151">
        <v>-6.4378839910430474E-2</v>
      </c>
      <c r="R41" s="139"/>
      <c r="S41" s="139"/>
    </row>
    <row r="42" spans="1:19" x14ac:dyDescent="0.4">
      <c r="A42" s="169"/>
      <c r="B42" s="169"/>
      <c r="C42" s="168" t="s">
        <v>143</v>
      </c>
      <c r="D42" s="167"/>
      <c r="E42" s="167"/>
      <c r="F42" s="6" t="s">
        <v>84</v>
      </c>
      <c r="G42" s="166">
        <v>31798</v>
      </c>
      <c r="H42" s="165">
        <v>33981</v>
      </c>
      <c r="I42" s="164">
        <v>0.9357582178276096</v>
      </c>
      <c r="J42" s="163">
        <v>-2183</v>
      </c>
      <c r="K42" s="166">
        <v>45368</v>
      </c>
      <c r="L42" s="165">
        <v>43115</v>
      </c>
      <c r="M42" s="164">
        <v>1.0522555955004058</v>
      </c>
      <c r="N42" s="163">
        <v>2253</v>
      </c>
      <c r="O42" s="162">
        <v>0.70089049550343852</v>
      </c>
      <c r="P42" s="161">
        <v>0.78814797634234024</v>
      </c>
      <c r="Q42" s="160">
        <v>-8.7257480838901724E-2</v>
      </c>
      <c r="R42" s="139"/>
      <c r="S42" s="139"/>
    </row>
    <row r="43" spans="1:19" x14ac:dyDescent="0.4">
      <c r="A43" s="169"/>
      <c r="B43" s="169"/>
      <c r="C43" s="168" t="s">
        <v>112</v>
      </c>
      <c r="D43" s="167"/>
      <c r="E43" s="167"/>
      <c r="F43" s="6" t="s">
        <v>84</v>
      </c>
      <c r="G43" s="166">
        <v>4528</v>
      </c>
      <c r="H43" s="165">
        <v>4705</v>
      </c>
      <c r="I43" s="164">
        <v>0.96238044633368758</v>
      </c>
      <c r="J43" s="163">
        <v>-177</v>
      </c>
      <c r="K43" s="166">
        <v>5919</v>
      </c>
      <c r="L43" s="165">
        <v>5810</v>
      </c>
      <c r="M43" s="164">
        <v>1.0187607573149742</v>
      </c>
      <c r="N43" s="163">
        <v>109</v>
      </c>
      <c r="O43" s="162">
        <v>0.76499408683899306</v>
      </c>
      <c r="P43" s="161">
        <v>0.80981067125645434</v>
      </c>
      <c r="Q43" s="160">
        <v>-4.481658441746128E-2</v>
      </c>
      <c r="R43" s="139"/>
      <c r="S43" s="139"/>
    </row>
    <row r="44" spans="1:19" x14ac:dyDescent="0.4">
      <c r="A44" s="169"/>
      <c r="B44" s="169"/>
      <c r="C44" s="168" t="s">
        <v>96</v>
      </c>
      <c r="D44" s="167"/>
      <c r="E44" s="167"/>
      <c r="F44" s="6" t="s">
        <v>84</v>
      </c>
      <c r="G44" s="166">
        <v>5188</v>
      </c>
      <c r="H44" s="165">
        <v>4920</v>
      </c>
      <c r="I44" s="164">
        <v>1.0544715447154471</v>
      </c>
      <c r="J44" s="163">
        <v>268</v>
      </c>
      <c r="K44" s="166">
        <v>9230</v>
      </c>
      <c r="L44" s="165">
        <v>6830</v>
      </c>
      <c r="M44" s="164">
        <v>1.3513909224011713</v>
      </c>
      <c r="N44" s="163">
        <v>2400</v>
      </c>
      <c r="O44" s="162">
        <v>0.56208017334777893</v>
      </c>
      <c r="P44" s="161">
        <v>0.72035139092240119</v>
      </c>
      <c r="Q44" s="160">
        <v>-0.15827121757462226</v>
      </c>
      <c r="R44" s="139"/>
      <c r="S44" s="139"/>
    </row>
    <row r="45" spans="1:19" x14ac:dyDescent="0.4">
      <c r="A45" s="169"/>
      <c r="B45" s="169"/>
      <c r="C45" s="168" t="s">
        <v>90</v>
      </c>
      <c r="D45" s="167"/>
      <c r="E45" s="167"/>
      <c r="F45" s="6" t="s">
        <v>84</v>
      </c>
      <c r="G45" s="166">
        <v>2337</v>
      </c>
      <c r="H45" s="165">
        <v>2231</v>
      </c>
      <c r="I45" s="164">
        <v>1.0475123263110713</v>
      </c>
      <c r="J45" s="163">
        <v>106</v>
      </c>
      <c r="K45" s="166">
        <v>3475</v>
      </c>
      <c r="L45" s="165">
        <v>3615</v>
      </c>
      <c r="M45" s="164">
        <v>0.9612724757952974</v>
      </c>
      <c r="N45" s="163">
        <v>-140</v>
      </c>
      <c r="O45" s="162">
        <v>0.67251798561151077</v>
      </c>
      <c r="P45" s="161">
        <v>0.61715076071922548</v>
      </c>
      <c r="Q45" s="160">
        <v>5.5367224892285294E-2</v>
      </c>
      <c r="R45" s="139"/>
      <c r="S45" s="139"/>
    </row>
    <row r="46" spans="1:19" x14ac:dyDescent="0.4">
      <c r="A46" s="169"/>
      <c r="B46" s="169"/>
      <c r="C46" s="168" t="s">
        <v>93</v>
      </c>
      <c r="D46" s="167"/>
      <c r="E46" s="167"/>
      <c r="F46" s="6" t="s">
        <v>84</v>
      </c>
      <c r="G46" s="166">
        <v>6795</v>
      </c>
      <c r="H46" s="165">
        <v>5963</v>
      </c>
      <c r="I46" s="164">
        <v>1.1395270836827101</v>
      </c>
      <c r="J46" s="163">
        <v>832</v>
      </c>
      <c r="K46" s="166">
        <v>8100</v>
      </c>
      <c r="L46" s="165">
        <v>7950</v>
      </c>
      <c r="M46" s="164">
        <v>1.0188679245283019</v>
      </c>
      <c r="N46" s="163">
        <v>150</v>
      </c>
      <c r="O46" s="162">
        <v>0.83888888888888891</v>
      </c>
      <c r="P46" s="161">
        <v>0.750062893081761</v>
      </c>
      <c r="Q46" s="160">
        <v>8.8825995807127911E-2</v>
      </c>
      <c r="R46" s="139"/>
      <c r="S46" s="139"/>
    </row>
    <row r="47" spans="1:19" x14ac:dyDescent="0.4">
      <c r="A47" s="169"/>
      <c r="B47" s="169"/>
      <c r="C47" s="168" t="s">
        <v>97</v>
      </c>
      <c r="D47" s="167"/>
      <c r="E47" s="167"/>
      <c r="F47" s="6" t="s">
        <v>84</v>
      </c>
      <c r="G47" s="166">
        <v>11584</v>
      </c>
      <c r="H47" s="165">
        <v>12073</v>
      </c>
      <c r="I47" s="164">
        <v>0.95949639691874433</v>
      </c>
      <c r="J47" s="163">
        <v>-489</v>
      </c>
      <c r="K47" s="166">
        <v>17841</v>
      </c>
      <c r="L47" s="165">
        <v>15201</v>
      </c>
      <c r="M47" s="164">
        <v>1.1736727846852182</v>
      </c>
      <c r="N47" s="163">
        <v>2640</v>
      </c>
      <c r="O47" s="162">
        <v>0.64929095902696032</v>
      </c>
      <c r="P47" s="161">
        <v>0.7942240642063022</v>
      </c>
      <c r="Q47" s="160">
        <v>-0.14493310517934188</v>
      </c>
      <c r="R47" s="139"/>
      <c r="S47" s="139"/>
    </row>
    <row r="48" spans="1:19" x14ac:dyDescent="0.4">
      <c r="A48" s="169"/>
      <c r="B48" s="169"/>
      <c r="C48" s="168" t="s">
        <v>91</v>
      </c>
      <c r="D48" s="167"/>
      <c r="E48" s="167"/>
      <c r="F48" s="6" t="s">
        <v>84</v>
      </c>
      <c r="G48" s="166">
        <v>1222</v>
      </c>
      <c r="H48" s="165">
        <v>1205</v>
      </c>
      <c r="I48" s="164">
        <v>1.0141078838174273</v>
      </c>
      <c r="J48" s="163">
        <v>17</v>
      </c>
      <c r="K48" s="166">
        <v>2700</v>
      </c>
      <c r="L48" s="165">
        <v>2700</v>
      </c>
      <c r="M48" s="164">
        <v>1</v>
      </c>
      <c r="N48" s="163">
        <v>0</v>
      </c>
      <c r="O48" s="162">
        <v>0.4525925925925926</v>
      </c>
      <c r="P48" s="161">
        <v>0.4462962962962963</v>
      </c>
      <c r="Q48" s="160">
        <v>6.2962962962962998E-3</v>
      </c>
      <c r="R48" s="139"/>
      <c r="S48" s="139"/>
    </row>
    <row r="49" spans="1:19" x14ac:dyDescent="0.4">
      <c r="A49" s="169"/>
      <c r="B49" s="169"/>
      <c r="C49" s="168" t="s">
        <v>111</v>
      </c>
      <c r="D49" s="167"/>
      <c r="E49" s="167"/>
      <c r="F49" s="6" t="s">
        <v>84</v>
      </c>
      <c r="G49" s="166">
        <v>1378</v>
      </c>
      <c r="H49" s="165">
        <v>1341</v>
      </c>
      <c r="I49" s="164">
        <v>1.0275913497390008</v>
      </c>
      <c r="J49" s="163">
        <v>37</v>
      </c>
      <c r="K49" s="166">
        <v>1760</v>
      </c>
      <c r="L49" s="165">
        <v>1750</v>
      </c>
      <c r="M49" s="164">
        <v>1.0057142857142858</v>
      </c>
      <c r="N49" s="163">
        <v>10</v>
      </c>
      <c r="O49" s="162">
        <v>0.78295454545454546</v>
      </c>
      <c r="P49" s="161">
        <v>0.76628571428571424</v>
      </c>
      <c r="Q49" s="160">
        <v>1.6668831168831222E-2</v>
      </c>
      <c r="R49" s="139"/>
      <c r="S49" s="139"/>
    </row>
    <row r="50" spans="1:19" x14ac:dyDescent="0.4">
      <c r="A50" s="169"/>
      <c r="B50" s="169"/>
      <c r="C50" s="168" t="s">
        <v>110</v>
      </c>
      <c r="D50" s="167"/>
      <c r="E50" s="167"/>
      <c r="F50" s="6" t="s">
        <v>84</v>
      </c>
      <c r="G50" s="166">
        <v>2196</v>
      </c>
      <c r="H50" s="165">
        <v>2086</v>
      </c>
      <c r="I50" s="164">
        <v>1.0527325023969318</v>
      </c>
      <c r="J50" s="163">
        <v>110</v>
      </c>
      <c r="K50" s="166">
        <v>2699</v>
      </c>
      <c r="L50" s="165">
        <v>2700</v>
      </c>
      <c r="M50" s="164">
        <v>0.99962962962962965</v>
      </c>
      <c r="N50" s="163">
        <v>-1</v>
      </c>
      <c r="O50" s="162">
        <v>0.81363467951092994</v>
      </c>
      <c r="P50" s="161">
        <v>0.77259259259259261</v>
      </c>
      <c r="Q50" s="160">
        <v>4.1042086918337328E-2</v>
      </c>
      <c r="R50" s="139"/>
      <c r="S50" s="139"/>
    </row>
    <row r="51" spans="1:19" x14ac:dyDescent="0.4">
      <c r="A51" s="169"/>
      <c r="B51" s="169"/>
      <c r="C51" s="168" t="s">
        <v>109</v>
      </c>
      <c r="D51" s="167"/>
      <c r="E51" s="167"/>
      <c r="F51" s="6" t="s">
        <v>88</v>
      </c>
      <c r="G51" s="166">
        <v>575</v>
      </c>
      <c r="H51" s="165">
        <v>700</v>
      </c>
      <c r="I51" s="164">
        <v>0.8214285714285714</v>
      </c>
      <c r="J51" s="163">
        <v>-125</v>
      </c>
      <c r="K51" s="166">
        <v>1260</v>
      </c>
      <c r="L51" s="165">
        <v>1310</v>
      </c>
      <c r="M51" s="164">
        <v>0.96183206106870234</v>
      </c>
      <c r="N51" s="163">
        <v>-50</v>
      </c>
      <c r="O51" s="162">
        <v>0.45634920634920634</v>
      </c>
      <c r="P51" s="161">
        <v>0.53435114503816794</v>
      </c>
      <c r="Q51" s="160">
        <v>-7.8001938688961603E-2</v>
      </c>
      <c r="R51" s="139"/>
      <c r="S51" s="139"/>
    </row>
    <row r="52" spans="1:19" x14ac:dyDescent="0.4">
      <c r="A52" s="169"/>
      <c r="B52" s="169"/>
      <c r="C52" s="168" t="s">
        <v>108</v>
      </c>
      <c r="D52" s="167"/>
      <c r="E52" s="167"/>
      <c r="F52" s="6" t="s">
        <v>84</v>
      </c>
      <c r="G52" s="166">
        <v>730</v>
      </c>
      <c r="H52" s="165">
        <v>1098</v>
      </c>
      <c r="I52" s="164">
        <v>0.66484517304189439</v>
      </c>
      <c r="J52" s="163">
        <v>-368</v>
      </c>
      <c r="K52" s="166">
        <v>1660</v>
      </c>
      <c r="L52" s="165">
        <v>1760</v>
      </c>
      <c r="M52" s="164">
        <v>0.94318181818181823</v>
      </c>
      <c r="N52" s="163">
        <v>-100</v>
      </c>
      <c r="O52" s="162">
        <v>0.43975903614457829</v>
      </c>
      <c r="P52" s="161">
        <v>0.6238636363636364</v>
      </c>
      <c r="Q52" s="160">
        <v>-0.18410460021905811</v>
      </c>
      <c r="R52" s="139"/>
      <c r="S52" s="139"/>
    </row>
    <row r="53" spans="1:19" x14ac:dyDescent="0.4">
      <c r="A53" s="169"/>
      <c r="B53" s="169"/>
      <c r="C53" s="168" t="s">
        <v>107</v>
      </c>
      <c r="D53" s="167"/>
      <c r="E53" s="167"/>
      <c r="F53" s="6" t="s">
        <v>84</v>
      </c>
      <c r="G53" s="166">
        <v>1619</v>
      </c>
      <c r="H53" s="165">
        <v>1688</v>
      </c>
      <c r="I53" s="164">
        <v>0.95912322274881512</v>
      </c>
      <c r="J53" s="163">
        <v>-69</v>
      </c>
      <c r="K53" s="166">
        <v>2700</v>
      </c>
      <c r="L53" s="165">
        <v>2700</v>
      </c>
      <c r="M53" s="164">
        <v>1</v>
      </c>
      <c r="N53" s="163">
        <v>0</v>
      </c>
      <c r="O53" s="162">
        <v>0.59962962962962962</v>
      </c>
      <c r="P53" s="161">
        <v>0.62518518518518518</v>
      </c>
      <c r="Q53" s="160">
        <v>-2.5555555555555554E-2</v>
      </c>
      <c r="R53" s="139"/>
      <c r="S53" s="139"/>
    </row>
    <row r="54" spans="1:19" x14ac:dyDescent="0.4">
      <c r="A54" s="169"/>
      <c r="B54" s="169"/>
      <c r="C54" s="168" t="s">
        <v>106</v>
      </c>
      <c r="D54" s="167"/>
      <c r="E54" s="167"/>
      <c r="F54" s="6" t="s">
        <v>84</v>
      </c>
      <c r="G54" s="166">
        <v>1052</v>
      </c>
      <c r="H54" s="165">
        <v>1149</v>
      </c>
      <c r="I54" s="164">
        <v>0.91557876414273276</v>
      </c>
      <c r="J54" s="163">
        <v>-97</v>
      </c>
      <c r="K54" s="166">
        <v>2700</v>
      </c>
      <c r="L54" s="165">
        <v>2700</v>
      </c>
      <c r="M54" s="164">
        <v>1</v>
      </c>
      <c r="N54" s="163">
        <v>0</v>
      </c>
      <c r="O54" s="162">
        <v>0.3896296296296296</v>
      </c>
      <c r="P54" s="161">
        <v>0.42555555555555558</v>
      </c>
      <c r="Q54" s="160">
        <v>-3.5925925925925972E-2</v>
      </c>
      <c r="R54" s="139"/>
      <c r="S54" s="139"/>
    </row>
    <row r="55" spans="1:19" x14ac:dyDescent="0.4">
      <c r="A55" s="169"/>
      <c r="B55" s="169"/>
      <c r="C55" s="168" t="s">
        <v>105</v>
      </c>
      <c r="D55" s="167"/>
      <c r="E55" s="167"/>
      <c r="F55" s="6" t="s">
        <v>84</v>
      </c>
      <c r="G55" s="166">
        <v>656</v>
      </c>
      <c r="H55" s="165">
        <v>804</v>
      </c>
      <c r="I55" s="164">
        <v>0.8159203980099502</v>
      </c>
      <c r="J55" s="163">
        <v>-148</v>
      </c>
      <c r="K55" s="166">
        <v>1760</v>
      </c>
      <c r="L55" s="165">
        <v>1760</v>
      </c>
      <c r="M55" s="164">
        <v>1</v>
      </c>
      <c r="N55" s="163">
        <v>0</v>
      </c>
      <c r="O55" s="162">
        <v>0.37272727272727274</v>
      </c>
      <c r="P55" s="161">
        <v>0.45681818181818185</v>
      </c>
      <c r="Q55" s="160">
        <v>-8.4090909090909105E-2</v>
      </c>
      <c r="R55" s="139"/>
      <c r="S55" s="139"/>
    </row>
    <row r="56" spans="1:19" x14ac:dyDescent="0.4">
      <c r="A56" s="169"/>
      <c r="B56" s="169"/>
      <c r="C56" s="168" t="s">
        <v>103</v>
      </c>
      <c r="D56" s="167"/>
      <c r="E56" s="167"/>
      <c r="F56" s="6" t="s">
        <v>84</v>
      </c>
      <c r="G56" s="166">
        <v>1126</v>
      </c>
      <c r="H56" s="165">
        <v>1089</v>
      </c>
      <c r="I56" s="164">
        <v>1.0339761248852157</v>
      </c>
      <c r="J56" s="163">
        <v>37</v>
      </c>
      <c r="K56" s="166">
        <v>1660</v>
      </c>
      <c r="L56" s="165">
        <v>1760</v>
      </c>
      <c r="M56" s="164">
        <v>0.94318181818181823</v>
      </c>
      <c r="N56" s="163">
        <v>-100</v>
      </c>
      <c r="O56" s="162">
        <v>0.67831325301204815</v>
      </c>
      <c r="P56" s="161">
        <v>0.61875000000000002</v>
      </c>
      <c r="Q56" s="160">
        <v>5.9563253012048123E-2</v>
      </c>
      <c r="R56" s="139"/>
      <c r="S56" s="139"/>
    </row>
    <row r="57" spans="1:19" x14ac:dyDescent="0.4">
      <c r="A57" s="169"/>
      <c r="B57" s="169"/>
      <c r="C57" s="168" t="s">
        <v>102</v>
      </c>
      <c r="D57" s="167"/>
      <c r="E57" s="167"/>
      <c r="F57" s="6" t="s">
        <v>84</v>
      </c>
      <c r="G57" s="166">
        <v>874</v>
      </c>
      <c r="H57" s="165">
        <v>787</v>
      </c>
      <c r="I57" s="164">
        <v>1.1105463786531131</v>
      </c>
      <c r="J57" s="163">
        <v>87</v>
      </c>
      <c r="K57" s="166">
        <v>1760</v>
      </c>
      <c r="L57" s="165">
        <v>1760</v>
      </c>
      <c r="M57" s="164">
        <v>1</v>
      </c>
      <c r="N57" s="163">
        <v>0</v>
      </c>
      <c r="O57" s="162">
        <v>0.49659090909090908</v>
      </c>
      <c r="P57" s="161">
        <v>0.44715909090909089</v>
      </c>
      <c r="Q57" s="160">
        <v>4.9431818181818188E-2</v>
      </c>
      <c r="R57" s="139"/>
      <c r="S57" s="139"/>
    </row>
    <row r="58" spans="1:19" x14ac:dyDescent="0.4">
      <c r="A58" s="169"/>
      <c r="B58" s="169"/>
      <c r="C58" s="168" t="s">
        <v>104</v>
      </c>
      <c r="D58" s="167"/>
      <c r="E58" s="167"/>
      <c r="F58" s="6" t="s">
        <v>84</v>
      </c>
      <c r="G58" s="166">
        <v>753</v>
      </c>
      <c r="H58" s="165">
        <v>809</v>
      </c>
      <c r="I58" s="164">
        <v>0.93077873918417797</v>
      </c>
      <c r="J58" s="163">
        <v>-56</v>
      </c>
      <c r="K58" s="166">
        <v>1200</v>
      </c>
      <c r="L58" s="165">
        <v>1200</v>
      </c>
      <c r="M58" s="164">
        <v>1</v>
      </c>
      <c r="N58" s="163">
        <v>0</v>
      </c>
      <c r="O58" s="162">
        <v>0.62749999999999995</v>
      </c>
      <c r="P58" s="161">
        <v>0.67416666666666669</v>
      </c>
      <c r="Q58" s="160">
        <v>-4.6666666666666745E-2</v>
      </c>
      <c r="R58" s="139"/>
      <c r="S58" s="139"/>
    </row>
    <row r="59" spans="1:19" x14ac:dyDescent="0.4">
      <c r="A59" s="169"/>
      <c r="B59" s="169"/>
      <c r="C59" s="168" t="s">
        <v>101</v>
      </c>
      <c r="D59" s="167"/>
      <c r="E59" s="167"/>
      <c r="F59" s="6" t="s">
        <v>84</v>
      </c>
      <c r="G59" s="166">
        <v>1593</v>
      </c>
      <c r="H59" s="165">
        <v>1963</v>
      </c>
      <c r="I59" s="164">
        <v>0.81151299032093738</v>
      </c>
      <c r="J59" s="163">
        <v>-370</v>
      </c>
      <c r="K59" s="166">
        <v>3654</v>
      </c>
      <c r="L59" s="165">
        <v>4160</v>
      </c>
      <c r="M59" s="164">
        <v>0.8783653846153846</v>
      </c>
      <c r="N59" s="163">
        <v>-506</v>
      </c>
      <c r="O59" s="162">
        <v>0.43596059113300495</v>
      </c>
      <c r="P59" s="161">
        <v>0.47187499999999999</v>
      </c>
      <c r="Q59" s="160">
        <v>-3.591440886699504E-2</v>
      </c>
      <c r="R59" s="139"/>
      <c r="S59" s="139"/>
    </row>
    <row r="60" spans="1:19" x14ac:dyDescent="0.4">
      <c r="A60" s="169"/>
      <c r="B60" s="169"/>
      <c r="C60" s="168" t="s">
        <v>98</v>
      </c>
      <c r="D60" s="5" t="s">
        <v>0</v>
      </c>
      <c r="E60" s="167" t="s">
        <v>89</v>
      </c>
      <c r="F60" s="6" t="s">
        <v>84</v>
      </c>
      <c r="G60" s="166">
        <v>3827</v>
      </c>
      <c r="H60" s="165">
        <v>2449</v>
      </c>
      <c r="I60" s="164">
        <v>1.5626786443446306</v>
      </c>
      <c r="J60" s="163">
        <v>1378</v>
      </c>
      <c r="K60" s="166">
        <v>5400</v>
      </c>
      <c r="L60" s="165">
        <v>2700</v>
      </c>
      <c r="M60" s="164">
        <v>2</v>
      </c>
      <c r="N60" s="163">
        <v>2700</v>
      </c>
      <c r="O60" s="162">
        <v>0.70870370370370372</v>
      </c>
      <c r="P60" s="161">
        <v>0.90703703703703709</v>
      </c>
      <c r="Q60" s="160">
        <v>-0.19833333333333336</v>
      </c>
      <c r="R60" s="139"/>
      <c r="S60" s="139"/>
    </row>
    <row r="61" spans="1:19" x14ac:dyDescent="0.4">
      <c r="A61" s="169"/>
      <c r="B61" s="169"/>
      <c r="C61" s="168" t="s">
        <v>96</v>
      </c>
      <c r="D61" s="5" t="s">
        <v>0</v>
      </c>
      <c r="E61" s="167" t="s">
        <v>89</v>
      </c>
      <c r="F61" s="6" t="s">
        <v>84</v>
      </c>
      <c r="G61" s="166">
        <v>1168</v>
      </c>
      <c r="H61" s="165">
        <v>1196</v>
      </c>
      <c r="I61" s="164">
        <v>0.97658862876254182</v>
      </c>
      <c r="J61" s="163">
        <v>-28</v>
      </c>
      <c r="K61" s="166">
        <v>1660</v>
      </c>
      <c r="L61" s="165">
        <v>1679</v>
      </c>
      <c r="M61" s="164">
        <v>0.98868374032161999</v>
      </c>
      <c r="N61" s="163">
        <v>-19</v>
      </c>
      <c r="O61" s="162">
        <v>0.70361445783132526</v>
      </c>
      <c r="P61" s="161">
        <v>0.71232876712328763</v>
      </c>
      <c r="Q61" s="160">
        <v>-8.7143092919623744E-3</v>
      </c>
      <c r="R61" s="139"/>
      <c r="S61" s="139"/>
    </row>
    <row r="62" spans="1:19" x14ac:dyDescent="0.4">
      <c r="A62" s="169"/>
      <c r="B62" s="169"/>
      <c r="C62" s="168" t="s">
        <v>93</v>
      </c>
      <c r="D62" s="5" t="s">
        <v>0</v>
      </c>
      <c r="E62" s="167" t="s">
        <v>89</v>
      </c>
      <c r="F62" s="6" t="s">
        <v>84</v>
      </c>
      <c r="G62" s="166">
        <v>1298</v>
      </c>
      <c r="H62" s="165">
        <v>1141</v>
      </c>
      <c r="I62" s="164">
        <v>1.137598597721297</v>
      </c>
      <c r="J62" s="163">
        <v>157</v>
      </c>
      <c r="K62" s="166">
        <v>1760</v>
      </c>
      <c r="L62" s="165">
        <v>1584</v>
      </c>
      <c r="M62" s="164">
        <v>1.1111111111111112</v>
      </c>
      <c r="N62" s="163">
        <v>176</v>
      </c>
      <c r="O62" s="162">
        <v>0.73750000000000004</v>
      </c>
      <c r="P62" s="161">
        <v>0.72032828282828287</v>
      </c>
      <c r="Q62" s="160">
        <v>1.7171717171717171E-2</v>
      </c>
      <c r="R62" s="139"/>
      <c r="S62" s="139"/>
    </row>
    <row r="63" spans="1:19" x14ac:dyDescent="0.4">
      <c r="A63" s="169"/>
      <c r="B63" s="150"/>
      <c r="C63" s="149" t="s">
        <v>97</v>
      </c>
      <c r="D63" s="11" t="s">
        <v>0</v>
      </c>
      <c r="E63" s="147" t="s">
        <v>89</v>
      </c>
      <c r="F63" s="6" t="s">
        <v>88</v>
      </c>
      <c r="G63" s="146">
        <v>0</v>
      </c>
      <c r="H63" s="145">
        <v>0</v>
      </c>
      <c r="I63" s="144" t="e">
        <v>#DIV/0!</v>
      </c>
      <c r="J63" s="143">
        <v>0</v>
      </c>
      <c r="K63" s="146">
        <v>0</v>
      </c>
      <c r="L63" s="145">
        <v>0</v>
      </c>
      <c r="M63" s="144" t="e">
        <v>#DIV/0!</v>
      </c>
      <c r="N63" s="143">
        <v>0</v>
      </c>
      <c r="O63" s="142" t="e">
        <v>#DIV/0!</v>
      </c>
      <c r="P63" s="141" t="e">
        <v>#DIV/0!</v>
      </c>
      <c r="Q63" s="140" t="e">
        <v>#DIV/0!</v>
      </c>
      <c r="R63" s="139"/>
      <c r="S63" s="139"/>
    </row>
    <row r="64" spans="1:19" x14ac:dyDescent="0.4">
      <c r="A64" s="169"/>
      <c r="B64" s="159" t="s">
        <v>142</v>
      </c>
      <c r="C64" s="158"/>
      <c r="D64" s="175"/>
      <c r="E64" s="158"/>
      <c r="F64" s="174"/>
      <c r="G64" s="157">
        <v>1880</v>
      </c>
      <c r="H64" s="156">
        <v>1214</v>
      </c>
      <c r="I64" s="155">
        <v>1.5485996705107083</v>
      </c>
      <c r="J64" s="154">
        <v>666</v>
      </c>
      <c r="K64" s="157">
        <v>3197</v>
      </c>
      <c r="L64" s="156">
        <v>3225</v>
      </c>
      <c r="M64" s="155">
        <v>0.99131782945736435</v>
      </c>
      <c r="N64" s="154">
        <v>-28</v>
      </c>
      <c r="O64" s="153">
        <v>0.58805129809196122</v>
      </c>
      <c r="P64" s="152">
        <v>0.37643410852713177</v>
      </c>
      <c r="Q64" s="151">
        <v>0.21161718956482944</v>
      </c>
      <c r="R64" s="139"/>
      <c r="S64" s="139"/>
    </row>
    <row r="65" spans="1:19" x14ac:dyDescent="0.4">
      <c r="A65" s="169"/>
      <c r="B65" s="169"/>
      <c r="C65" s="168" t="s">
        <v>104</v>
      </c>
      <c r="D65" s="167"/>
      <c r="E65" s="167"/>
      <c r="F65" s="6" t="s">
        <v>84</v>
      </c>
      <c r="G65" s="166">
        <v>355</v>
      </c>
      <c r="H65" s="165">
        <v>261</v>
      </c>
      <c r="I65" s="164">
        <v>1.3601532567049808</v>
      </c>
      <c r="J65" s="163">
        <v>94</v>
      </c>
      <c r="K65" s="166">
        <v>540</v>
      </c>
      <c r="L65" s="165">
        <v>540</v>
      </c>
      <c r="M65" s="164">
        <v>1</v>
      </c>
      <c r="N65" s="163">
        <v>0</v>
      </c>
      <c r="O65" s="162">
        <v>0.65740740740740744</v>
      </c>
      <c r="P65" s="161">
        <v>0.48333333333333334</v>
      </c>
      <c r="Q65" s="160">
        <v>0.1740740740740741</v>
      </c>
      <c r="R65" s="139"/>
      <c r="S65" s="139"/>
    </row>
    <row r="66" spans="1:19" x14ac:dyDescent="0.4">
      <c r="A66" s="169"/>
      <c r="B66" s="169"/>
      <c r="C66" s="168" t="s">
        <v>103</v>
      </c>
      <c r="D66" s="167"/>
      <c r="E66" s="167"/>
      <c r="F66" s="173"/>
      <c r="G66" s="166"/>
      <c r="H66" s="165"/>
      <c r="I66" s="164" t="e">
        <v>#DIV/0!</v>
      </c>
      <c r="J66" s="163">
        <v>0</v>
      </c>
      <c r="K66" s="166"/>
      <c r="L66" s="165"/>
      <c r="M66" s="164" t="e">
        <v>#DIV/0!</v>
      </c>
      <c r="N66" s="163">
        <v>0</v>
      </c>
      <c r="O66" s="162" t="e">
        <v>#DIV/0!</v>
      </c>
      <c r="P66" s="161" t="e">
        <v>#DIV/0!</v>
      </c>
      <c r="Q66" s="160" t="e">
        <v>#DIV/0!</v>
      </c>
      <c r="R66" s="139"/>
      <c r="S66" s="139"/>
    </row>
    <row r="67" spans="1:19" x14ac:dyDescent="0.4">
      <c r="A67" s="169"/>
      <c r="B67" s="169"/>
      <c r="C67" s="168" t="s">
        <v>102</v>
      </c>
      <c r="D67" s="167"/>
      <c r="E67" s="167"/>
      <c r="F67" s="173"/>
      <c r="G67" s="166"/>
      <c r="H67" s="165"/>
      <c r="I67" s="164" t="e">
        <v>#DIV/0!</v>
      </c>
      <c r="J67" s="163">
        <v>0</v>
      </c>
      <c r="K67" s="166"/>
      <c r="L67" s="165"/>
      <c r="M67" s="164" t="e">
        <v>#DIV/0!</v>
      </c>
      <c r="N67" s="163">
        <v>0</v>
      </c>
      <c r="O67" s="162" t="e">
        <v>#DIV/0!</v>
      </c>
      <c r="P67" s="161" t="e">
        <v>#DIV/0!</v>
      </c>
      <c r="Q67" s="160" t="e">
        <v>#DIV/0!</v>
      </c>
      <c r="R67" s="139"/>
      <c r="S67" s="139"/>
    </row>
    <row r="68" spans="1:19" x14ac:dyDescent="0.4">
      <c r="A68" s="169"/>
      <c r="B68" s="169"/>
      <c r="C68" s="168" t="s">
        <v>101</v>
      </c>
      <c r="D68" s="167"/>
      <c r="E68" s="167"/>
      <c r="F68" s="6" t="s">
        <v>84</v>
      </c>
      <c r="G68" s="166">
        <v>592</v>
      </c>
      <c r="H68" s="165">
        <v>396</v>
      </c>
      <c r="I68" s="164">
        <v>1.494949494949495</v>
      </c>
      <c r="J68" s="163">
        <v>196</v>
      </c>
      <c r="K68" s="166">
        <v>1086</v>
      </c>
      <c r="L68" s="165">
        <v>1080</v>
      </c>
      <c r="M68" s="164">
        <v>1.0055555555555555</v>
      </c>
      <c r="N68" s="163">
        <v>6</v>
      </c>
      <c r="O68" s="162">
        <v>0.54511970534069987</v>
      </c>
      <c r="P68" s="161">
        <v>0.36666666666666664</v>
      </c>
      <c r="Q68" s="160">
        <v>0.17845303867403323</v>
      </c>
      <c r="R68" s="139"/>
      <c r="S68" s="139"/>
    </row>
    <row r="69" spans="1:19" x14ac:dyDescent="0.4">
      <c r="A69" s="150"/>
      <c r="B69" s="150"/>
      <c r="C69" s="149" t="s">
        <v>90</v>
      </c>
      <c r="D69" s="147"/>
      <c r="E69" s="147"/>
      <c r="F69" s="12" t="s">
        <v>84</v>
      </c>
      <c r="G69" s="146">
        <v>933</v>
      </c>
      <c r="H69" s="145">
        <v>557</v>
      </c>
      <c r="I69" s="144">
        <v>1.6750448833034111</v>
      </c>
      <c r="J69" s="143">
        <v>376</v>
      </c>
      <c r="K69" s="146">
        <v>1571</v>
      </c>
      <c r="L69" s="145">
        <v>1605</v>
      </c>
      <c r="M69" s="144">
        <v>0.97881619937694708</v>
      </c>
      <c r="N69" s="143">
        <v>-34</v>
      </c>
      <c r="O69" s="142">
        <v>0.59388924252068742</v>
      </c>
      <c r="P69" s="141">
        <v>0.34704049844236762</v>
      </c>
      <c r="Q69" s="140">
        <v>0.2468487440783198</v>
      </c>
      <c r="R69" s="139"/>
      <c r="S69" s="139"/>
    </row>
    <row r="70" spans="1:19" x14ac:dyDescent="0.4">
      <c r="C70" s="196"/>
      <c r="G70" s="138"/>
      <c r="H70" s="138"/>
      <c r="I70" s="138"/>
      <c r="J70" s="138"/>
      <c r="K70" s="138"/>
      <c r="L70" s="138"/>
      <c r="M70" s="138"/>
      <c r="N70" s="138"/>
      <c r="O70" s="137"/>
      <c r="P70" s="137"/>
      <c r="Q70" s="137"/>
    </row>
    <row r="71" spans="1:19" x14ac:dyDescent="0.4">
      <c r="C71" s="8" t="s">
        <v>83</v>
      </c>
    </row>
    <row r="72" spans="1:19" x14ac:dyDescent="0.4">
      <c r="C72" s="9" t="s">
        <v>82</v>
      </c>
    </row>
    <row r="73" spans="1:19" x14ac:dyDescent="0.4">
      <c r="C73" s="8" t="s">
        <v>81</v>
      </c>
    </row>
    <row r="74" spans="1:19" x14ac:dyDescent="0.4">
      <c r="C74" s="8" t="s">
        <v>80</v>
      </c>
    </row>
    <row r="75" spans="1:19" x14ac:dyDescent="0.4">
      <c r="C75" s="8" t="s">
        <v>79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h26'!A1" display="'h26'!A1"/>
  </hyperlinks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showGridLines="0" zoomScale="90" zoomScaleNormal="90" workbookViewId="0">
      <selection sqref="A1:D1"/>
    </sheetView>
  </sheetViews>
  <sheetFormatPr defaultRowHeight="13.5" x14ac:dyDescent="0.4"/>
  <cols>
    <col min="1" max="1" width="2.125" style="136" customWidth="1"/>
    <col min="2" max="2" width="1.125" style="136" customWidth="1"/>
    <col min="3" max="3" width="6.75" style="136" customWidth="1"/>
    <col min="4" max="4" width="2.625" style="136" bestFit="1" customWidth="1"/>
    <col min="5" max="5" width="7.125" style="136" bestFit="1" customWidth="1"/>
    <col min="6" max="6" width="6.375" style="136" customWidth="1"/>
    <col min="7" max="8" width="12.75" style="136" bestFit="1" customWidth="1"/>
    <col min="9" max="9" width="7.625" style="136" customWidth="1"/>
    <col min="10" max="10" width="9.625" style="136" customWidth="1"/>
    <col min="11" max="12" width="12.75" style="136" bestFit="1" customWidth="1"/>
    <col min="13" max="13" width="7.625" style="136" customWidth="1"/>
    <col min="14" max="16" width="9.625" style="136" customWidth="1"/>
    <col min="17" max="17" width="8.625" style="136" customWidth="1"/>
    <col min="18" max="16384" width="9" style="136"/>
  </cols>
  <sheetData>
    <row r="1" spans="1:19" ht="17.25" customHeight="1" thickBot="1" x14ac:dyDescent="0.45">
      <c r="A1" s="281" t="str">
        <f>'h26'!A1</f>
        <v>平成26年度</v>
      </c>
      <c r="B1" s="281"/>
      <c r="C1" s="281"/>
      <c r="D1" s="281"/>
      <c r="E1" s="89"/>
      <c r="F1" s="89"/>
      <c r="G1" s="89"/>
      <c r="H1" s="89"/>
      <c r="I1" s="89"/>
      <c r="J1" s="92" t="str">
        <f ca="1">RIGHT(CELL("filename",$A$1),LEN(CELL("filename",$A$1))-FIND("]",CELL("filename",$A$1)))</f>
        <v>２月（中旬）</v>
      </c>
      <c r="K1" s="93" t="s">
        <v>72</v>
      </c>
      <c r="L1" s="89"/>
      <c r="M1" s="89"/>
      <c r="N1" s="89"/>
      <c r="O1" s="89"/>
      <c r="P1" s="89"/>
      <c r="Q1" s="89"/>
    </row>
    <row r="2" spans="1:19" x14ac:dyDescent="0.4">
      <c r="A2" s="299">
        <v>27</v>
      </c>
      <c r="B2" s="284"/>
      <c r="C2" s="1">
        <v>2015</v>
      </c>
      <c r="D2" s="2" t="s">
        <v>141</v>
      </c>
      <c r="E2" s="2">
        <v>2</v>
      </c>
      <c r="F2" s="2" t="s">
        <v>140</v>
      </c>
      <c r="G2" s="291" t="s">
        <v>139</v>
      </c>
      <c r="H2" s="284"/>
      <c r="I2" s="284"/>
      <c r="J2" s="292"/>
      <c r="K2" s="284" t="s">
        <v>138</v>
      </c>
      <c r="L2" s="284"/>
      <c r="M2" s="284"/>
      <c r="N2" s="284"/>
      <c r="O2" s="291" t="s">
        <v>137</v>
      </c>
      <c r="P2" s="284"/>
      <c r="Q2" s="302"/>
    </row>
    <row r="3" spans="1:19" x14ac:dyDescent="0.4">
      <c r="A3" s="295" t="s">
        <v>136</v>
      </c>
      <c r="B3" s="296"/>
      <c r="C3" s="296"/>
      <c r="D3" s="296"/>
      <c r="E3" s="296"/>
      <c r="F3" s="296"/>
      <c r="G3" s="293" t="s">
        <v>374</v>
      </c>
      <c r="H3" s="287" t="s">
        <v>373</v>
      </c>
      <c r="I3" s="289" t="s">
        <v>133</v>
      </c>
      <c r="J3" s="290"/>
      <c r="K3" s="285" t="s">
        <v>374</v>
      </c>
      <c r="L3" s="287" t="s">
        <v>373</v>
      </c>
      <c r="M3" s="289" t="s">
        <v>133</v>
      </c>
      <c r="N3" s="290"/>
      <c r="O3" s="303" t="s">
        <v>374</v>
      </c>
      <c r="P3" s="282" t="s">
        <v>373</v>
      </c>
      <c r="Q3" s="300" t="s">
        <v>131</v>
      </c>
    </row>
    <row r="4" spans="1:19" ht="14.25" thickBot="1" x14ac:dyDescent="0.45">
      <c r="A4" s="297"/>
      <c r="B4" s="298"/>
      <c r="C4" s="298"/>
      <c r="D4" s="298"/>
      <c r="E4" s="298"/>
      <c r="F4" s="298"/>
      <c r="G4" s="294"/>
      <c r="H4" s="288"/>
      <c r="I4" s="3" t="s">
        <v>132</v>
      </c>
      <c r="J4" s="4" t="s">
        <v>131</v>
      </c>
      <c r="K4" s="286"/>
      <c r="L4" s="288"/>
      <c r="M4" s="3" t="s">
        <v>132</v>
      </c>
      <c r="N4" s="4" t="s">
        <v>131</v>
      </c>
      <c r="O4" s="304"/>
      <c r="P4" s="283"/>
      <c r="Q4" s="301"/>
    </row>
    <row r="5" spans="1:19" x14ac:dyDescent="0.4">
      <c r="A5" s="176" t="s">
        <v>130</v>
      </c>
      <c r="B5" s="195"/>
      <c r="C5" s="195"/>
      <c r="D5" s="195"/>
      <c r="E5" s="195"/>
      <c r="F5" s="195"/>
      <c r="G5" s="194">
        <v>161111</v>
      </c>
      <c r="H5" s="193">
        <v>144276</v>
      </c>
      <c r="I5" s="192">
        <v>1.1166860739138873</v>
      </c>
      <c r="J5" s="191">
        <v>16835</v>
      </c>
      <c r="K5" s="194">
        <v>213959</v>
      </c>
      <c r="L5" s="193">
        <v>193903</v>
      </c>
      <c r="M5" s="192">
        <v>1.1034331598789084</v>
      </c>
      <c r="N5" s="191">
        <v>20056</v>
      </c>
      <c r="O5" s="190">
        <v>0.75299940642833441</v>
      </c>
      <c r="P5" s="189">
        <v>0.74406275302599756</v>
      </c>
      <c r="Q5" s="188">
        <v>8.9366534023368471E-3</v>
      </c>
      <c r="R5" s="139"/>
      <c r="S5" s="139"/>
    </row>
    <row r="6" spans="1:19" x14ac:dyDescent="0.4">
      <c r="A6" s="159" t="s">
        <v>129</v>
      </c>
      <c r="B6" s="158" t="s">
        <v>128</v>
      </c>
      <c r="C6" s="158"/>
      <c r="D6" s="158"/>
      <c r="E6" s="158"/>
      <c r="F6" s="158"/>
      <c r="G6" s="157">
        <v>64409</v>
      </c>
      <c r="H6" s="156">
        <v>61395</v>
      </c>
      <c r="I6" s="155">
        <v>1.0490919455981758</v>
      </c>
      <c r="J6" s="154">
        <v>3014</v>
      </c>
      <c r="K6" s="177">
        <v>86108</v>
      </c>
      <c r="L6" s="156">
        <v>80389</v>
      </c>
      <c r="M6" s="155">
        <v>1.0711415740959584</v>
      </c>
      <c r="N6" s="154">
        <v>5719</v>
      </c>
      <c r="O6" s="153">
        <v>0.74800250847772565</v>
      </c>
      <c r="P6" s="152">
        <v>0.76372389257236684</v>
      </c>
      <c r="Q6" s="151">
        <v>-1.5721384094641189E-2</v>
      </c>
      <c r="R6" s="139"/>
      <c r="S6" s="139"/>
    </row>
    <row r="7" spans="1:19" x14ac:dyDescent="0.4">
      <c r="A7" s="169"/>
      <c r="B7" s="159" t="s">
        <v>127</v>
      </c>
      <c r="C7" s="158"/>
      <c r="D7" s="158"/>
      <c r="E7" s="158"/>
      <c r="F7" s="158"/>
      <c r="G7" s="157">
        <v>41443</v>
      </c>
      <c r="H7" s="156">
        <v>38097</v>
      </c>
      <c r="I7" s="155">
        <v>1.0878284379347456</v>
      </c>
      <c r="J7" s="154">
        <v>3346</v>
      </c>
      <c r="K7" s="157">
        <v>57668</v>
      </c>
      <c r="L7" s="156">
        <v>50601</v>
      </c>
      <c r="M7" s="155">
        <v>1.1396612715163732</v>
      </c>
      <c r="N7" s="154">
        <v>7067</v>
      </c>
      <c r="O7" s="153">
        <v>0.71864812374280362</v>
      </c>
      <c r="P7" s="152">
        <v>0.75289025908578877</v>
      </c>
      <c r="Q7" s="151">
        <v>-3.4242135342985147E-2</v>
      </c>
      <c r="R7" s="139"/>
      <c r="S7" s="139"/>
    </row>
    <row r="8" spans="1:19" x14ac:dyDescent="0.4">
      <c r="A8" s="169"/>
      <c r="B8" s="169"/>
      <c r="C8" s="168" t="s">
        <v>98</v>
      </c>
      <c r="D8" s="5"/>
      <c r="E8" s="167"/>
      <c r="F8" s="6" t="s">
        <v>84</v>
      </c>
      <c r="G8" s="166">
        <v>34537</v>
      </c>
      <c r="H8" s="165">
        <v>32823</v>
      </c>
      <c r="I8" s="164">
        <v>1.0522194802425129</v>
      </c>
      <c r="J8" s="163">
        <v>1714</v>
      </c>
      <c r="K8" s="166">
        <v>47668</v>
      </c>
      <c r="L8" s="165">
        <v>44341</v>
      </c>
      <c r="M8" s="164">
        <v>1.0750321372995648</v>
      </c>
      <c r="N8" s="163">
        <v>3327</v>
      </c>
      <c r="O8" s="162">
        <v>0.7245321809180163</v>
      </c>
      <c r="P8" s="161">
        <v>0.74024040955323511</v>
      </c>
      <c r="Q8" s="160">
        <v>-1.5708228635218813E-2</v>
      </c>
      <c r="R8" s="139"/>
      <c r="S8" s="139"/>
    </row>
    <row r="9" spans="1:19" x14ac:dyDescent="0.4">
      <c r="A9" s="169"/>
      <c r="B9" s="169"/>
      <c r="C9" s="168" t="s">
        <v>112</v>
      </c>
      <c r="D9" s="167"/>
      <c r="E9" s="167"/>
      <c r="F9" s="6" t="s">
        <v>84</v>
      </c>
      <c r="G9" s="166">
        <v>6906</v>
      </c>
      <c r="H9" s="165">
        <v>4648</v>
      </c>
      <c r="I9" s="164">
        <v>1.4858003442340793</v>
      </c>
      <c r="J9" s="163">
        <v>2258</v>
      </c>
      <c r="K9" s="166">
        <v>10000</v>
      </c>
      <c r="L9" s="165">
        <v>5000</v>
      </c>
      <c r="M9" s="164">
        <v>2</v>
      </c>
      <c r="N9" s="163">
        <v>5000</v>
      </c>
      <c r="O9" s="162">
        <v>0.69059999999999999</v>
      </c>
      <c r="P9" s="161">
        <v>0.92959999999999998</v>
      </c>
      <c r="Q9" s="160">
        <v>-0.23899999999999999</v>
      </c>
      <c r="R9" s="139"/>
      <c r="S9" s="139"/>
    </row>
    <row r="10" spans="1:19" x14ac:dyDescent="0.4">
      <c r="A10" s="169"/>
      <c r="B10" s="169"/>
      <c r="C10" s="168" t="s">
        <v>96</v>
      </c>
      <c r="D10" s="167"/>
      <c r="E10" s="167"/>
      <c r="F10" s="173"/>
      <c r="G10" s="166"/>
      <c r="H10" s="165"/>
      <c r="I10" s="164" t="e">
        <v>#DIV/0!</v>
      </c>
      <c r="J10" s="163">
        <v>0</v>
      </c>
      <c r="K10" s="166"/>
      <c r="L10" s="165"/>
      <c r="M10" s="164" t="e">
        <v>#DIV/0!</v>
      </c>
      <c r="N10" s="163">
        <v>0</v>
      </c>
      <c r="O10" s="162" t="e">
        <v>#DIV/0!</v>
      </c>
      <c r="P10" s="161" t="e">
        <v>#DIV/0!</v>
      </c>
      <c r="Q10" s="160" t="e">
        <v>#DIV/0!</v>
      </c>
      <c r="R10" s="139"/>
      <c r="S10" s="139"/>
    </row>
    <row r="11" spans="1:19" x14ac:dyDescent="0.4">
      <c r="A11" s="169"/>
      <c r="B11" s="169"/>
      <c r="C11" s="168" t="s">
        <v>97</v>
      </c>
      <c r="D11" s="167"/>
      <c r="E11" s="167"/>
      <c r="F11" s="173"/>
      <c r="G11" s="166"/>
      <c r="H11" s="165"/>
      <c r="I11" s="164" t="e">
        <v>#DIV/0!</v>
      </c>
      <c r="J11" s="163">
        <v>0</v>
      </c>
      <c r="K11" s="166"/>
      <c r="L11" s="165"/>
      <c r="M11" s="164" t="e">
        <v>#DIV/0!</v>
      </c>
      <c r="N11" s="163">
        <v>0</v>
      </c>
      <c r="O11" s="162" t="e">
        <v>#DIV/0!</v>
      </c>
      <c r="P11" s="161" t="e">
        <v>#DIV/0!</v>
      </c>
      <c r="Q11" s="160" t="e">
        <v>#DIV/0!</v>
      </c>
      <c r="R11" s="139"/>
      <c r="S11" s="139"/>
    </row>
    <row r="12" spans="1:19" x14ac:dyDescent="0.4">
      <c r="A12" s="169"/>
      <c r="B12" s="169"/>
      <c r="C12" s="168" t="s">
        <v>93</v>
      </c>
      <c r="D12" s="167"/>
      <c r="E12" s="167"/>
      <c r="F12" s="173"/>
      <c r="G12" s="166"/>
      <c r="H12" s="165"/>
      <c r="I12" s="164" t="e">
        <v>#DIV/0!</v>
      </c>
      <c r="J12" s="163">
        <v>0</v>
      </c>
      <c r="K12" s="166"/>
      <c r="L12" s="165"/>
      <c r="M12" s="164" t="e">
        <v>#DIV/0!</v>
      </c>
      <c r="N12" s="163">
        <v>0</v>
      </c>
      <c r="O12" s="162" t="e">
        <v>#DIV/0!</v>
      </c>
      <c r="P12" s="161" t="e">
        <v>#DIV/0!</v>
      </c>
      <c r="Q12" s="160" t="e">
        <v>#DIV/0!</v>
      </c>
      <c r="R12" s="139"/>
      <c r="S12" s="139"/>
    </row>
    <row r="13" spans="1:19" x14ac:dyDescent="0.4">
      <c r="A13" s="169"/>
      <c r="B13" s="169"/>
      <c r="C13" s="168" t="s">
        <v>91</v>
      </c>
      <c r="D13" s="167"/>
      <c r="E13" s="167"/>
      <c r="F13" s="6" t="s">
        <v>84</v>
      </c>
      <c r="G13" s="166">
        <v>0</v>
      </c>
      <c r="H13" s="165">
        <v>626</v>
      </c>
      <c r="I13" s="164">
        <v>0</v>
      </c>
      <c r="J13" s="163">
        <v>-626</v>
      </c>
      <c r="K13" s="166">
        <v>0</v>
      </c>
      <c r="L13" s="165">
        <v>1260</v>
      </c>
      <c r="M13" s="164">
        <v>0</v>
      </c>
      <c r="N13" s="163">
        <v>-1260</v>
      </c>
      <c r="O13" s="162" t="e">
        <v>#DIV/0!</v>
      </c>
      <c r="P13" s="161">
        <v>0.49682539682539684</v>
      </c>
      <c r="Q13" s="160" t="e">
        <v>#DIV/0!</v>
      </c>
      <c r="R13" s="139"/>
      <c r="S13" s="139"/>
    </row>
    <row r="14" spans="1:19" x14ac:dyDescent="0.4">
      <c r="A14" s="169"/>
      <c r="B14" s="169"/>
      <c r="C14" s="168" t="s">
        <v>110</v>
      </c>
      <c r="D14" s="167"/>
      <c r="E14" s="167"/>
      <c r="F14" s="173"/>
      <c r="G14" s="166"/>
      <c r="H14" s="165"/>
      <c r="I14" s="164" t="e">
        <v>#DIV/0!</v>
      </c>
      <c r="J14" s="163">
        <v>0</v>
      </c>
      <c r="K14" s="166"/>
      <c r="L14" s="165"/>
      <c r="M14" s="164" t="e">
        <v>#DIV/0!</v>
      </c>
      <c r="N14" s="163">
        <v>0</v>
      </c>
      <c r="O14" s="162" t="e">
        <v>#DIV/0!</v>
      </c>
      <c r="P14" s="161" t="e">
        <v>#DIV/0!</v>
      </c>
      <c r="Q14" s="160" t="e">
        <v>#DIV/0!</v>
      </c>
      <c r="R14" s="139"/>
      <c r="S14" s="139"/>
    </row>
    <row r="15" spans="1:19" x14ac:dyDescent="0.4">
      <c r="A15" s="169"/>
      <c r="B15" s="169"/>
      <c r="C15" s="168" t="s">
        <v>90</v>
      </c>
      <c r="D15" s="167"/>
      <c r="E15" s="167"/>
      <c r="F15" s="173"/>
      <c r="G15" s="166"/>
      <c r="H15" s="165"/>
      <c r="I15" s="164" t="e">
        <v>#DIV/0!</v>
      </c>
      <c r="J15" s="163">
        <v>0</v>
      </c>
      <c r="K15" s="166"/>
      <c r="L15" s="165"/>
      <c r="M15" s="164" t="e">
        <v>#DIV/0!</v>
      </c>
      <c r="N15" s="163">
        <v>0</v>
      </c>
      <c r="O15" s="162" t="e">
        <v>#DIV/0!</v>
      </c>
      <c r="P15" s="161" t="e">
        <v>#DIV/0!</v>
      </c>
      <c r="Q15" s="160" t="e">
        <v>#DIV/0!</v>
      </c>
      <c r="R15" s="139"/>
      <c r="S15" s="139"/>
    </row>
    <row r="16" spans="1:19" x14ac:dyDescent="0.4">
      <c r="A16" s="169"/>
      <c r="B16" s="169"/>
      <c r="C16" s="149" t="s">
        <v>126</v>
      </c>
      <c r="D16" s="147"/>
      <c r="E16" s="147"/>
      <c r="F16" s="187"/>
      <c r="G16" s="146"/>
      <c r="H16" s="145"/>
      <c r="I16" s="144" t="e">
        <v>#DIV/0!</v>
      </c>
      <c r="J16" s="143">
        <v>0</v>
      </c>
      <c r="K16" s="146"/>
      <c r="L16" s="145"/>
      <c r="M16" s="144" t="e">
        <v>#DIV/0!</v>
      </c>
      <c r="N16" s="143">
        <v>0</v>
      </c>
      <c r="O16" s="142" t="e">
        <v>#DIV/0!</v>
      </c>
      <c r="P16" s="141" t="e">
        <v>#DIV/0!</v>
      </c>
      <c r="Q16" s="140" t="e">
        <v>#DIV/0!</v>
      </c>
      <c r="R16" s="139"/>
      <c r="S16" s="139"/>
    </row>
    <row r="17" spans="1:19" x14ac:dyDescent="0.4">
      <c r="A17" s="169"/>
      <c r="B17" s="159" t="s">
        <v>125</v>
      </c>
      <c r="C17" s="158"/>
      <c r="D17" s="158"/>
      <c r="E17" s="158"/>
      <c r="F17" s="174"/>
      <c r="G17" s="157">
        <v>22455</v>
      </c>
      <c r="H17" s="156">
        <v>22790</v>
      </c>
      <c r="I17" s="155">
        <v>0.98530057042562524</v>
      </c>
      <c r="J17" s="154">
        <v>-335</v>
      </c>
      <c r="K17" s="157">
        <v>27550</v>
      </c>
      <c r="L17" s="156">
        <v>28920</v>
      </c>
      <c r="M17" s="155">
        <v>0.95262793914246191</v>
      </c>
      <c r="N17" s="154">
        <v>-1370</v>
      </c>
      <c r="O17" s="153">
        <v>0.81506352087114342</v>
      </c>
      <c r="P17" s="152">
        <v>0.78803596127247577</v>
      </c>
      <c r="Q17" s="151">
        <v>2.702755959866765E-2</v>
      </c>
      <c r="R17" s="139"/>
      <c r="S17" s="139"/>
    </row>
    <row r="18" spans="1:19" x14ac:dyDescent="0.4">
      <c r="A18" s="169"/>
      <c r="B18" s="169"/>
      <c r="C18" s="168" t="s">
        <v>98</v>
      </c>
      <c r="D18" s="167"/>
      <c r="E18" s="167"/>
      <c r="F18" s="173"/>
      <c r="G18" s="166"/>
      <c r="H18" s="165"/>
      <c r="I18" s="164" t="e">
        <v>#DIV/0!</v>
      </c>
      <c r="J18" s="163">
        <v>0</v>
      </c>
      <c r="K18" s="166"/>
      <c r="L18" s="165"/>
      <c r="M18" s="164" t="e">
        <v>#DIV/0!</v>
      </c>
      <c r="N18" s="163">
        <v>0</v>
      </c>
      <c r="O18" s="162" t="e">
        <v>#DIV/0!</v>
      </c>
      <c r="P18" s="161" t="e">
        <v>#DIV/0!</v>
      </c>
      <c r="Q18" s="160" t="e">
        <v>#DIV/0!</v>
      </c>
      <c r="R18" s="139"/>
      <c r="S18" s="139"/>
    </row>
    <row r="19" spans="1:19" x14ac:dyDescent="0.4">
      <c r="A19" s="169"/>
      <c r="B19" s="169"/>
      <c r="C19" s="168" t="s">
        <v>96</v>
      </c>
      <c r="D19" s="167"/>
      <c r="E19" s="167"/>
      <c r="F19" s="6" t="s">
        <v>84</v>
      </c>
      <c r="G19" s="166">
        <v>3413</v>
      </c>
      <c r="H19" s="165">
        <v>3729</v>
      </c>
      <c r="I19" s="164">
        <v>0.9152587825154197</v>
      </c>
      <c r="J19" s="163">
        <v>-316</v>
      </c>
      <c r="K19" s="166">
        <v>4400</v>
      </c>
      <c r="L19" s="165">
        <v>4390</v>
      </c>
      <c r="M19" s="164">
        <v>1.0022779043280183</v>
      </c>
      <c r="N19" s="163">
        <v>10</v>
      </c>
      <c r="O19" s="162">
        <v>0.77568181818181814</v>
      </c>
      <c r="P19" s="161">
        <v>0.84943052391799545</v>
      </c>
      <c r="Q19" s="160">
        <v>-7.3748705736177311E-2</v>
      </c>
      <c r="R19" s="139"/>
      <c r="S19" s="139"/>
    </row>
    <row r="20" spans="1:19" x14ac:dyDescent="0.4">
      <c r="A20" s="169"/>
      <c r="B20" s="169"/>
      <c r="C20" s="168" t="s">
        <v>97</v>
      </c>
      <c r="D20" s="167"/>
      <c r="E20" s="167"/>
      <c r="F20" s="6" t="s">
        <v>84</v>
      </c>
      <c r="G20" s="166">
        <v>7084</v>
      </c>
      <c r="H20" s="165">
        <v>7070</v>
      </c>
      <c r="I20" s="164">
        <v>1.001980198019802</v>
      </c>
      <c r="J20" s="163">
        <v>14</v>
      </c>
      <c r="K20" s="166">
        <v>8705</v>
      </c>
      <c r="L20" s="165">
        <v>8705</v>
      </c>
      <c r="M20" s="164">
        <v>1</v>
      </c>
      <c r="N20" s="163">
        <v>0</v>
      </c>
      <c r="O20" s="162">
        <v>0.81378518093049967</v>
      </c>
      <c r="P20" s="161">
        <v>0.81217690982194146</v>
      </c>
      <c r="Q20" s="160">
        <v>1.6082711085582124E-3</v>
      </c>
      <c r="R20" s="139"/>
      <c r="S20" s="139"/>
    </row>
    <row r="21" spans="1:19" x14ac:dyDescent="0.4">
      <c r="A21" s="169"/>
      <c r="B21" s="169"/>
      <c r="C21" s="168" t="s">
        <v>98</v>
      </c>
      <c r="D21" s="5" t="s">
        <v>0</v>
      </c>
      <c r="E21" s="167" t="s">
        <v>89</v>
      </c>
      <c r="F21" s="6" t="s">
        <v>84</v>
      </c>
      <c r="G21" s="166">
        <v>2278</v>
      </c>
      <c r="H21" s="165">
        <v>1819</v>
      </c>
      <c r="I21" s="164">
        <v>1.2523364485981308</v>
      </c>
      <c r="J21" s="163">
        <v>459</v>
      </c>
      <c r="K21" s="166">
        <v>2900</v>
      </c>
      <c r="L21" s="165">
        <v>2755</v>
      </c>
      <c r="M21" s="164">
        <v>1.0526315789473684</v>
      </c>
      <c r="N21" s="163">
        <v>145</v>
      </c>
      <c r="O21" s="162">
        <v>0.78551724137931034</v>
      </c>
      <c r="P21" s="161">
        <v>0.66025408348457348</v>
      </c>
      <c r="Q21" s="160">
        <v>0.12526315789473685</v>
      </c>
      <c r="R21" s="139"/>
      <c r="S21" s="139"/>
    </row>
    <row r="22" spans="1:19" x14ac:dyDescent="0.4">
      <c r="A22" s="169"/>
      <c r="B22" s="169"/>
      <c r="C22" s="168" t="s">
        <v>98</v>
      </c>
      <c r="D22" s="5" t="s">
        <v>0</v>
      </c>
      <c r="E22" s="167" t="s">
        <v>123</v>
      </c>
      <c r="F22" s="6" t="s">
        <v>84</v>
      </c>
      <c r="G22" s="166">
        <v>1205</v>
      </c>
      <c r="H22" s="165">
        <v>989</v>
      </c>
      <c r="I22" s="164">
        <v>1.21840242669363</v>
      </c>
      <c r="J22" s="163">
        <v>216</v>
      </c>
      <c r="K22" s="166">
        <v>1450</v>
      </c>
      <c r="L22" s="165">
        <v>1345</v>
      </c>
      <c r="M22" s="164">
        <v>1.0780669144981412</v>
      </c>
      <c r="N22" s="163">
        <v>105</v>
      </c>
      <c r="O22" s="162">
        <v>0.83103448275862069</v>
      </c>
      <c r="P22" s="161">
        <v>0.73531598513011154</v>
      </c>
      <c r="Q22" s="160">
        <v>9.5718497628509147E-2</v>
      </c>
      <c r="R22" s="139"/>
      <c r="S22" s="139"/>
    </row>
    <row r="23" spans="1:19" x14ac:dyDescent="0.4">
      <c r="A23" s="169"/>
      <c r="B23" s="169"/>
      <c r="C23" s="168" t="s">
        <v>98</v>
      </c>
      <c r="D23" s="5" t="s">
        <v>0</v>
      </c>
      <c r="E23" s="167" t="s">
        <v>124</v>
      </c>
      <c r="F23" s="6" t="s">
        <v>88</v>
      </c>
      <c r="G23" s="166">
        <v>0</v>
      </c>
      <c r="H23" s="165"/>
      <c r="I23" s="164" t="e">
        <v>#DIV/0!</v>
      </c>
      <c r="J23" s="163">
        <v>0</v>
      </c>
      <c r="K23" s="166"/>
      <c r="L23" s="165"/>
      <c r="M23" s="164" t="e">
        <v>#DIV/0!</v>
      </c>
      <c r="N23" s="163">
        <v>0</v>
      </c>
      <c r="O23" s="162" t="e">
        <v>#DIV/0!</v>
      </c>
      <c r="P23" s="161" t="e">
        <v>#DIV/0!</v>
      </c>
      <c r="Q23" s="160" t="e">
        <v>#DIV/0!</v>
      </c>
      <c r="R23" s="139"/>
      <c r="S23" s="139"/>
    </row>
    <row r="24" spans="1:19" x14ac:dyDescent="0.4">
      <c r="A24" s="169"/>
      <c r="B24" s="169"/>
      <c r="C24" s="168" t="s">
        <v>96</v>
      </c>
      <c r="D24" s="5" t="s">
        <v>0</v>
      </c>
      <c r="E24" s="167" t="s">
        <v>89</v>
      </c>
      <c r="F24" s="6" t="s">
        <v>84</v>
      </c>
      <c r="G24" s="166">
        <v>723</v>
      </c>
      <c r="H24" s="165">
        <v>1005</v>
      </c>
      <c r="I24" s="164">
        <v>0.71940298507462686</v>
      </c>
      <c r="J24" s="163">
        <v>-282</v>
      </c>
      <c r="K24" s="166">
        <v>1345</v>
      </c>
      <c r="L24" s="165">
        <v>1495</v>
      </c>
      <c r="M24" s="164">
        <v>0.89966555183946484</v>
      </c>
      <c r="N24" s="163">
        <v>-150</v>
      </c>
      <c r="O24" s="162">
        <v>0.53754646840148701</v>
      </c>
      <c r="P24" s="161">
        <v>0.67224080267558528</v>
      </c>
      <c r="Q24" s="160">
        <v>-0.13469433427409827</v>
      </c>
      <c r="R24" s="139"/>
      <c r="S24" s="139"/>
    </row>
    <row r="25" spans="1:19" x14ac:dyDescent="0.4">
      <c r="A25" s="169"/>
      <c r="B25" s="169"/>
      <c r="C25" s="168" t="s">
        <v>96</v>
      </c>
      <c r="D25" s="5" t="s">
        <v>0</v>
      </c>
      <c r="E25" s="167" t="s">
        <v>123</v>
      </c>
      <c r="F25" s="173"/>
      <c r="G25" s="166"/>
      <c r="H25" s="165"/>
      <c r="I25" s="164" t="e">
        <v>#DIV/0!</v>
      </c>
      <c r="J25" s="163">
        <v>0</v>
      </c>
      <c r="K25" s="166"/>
      <c r="L25" s="165"/>
      <c r="M25" s="164" t="e">
        <v>#DIV/0!</v>
      </c>
      <c r="N25" s="163">
        <v>0</v>
      </c>
      <c r="O25" s="162" t="e">
        <v>#DIV/0!</v>
      </c>
      <c r="P25" s="161" t="e">
        <v>#DIV/0!</v>
      </c>
      <c r="Q25" s="160" t="e">
        <v>#DIV/0!</v>
      </c>
      <c r="R25" s="139"/>
      <c r="S25" s="139"/>
    </row>
    <row r="26" spans="1:19" x14ac:dyDescent="0.4">
      <c r="A26" s="169"/>
      <c r="B26" s="169"/>
      <c r="C26" s="168" t="s">
        <v>90</v>
      </c>
      <c r="D26" s="5" t="s">
        <v>0</v>
      </c>
      <c r="E26" s="167" t="s">
        <v>89</v>
      </c>
      <c r="F26" s="173"/>
      <c r="G26" s="166"/>
      <c r="H26" s="165"/>
      <c r="I26" s="164" t="e">
        <v>#DIV/0!</v>
      </c>
      <c r="J26" s="163">
        <v>0</v>
      </c>
      <c r="K26" s="166"/>
      <c r="L26" s="165"/>
      <c r="M26" s="164" t="e">
        <v>#DIV/0!</v>
      </c>
      <c r="N26" s="163">
        <v>0</v>
      </c>
      <c r="O26" s="162" t="e">
        <v>#DIV/0!</v>
      </c>
      <c r="P26" s="161" t="e">
        <v>#DIV/0!</v>
      </c>
      <c r="Q26" s="160" t="e">
        <v>#DIV/0!</v>
      </c>
      <c r="R26" s="139"/>
      <c r="S26" s="139"/>
    </row>
    <row r="27" spans="1:19" x14ac:dyDescent="0.4">
      <c r="A27" s="169"/>
      <c r="B27" s="169"/>
      <c r="C27" s="168" t="s">
        <v>93</v>
      </c>
      <c r="D27" s="5" t="s">
        <v>0</v>
      </c>
      <c r="E27" s="167" t="s">
        <v>89</v>
      </c>
      <c r="F27" s="173"/>
      <c r="G27" s="166"/>
      <c r="H27" s="165"/>
      <c r="I27" s="164" t="e">
        <v>#DIV/0!</v>
      </c>
      <c r="J27" s="163">
        <v>0</v>
      </c>
      <c r="K27" s="166"/>
      <c r="L27" s="165"/>
      <c r="M27" s="164" t="e">
        <v>#DIV/0!</v>
      </c>
      <c r="N27" s="163">
        <v>0</v>
      </c>
      <c r="O27" s="162" t="e">
        <v>#DIV/0!</v>
      </c>
      <c r="P27" s="161" t="e">
        <v>#DIV/0!</v>
      </c>
      <c r="Q27" s="160" t="e">
        <v>#DIV/0!</v>
      </c>
      <c r="R27" s="139"/>
      <c r="S27" s="139"/>
    </row>
    <row r="28" spans="1:19" x14ac:dyDescent="0.4">
      <c r="A28" s="169"/>
      <c r="B28" s="169"/>
      <c r="C28" s="168" t="s">
        <v>110</v>
      </c>
      <c r="D28" s="167"/>
      <c r="E28" s="167"/>
      <c r="F28" s="173"/>
      <c r="G28" s="166"/>
      <c r="H28" s="165"/>
      <c r="I28" s="164" t="e">
        <v>#DIV/0!</v>
      </c>
      <c r="J28" s="163">
        <v>0</v>
      </c>
      <c r="K28" s="166"/>
      <c r="L28" s="165"/>
      <c r="M28" s="164" t="e">
        <v>#DIV/0!</v>
      </c>
      <c r="N28" s="163">
        <v>0</v>
      </c>
      <c r="O28" s="162" t="e">
        <v>#DIV/0!</v>
      </c>
      <c r="P28" s="161" t="e">
        <v>#DIV/0!</v>
      </c>
      <c r="Q28" s="160" t="e">
        <v>#DIV/0!</v>
      </c>
      <c r="R28" s="139"/>
      <c r="S28" s="139"/>
    </row>
    <row r="29" spans="1:19" x14ac:dyDescent="0.4">
      <c r="A29" s="169"/>
      <c r="B29" s="169"/>
      <c r="C29" s="168" t="s">
        <v>105</v>
      </c>
      <c r="D29" s="167"/>
      <c r="E29" s="167"/>
      <c r="F29" s="173"/>
      <c r="G29" s="166"/>
      <c r="H29" s="165"/>
      <c r="I29" s="164" t="e">
        <v>#DIV/0!</v>
      </c>
      <c r="J29" s="163">
        <v>0</v>
      </c>
      <c r="K29" s="166"/>
      <c r="L29" s="165"/>
      <c r="M29" s="164" t="e">
        <v>#DIV/0!</v>
      </c>
      <c r="N29" s="163">
        <v>0</v>
      </c>
      <c r="O29" s="162" t="e">
        <v>#DIV/0!</v>
      </c>
      <c r="P29" s="161" t="e">
        <v>#DIV/0!</v>
      </c>
      <c r="Q29" s="160" t="e">
        <v>#DIV/0!</v>
      </c>
      <c r="R29" s="139"/>
      <c r="S29" s="139"/>
    </row>
    <row r="30" spans="1:19" x14ac:dyDescent="0.4">
      <c r="A30" s="169"/>
      <c r="B30" s="169"/>
      <c r="C30" s="168" t="s">
        <v>122</v>
      </c>
      <c r="D30" s="167"/>
      <c r="E30" s="167"/>
      <c r="F30" s="173"/>
      <c r="G30" s="166"/>
      <c r="H30" s="165"/>
      <c r="I30" s="164" t="e">
        <v>#DIV/0!</v>
      </c>
      <c r="J30" s="163">
        <v>0</v>
      </c>
      <c r="K30" s="166"/>
      <c r="L30" s="165"/>
      <c r="M30" s="164" t="e">
        <v>#DIV/0!</v>
      </c>
      <c r="N30" s="163">
        <v>0</v>
      </c>
      <c r="O30" s="162" t="e">
        <v>#DIV/0!</v>
      </c>
      <c r="P30" s="161" t="e">
        <v>#DIV/0!</v>
      </c>
      <c r="Q30" s="160" t="e">
        <v>#DIV/0!</v>
      </c>
      <c r="R30" s="139"/>
      <c r="S30" s="139"/>
    </row>
    <row r="31" spans="1:19" x14ac:dyDescent="0.4">
      <c r="A31" s="169"/>
      <c r="B31" s="169"/>
      <c r="C31" s="168" t="s">
        <v>121</v>
      </c>
      <c r="D31" s="167"/>
      <c r="E31" s="167"/>
      <c r="F31" s="6" t="s">
        <v>84</v>
      </c>
      <c r="G31" s="166">
        <v>1258</v>
      </c>
      <c r="H31" s="165">
        <v>1754</v>
      </c>
      <c r="I31" s="164">
        <v>0.7172177879133409</v>
      </c>
      <c r="J31" s="163">
        <v>-496</v>
      </c>
      <c r="K31" s="166">
        <v>1450</v>
      </c>
      <c r="L31" s="165">
        <v>2905</v>
      </c>
      <c r="M31" s="164">
        <v>0.49913941480206542</v>
      </c>
      <c r="N31" s="163">
        <v>-1455</v>
      </c>
      <c r="O31" s="162">
        <v>0.86758620689655175</v>
      </c>
      <c r="P31" s="161">
        <v>0.60378657487091225</v>
      </c>
      <c r="Q31" s="160">
        <v>0.2637996320256395</v>
      </c>
      <c r="R31" s="139"/>
      <c r="S31" s="139"/>
    </row>
    <row r="32" spans="1:19" x14ac:dyDescent="0.4">
      <c r="A32" s="169"/>
      <c r="B32" s="169"/>
      <c r="C32" s="168" t="s">
        <v>120</v>
      </c>
      <c r="D32" s="167"/>
      <c r="E32" s="167"/>
      <c r="F32" s="173"/>
      <c r="G32" s="166"/>
      <c r="H32" s="165"/>
      <c r="I32" s="164" t="e">
        <v>#DIV/0!</v>
      </c>
      <c r="J32" s="163">
        <v>0</v>
      </c>
      <c r="K32" s="166"/>
      <c r="L32" s="165"/>
      <c r="M32" s="164" t="e">
        <v>#DIV/0!</v>
      </c>
      <c r="N32" s="163">
        <v>0</v>
      </c>
      <c r="O32" s="162" t="e">
        <v>#DIV/0!</v>
      </c>
      <c r="P32" s="161" t="e">
        <v>#DIV/0!</v>
      </c>
      <c r="Q32" s="160" t="e">
        <v>#DIV/0!</v>
      </c>
      <c r="R32" s="139"/>
      <c r="S32" s="139"/>
    </row>
    <row r="33" spans="1:19" x14ac:dyDescent="0.4">
      <c r="A33" s="169"/>
      <c r="B33" s="169"/>
      <c r="C33" s="168" t="s">
        <v>119</v>
      </c>
      <c r="D33" s="167"/>
      <c r="E33" s="167"/>
      <c r="F33" s="6" t="s">
        <v>84</v>
      </c>
      <c r="G33" s="166">
        <v>973</v>
      </c>
      <c r="H33" s="165">
        <v>1076</v>
      </c>
      <c r="I33" s="164">
        <v>0.90427509293680297</v>
      </c>
      <c r="J33" s="163">
        <v>-103</v>
      </c>
      <c r="K33" s="166">
        <v>1450</v>
      </c>
      <c r="L33" s="165">
        <v>1485</v>
      </c>
      <c r="M33" s="164">
        <v>0.97643097643097643</v>
      </c>
      <c r="N33" s="163">
        <v>-35</v>
      </c>
      <c r="O33" s="162">
        <v>0.67103448275862065</v>
      </c>
      <c r="P33" s="161">
        <v>0.72457912457912454</v>
      </c>
      <c r="Q33" s="160">
        <v>-5.3544641820503891E-2</v>
      </c>
      <c r="R33" s="139"/>
      <c r="S33" s="139"/>
    </row>
    <row r="34" spans="1:19" x14ac:dyDescent="0.4">
      <c r="A34" s="169"/>
      <c r="B34" s="169"/>
      <c r="C34" s="168" t="s">
        <v>94</v>
      </c>
      <c r="D34" s="167"/>
      <c r="E34" s="167"/>
      <c r="F34" s="173"/>
      <c r="G34" s="166"/>
      <c r="H34" s="165"/>
      <c r="I34" s="164" t="e">
        <v>#DIV/0!</v>
      </c>
      <c r="J34" s="163">
        <v>0</v>
      </c>
      <c r="K34" s="166"/>
      <c r="L34" s="165"/>
      <c r="M34" s="164" t="e">
        <v>#DIV/0!</v>
      </c>
      <c r="N34" s="163">
        <v>0</v>
      </c>
      <c r="O34" s="162" t="e">
        <v>#DIV/0!</v>
      </c>
      <c r="P34" s="161" t="e">
        <v>#DIV/0!</v>
      </c>
      <c r="Q34" s="160" t="e">
        <v>#DIV/0!</v>
      </c>
      <c r="R34" s="139"/>
      <c r="S34" s="139"/>
    </row>
    <row r="35" spans="1:19" x14ac:dyDescent="0.4">
      <c r="A35" s="169"/>
      <c r="B35" s="169"/>
      <c r="C35" s="168" t="s">
        <v>90</v>
      </c>
      <c r="D35" s="167"/>
      <c r="E35" s="167"/>
      <c r="F35" s="173"/>
      <c r="G35" s="166"/>
      <c r="H35" s="165"/>
      <c r="I35" s="164" t="e">
        <v>#DIV/0!</v>
      </c>
      <c r="J35" s="163">
        <v>0</v>
      </c>
      <c r="K35" s="166"/>
      <c r="L35" s="165"/>
      <c r="M35" s="164" t="e">
        <v>#DIV/0!</v>
      </c>
      <c r="N35" s="163">
        <v>0</v>
      </c>
      <c r="O35" s="162" t="e">
        <v>#DIV/0!</v>
      </c>
      <c r="P35" s="161" t="e">
        <v>#DIV/0!</v>
      </c>
      <c r="Q35" s="160" t="e">
        <v>#DIV/0!</v>
      </c>
      <c r="R35" s="139"/>
      <c r="S35" s="139"/>
    </row>
    <row r="36" spans="1:19" x14ac:dyDescent="0.4">
      <c r="A36" s="169"/>
      <c r="B36" s="150"/>
      <c r="C36" s="149" t="s">
        <v>93</v>
      </c>
      <c r="D36" s="147"/>
      <c r="E36" s="147"/>
      <c r="F36" s="6" t="s">
        <v>84</v>
      </c>
      <c r="G36" s="146">
        <v>5521</v>
      </c>
      <c r="H36" s="145">
        <v>5348</v>
      </c>
      <c r="I36" s="144">
        <v>1.0323485415108451</v>
      </c>
      <c r="J36" s="143">
        <v>173</v>
      </c>
      <c r="K36" s="146">
        <v>5850</v>
      </c>
      <c r="L36" s="145">
        <v>5840</v>
      </c>
      <c r="M36" s="144">
        <v>1.0017123287671232</v>
      </c>
      <c r="N36" s="143">
        <v>10</v>
      </c>
      <c r="O36" s="142">
        <v>0.94376068376068378</v>
      </c>
      <c r="P36" s="141">
        <v>0.91575342465753429</v>
      </c>
      <c r="Q36" s="140">
        <v>2.8007259103149496E-2</v>
      </c>
      <c r="R36" s="139"/>
      <c r="S36" s="139"/>
    </row>
    <row r="37" spans="1:19" x14ac:dyDescent="0.4">
      <c r="A37" s="169"/>
      <c r="B37" s="159" t="s">
        <v>118</v>
      </c>
      <c r="C37" s="158"/>
      <c r="D37" s="158"/>
      <c r="E37" s="158"/>
      <c r="F37" s="174"/>
      <c r="G37" s="157">
        <v>511</v>
      </c>
      <c r="H37" s="156">
        <v>508</v>
      </c>
      <c r="I37" s="155">
        <v>1.0059055118110236</v>
      </c>
      <c r="J37" s="154">
        <v>3</v>
      </c>
      <c r="K37" s="157">
        <v>890</v>
      </c>
      <c r="L37" s="156">
        <v>868</v>
      </c>
      <c r="M37" s="155">
        <v>1.0253456221198156</v>
      </c>
      <c r="N37" s="154">
        <v>22</v>
      </c>
      <c r="O37" s="153">
        <v>0.57415730337078652</v>
      </c>
      <c r="P37" s="152">
        <v>0.58525345622119818</v>
      </c>
      <c r="Q37" s="151">
        <v>-1.1096152850411656E-2</v>
      </c>
      <c r="R37" s="139"/>
      <c r="S37" s="139"/>
    </row>
    <row r="38" spans="1:19" x14ac:dyDescent="0.4">
      <c r="A38" s="169"/>
      <c r="B38" s="169"/>
      <c r="C38" s="168" t="s">
        <v>117</v>
      </c>
      <c r="D38" s="167"/>
      <c r="E38" s="167"/>
      <c r="F38" s="6" t="s">
        <v>84</v>
      </c>
      <c r="G38" s="166">
        <v>233</v>
      </c>
      <c r="H38" s="165">
        <v>247</v>
      </c>
      <c r="I38" s="164">
        <v>0.94331983805668018</v>
      </c>
      <c r="J38" s="163">
        <v>-14</v>
      </c>
      <c r="K38" s="166">
        <v>489</v>
      </c>
      <c r="L38" s="165">
        <v>467</v>
      </c>
      <c r="M38" s="164">
        <v>1.0471092077087794</v>
      </c>
      <c r="N38" s="163">
        <v>22</v>
      </c>
      <c r="O38" s="162">
        <v>0.47648261758691207</v>
      </c>
      <c r="P38" s="161">
        <v>0.52890792291220556</v>
      </c>
      <c r="Q38" s="160">
        <v>-5.2425305325293492E-2</v>
      </c>
      <c r="R38" s="139"/>
      <c r="S38" s="139"/>
    </row>
    <row r="39" spans="1:19" x14ac:dyDescent="0.4">
      <c r="A39" s="150"/>
      <c r="B39" s="150"/>
      <c r="C39" s="186" t="s">
        <v>116</v>
      </c>
      <c r="D39" s="185"/>
      <c r="E39" s="185"/>
      <c r="F39" s="6" t="s">
        <v>84</v>
      </c>
      <c r="G39" s="184">
        <v>278</v>
      </c>
      <c r="H39" s="183">
        <v>261</v>
      </c>
      <c r="I39" s="182">
        <v>1.0651340996168583</v>
      </c>
      <c r="J39" s="181">
        <v>17</v>
      </c>
      <c r="K39" s="184">
        <v>401</v>
      </c>
      <c r="L39" s="183">
        <v>401</v>
      </c>
      <c r="M39" s="182">
        <v>1</v>
      </c>
      <c r="N39" s="181">
        <v>0</v>
      </c>
      <c r="O39" s="180">
        <v>0.69326683291770574</v>
      </c>
      <c r="P39" s="179">
        <v>0.6508728179551122</v>
      </c>
      <c r="Q39" s="178">
        <v>4.239401496259354E-2</v>
      </c>
      <c r="R39" s="139"/>
      <c r="S39" s="139"/>
    </row>
    <row r="40" spans="1:19" x14ac:dyDescent="0.4">
      <c r="A40" s="159" t="s">
        <v>115</v>
      </c>
      <c r="B40" s="158" t="s">
        <v>114</v>
      </c>
      <c r="C40" s="158"/>
      <c r="D40" s="158"/>
      <c r="E40" s="158"/>
      <c r="F40" s="174"/>
      <c r="G40" s="157">
        <v>96702</v>
      </c>
      <c r="H40" s="156">
        <v>82881</v>
      </c>
      <c r="I40" s="155">
        <v>1.1667571578528251</v>
      </c>
      <c r="J40" s="154">
        <v>13821</v>
      </c>
      <c r="K40" s="177">
        <v>127851</v>
      </c>
      <c r="L40" s="156">
        <v>113514</v>
      </c>
      <c r="M40" s="155">
        <v>1.1263016015645648</v>
      </c>
      <c r="N40" s="154">
        <v>14337</v>
      </c>
      <c r="O40" s="153">
        <v>0.75636483093601148</v>
      </c>
      <c r="P40" s="152">
        <v>0.73013901368994127</v>
      </c>
      <c r="Q40" s="151">
        <v>2.6225817246070204E-2</v>
      </c>
      <c r="R40" s="139"/>
      <c r="S40" s="139"/>
    </row>
    <row r="41" spans="1:19" x14ac:dyDescent="0.4">
      <c r="A41" s="176"/>
      <c r="B41" s="159" t="s">
        <v>113</v>
      </c>
      <c r="C41" s="158"/>
      <c r="D41" s="158"/>
      <c r="E41" s="158"/>
      <c r="F41" s="174"/>
      <c r="G41" s="157">
        <v>94408</v>
      </c>
      <c r="H41" s="156">
        <v>81689</v>
      </c>
      <c r="I41" s="155">
        <v>1.1557002778831911</v>
      </c>
      <c r="J41" s="154">
        <v>12719</v>
      </c>
      <c r="K41" s="157">
        <v>124621</v>
      </c>
      <c r="L41" s="156">
        <v>110419</v>
      </c>
      <c r="M41" s="155">
        <v>1.1286191688024705</v>
      </c>
      <c r="N41" s="154">
        <v>14202</v>
      </c>
      <c r="O41" s="153">
        <v>0.75756092472376246</v>
      </c>
      <c r="P41" s="152">
        <v>0.73980927195500779</v>
      </c>
      <c r="Q41" s="151">
        <v>1.7751652768754678E-2</v>
      </c>
      <c r="R41" s="139"/>
      <c r="S41" s="139"/>
    </row>
    <row r="42" spans="1:19" x14ac:dyDescent="0.4">
      <c r="A42" s="169"/>
      <c r="B42" s="169"/>
      <c r="C42" s="168" t="s">
        <v>98</v>
      </c>
      <c r="D42" s="167"/>
      <c r="E42" s="167"/>
      <c r="F42" s="6" t="s">
        <v>84</v>
      </c>
      <c r="G42" s="166">
        <v>37127</v>
      </c>
      <c r="H42" s="165">
        <v>29807</v>
      </c>
      <c r="I42" s="164">
        <v>1.2455798973395511</v>
      </c>
      <c r="J42" s="163">
        <v>7320</v>
      </c>
      <c r="K42" s="166">
        <v>46739</v>
      </c>
      <c r="L42" s="165">
        <v>40836</v>
      </c>
      <c r="M42" s="164">
        <v>1.1445538250563227</v>
      </c>
      <c r="N42" s="163">
        <v>5903</v>
      </c>
      <c r="O42" s="162">
        <v>0.79434733306232486</v>
      </c>
      <c r="P42" s="161">
        <v>0.72991967871485941</v>
      </c>
      <c r="Q42" s="160">
        <v>6.4427654347465446E-2</v>
      </c>
      <c r="R42" s="139"/>
      <c r="S42" s="139"/>
    </row>
    <row r="43" spans="1:19" x14ac:dyDescent="0.4">
      <c r="A43" s="169"/>
      <c r="B43" s="169"/>
      <c r="C43" s="168" t="s">
        <v>112</v>
      </c>
      <c r="D43" s="167"/>
      <c r="E43" s="167"/>
      <c r="F43" s="6" t="s">
        <v>84</v>
      </c>
      <c r="G43" s="166">
        <v>5412</v>
      </c>
      <c r="H43" s="165">
        <v>5848</v>
      </c>
      <c r="I43" s="164">
        <v>0.92544459644322841</v>
      </c>
      <c r="J43" s="163">
        <v>-436</v>
      </c>
      <c r="K43" s="200">
        <v>5995</v>
      </c>
      <c r="L43" s="165">
        <v>6137</v>
      </c>
      <c r="M43" s="164">
        <v>0.97686165879094022</v>
      </c>
      <c r="N43" s="163">
        <v>-142</v>
      </c>
      <c r="O43" s="162">
        <v>0.9027522935779817</v>
      </c>
      <c r="P43" s="161">
        <v>0.95290858725761773</v>
      </c>
      <c r="Q43" s="160">
        <v>-5.0156293679636033E-2</v>
      </c>
      <c r="R43" s="139"/>
      <c r="S43" s="139"/>
    </row>
    <row r="44" spans="1:19" x14ac:dyDescent="0.4">
      <c r="A44" s="169"/>
      <c r="B44" s="169"/>
      <c r="C44" s="168" t="s">
        <v>96</v>
      </c>
      <c r="D44" s="167"/>
      <c r="E44" s="167"/>
      <c r="F44" s="6" t="s">
        <v>84</v>
      </c>
      <c r="G44" s="166">
        <v>6546</v>
      </c>
      <c r="H44" s="165">
        <v>5618</v>
      </c>
      <c r="I44" s="164">
        <v>1.1651833392666429</v>
      </c>
      <c r="J44" s="163">
        <v>928</v>
      </c>
      <c r="K44" s="200">
        <v>9210</v>
      </c>
      <c r="L44" s="165">
        <v>6663</v>
      </c>
      <c r="M44" s="164">
        <v>1.3822602431337236</v>
      </c>
      <c r="N44" s="163">
        <v>2547</v>
      </c>
      <c r="O44" s="162">
        <v>0.71074918566775247</v>
      </c>
      <c r="P44" s="161">
        <v>0.84316374005703132</v>
      </c>
      <c r="Q44" s="160">
        <v>-0.13241455438927885</v>
      </c>
      <c r="R44" s="139"/>
      <c r="S44" s="139"/>
    </row>
    <row r="45" spans="1:19" x14ac:dyDescent="0.4">
      <c r="A45" s="169"/>
      <c r="B45" s="169"/>
      <c r="C45" s="168" t="s">
        <v>90</v>
      </c>
      <c r="D45" s="167"/>
      <c r="E45" s="167"/>
      <c r="F45" s="6" t="s">
        <v>84</v>
      </c>
      <c r="G45" s="166">
        <v>2706</v>
      </c>
      <c r="H45" s="165">
        <v>2837</v>
      </c>
      <c r="I45" s="164">
        <v>0.95382446246034547</v>
      </c>
      <c r="J45" s="163">
        <v>-131</v>
      </c>
      <c r="K45" s="200">
        <v>3609</v>
      </c>
      <c r="L45" s="165">
        <v>3652</v>
      </c>
      <c r="M45" s="164">
        <v>0.98822562979189488</v>
      </c>
      <c r="N45" s="163">
        <v>-43</v>
      </c>
      <c r="O45" s="162">
        <v>0.74979218620116372</v>
      </c>
      <c r="P45" s="161">
        <v>0.77683461117196062</v>
      </c>
      <c r="Q45" s="160">
        <v>-2.7042424970796897E-2</v>
      </c>
      <c r="R45" s="139"/>
      <c r="S45" s="139"/>
    </row>
    <row r="46" spans="1:19" x14ac:dyDescent="0.4">
      <c r="A46" s="169"/>
      <c r="B46" s="169"/>
      <c r="C46" s="168" t="s">
        <v>93</v>
      </c>
      <c r="D46" s="167"/>
      <c r="E46" s="167"/>
      <c r="F46" s="6" t="s">
        <v>84</v>
      </c>
      <c r="G46" s="166">
        <v>6994</v>
      </c>
      <c r="H46" s="165">
        <v>6365</v>
      </c>
      <c r="I46" s="164">
        <v>1.0988216810683424</v>
      </c>
      <c r="J46" s="163">
        <v>629</v>
      </c>
      <c r="K46" s="200">
        <v>8100</v>
      </c>
      <c r="L46" s="165">
        <v>7830</v>
      </c>
      <c r="M46" s="164">
        <v>1.0344827586206897</v>
      </c>
      <c r="N46" s="163">
        <v>270</v>
      </c>
      <c r="O46" s="162">
        <v>0.86345679012345677</v>
      </c>
      <c r="P46" s="161">
        <v>0.81289910600255433</v>
      </c>
      <c r="Q46" s="160">
        <v>5.0557684120902446E-2</v>
      </c>
      <c r="R46" s="139"/>
      <c r="S46" s="139"/>
    </row>
    <row r="47" spans="1:19" x14ac:dyDescent="0.4">
      <c r="A47" s="169"/>
      <c r="B47" s="169"/>
      <c r="C47" s="168" t="s">
        <v>97</v>
      </c>
      <c r="D47" s="167"/>
      <c r="E47" s="167"/>
      <c r="F47" s="6" t="s">
        <v>84</v>
      </c>
      <c r="G47" s="166">
        <v>12605</v>
      </c>
      <c r="H47" s="165">
        <v>11150</v>
      </c>
      <c r="I47" s="164">
        <v>1.130493273542601</v>
      </c>
      <c r="J47" s="163">
        <v>1455</v>
      </c>
      <c r="K47" s="200">
        <v>16969</v>
      </c>
      <c r="L47" s="165">
        <v>14273</v>
      </c>
      <c r="M47" s="164">
        <v>1.1888881104182722</v>
      </c>
      <c r="N47" s="163">
        <v>2696</v>
      </c>
      <c r="O47" s="162">
        <v>0.7428251517473039</v>
      </c>
      <c r="P47" s="161">
        <v>0.78119526378476845</v>
      </c>
      <c r="Q47" s="160">
        <v>-3.8370112037464543E-2</v>
      </c>
      <c r="R47" s="139"/>
      <c r="S47" s="139"/>
    </row>
    <row r="48" spans="1:19" x14ac:dyDescent="0.4">
      <c r="A48" s="169"/>
      <c r="B48" s="169"/>
      <c r="C48" s="168" t="s">
        <v>91</v>
      </c>
      <c r="D48" s="167"/>
      <c r="E48" s="167"/>
      <c r="F48" s="6" t="s">
        <v>84</v>
      </c>
      <c r="G48" s="166">
        <v>1275</v>
      </c>
      <c r="H48" s="165">
        <v>1192</v>
      </c>
      <c r="I48" s="164">
        <v>1.0696308724832215</v>
      </c>
      <c r="J48" s="163">
        <v>83</v>
      </c>
      <c r="K48" s="200">
        <v>2700</v>
      </c>
      <c r="L48" s="165">
        <v>2700</v>
      </c>
      <c r="M48" s="164">
        <v>1</v>
      </c>
      <c r="N48" s="163">
        <v>0</v>
      </c>
      <c r="O48" s="162">
        <v>0.47222222222222221</v>
      </c>
      <c r="P48" s="161">
        <v>0.44148148148148147</v>
      </c>
      <c r="Q48" s="160">
        <v>3.0740740740740735E-2</v>
      </c>
      <c r="R48" s="139"/>
      <c r="S48" s="139"/>
    </row>
    <row r="49" spans="1:19" x14ac:dyDescent="0.4">
      <c r="A49" s="169"/>
      <c r="B49" s="169"/>
      <c r="C49" s="168" t="s">
        <v>111</v>
      </c>
      <c r="D49" s="167"/>
      <c r="E49" s="167"/>
      <c r="F49" s="6" t="s">
        <v>84</v>
      </c>
      <c r="G49" s="166">
        <v>1535</v>
      </c>
      <c r="H49" s="165">
        <v>1475</v>
      </c>
      <c r="I49" s="164">
        <v>1.0406779661016949</v>
      </c>
      <c r="J49" s="163">
        <v>60</v>
      </c>
      <c r="K49" s="200">
        <v>1584</v>
      </c>
      <c r="L49" s="165">
        <v>1584</v>
      </c>
      <c r="M49" s="164">
        <v>1</v>
      </c>
      <c r="N49" s="163">
        <v>0</v>
      </c>
      <c r="O49" s="162">
        <v>0.96906565656565657</v>
      </c>
      <c r="P49" s="161">
        <v>0.93118686868686873</v>
      </c>
      <c r="Q49" s="160">
        <v>3.7878787878787845E-2</v>
      </c>
      <c r="R49" s="139"/>
      <c r="S49" s="139"/>
    </row>
    <row r="50" spans="1:19" x14ac:dyDescent="0.4">
      <c r="A50" s="169"/>
      <c r="B50" s="169"/>
      <c r="C50" s="168" t="s">
        <v>110</v>
      </c>
      <c r="D50" s="167"/>
      <c r="E50" s="167"/>
      <c r="F50" s="6" t="s">
        <v>84</v>
      </c>
      <c r="G50" s="166">
        <v>2121</v>
      </c>
      <c r="H50" s="165">
        <v>2145</v>
      </c>
      <c r="I50" s="164">
        <v>0.98881118881118879</v>
      </c>
      <c r="J50" s="163">
        <v>-24</v>
      </c>
      <c r="K50" s="200">
        <v>2700</v>
      </c>
      <c r="L50" s="165">
        <v>2565</v>
      </c>
      <c r="M50" s="164">
        <v>1.0526315789473684</v>
      </c>
      <c r="N50" s="163">
        <v>135</v>
      </c>
      <c r="O50" s="162">
        <v>0.78555555555555556</v>
      </c>
      <c r="P50" s="161">
        <v>0.83625730994152048</v>
      </c>
      <c r="Q50" s="160">
        <v>-5.0701754385964914E-2</v>
      </c>
      <c r="R50" s="139"/>
      <c r="S50" s="139"/>
    </row>
    <row r="51" spans="1:19" x14ac:dyDescent="0.4">
      <c r="A51" s="169"/>
      <c r="B51" s="169"/>
      <c r="C51" s="168" t="s">
        <v>109</v>
      </c>
      <c r="D51" s="167"/>
      <c r="E51" s="167"/>
      <c r="F51" s="6" t="s">
        <v>88</v>
      </c>
      <c r="G51" s="166">
        <v>650</v>
      </c>
      <c r="H51" s="165">
        <v>626</v>
      </c>
      <c r="I51" s="164">
        <v>1.0383386581469649</v>
      </c>
      <c r="J51" s="163">
        <v>24</v>
      </c>
      <c r="K51" s="200">
        <v>1260</v>
      </c>
      <c r="L51" s="165">
        <v>1134</v>
      </c>
      <c r="M51" s="164">
        <v>1.1111111111111112</v>
      </c>
      <c r="N51" s="163">
        <v>126</v>
      </c>
      <c r="O51" s="162">
        <v>0.51587301587301593</v>
      </c>
      <c r="P51" s="161">
        <v>0.55202821869488539</v>
      </c>
      <c r="Q51" s="160">
        <v>-3.6155202821869459E-2</v>
      </c>
      <c r="R51" s="139"/>
      <c r="S51" s="139"/>
    </row>
    <row r="52" spans="1:19" x14ac:dyDescent="0.4">
      <c r="A52" s="169"/>
      <c r="B52" s="169"/>
      <c r="C52" s="168" t="s">
        <v>108</v>
      </c>
      <c r="D52" s="167"/>
      <c r="E52" s="167"/>
      <c r="F52" s="6" t="s">
        <v>84</v>
      </c>
      <c r="G52" s="166">
        <v>1002</v>
      </c>
      <c r="H52" s="165">
        <v>882</v>
      </c>
      <c r="I52" s="164">
        <v>1.1360544217687074</v>
      </c>
      <c r="J52" s="163">
        <v>120</v>
      </c>
      <c r="K52" s="200">
        <v>1494</v>
      </c>
      <c r="L52" s="165">
        <v>1584</v>
      </c>
      <c r="M52" s="164">
        <v>0.94318181818181823</v>
      </c>
      <c r="N52" s="163">
        <v>-90</v>
      </c>
      <c r="O52" s="162">
        <v>0.67068273092369479</v>
      </c>
      <c r="P52" s="161">
        <v>0.55681818181818177</v>
      </c>
      <c r="Q52" s="160">
        <v>0.11386454910551302</v>
      </c>
      <c r="R52" s="139"/>
      <c r="S52" s="139"/>
    </row>
    <row r="53" spans="1:19" x14ac:dyDescent="0.4">
      <c r="A53" s="169"/>
      <c r="B53" s="169"/>
      <c r="C53" s="168" t="s">
        <v>107</v>
      </c>
      <c r="D53" s="167"/>
      <c r="E53" s="167"/>
      <c r="F53" s="6" t="s">
        <v>84</v>
      </c>
      <c r="G53" s="166">
        <v>2281</v>
      </c>
      <c r="H53" s="165">
        <v>2097</v>
      </c>
      <c r="I53" s="164">
        <v>1.0877443967572722</v>
      </c>
      <c r="J53" s="163">
        <v>184</v>
      </c>
      <c r="K53" s="200">
        <v>2700</v>
      </c>
      <c r="L53" s="165">
        <v>2700</v>
      </c>
      <c r="M53" s="164">
        <v>1</v>
      </c>
      <c r="N53" s="163">
        <v>0</v>
      </c>
      <c r="O53" s="162">
        <v>0.8448148148148148</v>
      </c>
      <c r="P53" s="161">
        <v>0.77666666666666662</v>
      </c>
      <c r="Q53" s="160">
        <v>6.814814814814818E-2</v>
      </c>
      <c r="R53" s="139"/>
      <c r="S53" s="139"/>
    </row>
    <row r="54" spans="1:19" x14ac:dyDescent="0.4">
      <c r="A54" s="169"/>
      <c r="B54" s="169"/>
      <c r="C54" s="168" t="s">
        <v>106</v>
      </c>
      <c r="D54" s="167"/>
      <c r="E54" s="167"/>
      <c r="F54" s="6" t="s">
        <v>84</v>
      </c>
      <c r="G54" s="166">
        <v>1353</v>
      </c>
      <c r="H54" s="165">
        <v>1239</v>
      </c>
      <c r="I54" s="164">
        <v>1.0920096852300243</v>
      </c>
      <c r="J54" s="163">
        <v>114</v>
      </c>
      <c r="K54" s="200">
        <v>2700</v>
      </c>
      <c r="L54" s="165">
        <v>2430</v>
      </c>
      <c r="M54" s="164">
        <v>1.1111111111111112</v>
      </c>
      <c r="N54" s="163">
        <v>270</v>
      </c>
      <c r="O54" s="162">
        <v>0.50111111111111106</v>
      </c>
      <c r="P54" s="161">
        <v>0.50987654320987652</v>
      </c>
      <c r="Q54" s="160">
        <v>-8.7654320987654577E-3</v>
      </c>
      <c r="R54" s="139"/>
      <c r="S54" s="139"/>
    </row>
    <row r="55" spans="1:19" x14ac:dyDescent="0.4">
      <c r="A55" s="169"/>
      <c r="B55" s="169"/>
      <c r="C55" s="168" t="s">
        <v>105</v>
      </c>
      <c r="D55" s="167"/>
      <c r="E55" s="167"/>
      <c r="F55" s="6" t="s">
        <v>84</v>
      </c>
      <c r="G55" s="166">
        <v>939</v>
      </c>
      <c r="H55" s="165">
        <v>877</v>
      </c>
      <c r="I55" s="164">
        <v>1.0706955530216649</v>
      </c>
      <c r="J55" s="163">
        <v>62</v>
      </c>
      <c r="K55" s="200">
        <v>1760</v>
      </c>
      <c r="L55" s="165">
        <v>1751</v>
      </c>
      <c r="M55" s="164">
        <v>1.0051399200456881</v>
      </c>
      <c r="N55" s="163">
        <v>9</v>
      </c>
      <c r="O55" s="162">
        <v>0.53352272727272732</v>
      </c>
      <c r="P55" s="161">
        <v>0.50085665334094798</v>
      </c>
      <c r="Q55" s="160">
        <v>3.2666073931779338E-2</v>
      </c>
      <c r="R55" s="139"/>
      <c r="S55" s="139"/>
    </row>
    <row r="56" spans="1:19" x14ac:dyDescent="0.4">
      <c r="A56" s="169"/>
      <c r="B56" s="169"/>
      <c r="C56" s="168" t="s">
        <v>103</v>
      </c>
      <c r="D56" s="167"/>
      <c r="E56" s="167"/>
      <c r="F56" s="6" t="s">
        <v>84</v>
      </c>
      <c r="G56" s="166">
        <v>1372</v>
      </c>
      <c r="H56" s="165">
        <v>1120</v>
      </c>
      <c r="I56" s="164">
        <v>1.2250000000000001</v>
      </c>
      <c r="J56" s="163">
        <v>252</v>
      </c>
      <c r="K56" s="200">
        <v>1660</v>
      </c>
      <c r="L56" s="165">
        <v>1584</v>
      </c>
      <c r="M56" s="164">
        <v>1.047979797979798</v>
      </c>
      <c r="N56" s="163">
        <v>76</v>
      </c>
      <c r="O56" s="162">
        <v>0.82650602409638552</v>
      </c>
      <c r="P56" s="161">
        <v>0.70707070707070707</v>
      </c>
      <c r="Q56" s="160">
        <v>0.11943531702567844</v>
      </c>
      <c r="R56" s="139"/>
      <c r="S56" s="139"/>
    </row>
    <row r="57" spans="1:19" x14ac:dyDescent="0.4">
      <c r="A57" s="169"/>
      <c r="B57" s="169"/>
      <c r="C57" s="168" t="s">
        <v>102</v>
      </c>
      <c r="D57" s="167"/>
      <c r="E57" s="167"/>
      <c r="F57" s="6" t="s">
        <v>84</v>
      </c>
      <c r="G57" s="166">
        <v>885</v>
      </c>
      <c r="H57" s="165">
        <v>865</v>
      </c>
      <c r="I57" s="164">
        <v>1.023121387283237</v>
      </c>
      <c r="J57" s="163">
        <v>20</v>
      </c>
      <c r="K57" s="200">
        <v>1760</v>
      </c>
      <c r="L57" s="165">
        <v>1760</v>
      </c>
      <c r="M57" s="164">
        <v>1</v>
      </c>
      <c r="N57" s="163">
        <v>0</v>
      </c>
      <c r="O57" s="162">
        <v>0.50284090909090906</v>
      </c>
      <c r="P57" s="161">
        <v>0.49147727272727271</v>
      </c>
      <c r="Q57" s="160">
        <v>1.1363636363636354E-2</v>
      </c>
      <c r="R57" s="139"/>
      <c r="S57" s="139"/>
    </row>
    <row r="58" spans="1:19" x14ac:dyDescent="0.4">
      <c r="A58" s="169"/>
      <c r="B58" s="169"/>
      <c r="C58" s="168" t="s">
        <v>104</v>
      </c>
      <c r="D58" s="167"/>
      <c r="E58" s="167"/>
      <c r="F58" s="6" t="s">
        <v>84</v>
      </c>
      <c r="G58" s="166">
        <v>870</v>
      </c>
      <c r="H58" s="165">
        <v>767</v>
      </c>
      <c r="I58" s="164">
        <v>1.1342894393741851</v>
      </c>
      <c r="J58" s="163">
        <v>103</v>
      </c>
      <c r="K58" s="200">
        <v>1201</v>
      </c>
      <c r="L58" s="165">
        <v>1199</v>
      </c>
      <c r="M58" s="164">
        <v>1.0016680567139282</v>
      </c>
      <c r="N58" s="163">
        <v>2</v>
      </c>
      <c r="O58" s="162">
        <v>0.72439633638634471</v>
      </c>
      <c r="P58" s="161">
        <v>0.63969974979149291</v>
      </c>
      <c r="Q58" s="160">
        <v>8.4696586594851797E-2</v>
      </c>
      <c r="R58" s="139"/>
      <c r="S58" s="139"/>
    </row>
    <row r="59" spans="1:19" x14ac:dyDescent="0.4">
      <c r="A59" s="169"/>
      <c r="B59" s="169"/>
      <c r="C59" s="168" t="s">
        <v>101</v>
      </c>
      <c r="D59" s="167"/>
      <c r="E59" s="167"/>
      <c r="F59" s="6" t="s">
        <v>84</v>
      </c>
      <c r="G59" s="166">
        <v>1886</v>
      </c>
      <c r="H59" s="165">
        <v>2078</v>
      </c>
      <c r="I59" s="164">
        <v>0.90760346487006738</v>
      </c>
      <c r="J59" s="163">
        <v>-192</v>
      </c>
      <c r="K59" s="200">
        <v>3660</v>
      </c>
      <c r="L59" s="165">
        <v>3907</v>
      </c>
      <c r="M59" s="164">
        <v>0.93678013821346307</v>
      </c>
      <c r="N59" s="163">
        <v>-247</v>
      </c>
      <c r="O59" s="162">
        <v>0.51530054644808743</v>
      </c>
      <c r="P59" s="161">
        <v>0.53186588175070382</v>
      </c>
      <c r="Q59" s="160">
        <v>-1.6565335302616391E-2</v>
      </c>
      <c r="R59" s="139"/>
      <c r="S59" s="139"/>
    </row>
    <row r="60" spans="1:19" x14ac:dyDescent="0.4">
      <c r="A60" s="169"/>
      <c r="B60" s="169"/>
      <c r="C60" s="168" t="s">
        <v>98</v>
      </c>
      <c r="D60" s="5" t="s">
        <v>0</v>
      </c>
      <c r="E60" s="167" t="s">
        <v>89</v>
      </c>
      <c r="F60" s="6" t="s">
        <v>84</v>
      </c>
      <c r="G60" s="166">
        <v>4296</v>
      </c>
      <c r="H60" s="165">
        <v>2026</v>
      </c>
      <c r="I60" s="164">
        <v>2.1204343534057255</v>
      </c>
      <c r="J60" s="163">
        <v>2270</v>
      </c>
      <c r="K60" s="200">
        <v>5400</v>
      </c>
      <c r="L60" s="165">
        <v>2700</v>
      </c>
      <c r="M60" s="164">
        <v>2</v>
      </c>
      <c r="N60" s="163">
        <v>2700</v>
      </c>
      <c r="O60" s="162">
        <v>0.79555555555555557</v>
      </c>
      <c r="P60" s="161">
        <v>0.75037037037037035</v>
      </c>
      <c r="Q60" s="160">
        <v>4.5185185185185217E-2</v>
      </c>
      <c r="R60" s="139"/>
      <c r="S60" s="139"/>
    </row>
    <row r="61" spans="1:19" x14ac:dyDescent="0.4">
      <c r="A61" s="169"/>
      <c r="B61" s="169"/>
      <c r="C61" s="168" t="s">
        <v>96</v>
      </c>
      <c r="D61" s="5" t="s">
        <v>0</v>
      </c>
      <c r="E61" s="167" t="s">
        <v>89</v>
      </c>
      <c r="F61" s="6" t="s">
        <v>84</v>
      </c>
      <c r="G61" s="166">
        <v>1203</v>
      </c>
      <c r="H61" s="165">
        <v>1147</v>
      </c>
      <c r="I61" s="164">
        <v>1.0488230165649521</v>
      </c>
      <c r="J61" s="163">
        <v>56</v>
      </c>
      <c r="K61" s="200">
        <v>1660</v>
      </c>
      <c r="L61" s="165">
        <v>1670</v>
      </c>
      <c r="M61" s="164">
        <v>0.99401197604790414</v>
      </c>
      <c r="N61" s="163">
        <v>-10</v>
      </c>
      <c r="O61" s="162">
        <v>0.72469879518072289</v>
      </c>
      <c r="P61" s="161">
        <v>0.68682634730538927</v>
      </c>
      <c r="Q61" s="160">
        <v>3.7872447875333615E-2</v>
      </c>
      <c r="R61" s="139"/>
      <c r="S61" s="139"/>
    </row>
    <row r="62" spans="1:19" x14ac:dyDescent="0.4">
      <c r="A62" s="169"/>
      <c r="B62" s="169"/>
      <c r="C62" s="168" t="s">
        <v>93</v>
      </c>
      <c r="D62" s="5" t="s">
        <v>0</v>
      </c>
      <c r="E62" s="167" t="s">
        <v>89</v>
      </c>
      <c r="F62" s="6" t="s">
        <v>84</v>
      </c>
      <c r="G62" s="166">
        <v>1350</v>
      </c>
      <c r="H62" s="165">
        <v>1528</v>
      </c>
      <c r="I62" s="164">
        <v>0.88350785340314131</v>
      </c>
      <c r="J62" s="163">
        <v>-178</v>
      </c>
      <c r="K62" s="200">
        <v>1760</v>
      </c>
      <c r="L62" s="165">
        <v>1760</v>
      </c>
      <c r="M62" s="164">
        <v>1</v>
      </c>
      <c r="N62" s="163">
        <v>0</v>
      </c>
      <c r="O62" s="162">
        <v>0.76704545454545459</v>
      </c>
      <c r="P62" s="161">
        <v>0.86818181818181817</v>
      </c>
      <c r="Q62" s="160">
        <v>-0.10113636363636358</v>
      </c>
      <c r="R62" s="139"/>
      <c r="S62" s="139"/>
    </row>
    <row r="63" spans="1:19" x14ac:dyDescent="0.4">
      <c r="A63" s="169"/>
      <c r="B63" s="150"/>
      <c r="C63" s="149" t="s">
        <v>97</v>
      </c>
      <c r="D63" s="11" t="s">
        <v>0</v>
      </c>
      <c r="E63" s="147" t="s">
        <v>89</v>
      </c>
      <c r="F63" s="6" t="s">
        <v>88</v>
      </c>
      <c r="G63" s="146">
        <v>0</v>
      </c>
      <c r="H63" s="145">
        <v>0</v>
      </c>
      <c r="I63" s="144" t="e">
        <v>#DIV/0!</v>
      </c>
      <c r="J63" s="143">
        <v>0</v>
      </c>
      <c r="K63" s="198">
        <v>0</v>
      </c>
      <c r="L63" s="145">
        <v>0</v>
      </c>
      <c r="M63" s="144" t="e">
        <v>#DIV/0!</v>
      </c>
      <c r="N63" s="143">
        <v>0</v>
      </c>
      <c r="O63" s="142" t="e">
        <v>#DIV/0!</v>
      </c>
      <c r="P63" s="141" t="e">
        <v>#DIV/0!</v>
      </c>
      <c r="Q63" s="140" t="e">
        <v>#DIV/0!</v>
      </c>
      <c r="R63" s="139"/>
      <c r="S63" s="139"/>
    </row>
    <row r="64" spans="1:19" x14ac:dyDescent="0.4">
      <c r="A64" s="169"/>
      <c r="B64" s="159" t="s">
        <v>1</v>
      </c>
      <c r="C64" s="158"/>
      <c r="D64" s="175"/>
      <c r="E64" s="158"/>
      <c r="F64" s="174"/>
      <c r="G64" s="157">
        <v>2294</v>
      </c>
      <c r="H64" s="156">
        <v>1192</v>
      </c>
      <c r="I64" s="155">
        <v>1.924496644295302</v>
      </c>
      <c r="J64" s="154">
        <v>1102</v>
      </c>
      <c r="K64" s="157">
        <v>3230</v>
      </c>
      <c r="L64" s="156">
        <v>3095</v>
      </c>
      <c r="M64" s="155">
        <v>1.0436187399030694</v>
      </c>
      <c r="N64" s="154">
        <v>135</v>
      </c>
      <c r="O64" s="153">
        <v>0.71021671826625388</v>
      </c>
      <c r="P64" s="152">
        <v>0.38513731825525038</v>
      </c>
      <c r="Q64" s="151">
        <v>0.32507940001100349</v>
      </c>
      <c r="R64" s="139"/>
      <c r="S64" s="139"/>
    </row>
    <row r="65" spans="1:19" x14ac:dyDescent="0.4">
      <c r="A65" s="169"/>
      <c r="B65" s="169"/>
      <c r="C65" s="168" t="s">
        <v>104</v>
      </c>
      <c r="D65" s="167"/>
      <c r="E65" s="167"/>
      <c r="F65" s="6" t="s">
        <v>84</v>
      </c>
      <c r="G65" s="166">
        <v>428</v>
      </c>
      <c r="H65" s="165">
        <v>293</v>
      </c>
      <c r="I65" s="164">
        <v>1.4607508532423208</v>
      </c>
      <c r="J65" s="163">
        <v>135</v>
      </c>
      <c r="K65" s="166">
        <v>539</v>
      </c>
      <c r="L65" s="165">
        <v>541</v>
      </c>
      <c r="M65" s="164">
        <v>0.99630314232902029</v>
      </c>
      <c r="N65" s="163">
        <v>-2</v>
      </c>
      <c r="O65" s="162">
        <v>0.79406307977736545</v>
      </c>
      <c r="P65" s="161">
        <v>0.54158964879852123</v>
      </c>
      <c r="Q65" s="160">
        <v>0.25247343097884423</v>
      </c>
      <c r="R65" s="139"/>
      <c r="S65" s="139"/>
    </row>
    <row r="66" spans="1:19" x14ac:dyDescent="0.4">
      <c r="A66" s="169"/>
      <c r="B66" s="169"/>
      <c r="C66" s="168" t="s">
        <v>103</v>
      </c>
      <c r="D66" s="167"/>
      <c r="E66" s="167"/>
      <c r="F66" s="173"/>
      <c r="G66" s="166"/>
      <c r="H66" s="165"/>
      <c r="I66" s="164" t="e">
        <v>#DIV/0!</v>
      </c>
      <c r="J66" s="163">
        <v>0</v>
      </c>
      <c r="K66" s="166"/>
      <c r="L66" s="165"/>
      <c r="M66" s="164" t="e">
        <v>#DIV/0!</v>
      </c>
      <c r="N66" s="163">
        <v>0</v>
      </c>
      <c r="O66" s="162" t="e">
        <v>#DIV/0!</v>
      </c>
      <c r="P66" s="161" t="e">
        <v>#DIV/0!</v>
      </c>
      <c r="Q66" s="160" t="e">
        <v>#DIV/0!</v>
      </c>
      <c r="R66" s="139"/>
      <c r="S66" s="139"/>
    </row>
    <row r="67" spans="1:19" x14ac:dyDescent="0.4">
      <c r="A67" s="169"/>
      <c r="B67" s="169"/>
      <c r="C67" s="168" t="s">
        <v>102</v>
      </c>
      <c r="D67" s="167"/>
      <c r="E67" s="167"/>
      <c r="F67" s="173"/>
      <c r="G67" s="166"/>
      <c r="H67" s="165"/>
      <c r="I67" s="164" t="e">
        <v>#DIV/0!</v>
      </c>
      <c r="J67" s="163">
        <v>0</v>
      </c>
      <c r="K67" s="166"/>
      <c r="L67" s="165"/>
      <c r="M67" s="164" t="e">
        <v>#DIV/0!</v>
      </c>
      <c r="N67" s="163">
        <v>0</v>
      </c>
      <c r="O67" s="162" t="e">
        <v>#DIV/0!</v>
      </c>
      <c r="P67" s="161" t="e">
        <v>#DIV/0!</v>
      </c>
      <c r="Q67" s="160" t="e">
        <v>#DIV/0!</v>
      </c>
      <c r="R67" s="139"/>
      <c r="S67" s="139"/>
    </row>
    <row r="68" spans="1:19" x14ac:dyDescent="0.4">
      <c r="A68" s="169"/>
      <c r="B68" s="169"/>
      <c r="C68" s="168" t="s">
        <v>101</v>
      </c>
      <c r="D68" s="167"/>
      <c r="E68" s="167"/>
      <c r="F68" s="6" t="s">
        <v>84</v>
      </c>
      <c r="G68" s="166">
        <v>718</v>
      </c>
      <c r="H68" s="165">
        <v>441</v>
      </c>
      <c r="I68" s="164">
        <v>1.6281179138321995</v>
      </c>
      <c r="J68" s="163">
        <v>277</v>
      </c>
      <c r="K68" s="166">
        <v>1080</v>
      </c>
      <c r="L68" s="165">
        <v>986</v>
      </c>
      <c r="M68" s="164">
        <v>1.0953346855983772</v>
      </c>
      <c r="N68" s="163">
        <v>94</v>
      </c>
      <c r="O68" s="162">
        <v>0.66481481481481486</v>
      </c>
      <c r="P68" s="161">
        <v>0.44726166328600403</v>
      </c>
      <c r="Q68" s="160">
        <v>0.21755315152881083</v>
      </c>
      <c r="R68" s="139"/>
      <c r="S68" s="139"/>
    </row>
    <row r="69" spans="1:19" x14ac:dyDescent="0.4">
      <c r="A69" s="150"/>
      <c r="B69" s="150"/>
      <c r="C69" s="149" t="s">
        <v>90</v>
      </c>
      <c r="D69" s="147"/>
      <c r="E69" s="147"/>
      <c r="F69" s="12" t="s">
        <v>84</v>
      </c>
      <c r="G69" s="146">
        <v>1148</v>
      </c>
      <c r="H69" s="145">
        <v>458</v>
      </c>
      <c r="I69" s="144">
        <v>2.5065502183406112</v>
      </c>
      <c r="J69" s="143">
        <v>690</v>
      </c>
      <c r="K69" s="146">
        <v>1611</v>
      </c>
      <c r="L69" s="145">
        <v>1568</v>
      </c>
      <c r="M69" s="144">
        <v>1.0274234693877551</v>
      </c>
      <c r="N69" s="143">
        <v>43</v>
      </c>
      <c r="O69" s="142">
        <v>0.71260086902545006</v>
      </c>
      <c r="P69" s="141">
        <v>0.29209183673469385</v>
      </c>
      <c r="Q69" s="140">
        <v>0.4205090322907562</v>
      </c>
      <c r="R69" s="139"/>
      <c r="S69" s="139"/>
    </row>
    <row r="70" spans="1:19" x14ac:dyDescent="0.4">
      <c r="G70" s="138"/>
      <c r="H70" s="138"/>
      <c r="I70" s="138"/>
      <c r="J70" s="138"/>
      <c r="K70" s="138"/>
      <c r="L70" s="138"/>
      <c r="M70" s="138"/>
      <c r="N70" s="138"/>
      <c r="O70" s="137"/>
      <c r="P70" s="137"/>
      <c r="Q70" s="137"/>
    </row>
    <row r="71" spans="1:19" x14ac:dyDescent="0.4">
      <c r="C71" s="8" t="s">
        <v>83</v>
      </c>
    </row>
    <row r="72" spans="1:19" x14ac:dyDescent="0.4">
      <c r="C72" s="9" t="s">
        <v>82</v>
      </c>
    </row>
    <row r="73" spans="1:19" x14ac:dyDescent="0.4">
      <c r="C73" s="8" t="s">
        <v>81</v>
      </c>
    </row>
    <row r="74" spans="1:19" x14ac:dyDescent="0.4">
      <c r="C74" s="8" t="s">
        <v>80</v>
      </c>
    </row>
    <row r="75" spans="1:19" x14ac:dyDescent="0.4">
      <c r="C75" s="8" t="s">
        <v>79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h26'!A1" display="'h26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showGridLines="0" zoomScale="90" zoomScaleNormal="90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36" customWidth="1"/>
    <col min="2" max="2" width="1.125" style="136" customWidth="1"/>
    <col min="3" max="3" width="6.75" style="136" customWidth="1"/>
    <col min="4" max="4" width="2.625" style="136" bestFit="1" customWidth="1"/>
    <col min="5" max="5" width="7.125" style="136" bestFit="1" customWidth="1"/>
    <col min="6" max="6" width="6.375" style="136" customWidth="1"/>
    <col min="7" max="8" width="12.75" style="136" bestFit="1" customWidth="1"/>
    <col min="9" max="9" width="7.625" style="136" customWidth="1"/>
    <col min="10" max="10" width="9.625" style="136" customWidth="1"/>
    <col min="11" max="12" width="12.75" style="136" bestFit="1" customWidth="1"/>
    <col min="13" max="13" width="7.625" style="136" customWidth="1"/>
    <col min="14" max="16" width="9.625" style="136" customWidth="1"/>
    <col min="17" max="17" width="8.625" style="136" customWidth="1"/>
    <col min="18" max="16384" width="9" style="136"/>
  </cols>
  <sheetData>
    <row r="1" spans="1:19" ht="17.25" customHeight="1" thickBot="1" x14ac:dyDescent="0.45">
      <c r="A1" s="281" t="str">
        <f>'h26'!A1</f>
        <v>平成26年度</v>
      </c>
      <c r="B1" s="281"/>
      <c r="C1" s="281"/>
      <c r="D1" s="281"/>
      <c r="E1" s="89"/>
      <c r="F1" s="89"/>
      <c r="G1" s="89"/>
      <c r="H1" s="89"/>
      <c r="I1" s="89"/>
      <c r="J1" s="92" t="str">
        <f ca="1">RIGHT(CELL("filename",$A$1),LEN(CELL("filename",$A$1))-FIND("]",CELL("filename",$A$1)))</f>
        <v>２月（下旬）</v>
      </c>
      <c r="K1" s="93" t="s">
        <v>72</v>
      </c>
      <c r="L1" s="89"/>
      <c r="M1" s="89"/>
      <c r="N1" s="89"/>
      <c r="O1" s="89"/>
      <c r="P1" s="89"/>
      <c r="Q1" s="89"/>
    </row>
    <row r="2" spans="1:19" x14ac:dyDescent="0.4">
      <c r="A2" s="299">
        <v>27</v>
      </c>
      <c r="B2" s="284"/>
      <c r="C2" s="1">
        <v>2015</v>
      </c>
      <c r="D2" s="2" t="s">
        <v>141</v>
      </c>
      <c r="E2" s="2">
        <v>2</v>
      </c>
      <c r="F2" s="2" t="s">
        <v>140</v>
      </c>
      <c r="G2" s="291" t="s">
        <v>139</v>
      </c>
      <c r="H2" s="284"/>
      <c r="I2" s="284"/>
      <c r="J2" s="292"/>
      <c r="K2" s="284" t="s">
        <v>138</v>
      </c>
      <c r="L2" s="284"/>
      <c r="M2" s="284"/>
      <c r="N2" s="284"/>
      <c r="O2" s="291" t="s">
        <v>137</v>
      </c>
      <c r="P2" s="284"/>
      <c r="Q2" s="302"/>
    </row>
    <row r="3" spans="1:19" x14ac:dyDescent="0.4">
      <c r="A3" s="295" t="s">
        <v>136</v>
      </c>
      <c r="B3" s="296"/>
      <c r="C3" s="296"/>
      <c r="D3" s="296"/>
      <c r="E3" s="296"/>
      <c r="F3" s="296"/>
      <c r="G3" s="293" t="s">
        <v>376</v>
      </c>
      <c r="H3" s="287" t="s">
        <v>375</v>
      </c>
      <c r="I3" s="289" t="s">
        <v>133</v>
      </c>
      <c r="J3" s="290"/>
      <c r="K3" s="285" t="s">
        <v>376</v>
      </c>
      <c r="L3" s="287" t="s">
        <v>375</v>
      </c>
      <c r="M3" s="289" t="s">
        <v>133</v>
      </c>
      <c r="N3" s="290"/>
      <c r="O3" s="303" t="s">
        <v>376</v>
      </c>
      <c r="P3" s="282" t="s">
        <v>375</v>
      </c>
      <c r="Q3" s="300" t="s">
        <v>131</v>
      </c>
    </row>
    <row r="4" spans="1:19" ht="14.25" thickBot="1" x14ac:dyDescent="0.45">
      <c r="A4" s="297"/>
      <c r="B4" s="298"/>
      <c r="C4" s="298"/>
      <c r="D4" s="298"/>
      <c r="E4" s="298"/>
      <c r="F4" s="298"/>
      <c r="G4" s="294"/>
      <c r="H4" s="288"/>
      <c r="I4" s="3" t="s">
        <v>132</v>
      </c>
      <c r="J4" s="4" t="s">
        <v>131</v>
      </c>
      <c r="K4" s="286"/>
      <c r="L4" s="288"/>
      <c r="M4" s="3" t="s">
        <v>132</v>
      </c>
      <c r="N4" s="4" t="s">
        <v>131</v>
      </c>
      <c r="O4" s="304"/>
      <c r="P4" s="283"/>
      <c r="Q4" s="301"/>
    </row>
    <row r="5" spans="1:19" x14ac:dyDescent="0.4">
      <c r="A5" s="176" t="s">
        <v>149</v>
      </c>
      <c r="B5" s="195"/>
      <c r="C5" s="195"/>
      <c r="D5" s="195"/>
      <c r="E5" s="195"/>
      <c r="F5" s="195"/>
      <c r="G5" s="194">
        <v>128551</v>
      </c>
      <c r="H5" s="193">
        <v>124415</v>
      </c>
      <c r="I5" s="192">
        <v>1.0332435799541857</v>
      </c>
      <c r="J5" s="191">
        <v>4136</v>
      </c>
      <c r="K5" s="194">
        <v>171166</v>
      </c>
      <c r="L5" s="193">
        <v>161377</v>
      </c>
      <c r="M5" s="192">
        <v>1.0606592017449823</v>
      </c>
      <c r="N5" s="191">
        <v>9789</v>
      </c>
      <c r="O5" s="190">
        <v>0.75103116273091619</v>
      </c>
      <c r="P5" s="189">
        <v>0.77095868680171276</v>
      </c>
      <c r="Q5" s="188">
        <v>-1.9927524070796565E-2</v>
      </c>
      <c r="R5" s="139"/>
      <c r="S5" s="139"/>
    </row>
    <row r="6" spans="1:19" x14ac:dyDescent="0.4">
      <c r="A6" s="159" t="s">
        <v>129</v>
      </c>
      <c r="B6" s="158" t="s">
        <v>128</v>
      </c>
      <c r="C6" s="158"/>
      <c r="D6" s="158"/>
      <c r="E6" s="158"/>
      <c r="F6" s="158"/>
      <c r="G6" s="157">
        <v>50876</v>
      </c>
      <c r="H6" s="156">
        <v>52183</v>
      </c>
      <c r="I6" s="155">
        <v>0.97495352892704523</v>
      </c>
      <c r="J6" s="154">
        <v>-1307</v>
      </c>
      <c r="K6" s="177">
        <v>68969</v>
      </c>
      <c r="L6" s="156">
        <v>66080</v>
      </c>
      <c r="M6" s="155">
        <v>1.0437197336561743</v>
      </c>
      <c r="N6" s="154">
        <v>2889</v>
      </c>
      <c r="O6" s="153">
        <v>0.73766474793022951</v>
      </c>
      <c r="P6" s="152">
        <v>0.78969430992736078</v>
      </c>
      <c r="Q6" s="151">
        <v>-5.2029561997131268E-2</v>
      </c>
      <c r="R6" s="139"/>
      <c r="S6" s="139"/>
    </row>
    <row r="7" spans="1:19" x14ac:dyDescent="0.4">
      <c r="A7" s="169"/>
      <c r="B7" s="159" t="s">
        <v>127</v>
      </c>
      <c r="C7" s="158"/>
      <c r="D7" s="158"/>
      <c r="E7" s="158"/>
      <c r="F7" s="158"/>
      <c r="G7" s="157">
        <v>31505</v>
      </c>
      <c r="H7" s="156">
        <v>32201</v>
      </c>
      <c r="I7" s="155">
        <v>0.97838576441725411</v>
      </c>
      <c r="J7" s="154">
        <v>-696</v>
      </c>
      <c r="K7" s="157">
        <v>46194</v>
      </c>
      <c r="L7" s="156">
        <v>42113</v>
      </c>
      <c r="M7" s="155">
        <v>1.0969059435328758</v>
      </c>
      <c r="N7" s="154">
        <v>4081</v>
      </c>
      <c r="O7" s="153">
        <v>0.68201498030047192</v>
      </c>
      <c r="P7" s="152">
        <v>0.76463324864056226</v>
      </c>
      <c r="Q7" s="151">
        <v>-8.2618268340090339E-2</v>
      </c>
      <c r="R7" s="139"/>
      <c r="S7" s="139"/>
    </row>
    <row r="8" spans="1:19" x14ac:dyDescent="0.4">
      <c r="A8" s="169"/>
      <c r="B8" s="169"/>
      <c r="C8" s="168" t="s">
        <v>98</v>
      </c>
      <c r="D8" s="5"/>
      <c r="E8" s="167"/>
      <c r="F8" s="6" t="s">
        <v>84</v>
      </c>
      <c r="G8" s="166">
        <v>26454</v>
      </c>
      <c r="H8" s="165">
        <v>28227</v>
      </c>
      <c r="I8" s="164">
        <v>0.93718779891593151</v>
      </c>
      <c r="J8" s="163">
        <v>-1773</v>
      </c>
      <c r="K8" s="166">
        <v>38194</v>
      </c>
      <c r="L8" s="165">
        <v>37105</v>
      </c>
      <c r="M8" s="164">
        <v>1.0293491443201725</v>
      </c>
      <c r="N8" s="163">
        <v>1089</v>
      </c>
      <c r="O8" s="162">
        <v>0.69262187778185058</v>
      </c>
      <c r="P8" s="161">
        <v>0.7607330548443606</v>
      </c>
      <c r="Q8" s="160">
        <v>-6.811117706251002E-2</v>
      </c>
      <c r="R8" s="139"/>
      <c r="S8" s="139"/>
    </row>
    <row r="9" spans="1:19" x14ac:dyDescent="0.4">
      <c r="A9" s="169"/>
      <c r="B9" s="169"/>
      <c r="C9" s="168" t="s">
        <v>112</v>
      </c>
      <c r="D9" s="167"/>
      <c r="E9" s="167"/>
      <c r="F9" s="6" t="s">
        <v>84</v>
      </c>
      <c r="G9" s="166">
        <v>5051</v>
      </c>
      <c r="H9" s="165">
        <v>3526</v>
      </c>
      <c r="I9" s="164">
        <v>1.4325014180374362</v>
      </c>
      <c r="J9" s="163">
        <v>1525</v>
      </c>
      <c r="K9" s="166">
        <v>8000</v>
      </c>
      <c r="L9" s="165">
        <v>4000</v>
      </c>
      <c r="M9" s="164">
        <v>2</v>
      </c>
      <c r="N9" s="163">
        <v>4000</v>
      </c>
      <c r="O9" s="162">
        <v>0.63137500000000002</v>
      </c>
      <c r="P9" s="161">
        <v>0.88149999999999995</v>
      </c>
      <c r="Q9" s="160">
        <v>-0.25012499999999993</v>
      </c>
      <c r="R9" s="139"/>
      <c r="S9" s="139"/>
    </row>
    <row r="10" spans="1:19" x14ac:dyDescent="0.4">
      <c r="A10" s="169"/>
      <c r="B10" s="169"/>
      <c r="C10" s="168" t="s">
        <v>96</v>
      </c>
      <c r="D10" s="167"/>
      <c r="E10" s="167"/>
      <c r="F10" s="173"/>
      <c r="G10" s="166">
        <v>0</v>
      </c>
      <c r="H10" s="165">
        <v>0</v>
      </c>
      <c r="I10" s="164" t="e">
        <v>#DIV/0!</v>
      </c>
      <c r="J10" s="163">
        <v>0</v>
      </c>
      <c r="K10" s="166">
        <v>0</v>
      </c>
      <c r="L10" s="165">
        <v>0</v>
      </c>
      <c r="M10" s="164" t="e">
        <v>#DIV/0!</v>
      </c>
      <c r="N10" s="163">
        <v>0</v>
      </c>
      <c r="O10" s="162" t="e">
        <v>#DIV/0!</v>
      </c>
      <c r="P10" s="161" t="e">
        <v>#DIV/0!</v>
      </c>
      <c r="Q10" s="160" t="e">
        <v>#DIV/0!</v>
      </c>
      <c r="R10" s="139"/>
      <c r="S10" s="139"/>
    </row>
    <row r="11" spans="1:19" x14ac:dyDescent="0.4">
      <c r="A11" s="169"/>
      <c r="B11" s="169"/>
      <c r="C11" s="168" t="s">
        <v>97</v>
      </c>
      <c r="D11" s="167"/>
      <c r="E11" s="167"/>
      <c r="F11" s="173"/>
      <c r="G11" s="166">
        <v>0</v>
      </c>
      <c r="H11" s="165">
        <v>0</v>
      </c>
      <c r="I11" s="164" t="e">
        <v>#DIV/0!</v>
      </c>
      <c r="J11" s="163">
        <v>0</v>
      </c>
      <c r="K11" s="166">
        <v>0</v>
      </c>
      <c r="L11" s="165">
        <v>0</v>
      </c>
      <c r="M11" s="164" t="e">
        <v>#DIV/0!</v>
      </c>
      <c r="N11" s="163">
        <v>0</v>
      </c>
      <c r="O11" s="162" t="e">
        <v>#DIV/0!</v>
      </c>
      <c r="P11" s="161" t="e">
        <v>#DIV/0!</v>
      </c>
      <c r="Q11" s="160" t="e">
        <v>#DIV/0!</v>
      </c>
      <c r="R11" s="139"/>
      <c r="S11" s="139"/>
    </row>
    <row r="12" spans="1:19" x14ac:dyDescent="0.4">
      <c r="A12" s="169"/>
      <c r="B12" s="169"/>
      <c r="C12" s="168" t="s">
        <v>93</v>
      </c>
      <c r="D12" s="167"/>
      <c r="E12" s="167"/>
      <c r="F12" s="173"/>
      <c r="G12" s="166">
        <v>0</v>
      </c>
      <c r="H12" s="165">
        <v>0</v>
      </c>
      <c r="I12" s="164" t="e">
        <v>#DIV/0!</v>
      </c>
      <c r="J12" s="163">
        <v>0</v>
      </c>
      <c r="K12" s="166">
        <v>0</v>
      </c>
      <c r="L12" s="165">
        <v>0</v>
      </c>
      <c r="M12" s="164" t="e">
        <v>#DIV/0!</v>
      </c>
      <c r="N12" s="163">
        <v>0</v>
      </c>
      <c r="O12" s="162" t="e">
        <v>#DIV/0!</v>
      </c>
      <c r="P12" s="161" t="e">
        <v>#DIV/0!</v>
      </c>
      <c r="Q12" s="160" t="e">
        <v>#DIV/0!</v>
      </c>
      <c r="R12" s="139"/>
      <c r="S12" s="139"/>
    </row>
    <row r="13" spans="1:19" x14ac:dyDescent="0.4">
      <c r="A13" s="169"/>
      <c r="B13" s="169"/>
      <c r="C13" s="168" t="s">
        <v>91</v>
      </c>
      <c r="D13" s="167"/>
      <c r="E13" s="167"/>
      <c r="F13" s="6" t="s">
        <v>84</v>
      </c>
      <c r="G13" s="166">
        <v>0</v>
      </c>
      <c r="H13" s="165">
        <v>448</v>
      </c>
      <c r="I13" s="164">
        <v>0</v>
      </c>
      <c r="J13" s="163">
        <v>-448</v>
      </c>
      <c r="K13" s="166">
        <v>0</v>
      </c>
      <c r="L13" s="165">
        <v>1008</v>
      </c>
      <c r="M13" s="164">
        <v>0</v>
      </c>
      <c r="N13" s="163">
        <v>-1008</v>
      </c>
      <c r="O13" s="162" t="e">
        <v>#DIV/0!</v>
      </c>
      <c r="P13" s="161">
        <v>0.44444444444444442</v>
      </c>
      <c r="Q13" s="160" t="e">
        <v>#DIV/0!</v>
      </c>
      <c r="R13" s="139"/>
      <c r="S13" s="139"/>
    </row>
    <row r="14" spans="1:19" x14ac:dyDescent="0.4">
      <c r="A14" s="169"/>
      <c r="B14" s="169"/>
      <c r="C14" s="168" t="s">
        <v>110</v>
      </c>
      <c r="D14" s="167"/>
      <c r="E14" s="167"/>
      <c r="F14" s="173"/>
      <c r="G14" s="166">
        <v>0</v>
      </c>
      <c r="H14" s="165">
        <v>0</v>
      </c>
      <c r="I14" s="164" t="e">
        <v>#DIV/0!</v>
      </c>
      <c r="J14" s="163">
        <v>0</v>
      </c>
      <c r="K14" s="166">
        <v>0</v>
      </c>
      <c r="L14" s="165">
        <v>0</v>
      </c>
      <c r="M14" s="164" t="e">
        <v>#DIV/0!</v>
      </c>
      <c r="N14" s="163">
        <v>0</v>
      </c>
      <c r="O14" s="162" t="e">
        <v>#DIV/0!</v>
      </c>
      <c r="P14" s="161" t="e">
        <v>#DIV/0!</v>
      </c>
      <c r="Q14" s="160" t="e">
        <v>#DIV/0!</v>
      </c>
      <c r="R14" s="139"/>
      <c r="S14" s="139"/>
    </row>
    <row r="15" spans="1:19" x14ac:dyDescent="0.4">
      <c r="A15" s="169"/>
      <c r="B15" s="169"/>
      <c r="C15" s="168" t="s">
        <v>90</v>
      </c>
      <c r="D15" s="167"/>
      <c r="E15" s="167"/>
      <c r="F15" s="173"/>
      <c r="G15" s="166">
        <v>0</v>
      </c>
      <c r="H15" s="165">
        <v>0</v>
      </c>
      <c r="I15" s="164" t="e">
        <v>#DIV/0!</v>
      </c>
      <c r="J15" s="163">
        <v>0</v>
      </c>
      <c r="K15" s="166">
        <v>0</v>
      </c>
      <c r="L15" s="165">
        <v>0</v>
      </c>
      <c r="M15" s="164" t="e">
        <v>#DIV/0!</v>
      </c>
      <c r="N15" s="163">
        <v>0</v>
      </c>
      <c r="O15" s="162" t="e">
        <v>#DIV/0!</v>
      </c>
      <c r="P15" s="161" t="e">
        <v>#DIV/0!</v>
      </c>
      <c r="Q15" s="160" t="e">
        <v>#DIV/0!</v>
      </c>
      <c r="R15" s="139"/>
      <c r="S15" s="139"/>
    </row>
    <row r="16" spans="1:19" x14ac:dyDescent="0.4">
      <c r="A16" s="169"/>
      <c r="B16" s="169"/>
      <c r="C16" s="149" t="s">
        <v>126</v>
      </c>
      <c r="D16" s="147"/>
      <c r="E16" s="147"/>
      <c r="F16" s="187"/>
      <c r="G16" s="146">
        <v>0</v>
      </c>
      <c r="H16" s="145">
        <v>0</v>
      </c>
      <c r="I16" s="144" t="e">
        <v>#DIV/0!</v>
      </c>
      <c r="J16" s="143">
        <v>0</v>
      </c>
      <c r="K16" s="146">
        <v>0</v>
      </c>
      <c r="L16" s="145">
        <v>0</v>
      </c>
      <c r="M16" s="144" t="e">
        <v>#DIV/0!</v>
      </c>
      <c r="N16" s="143">
        <v>0</v>
      </c>
      <c r="O16" s="142" t="e">
        <v>#DIV/0!</v>
      </c>
      <c r="P16" s="141" t="e">
        <v>#DIV/0!</v>
      </c>
      <c r="Q16" s="140" t="e">
        <v>#DIV/0!</v>
      </c>
      <c r="R16" s="139"/>
      <c r="S16" s="139"/>
    </row>
    <row r="17" spans="1:19" x14ac:dyDescent="0.4">
      <c r="A17" s="169"/>
      <c r="B17" s="159" t="s">
        <v>125</v>
      </c>
      <c r="C17" s="158"/>
      <c r="D17" s="158"/>
      <c r="E17" s="158"/>
      <c r="F17" s="174"/>
      <c r="G17" s="157">
        <v>18970</v>
      </c>
      <c r="H17" s="156">
        <v>19535</v>
      </c>
      <c r="I17" s="155">
        <v>0.97107755310980293</v>
      </c>
      <c r="J17" s="154">
        <v>-565</v>
      </c>
      <c r="K17" s="157">
        <v>22135</v>
      </c>
      <c r="L17" s="156">
        <v>23255</v>
      </c>
      <c r="M17" s="155">
        <v>0.95183831434100197</v>
      </c>
      <c r="N17" s="154">
        <v>-1120</v>
      </c>
      <c r="O17" s="153">
        <v>0.85701377908290033</v>
      </c>
      <c r="P17" s="152">
        <v>0.84003440120404216</v>
      </c>
      <c r="Q17" s="151">
        <v>1.6979377878858171E-2</v>
      </c>
      <c r="R17" s="139"/>
      <c r="S17" s="139"/>
    </row>
    <row r="18" spans="1:19" x14ac:dyDescent="0.4">
      <c r="A18" s="169"/>
      <c r="B18" s="169"/>
      <c r="C18" s="168" t="s">
        <v>98</v>
      </c>
      <c r="D18" s="167"/>
      <c r="E18" s="167"/>
      <c r="F18" s="173"/>
      <c r="G18" s="166">
        <v>0</v>
      </c>
      <c r="H18" s="165">
        <v>0</v>
      </c>
      <c r="I18" s="164" t="e">
        <v>#DIV/0!</v>
      </c>
      <c r="J18" s="163">
        <v>0</v>
      </c>
      <c r="K18" s="200">
        <v>0</v>
      </c>
      <c r="L18" s="165">
        <v>0</v>
      </c>
      <c r="M18" s="164" t="e">
        <v>#DIV/0!</v>
      </c>
      <c r="N18" s="163">
        <v>0</v>
      </c>
      <c r="O18" s="162" t="e">
        <v>#DIV/0!</v>
      </c>
      <c r="P18" s="161" t="e">
        <v>#DIV/0!</v>
      </c>
      <c r="Q18" s="160" t="e">
        <v>#DIV/0!</v>
      </c>
      <c r="R18" s="139"/>
      <c r="S18" s="139"/>
    </row>
    <row r="19" spans="1:19" x14ac:dyDescent="0.4">
      <c r="A19" s="169"/>
      <c r="B19" s="169"/>
      <c r="C19" s="168" t="s">
        <v>96</v>
      </c>
      <c r="D19" s="167"/>
      <c r="E19" s="167"/>
      <c r="F19" s="6" t="s">
        <v>84</v>
      </c>
      <c r="G19" s="166">
        <v>2702</v>
      </c>
      <c r="H19" s="165">
        <v>2903</v>
      </c>
      <c r="I19" s="164">
        <v>0.9307612814330003</v>
      </c>
      <c r="J19" s="163">
        <v>-201</v>
      </c>
      <c r="K19" s="200">
        <v>3510</v>
      </c>
      <c r="L19" s="165">
        <v>3520</v>
      </c>
      <c r="M19" s="164">
        <v>0.99715909090909094</v>
      </c>
      <c r="N19" s="163">
        <v>-10</v>
      </c>
      <c r="O19" s="162">
        <v>0.76980056980056977</v>
      </c>
      <c r="P19" s="161">
        <v>0.82471590909090908</v>
      </c>
      <c r="Q19" s="160">
        <v>-5.4915339290339316E-2</v>
      </c>
      <c r="R19" s="139"/>
      <c r="S19" s="139"/>
    </row>
    <row r="20" spans="1:19" x14ac:dyDescent="0.4">
      <c r="A20" s="169"/>
      <c r="B20" s="169"/>
      <c r="C20" s="168" t="s">
        <v>97</v>
      </c>
      <c r="D20" s="167"/>
      <c r="E20" s="167"/>
      <c r="F20" s="6" t="s">
        <v>84</v>
      </c>
      <c r="G20" s="166">
        <v>5970</v>
      </c>
      <c r="H20" s="165">
        <v>6020</v>
      </c>
      <c r="I20" s="164">
        <v>0.99169435215946844</v>
      </c>
      <c r="J20" s="163">
        <v>-50</v>
      </c>
      <c r="K20" s="200">
        <v>6965</v>
      </c>
      <c r="L20" s="165">
        <v>6965</v>
      </c>
      <c r="M20" s="164">
        <v>1</v>
      </c>
      <c r="N20" s="163">
        <v>0</v>
      </c>
      <c r="O20" s="162">
        <v>0.8571428571428571</v>
      </c>
      <c r="P20" s="161">
        <v>0.86432160804020097</v>
      </c>
      <c r="Q20" s="160">
        <v>-7.1787508973438774E-3</v>
      </c>
      <c r="R20" s="139"/>
      <c r="S20" s="139"/>
    </row>
    <row r="21" spans="1:19" x14ac:dyDescent="0.4">
      <c r="A21" s="169"/>
      <c r="B21" s="169"/>
      <c r="C21" s="168" t="s">
        <v>98</v>
      </c>
      <c r="D21" s="5" t="s">
        <v>0</v>
      </c>
      <c r="E21" s="167" t="s">
        <v>89</v>
      </c>
      <c r="F21" s="6" t="s">
        <v>84</v>
      </c>
      <c r="G21" s="166">
        <v>1818</v>
      </c>
      <c r="H21" s="165">
        <v>1742</v>
      </c>
      <c r="I21" s="164">
        <v>1.0436280137772675</v>
      </c>
      <c r="J21" s="163">
        <v>76</v>
      </c>
      <c r="K21" s="200">
        <v>2320</v>
      </c>
      <c r="L21" s="165">
        <v>2320</v>
      </c>
      <c r="M21" s="164">
        <v>1</v>
      </c>
      <c r="N21" s="163">
        <v>0</v>
      </c>
      <c r="O21" s="162">
        <v>0.7836206896551724</v>
      </c>
      <c r="P21" s="161">
        <v>0.75086206896551722</v>
      </c>
      <c r="Q21" s="160">
        <v>3.2758620689655182E-2</v>
      </c>
      <c r="R21" s="139"/>
      <c r="S21" s="139"/>
    </row>
    <row r="22" spans="1:19" x14ac:dyDescent="0.4">
      <c r="A22" s="169"/>
      <c r="B22" s="169"/>
      <c r="C22" s="168" t="s">
        <v>98</v>
      </c>
      <c r="D22" s="5" t="s">
        <v>0</v>
      </c>
      <c r="E22" s="167" t="s">
        <v>123</v>
      </c>
      <c r="F22" s="6" t="s">
        <v>84</v>
      </c>
      <c r="G22" s="166">
        <v>1007</v>
      </c>
      <c r="H22" s="165">
        <v>865</v>
      </c>
      <c r="I22" s="164">
        <v>1.1641618497109827</v>
      </c>
      <c r="J22" s="163">
        <v>142</v>
      </c>
      <c r="K22" s="200">
        <v>1160</v>
      </c>
      <c r="L22" s="165">
        <v>1195</v>
      </c>
      <c r="M22" s="164">
        <v>0.97071129707112969</v>
      </c>
      <c r="N22" s="163">
        <v>-35</v>
      </c>
      <c r="O22" s="162">
        <v>0.86810344827586206</v>
      </c>
      <c r="P22" s="161">
        <v>0.72384937238493718</v>
      </c>
      <c r="Q22" s="160">
        <v>0.14425407589092487</v>
      </c>
      <c r="R22" s="139"/>
      <c r="S22" s="139"/>
    </row>
    <row r="23" spans="1:19" x14ac:dyDescent="0.4">
      <c r="A23" s="169"/>
      <c r="B23" s="169"/>
      <c r="C23" s="168" t="s">
        <v>98</v>
      </c>
      <c r="D23" s="5" t="s">
        <v>0</v>
      </c>
      <c r="E23" s="167" t="s">
        <v>124</v>
      </c>
      <c r="F23" s="6" t="s">
        <v>88</v>
      </c>
      <c r="G23" s="166">
        <v>0</v>
      </c>
      <c r="H23" s="165">
        <v>0</v>
      </c>
      <c r="I23" s="164" t="e">
        <v>#DIV/0!</v>
      </c>
      <c r="J23" s="163">
        <v>0</v>
      </c>
      <c r="K23" s="200">
        <v>0</v>
      </c>
      <c r="L23" s="165">
        <v>0</v>
      </c>
      <c r="M23" s="164" t="e">
        <v>#DIV/0!</v>
      </c>
      <c r="N23" s="163">
        <v>0</v>
      </c>
      <c r="O23" s="162" t="e">
        <v>#DIV/0!</v>
      </c>
      <c r="P23" s="161" t="e">
        <v>#DIV/0!</v>
      </c>
      <c r="Q23" s="160" t="e">
        <v>#DIV/0!</v>
      </c>
      <c r="R23" s="139"/>
      <c r="S23" s="139"/>
    </row>
    <row r="24" spans="1:19" x14ac:dyDescent="0.4">
      <c r="A24" s="169"/>
      <c r="B24" s="169"/>
      <c r="C24" s="168" t="s">
        <v>96</v>
      </c>
      <c r="D24" s="5" t="s">
        <v>0</v>
      </c>
      <c r="E24" s="167" t="s">
        <v>89</v>
      </c>
      <c r="F24" s="6" t="s">
        <v>84</v>
      </c>
      <c r="G24" s="166">
        <v>1046</v>
      </c>
      <c r="H24" s="165">
        <v>1088</v>
      </c>
      <c r="I24" s="164">
        <v>0.96139705882352944</v>
      </c>
      <c r="J24" s="163">
        <v>-42</v>
      </c>
      <c r="K24" s="200">
        <v>1195</v>
      </c>
      <c r="L24" s="165">
        <v>1200</v>
      </c>
      <c r="M24" s="164">
        <v>0.99583333333333335</v>
      </c>
      <c r="N24" s="163">
        <v>-5</v>
      </c>
      <c r="O24" s="162">
        <v>0.87531380753138077</v>
      </c>
      <c r="P24" s="161">
        <v>0.90666666666666662</v>
      </c>
      <c r="Q24" s="160">
        <v>-3.1352859135285849E-2</v>
      </c>
      <c r="R24" s="139"/>
      <c r="S24" s="139"/>
    </row>
    <row r="25" spans="1:19" x14ac:dyDescent="0.4">
      <c r="A25" s="169"/>
      <c r="B25" s="169"/>
      <c r="C25" s="168" t="s">
        <v>96</v>
      </c>
      <c r="D25" s="5" t="s">
        <v>0</v>
      </c>
      <c r="E25" s="167" t="s">
        <v>123</v>
      </c>
      <c r="F25" s="173"/>
      <c r="G25" s="166">
        <v>0</v>
      </c>
      <c r="H25" s="165">
        <v>0</v>
      </c>
      <c r="I25" s="164" t="e">
        <v>#DIV/0!</v>
      </c>
      <c r="J25" s="163">
        <v>0</v>
      </c>
      <c r="K25" s="200">
        <v>0</v>
      </c>
      <c r="L25" s="165">
        <v>0</v>
      </c>
      <c r="M25" s="164" t="e">
        <v>#DIV/0!</v>
      </c>
      <c r="N25" s="163">
        <v>0</v>
      </c>
      <c r="O25" s="162" t="e">
        <v>#DIV/0!</v>
      </c>
      <c r="P25" s="161" t="e">
        <v>#DIV/0!</v>
      </c>
      <c r="Q25" s="160" t="e">
        <v>#DIV/0!</v>
      </c>
      <c r="R25" s="139"/>
      <c r="S25" s="139"/>
    </row>
    <row r="26" spans="1:19" x14ac:dyDescent="0.4">
      <c r="A26" s="169"/>
      <c r="B26" s="169"/>
      <c r="C26" s="168" t="s">
        <v>90</v>
      </c>
      <c r="D26" s="5" t="s">
        <v>0</v>
      </c>
      <c r="E26" s="167" t="s">
        <v>89</v>
      </c>
      <c r="F26" s="173"/>
      <c r="G26" s="166">
        <v>0</v>
      </c>
      <c r="H26" s="165">
        <v>0</v>
      </c>
      <c r="I26" s="164" t="e">
        <v>#DIV/0!</v>
      </c>
      <c r="J26" s="163">
        <v>0</v>
      </c>
      <c r="K26" s="200">
        <v>0</v>
      </c>
      <c r="L26" s="165">
        <v>0</v>
      </c>
      <c r="M26" s="164" t="e">
        <v>#DIV/0!</v>
      </c>
      <c r="N26" s="163">
        <v>0</v>
      </c>
      <c r="O26" s="162" t="e">
        <v>#DIV/0!</v>
      </c>
      <c r="P26" s="161" t="e">
        <v>#DIV/0!</v>
      </c>
      <c r="Q26" s="160" t="e">
        <v>#DIV/0!</v>
      </c>
      <c r="R26" s="139"/>
      <c r="S26" s="139"/>
    </row>
    <row r="27" spans="1:19" x14ac:dyDescent="0.4">
      <c r="A27" s="169"/>
      <c r="B27" s="169"/>
      <c r="C27" s="168" t="s">
        <v>93</v>
      </c>
      <c r="D27" s="5" t="s">
        <v>0</v>
      </c>
      <c r="E27" s="167" t="s">
        <v>89</v>
      </c>
      <c r="F27" s="173"/>
      <c r="G27" s="166">
        <v>0</v>
      </c>
      <c r="H27" s="165">
        <v>0</v>
      </c>
      <c r="I27" s="164" t="e">
        <v>#DIV/0!</v>
      </c>
      <c r="J27" s="163">
        <v>0</v>
      </c>
      <c r="K27" s="200">
        <v>0</v>
      </c>
      <c r="L27" s="165">
        <v>0</v>
      </c>
      <c r="M27" s="164" t="e">
        <v>#DIV/0!</v>
      </c>
      <c r="N27" s="163">
        <v>0</v>
      </c>
      <c r="O27" s="162" t="e">
        <v>#DIV/0!</v>
      </c>
      <c r="P27" s="161" t="e">
        <v>#DIV/0!</v>
      </c>
      <c r="Q27" s="160" t="e">
        <v>#DIV/0!</v>
      </c>
      <c r="R27" s="139"/>
      <c r="S27" s="139"/>
    </row>
    <row r="28" spans="1:19" x14ac:dyDescent="0.4">
      <c r="A28" s="169"/>
      <c r="B28" s="169"/>
      <c r="C28" s="168" t="s">
        <v>110</v>
      </c>
      <c r="D28" s="167"/>
      <c r="E28" s="167"/>
      <c r="F28" s="173"/>
      <c r="G28" s="166">
        <v>0</v>
      </c>
      <c r="H28" s="165">
        <v>0</v>
      </c>
      <c r="I28" s="164" t="e">
        <v>#DIV/0!</v>
      </c>
      <c r="J28" s="163">
        <v>0</v>
      </c>
      <c r="K28" s="200">
        <v>0</v>
      </c>
      <c r="L28" s="165">
        <v>0</v>
      </c>
      <c r="M28" s="164" t="e">
        <v>#DIV/0!</v>
      </c>
      <c r="N28" s="163">
        <v>0</v>
      </c>
      <c r="O28" s="162" t="e">
        <v>#DIV/0!</v>
      </c>
      <c r="P28" s="161" t="e">
        <v>#DIV/0!</v>
      </c>
      <c r="Q28" s="160" t="e">
        <v>#DIV/0!</v>
      </c>
      <c r="R28" s="139"/>
      <c r="S28" s="139"/>
    </row>
    <row r="29" spans="1:19" x14ac:dyDescent="0.4">
      <c r="A29" s="169"/>
      <c r="B29" s="169"/>
      <c r="C29" s="168" t="s">
        <v>105</v>
      </c>
      <c r="D29" s="167"/>
      <c r="E29" s="167"/>
      <c r="F29" s="173"/>
      <c r="G29" s="166">
        <v>0</v>
      </c>
      <c r="H29" s="165">
        <v>0</v>
      </c>
      <c r="I29" s="164" t="e">
        <v>#DIV/0!</v>
      </c>
      <c r="J29" s="163">
        <v>0</v>
      </c>
      <c r="K29" s="200">
        <v>0</v>
      </c>
      <c r="L29" s="165">
        <v>0</v>
      </c>
      <c r="M29" s="164" t="e">
        <v>#DIV/0!</v>
      </c>
      <c r="N29" s="163">
        <v>0</v>
      </c>
      <c r="O29" s="162" t="e">
        <v>#DIV/0!</v>
      </c>
      <c r="P29" s="161" t="e">
        <v>#DIV/0!</v>
      </c>
      <c r="Q29" s="160" t="e">
        <v>#DIV/0!</v>
      </c>
      <c r="R29" s="139"/>
      <c r="S29" s="139"/>
    </row>
    <row r="30" spans="1:19" x14ac:dyDescent="0.4">
      <c r="A30" s="169"/>
      <c r="B30" s="169"/>
      <c r="C30" s="168" t="s">
        <v>122</v>
      </c>
      <c r="D30" s="167"/>
      <c r="E30" s="167"/>
      <c r="F30" s="173"/>
      <c r="G30" s="166">
        <v>0</v>
      </c>
      <c r="H30" s="165">
        <v>0</v>
      </c>
      <c r="I30" s="164" t="e">
        <v>#DIV/0!</v>
      </c>
      <c r="J30" s="163">
        <v>0</v>
      </c>
      <c r="K30" s="200">
        <v>0</v>
      </c>
      <c r="L30" s="165">
        <v>0</v>
      </c>
      <c r="M30" s="164" t="e">
        <v>#DIV/0!</v>
      </c>
      <c r="N30" s="163">
        <v>0</v>
      </c>
      <c r="O30" s="162" t="e">
        <v>#DIV/0!</v>
      </c>
      <c r="P30" s="161" t="e">
        <v>#DIV/0!</v>
      </c>
      <c r="Q30" s="160" t="e">
        <v>#DIV/0!</v>
      </c>
      <c r="R30" s="139"/>
      <c r="S30" s="139"/>
    </row>
    <row r="31" spans="1:19" x14ac:dyDescent="0.4">
      <c r="A31" s="169"/>
      <c r="B31" s="169"/>
      <c r="C31" s="168" t="s">
        <v>121</v>
      </c>
      <c r="D31" s="167"/>
      <c r="E31" s="167"/>
      <c r="F31" s="6" t="s">
        <v>84</v>
      </c>
      <c r="G31" s="166">
        <v>1096</v>
      </c>
      <c r="H31" s="165">
        <v>1754</v>
      </c>
      <c r="I31" s="164">
        <v>0.62485746864310143</v>
      </c>
      <c r="J31" s="163">
        <v>-658</v>
      </c>
      <c r="K31" s="200">
        <v>1160</v>
      </c>
      <c r="L31" s="165">
        <v>2175</v>
      </c>
      <c r="M31" s="164">
        <v>0.53333333333333333</v>
      </c>
      <c r="N31" s="163">
        <v>-1015</v>
      </c>
      <c r="O31" s="162">
        <v>0.94482758620689655</v>
      </c>
      <c r="P31" s="161">
        <v>0.80643678160919541</v>
      </c>
      <c r="Q31" s="160">
        <v>0.13839080459770114</v>
      </c>
      <c r="R31" s="139"/>
      <c r="S31" s="139"/>
    </row>
    <row r="32" spans="1:19" x14ac:dyDescent="0.4">
      <c r="A32" s="169"/>
      <c r="B32" s="169"/>
      <c r="C32" s="168" t="s">
        <v>120</v>
      </c>
      <c r="D32" s="167"/>
      <c r="E32" s="167"/>
      <c r="F32" s="173"/>
      <c r="G32" s="166">
        <v>0</v>
      </c>
      <c r="H32" s="165">
        <v>0</v>
      </c>
      <c r="I32" s="164" t="e">
        <v>#DIV/0!</v>
      </c>
      <c r="J32" s="163">
        <v>0</v>
      </c>
      <c r="K32" s="200">
        <v>0</v>
      </c>
      <c r="L32" s="165">
        <v>0</v>
      </c>
      <c r="M32" s="164" t="e">
        <v>#DIV/0!</v>
      </c>
      <c r="N32" s="163">
        <v>0</v>
      </c>
      <c r="O32" s="162" t="e">
        <v>#DIV/0!</v>
      </c>
      <c r="P32" s="161" t="e">
        <v>#DIV/0!</v>
      </c>
      <c r="Q32" s="160" t="e">
        <v>#DIV/0!</v>
      </c>
      <c r="R32" s="139"/>
      <c r="S32" s="139"/>
    </row>
    <row r="33" spans="1:19" x14ac:dyDescent="0.4">
      <c r="A33" s="169"/>
      <c r="B33" s="169"/>
      <c r="C33" s="168" t="s">
        <v>119</v>
      </c>
      <c r="D33" s="167"/>
      <c r="E33" s="167"/>
      <c r="F33" s="6" t="s">
        <v>84</v>
      </c>
      <c r="G33" s="166">
        <v>895</v>
      </c>
      <c r="H33" s="165">
        <v>713</v>
      </c>
      <c r="I33" s="164">
        <v>1.2552594670406731</v>
      </c>
      <c r="J33" s="163">
        <v>182</v>
      </c>
      <c r="K33" s="200">
        <v>1160</v>
      </c>
      <c r="L33" s="165">
        <v>1200</v>
      </c>
      <c r="M33" s="164">
        <v>0.96666666666666667</v>
      </c>
      <c r="N33" s="163">
        <v>-40</v>
      </c>
      <c r="O33" s="162">
        <v>0.77155172413793105</v>
      </c>
      <c r="P33" s="161">
        <v>0.59416666666666662</v>
      </c>
      <c r="Q33" s="160">
        <v>0.17738505747126443</v>
      </c>
      <c r="R33" s="139"/>
      <c r="S33" s="139"/>
    </row>
    <row r="34" spans="1:19" x14ac:dyDescent="0.4">
      <c r="A34" s="169"/>
      <c r="B34" s="169"/>
      <c r="C34" s="168" t="s">
        <v>94</v>
      </c>
      <c r="D34" s="167"/>
      <c r="E34" s="167"/>
      <c r="F34" s="173"/>
      <c r="G34" s="166">
        <v>0</v>
      </c>
      <c r="H34" s="165">
        <v>0</v>
      </c>
      <c r="I34" s="164" t="e">
        <v>#DIV/0!</v>
      </c>
      <c r="J34" s="163">
        <v>0</v>
      </c>
      <c r="K34" s="200">
        <v>0</v>
      </c>
      <c r="L34" s="165">
        <v>0</v>
      </c>
      <c r="M34" s="164" t="e">
        <v>#DIV/0!</v>
      </c>
      <c r="N34" s="163">
        <v>0</v>
      </c>
      <c r="O34" s="162" t="e">
        <v>#DIV/0!</v>
      </c>
      <c r="P34" s="161" t="e">
        <v>#DIV/0!</v>
      </c>
      <c r="Q34" s="160" t="e">
        <v>#DIV/0!</v>
      </c>
      <c r="R34" s="139"/>
      <c r="S34" s="139"/>
    </row>
    <row r="35" spans="1:19" x14ac:dyDescent="0.4">
      <c r="A35" s="169"/>
      <c r="B35" s="169"/>
      <c r="C35" s="168" t="s">
        <v>90</v>
      </c>
      <c r="D35" s="167"/>
      <c r="E35" s="167"/>
      <c r="F35" s="173"/>
      <c r="G35" s="166">
        <v>0</v>
      </c>
      <c r="H35" s="165">
        <v>0</v>
      </c>
      <c r="I35" s="164" t="e">
        <v>#DIV/0!</v>
      </c>
      <c r="J35" s="163">
        <v>0</v>
      </c>
      <c r="K35" s="200">
        <v>0</v>
      </c>
      <c r="L35" s="165">
        <v>0</v>
      </c>
      <c r="M35" s="164" t="e">
        <v>#DIV/0!</v>
      </c>
      <c r="N35" s="163">
        <v>0</v>
      </c>
      <c r="O35" s="162" t="e">
        <v>#DIV/0!</v>
      </c>
      <c r="P35" s="161" t="e">
        <v>#DIV/0!</v>
      </c>
      <c r="Q35" s="160" t="e">
        <v>#DIV/0!</v>
      </c>
      <c r="R35" s="139"/>
      <c r="S35" s="139"/>
    </row>
    <row r="36" spans="1:19" x14ac:dyDescent="0.4">
      <c r="A36" s="169"/>
      <c r="B36" s="150"/>
      <c r="C36" s="149" t="s">
        <v>93</v>
      </c>
      <c r="D36" s="147"/>
      <c r="E36" s="147"/>
      <c r="F36" s="6" t="s">
        <v>84</v>
      </c>
      <c r="G36" s="146">
        <v>4436</v>
      </c>
      <c r="H36" s="145">
        <v>4450</v>
      </c>
      <c r="I36" s="144">
        <v>0.99685393258426969</v>
      </c>
      <c r="J36" s="143">
        <v>-14</v>
      </c>
      <c r="K36" s="198">
        <v>4665</v>
      </c>
      <c r="L36" s="145">
        <v>4680</v>
      </c>
      <c r="M36" s="144">
        <v>0.99679487179487181</v>
      </c>
      <c r="N36" s="143">
        <v>-15</v>
      </c>
      <c r="O36" s="142">
        <v>0.9509110396570204</v>
      </c>
      <c r="P36" s="141">
        <v>0.95085470085470081</v>
      </c>
      <c r="Q36" s="140">
        <v>5.6338802319588765E-5</v>
      </c>
      <c r="R36" s="139"/>
      <c r="S36" s="139"/>
    </row>
    <row r="37" spans="1:19" x14ac:dyDescent="0.4">
      <c r="A37" s="169"/>
      <c r="B37" s="159" t="s">
        <v>118</v>
      </c>
      <c r="C37" s="158"/>
      <c r="D37" s="158"/>
      <c r="E37" s="158"/>
      <c r="F37" s="174"/>
      <c r="G37" s="157">
        <v>401</v>
      </c>
      <c r="H37" s="156">
        <v>447</v>
      </c>
      <c r="I37" s="155">
        <v>0.8970917225950783</v>
      </c>
      <c r="J37" s="154">
        <v>-46</v>
      </c>
      <c r="K37" s="157">
        <v>640</v>
      </c>
      <c r="L37" s="156">
        <v>712</v>
      </c>
      <c r="M37" s="155">
        <v>0.898876404494382</v>
      </c>
      <c r="N37" s="154">
        <v>-72</v>
      </c>
      <c r="O37" s="153">
        <v>0.62656250000000002</v>
      </c>
      <c r="P37" s="152">
        <v>0.6278089887640449</v>
      </c>
      <c r="Q37" s="151">
        <v>-1.246488764044873E-3</v>
      </c>
      <c r="R37" s="139"/>
      <c r="S37" s="139"/>
    </row>
    <row r="38" spans="1:19" x14ac:dyDescent="0.4">
      <c r="A38" s="169"/>
      <c r="B38" s="169"/>
      <c r="C38" s="168" t="s">
        <v>117</v>
      </c>
      <c r="D38" s="167"/>
      <c r="E38" s="167"/>
      <c r="F38" s="6" t="s">
        <v>84</v>
      </c>
      <c r="G38" s="166">
        <v>225</v>
      </c>
      <c r="H38" s="165">
        <v>194</v>
      </c>
      <c r="I38" s="164">
        <v>1.1597938144329898</v>
      </c>
      <c r="J38" s="163">
        <v>31</v>
      </c>
      <c r="K38" s="166">
        <v>334</v>
      </c>
      <c r="L38" s="165">
        <v>400</v>
      </c>
      <c r="M38" s="164">
        <v>0.83499999999999996</v>
      </c>
      <c r="N38" s="163">
        <v>-66</v>
      </c>
      <c r="O38" s="162">
        <v>0.67365269461077848</v>
      </c>
      <c r="P38" s="161">
        <v>0.48499999999999999</v>
      </c>
      <c r="Q38" s="160">
        <v>0.18865269461077849</v>
      </c>
      <c r="R38" s="139"/>
      <c r="S38" s="139"/>
    </row>
    <row r="39" spans="1:19" x14ac:dyDescent="0.4">
      <c r="A39" s="150"/>
      <c r="B39" s="150"/>
      <c r="C39" s="186" t="s">
        <v>116</v>
      </c>
      <c r="D39" s="185"/>
      <c r="E39" s="185"/>
      <c r="F39" s="6" t="s">
        <v>84</v>
      </c>
      <c r="G39" s="184">
        <v>176</v>
      </c>
      <c r="H39" s="183">
        <v>253</v>
      </c>
      <c r="I39" s="182">
        <v>0.69565217391304346</v>
      </c>
      <c r="J39" s="181">
        <v>-77</v>
      </c>
      <c r="K39" s="184">
        <v>306</v>
      </c>
      <c r="L39" s="183">
        <v>312</v>
      </c>
      <c r="M39" s="182">
        <v>0.98076923076923073</v>
      </c>
      <c r="N39" s="181">
        <v>-6</v>
      </c>
      <c r="O39" s="180">
        <v>0.57516339869281041</v>
      </c>
      <c r="P39" s="179">
        <v>0.8108974358974359</v>
      </c>
      <c r="Q39" s="178">
        <v>-0.23573403720462549</v>
      </c>
      <c r="R39" s="139"/>
      <c r="S39" s="139"/>
    </row>
    <row r="40" spans="1:19" x14ac:dyDescent="0.4">
      <c r="A40" s="159" t="s">
        <v>115</v>
      </c>
      <c r="B40" s="158" t="s">
        <v>114</v>
      </c>
      <c r="C40" s="158"/>
      <c r="D40" s="158"/>
      <c r="E40" s="158"/>
      <c r="F40" s="174"/>
      <c r="G40" s="157">
        <v>77675</v>
      </c>
      <c r="H40" s="156">
        <v>72232</v>
      </c>
      <c r="I40" s="155">
        <v>1.0753544135563184</v>
      </c>
      <c r="J40" s="154">
        <v>5443</v>
      </c>
      <c r="K40" s="177">
        <v>102197</v>
      </c>
      <c r="L40" s="156">
        <v>95297</v>
      </c>
      <c r="M40" s="155">
        <v>1.0724052173730547</v>
      </c>
      <c r="N40" s="154">
        <v>6900</v>
      </c>
      <c r="O40" s="153">
        <v>0.76005166492167087</v>
      </c>
      <c r="P40" s="152">
        <v>0.75796719728847706</v>
      </c>
      <c r="Q40" s="151">
        <v>2.0844676331938095E-3</v>
      </c>
      <c r="R40" s="139"/>
      <c r="S40" s="139"/>
    </row>
    <row r="41" spans="1:19" x14ac:dyDescent="0.4">
      <c r="A41" s="176"/>
      <c r="B41" s="159" t="s">
        <v>113</v>
      </c>
      <c r="C41" s="158"/>
      <c r="D41" s="158"/>
      <c r="E41" s="158"/>
      <c r="F41" s="174"/>
      <c r="G41" s="157">
        <v>75640</v>
      </c>
      <c r="H41" s="156">
        <v>71191</v>
      </c>
      <c r="I41" s="155">
        <v>1.0624938545602673</v>
      </c>
      <c r="J41" s="154">
        <v>4449</v>
      </c>
      <c r="K41" s="157">
        <v>99639</v>
      </c>
      <c r="L41" s="156">
        <v>92734</v>
      </c>
      <c r="M41" s="155">
        <v>1.0744602842538875</v>
      </c>
      <c r="N41" s="154">
        <v>6905</v>
      </c>
      <c r="O41" s="153">
        <v>0.75914049719487353</v>
      </c>
      <c r="P41" s="152">
        <v>0.76769038324670558</v>
      </c>
      <c r="Q41" s="151">
        <v>-8.5498860518320452E-3</v>
      </c>
      <c r="R41" s="139"/>
      <c r="S41" s="139"/>
    </row>
    <row r="42" spans="1:19" x14ac:dyDescent="0.4">
      <c r="A42" s="169"/>
      <c r="B42" s="169"/>
      <c r="C42" s="168" t="s">
        <v>98</v>
      </c>
      <c r="D42" s="167"/>
      <c r="E42" s="167"/>
      <c r="F42" s="6" t="s">
        <v>84</v>
      </c>
      <c r="G42" s="166">
        <v>28192</v>
      </c>
      <c r="H42" s="165">
        <v>27813</v>
      </c>
      <c r="I42" s="164">
        <v>1.0136267213173695</v>
      </c>
      <c r="J42" s="163">
        <v>379</v>
      </c>
      <c r="K42" s="166">
        <v>37629</v>
      </c>
      <c r="L42" s="165">
        <v>35416</v>
      </c>
      <c r="M42" s="164">
        <v>1.0624858820871923</v>
      </c>
      <c r="N42" s="163">
        <v>2213</v>
      </c>
      <c r="O42" s="162">
        <v>0.74920938637752799</v>
      </c>
      <c r="P42" s="161">
        <v>0.78532301784504177</v>
      </c>
      <c r="Q42" s="160">
        <v>-3.6113631467513785E-2</v>
      </c>
      <c r="R42" s="139"/>
      <c r="S42" s="139"/>
    </row>
    <row r="43" spans="1:19" x14ac:dyDescent="0.4">
      <c r="A43" s="169"/>
      <c r="B43" s="169"/>
      <c r="C43" s="168" t="s">
        <v>112</v>
      </c>
      <c r="D43" s="167"/>
      <c r="E43" s="167"/>
      <c r="F43" s="6" t="s">
        <v>84</v>
      </c>
      <c r="G43" s="166">
        <v>4185</v>
      </c>
      <c r="H43" s="165">
        <v>4188</v>
      </c>
      <c r="I43" s="164">
        <v>0.99928366762177645</v>
      </c>
      <c r="J43" s="163">
        <v>-3</v>
      </c>
      <c r="K43" s="166">
        <v>4568</v>
      </c>
      <c r="L43" s="165">
        <v>4648</v>
      </c>
      <c r="M43" s="164">
        <v>0.98278829604130813</v>
      </c>
      <c r="N43" s="163">
        <v>-80</v>
      </c>
      <c r="O43" s="162">
        <v>0.91615586690017514</v>
      </c>
      <c r="P43" s="161">
        <v>0.90103270223752152</v>
      </c>
      <c r="Q43" s="160">
        <v>1.5123164662653621E-2</v>
      </c>
      <c r="R43" s="139"/>
      <c r="S43" s="139"/>
    </row>
    <row r="44" spans="1:19" x14ac:dyDescent="0.4">
      <c r="A44" s="169"/>
      <c r="B44" s="169"/>
      <c r="C44" s="168" t="s">
        <v>96</v>
      </c>
      <c r="D44" s="167"/>
      <c r="E44" s="167"/>
      <c r="F44" s="6" t="s">
        <v>84</v>
      </c>
      <c r="G44" s="166">
        <v>5124</v>
      </c>
      <c r="H44" s="165">
        <v>4365</v>
      </c>
      <c r="I44" s="164">
        <v>1.1738831615120275</v>
      </c>
      <c r="J44" s="163">
        <v>759</v>
      </c>
      <c r="K44" s="166">
        <v>7384</v>
      </c>
      <c r="L44" s="165">
        <v>5464</v>
      </c>
      <c r="M44" s="164">
        <v>1.3513909224011713</v>
      </c>
      <c r="N44" s="163">
        <v>1920</v>
      </c>
      <c r="O44" s="162">
        <v>0.69393282773564469</v>
      </c>
      <c r="P44" s="161">
        <v>0.79886530014641288</v>
      </c>
      <c r="Q44" s="160">
        <v>-0.1049324724107682</v>
      </c>
      <c r="R44" s="139"/>
      <c r="S44" s="139"/>
    </row>
    <row r="45" spans="1:19" x14ac:dyDescent="0.4">
      <c r="A45" s="169"/>
      <c r="B45" s="169"/>
      <c r="C45" s="168" t="s">
        <v>90</v>
      </c>
      <c r="D45" s="167"/>
      <c r="E45" s="167"/>
      <c r="F45" s="6" t="s">
        <v>84</v>
      </c>
      <c r="G45" s="166">
        <v>2223</v>
      </c>
      <c r="H45" s="165">
        <v>2183</v>
      </c>
      <c r="I45" s="164">
        <v>1.0183234081539165</v>
      </c>
      <c r="J45" s="163">
        <v>40</v>
      </c>
      <c r="K45" s="166">
        <v>2922</v>
      </c>
      <c r="L45" s="165">
        <v>2908</v>
      </c>
      <c r="M45" s="164">
        <v>1.0048143053645118</v>
      </c>
      <c r="N45" s="163">
        <v>14</v>
      </c>
      <c r="O45" s="162">
        <v>0.76078028747433268</v>
      </c>
      <c r="P45" s="161">
        <v>0.75068775790921594</v>
      </c>
      <c r="Q45" s="160">
        <v>1.0092529565116748E-2</v>
      </c>
      <c r="R45" s="139"/>
      <c r="S45" s="139"/>
    </row>
    <row r="46" spans="1:19" x14ac:dyDescent="0.4">
      <c r="A46" s="169"/>
      <c r="B46" s="169"/>
      <c r="C46" s="168" t="s">
        <v>93</v>
      </c>
      <c r="D46" s="167"/>
      <c r="E46" s="167"/>
      <c r="F46" s="6" t="s">
        <v>84</v>
      </c>
      <c r="G46" s="166">
        <v>5329</v>
      </c>
      <c r="H46" s="165">
        <v>4948</v>
      </c>
      <c r="I46" s="164">
        <v>1.0770008084074374</v>
      </c>
      <c r="J46" s="163">
        <v>381</v>
      </c>
      <c r="K46" s="166">
        <v>6480</v>
      </c>
      <c r="L46" s="165">
        <v>6480</v>
      </c>
      <c r="M46" s="164">
        <v>1</v>
      </c>
      <c r="N46" s="163">
        <v>0</v>
      </c>
      <c r="O46" s="162">
        <v>0.82237654320987652</v>
      </c>
      <c r="P46" s="161">
        <v>0.76358024691358029</v>
      </c>
      <c r="Q46" s="160">
        <v>5.8796296296296235E-2</v>
      </c>
      <c r="R46" s="139"/>
      <c r="S46" s="139"/>
    </row>
    <row r="47" spans="1:19" x14ac:dyDescent="0.4">
      <c r="A47" s="169"/>
      <c r="B47" s="169"/>
      <c r="C47" s="168" t="s">
        <v>97</v>
      </c>
      <c r="D47" s="167"/>
      <c r="E47" s="167"/>
      <c r="F47" s="6" t="s">
        <v>84</v>
      </c>
      <c r="G47" s="166">
        <v>11014</v>
      </c>
      <c r="H47" s="165">
        <v>9535</v>
      </c>
      <c r="I47" s="164">
        <v>1.15511274252753</v>
      </c>
      <c r="J47" s="163">
        <v>1479</v>
      </c>
      <c r="K47" s="166">
        <v>13488</v>
      </c>
      <c r="L47" s="165">
        <v>11992</v>
      </c>
      <c r="M47" s="164">
        <v>1.1247498332221482</v>
      </c>
      <c r="N47" s="163">
        <v>1496</v>
      </c>
      <c r="O47" s="162">
        <v>0.81657769869513641</v>
      </c>
      <c r="P47" s="161">
        <v>0.79511340893929283</v>
      </c>
      <c r="Q47" s="160">
        <v>2.146428975584358E-2</v>
      </c>
      <c r="R47" s="139"/>
      <c r="S47" s="139"/>
    </row>
    <row r="48" spans="1:19" x14ac:dyDescent="0.4">
      <c r="A48" s="169"/>
      <c r="B48" s="169"/>
      <c r="C48" s="168" t="s">
        <v>91</v>
      </c>
      <c r="D48" s="167"/>
      <c r="E48" s="167"/>
      <c r="F48" s="6" t="s">
        <v>84</v>
      </c>
      <c r="G48" s="166">
        <v>1135</v>
      </c>
      <c r="H48" s="165">
        <v>942</v>
      </c>
      <c r="I48" s="164">
        <v>1.2048832271762209</v>
      </c>
      <c r="J48" s="163">
        <v>193</v>
      </c>
      <c r="K48" s="166">
        <v>2160</v>
      </c>
      <c r="L48" s="165">
        <v>2160</v>
      </c>
      <c r="M48" s="164">
        <v>1</v>
      </c>
      <c r="N48" s="163">
        <v>0</v>
      </c>
      <c r="O48" s="162">
        <v>0.52546296296296291</v>
      </c>
      <c r="P48" s="161">
        <v>0.43611111111111112</v>
      </c>
      <c r="Q48" s="160">
        <v>8.9351851851851793E-2</v>
      </c>
      <c r="R48" s="139"/>
      <c r="S48" s="139"/>
    </row>
    <row r="49" spans="1:19" x14ac:dyDescent="0.4">
      <c r="A49" s="169"/>
      <c r="B49" s="169"/>
      <c r="C49" s="168" t="s">
        <v>111</v>
      </c>
      <c r="D49" s="167"/>
      <c r="E49" s="167"/>
      <c r="F49" s="6" t="s">
        <v>84</v>
      </c>
      <c r="G49" s="166">
        <v>1359</v>
      </c>
      <c r="H49" s="165">
        <v>1245</v>
      </c>
      <c r="I49" s="164">
        <v>1.0915662650602409</v>
      </c>
      <c r="J49" s="163">
        <v>114</v>
      </c>
      <c r="K49" s="166">
        <v>1408</v>
      </c>
      <c r="L49" s="165">
        <v>1408</v>
      </c>
      <c r="M49" s="164">
        <v>1</v>
      </c>
      <c r="N49" s="163">
        <v>0</v>
      </c>
      <c r="O49" s="162">
        <v>0.96519886363636365</v>
      </c>
      <c r="P49" s="161">
        <v>0.88423295454545459</v>
      </c>
      <c r="Q49" s="160">
        <v>8.0965909090909061E-2</v>
      </c>
      <c r="R49" s="139"/>
      <c r="S49" s="139"/>
    </row>
    <row r="50" spans="1:19" x14ac:dyDescent="0.4">
      <c r="A50" s="169"/>
      <c r="B50" s="169"/>
      <c r="C50" s="168" t="s">
        <v>110</v>
      </c>
      <c r="D50" s="167"/>
      <c r="E50" s="167"/>
      <c r="F50" s="6" t="s">
        <v>84</v>
      </c>
      <c r="G50" s="166">
        <v>1456</v>
      </c>
      <c r="H50" s="165">
        <v>1981</v>
      </c>
      <c r="I50" s="164">
        <v>0.73498233215547704</v>
      </c>
      <c r="J50" s="163">
        <v>-525</v>
      </c>
      <c r="K50" s="166">
        <v>2158</v>
      </c>
      <c r="L50" s="165">
        <v>2160</v>
      </c>
      <c r="M50" s="164">
        <v>0.99907407407407411</v>
      </c>
      <c r="N50" s="163">
        <v>-2</v>
      </c>
      <c r="O50" s="162">
        <v>0.67469879518072284</v>
      </c>
      <c r="P50" s="161">
        <v>0.91712962962962963</v>
      </c>
      <c r="Q50" s="160">
        <v>-0.24243083444890678</v>
      </c>
      <c r="R50" s="139"/>
      <c r="S50" s="139"/>
    </row>
    <row r="51" spans="1:19" x14ac:dyDescent="0.4">
      <c r="A51" s="169"/>
      <c r="B51" s="169"/>
      <c r="C51" s="168" t="s">
        <v>109</v>
      </c>
      <c r="D51" s="167"/>
      <c r="E51" s="167"/>
      <c r="F51" s="6" t="s">
        <v>88</v>
      </c>
      <c r="G51" s="166">
        <v>583</v>
      </c>
      <c r="H51" s="165">
        <v>805</v>
      </c>
      <c r="I51" s="164">
        <v>0.72422360248447204</v>
      </c>
      <c r="J51" s="163">
        <v>-222</v>
      </c>
      <c r="K51" s="166">
        <v>882</v>
      </c>
      <c r="L51" s="165">
        <v>1008</v>
      </c>
      <c r="M51" s="164">
        <v>0.875</v>
      </c>
      <c r="N51" s="163">
        <v>-126</v>
      </c>
      <c r="O51" s="162">
        <v>0.66099773242630389</v>
      </c>
      <c r="P51" s="161">
        <v>0.79861111111111116</v>
      </c>
      <c r="Q51" s="160">
        <v>-0.13761337868480727</v>
      </c>
      <c r="R51" s="139"/>
      <c r="S51" s="139"/>
    </row>
    <row r="52" spans="1:19" x14ac:dyDescent="0.4">
      <c r="A52" s="169"/>
      <c r="B52" s="169"/>
      <c r="C52" s="168" t="s">
        <v>108</v>
      </c>
      <c r="D52" s="167"/>
      <c r="E52" s="167"/>
      <c r="F52" s="6" t="s">
        <v>84</v>
      </c>
      <c r="G52" s="166">
        <v>746</v>
      </c>
      <c r="H52" s="165">
        <v>936</v>
      </c>
      <c r="I52" s="164">
        <v>0.79700854700854706</v>
      </c>
      <c r="J52" s="163">
        <v>-190</v>
      </c>
      <c r="K52" s="166">
        <v>1328</v>
      </c>
      <c r="L52" s="165">
        <v>1408</v>
      </c>
      <c r="M52" s="164">
        <v>0.94318181818181823</v>
      </c>
      <c r="N52" s="163">
        <v>-80</v>
      </c>
      <c r="O52" s="162">
        <v>0.56174698795180722</v>
      </c>
      <c r="P52" s="161">
        <v>0.66477272727272729</v>
      </c>
      <c r="Q52" s="160">
        <v>-0.10302573932092007</v>
      </c>
      <c r="R52" s="139"/>
      <c r="S52" s="139"/>
    </row>
    <row r="53" spans="1:19" x14ac:dyDescent="0.4">
      <c r="A53" s="169"/>
      <c r="B53" s="169"/>
      <c r="C53" s="168" t="s">
        <v>107</v>
      </c>
      <c r="D53" s="167"/>
      <c r="E53" s="167"/>
      <c r="F53" s="6" t="s">
        <v>84</v>
      </c>
      <c r="G53" s="166">
        <v>1977</v>
      </c>
      <c r="H53" s="165">
        <v>1771</v>
      </c>
      <c r="I53" s="164">
        <v>1.1163184641445512</v>
      </c>
      <c r="J53" s="163">
        <v>206</v>
      </c>
      <c r="K53" s="166">
        <v>2160</v>
      </c>
      <c r="L53" s="165">
        <v>2160</v>
      </c>
      <c r="M53" s="164">
        <v>1</v>
      </c>
      <c r="N53" s="163">
        <v>0</v>
      </c>
      <c r="O53" s="162">
        <v>0.91527777777777775</v>
      </c>
      <c r="P53" s="161">
        <v>0.81990740740740742</v>
      </c>
      <c r="Q53" s="160">
        <v>9.5370370370370328E-2</v>
      </c>
      <c r="R53" s="139"/>
      <c r="S53" s="139"/>
    </row>
    <row r="54" spans="1:19" x14ac:dyDescent="0.4">
      <c r="A54" s="169"/>
      <c r="B54" s="169"/>
      <c r="C54" s="168" t="s">
        <v>106</v>
      </c>
      <c r="D54" s="167"/>
      <c r="E54" s="167"/>
      <c r="F54" s="6" t="s">
        <v>84</v>
      </c>
      <c r="G54" s="166">
        <v>1288</v>
      </c>
      <c r="H54" s="165">
        <v>1268</v>
      </c>
      <c r="I54" s="164">
        <v>1.0157728706624605</v>
      </c>
      <c r="J54" s="163">
        <v>20</v>
      </c>
      <c r="K54" s="166">
        <v>2158</v>
      </c>
      <c r="L54" s="165">
        <v>2160</v>
      </c>
      <c r="M54" s="164">
        <v>0.99907407407407411</v>
      </c>
      <c r="N54" s="163">
        <v>-2</v>
      </c>
      <c r="O54" s="162">
        <v>0.59684893419833174</v>
      </c>
      <c r="P54" s="161">
        <v>0.58703703703703702</v>
      </c>
      <c r="Q54" s="160">
        <v>9.8118971612947137E-3</v>
      </c>
      <c r="R54" s="139"/>
      <c r="S54" s="139"/>
    </row>
    <row r="55" spans="1:19" x14ac:dyDescent="0.4">
      <c r="A55" s="169"/>
      <c r="B55" s="169"/>
      <c r="C55" s="168" t="s">
        <v>105</v>
      </c>
      <c r="D55" s="167"/>
      <c r="E55" s="167"/>
      <c r="F55" s="6" t="s">
        <v>84</v>
      </c>
      <c r="G55" s="166">
        <v>916</v>
      </c>
      <c r="H55" s="165">
        <v>797</v>
      </c>
      <c r="I55" s="164">
        <v>1.1493099121706398</v>
      </c>
      <c r="J55" s="163">
        <v>119</v>
      </c>
      <c r="K55" s="166">
        <v>1408</v>
      </c>
      <c r="L55" s="165">
        <v>1399</v>
      </c>
      <c r="M55" s="164">
        <v>1.0064331665475339</v>
      </c>
      <c r="N55" s="163">
        <v>9</v>
      </c>
      <c r="O55" s="162">
        <v>0.65056818181818177</v>
      </c>
      <c r="P55" s="161">
        <v>0.56969263759828448</v>
      </c>
      <c r="Q55" s="160">
        <v>8.0875544219897288E-2</v>
      </c>
      <c r="R55" s="139"/>
      <c r="S55" s="139"/>
    </row>
    <row r="56" spans="1:19" x14ac:dyDescent="0.4">
      <c r="A56" s="169"/>
      <c r="B56" s="169"/>
      <c r="C56" s="168" t="s">
        <v>103</v>
      </c>
      <c r="D56" s="167"/>
      <c r="E56" s="167"/>
      <c r="F56" s="6" t="s">
        <v>84</v>
      </c>
      <c r="G56" s="166">
        <v>949</v>
      </c>
      <c r="H56" s="165">
        <v>1015</v>
      </c>
      <c r="I56" s="164">
        <v>0.93497536945812809</v>
      </c>
      <c r="J56" s="163">
        <v>-66</v>
      </c>
      <c r="K56" s="166">
        <v>1162</v>
      </c>
      <c r="L56" s="165">
        <v>1408</v>
      </c>
      <c r="M56" s="164">
        <v>0.82528409090909094</v>
      </c>
      <c r="N56" s="163">
        <v>-246</v>
      </c>
      <c r="O56" s="162">
        <v>0.81669535283993111</v>
      </c>
      <c r="P56" s="161">
        <v>0.72088068181818177</v>
      </c>
      <c r="Q56" s="160">
        <v>9.5814671021749342E-2</v>
      </c>
      <c r="R56" s="139"/>
      <c r="S56" s="139"/>
    </row>
    <row r="57" spans="1:19" x14ac:dyDescent="0.4">
      <c r="A57" s="169"/>
      <c r="B57" s="169"/>
      <c r="C57" s="168" t="s">
        <v>102</v>
      </c>
      <c r="D57" s="167"/>
      <c r="E57" s="167"/>
      <c r="F57" s="6" t="s">
        <v>84</v>
      </c>
      <c r="G57" s="166">
        <v>849</v>
      </c>
      <c r="H57" s="165">
        <v>755</v>
      </c>
      <c r="I57" s="164">
        <v>1.1245033112582781</v>
      </c>
      <c r="J57" s="163">
        <v>94</v>
      </c>
      <c r="K57" s="166">
        <v>1408</v>
      </c>
      <c r="L57" s="165">
        <v>1407</v>
      </c>
      <c r="M57" s="164">
        <v>1.0007107320540156</v>
      </c>
      <c r="N57" s="163">
        <v>1</v>
      </c>
      <c r="O57" s="162">
        <v>0.60298295454545459</v>
      </c>
      <c r="P57" s="161">
        <v>0.53660270078180528</v>
      </c>
      <c r="Q57" s="160">
        <v>6.6380253763649311E-2</v>
      </c>
      <c r="R57" s="139"/>
      <c r="S57" s="139"/>
    </row>
    <row r="58" spans="1:19" x14ac:dyDescent="0.4">
      <c r="A58" s="169"/>
      <c r="B58" s="169"/>
      <c r="C58" s="168" t="s">
        <v>104</v>
      </c>
      <c r="D58" s="167"/>
      <c r="E58" s="167"/>
      <c r="F58" s="6" t="s">
        <v>84</v>
      </c>
      <c r="G58" s="166">
        <v>620</v>
      </c>
      <c r="H58" s="165">
        <v>628</v>
      </c>
      <c r="I58" s="164">
        <v>0.98726114649681529</v>
      </c>
      <c r="J58" s="163">
        <v>-8</v>
      </c>
      <c r="K58" s="166">
        <v>955</v>
      </c>
      <c r="L58" s="165">
        <v>960</v>
      </c>
      <c r="M58" s="164">
        <v>0.99479166666666663</v>
      </c>
      <c r="N58" s="163">
        <v>-5</v>
      </c>
      <c r="O58" s="162">
        <v>0.64921465968586389</v>
      </c>
      <c r="P58" s="161">
        <v>0.65416666666666667</v>
      </c>
      <c r="Q58" s="160">
        <v>-4.9520069808027811E-3</v>
      </c>
      <c r="R58" s="139"/>
      <c r="S58" s="139"/>
    </row>
    <row r="59" spans="1:19" x14ac:dyDescent="0.4">
      <c r="A59" s="169"/>
      <c r="B59" s="169"/>
      <c r="C59" s="168" t="s">
        <v>101</v>
      </c>
      <c r="D59" s="167"/>
      <c r="E59" s="167"/>
      <c r="F59" s="6" t="s">
        <v>84</v>
      </c>
      <c r="G59" s="166">
        <v>1716</v>
      </c>
      <c r="H59" s="165">
        <v>1769</v>
      </c>
      <c r="I59" s="164">
        <v>0.97003957037874511</v>
      </c>
      <c r="J59" s="163">
        <v>-53</v>
      </c>
      <c r="K59" s="166">
        <v>2925</v>
      </c>
      <c r="L59" s="165">
        <v>3334</v>
      </c>
      <c r="M59" s="164">
        <v>0.87732453509298136</v>
      </c>
      <c r="N59" s="163">
        <v>-409</v>
      </c>
      <c r="O59" s="162">
        <v>0.58666666666666667</v>
      </c>
      <c r="P59" s="161">
        <v>0.53059388122375528</v>
      </c>
      <c r="Q59" s="160">
        <v>5.6072785442911388E-2</v>
      </c>
      <c r="R59" s="139"/>
      <c r="S59" s="139"/>
    </row>
    <row r="60" spans="1:19" x14ac:dyDescent="0.4">
      <c r="A60" s="169"/>
      <c r="B60" s="169"/>
      <c r="C60" s="168" t="s">
        <v>98</v>
      </c>
      <c r="D60" s="5" t="s">
        <v>0</v>
      </c>
      <c r="E60" s="167" t="s">
        <v>89</v>
      </c>
      <c r="F60" s="6" t="s">
        <v>84</v>
      </c>
      <c r="G60" s="166">
        <v>3784</v>
      </c>
      <c r="H60" s="165">
        <v>1878</v>
      </c>
      <c r="I60" s="164">
        <v>2.0149094781682639</v>
      </c>
      <c r="J60" s="163">
        <v>1906</v>
      </c>
      <c r="K60" s="166">
        <v>4320</v>
      </c>
      <c r="L60" s="165">
        <v>2160</v>
      </c>
      <c r="M60" s="164">
        <v>2</v>
      </c>
      <c r="N60" s="163">
        <v>2160</v>
      </c>
      <c r="O60" s="162">
        <v>0.87592592592592589</v>
      </c>
      <c r="P60" s="161">
        <v>0.86944444444444446</v>
      </c>
      <c r="Q60" s="160">
        <v>6.4814814814814214E-3</v>
      </c>
      <c r="R60" s="139"/>
      <c r="S60" s="139"/>
    </row>
    <row r="61" spans="1:19" x14ac:dyDescent="0.4">
      <c r="A61" s="169"/>
      <c r="B61" s="169"/>
      <c r="C61" s="168" t="s">
        <v>96</v>
      </c>
      <c r="D61" s="5" t="s">
        <v>0</v>
      </c>
      <c r="E61" s="167" t="s">
        <v>89</v>
      </c>
      <c r="F61" s="6" t="s">
        <v>84</v>
      </c>
      <c r="G61" s="166">
        <v>1176</v>
      </c>
      <c r="H61" s="165">
        <v>1073</v>
      </c>
      <c r="I61" s="164">
        <v>1.0959925442684064</v>
      </c>
      <c r="J61" s="163">
        <v>103</v>
      </c>
      <c r="K61" s="166">
        <v>1328</v>
      </c>
      <c r="L61" s="165">
        <v>1336</v>
      </c>
      <c r="M61" s="164">
        <v>0.99401197604790414</v>
      </c>
      <c r="N61" s="163">
        <v>-8</v>
      </c>
      <c r="O61" s="162">
        <v>0.88554216867469882</v>
      </c>
      <c r="P61" s="161">
        <v>0.80314371257485029</v>
      </c>
      <c r="Q61" s="160">
        <v>8.2398456099848527E-2</v>
      </c>
      <c r="R61" s="139"/>
      <c r="S61" s="139"/>
    </row>
    <row r="62" spans="1:19" x14ac:dyDescent="0.4">
      <c r="A62" s="169"/>
      <c r="B62" s="169"/>
      <c r="C62" s="168" t="s">
        <v>93</v>
      </c>
      <c r="D62" s="5" t="s">
        <v>0</v>
      </c>
      <c r="E62" s="167" t="s">
        <v>89</v>
      </c>
      <c r="F62" s="6" t="s">
        <v>84</v>
      </c>
      <c r="G62" s="166">
        <v>1019</v>
      </c>
      <c r="H62" s="165">
        <v>1296</v>
      </c>
      <c r="I62" s="164">
        <v>0.78626543209876543</v>
      </c>
      <c r="J62" s="163">
        <v>-277</v>
      </c>
      <c r="K62" s="166">
        <v>1408</v>
      </c>
      <c r="L62" s="165">
        <v>1358</v>
      </c>
      <c r="M62" s="164">
        <v>1.036818851251841</v>
      </c>
      <c r="N62" s="163">
        <v>50</v>
      </c>
      <c r="O62" s="162">
        <v>0.72372159090909094</v>
      </c>
      <c r="P62" s="161">
        <v>0.95434462444771728</v>
      </c>
      <c r="Q62" s="160">
        <v>-0.23062303353862634</v>
      </c>
      <c r="R62" s="139"/>
      <c r="S62" s="139"/>
    </row>
    <row r="63" spans="1:19" x14ac:dyDescent="0.4">
      <c r="A63" s="169"/>
      <c r="B63" s="150"/>
      <c r="C63" s="149" t="s">
        <v>97</v>
      </c>
      <c r="D63" s="11" t="s">
        <v>0</v>
      </c>
      <c r="E63" s="147" t="s">
        <v>89</v>
      </c>
      <c r="F63" s="6" t="s">
        <v>88</v>
      </c>
      <c r="G63" s="146">
        <v>0</v>
      </c>
      <c r="H63" s="145">
        <v>0</v>
      </c>
      <c r="I63" s="144" t="e">
        <v>#DIV/0!</v>
      </c>
      <c r="J63" s="143">
        <v>0</v>
      </c>
      <c r="K63" s="146">
        <v>0</v>
      </c>
      <c r="L63" s="145">
        <v>0</v>
      </c>
      <c r="M63" s="144" t="e">
        <v>#DIV/0!</v>
      </c>
      <c r="N63" s="143">
        <v>0</v>
      </c>
      <c r="O63" s="142" t="e">
        <v>#DIV/0!</v>
      </c>
      <c r="P63" s="141" t="e">
        <v>#DIV/0!</v>
      </c>
      <c r="Q63" s="140" t="e">
        <v>#DIV/0!</v>
      </c>
      <c r="R63" s="139"/>
      <c r="S63" s="139"/>
    </row>
    <row r="64" spans="1:19" x14ac:dyDescent="0.4">
      <c r="A64" s="169"/>
      <c r="B64" s="159" t="s">
        <v>1</v>
      </c>
      <c r="C64" s="158"/>
      <c r="D64" s="175"/>
      <c r="E64" s="158"/>
      <c r="F64" s="174"/>
      <c r="G64" s="157">
        <v>2035</v>
      </c>
      <c r="H64" s="156">
        <v>1041</v>
      </c>
      <c r="I64" s="155">
        <v>1.9548511047070125</v>
      </c>
      <c r="J64" s="154">
        <v>994</v>
      </c>
      <c r="K64" s="157">
        <v>2558</v>
      </c>
      <c r="L64" s="156">
        <v>2563</v>
      </c>
      <c r="M64" s="155">
        <v>0.99804916113928988</v>
      </c>
      <c r="N64" s="154">
        <v>-5</v>
      </c>
      <c r="O64" s="153">
        <v>0.79554339327599688</v>
      </c>
      <c r="P64" s="152">
        <v>0.40616465079984393</v>
      </c>
      <c r="Q64" s="151">
        <v>0.38937874247615295</v>
      </c>
      <c r="R64" s="139"/>
      <c r="S64" s="139"/>
    </row>
    <row r="65" spans="1:19" x14ac:dyDescent="0.4">
      <c r="A65" s="169"/>
      <c r="B65" s="169"/>
      <c r="C65" s="168" t="s">
        <v>104</v>
      </c>
      <c r="D65" s="167"/>
      <c r="E65" s="167"/>
      <c r="F65" s="6" t="s">
        <v>84</v>
      </c>
      <c r="G65" s="166">
        <v>402</v>
      </c>
      <c r="H65" s="165">
        <v>288</v>
      </c>
      <c r="I65" s="164">
        <v>1.3958333333333333</v>
      </c>
      <c r="J65" s="163">
        <v>114</v>
      </c>
      <c r="K65" s="166">
        <v>437</v>
      </c>
      <c r="L65" s="165">
        <v>432</v>
      </c>
      <c r="M65" s="164">
        <v>1.0115740740740742</v>
      </c>
      <c r="N65" s="163">
        <v>5</v>
      </c>
      <c r="O65" s="162">
        <v>0.919908466819222</v>
      </c>
      <c r="P65" s="161">
        <v>0.66666666666666663</v>
      </c>
      <c r="Q65" s="160">
        <v>0.25324180015255537</v>
      </c>
      <c r="R65" s="139"/>
      <c r="S65" s="139"/>
    </row>
    <row r="66" spans="1:19" x14ac:dyDescent="0.4">
      <c r="A66" s="169"/>
      <c r="B66" s="169"/>
      <c r="C66" s="168" t="s">
        <v>103</v>
      </c>
      <c r="D66" s="167"/>
      <c r="E66" s="167"/>
      <c r="F66" s="173"/>
      <c r="G66" s="166"/>
      <c r="H66" s="165"/>
      <c r="I66" s="164" t="e">
        <v>#DIV/0!</v>
      </c>
      <c r="J66" s="163">
        <v>0</v>
      </c>
      <c r="K66" s="166"/>
      <c r="L66" s="165"/>
      <c r="M66" s="164" t="e">
        <v>#DIV/0!</v>
      </c>
      <c r="N66" s="163">
        <v>0</v>
      </c>
      <c r="O66" s="162" t="e">
        <v>#DIV/0!</v>
      </c>
      <c r="P66" s="161" t="e">
        <v>#DIV/0!</v>
      </c>
      <c r="Q66" s="160" t="e">
        <v>#DIV/0!</v>
      </c>
      <c r="R66" s="139"/>
      <c r="S66" s="139"/>
    </row>
    <row r="67" spans="1:19" x14ac:dyDescent="0.4">
      <c r="A67" s="169"/>
      <c r="B67" s="169"/>
      <c r="C67" s="168" t="s">
        <v>102</v>
      </c>
      <c r="D67" s="167"/>
      <c r="E67" s="167"/>
      <c r="F67" s="173"/>
      <c r="G67" s="166"/>
      <c r="H67" s="165"/>
      <c r="I67" s="164" t="e">
        <v>#DIV/0!</v>
      </c>
      <c r="J67" s="163">
        <v>0</v>
      </c>
      <c r="K67" s="166"/>
      <c r="L67" s="165"/>
      <c r="M67" s="164" t="e">
        <v>#DIV/0!</v>
      </c>
      <c r="N67" s="163">
        <v>0</v>
      </c>
      <c r="O67" s="162" t="e">
        <v>#DIV/0!</v>
      </c>
      <c r="P67" s="161" t="e">
        <v>#DIV/0!</v>
      </c>
      <c r="Q67" s="160" t="e">
        <v>#DIV/0!</v>
      </c>
      <c r="R67" s="139"/>
      <c r="S67" s="139"/>
    </row>
    <row r="68" spans="1:19" x14ac:dyDescent="0.4">
      <c r="A68" s="169"/>
      <c r="B68" s="169"/>
      <c r="C68" s="168" t="s">
        <v>101</v>
      </c>
      <c r="D68" s="167"/>
      <c r="E68" s="167"/>
      <c r="F68" s="6" t="s">
        <v>84</v>
      </c>
      <c r="G68" s="166">
        <v>659</v>
      </c>
      <c r="H68" s="165">
        <v>343</v>
      </c>
      <c r="I68" s="164">
        <v>1.9212827988338192</v>
      </c>
      <c r="J68" s="163">
        <v>316</v>
      </c>
      <c r="K68" s="166">
        <v>867</v>
      </c>
      <c r="L68" s="165">
        <v>863</v>
      </c>
      <c r="M68" s="164">
        <v>1.0046349942062573</v>
      </c>
      <c r="N68" s="163">
        <v>4</v>
      </c>
      <c r="O68" s="162">
        <v>0.7600922722029988</v>
      </c>
      <c r="P68" s="161">
        <v>0.39745075318655854</v>
      </c>
      <c r="Q68" s="160">
        <v>0.36264151901644026</v>
      </c>
      <c r="R68" s="139"/>
      <c r="S68" s="139"/>
    </row>
    <row r="69" spans="1:19" x14ac:dyDescent="0.4">
      <c r="A69" s="150"/>
      <c r="B69" s="150"/>
      <c r="C69" s="149" t="s">
        <v>90</v>
      </c>
      <c r="D69" s="147"/>
      <c r="E69" s="147"/>
      <c r="F69" s="12" t="s">
        <v>84</v>
      </c>
      <c r="G69" s="146">
        <v>974</v>
      </c>
      <c r="H69" s="145">
        <v>410</v>
      </c>
      <c r="I69" s="144">
        <v>2.3756097560975609</v>
      </c>
      <c r="J69" s="143">
        <v>564</v>
      </c>
      <c r="K69" s="146">
        <v>1254</v>
      </c>
      <c r="L69" s="145">
        <v>1268</v>
      </c>
      <c r="M69" s="144">
        <v>0.98895899053627756</v>
      </c>
      <c r="N69" s="143">
        <v>-14</v>
      </c>
      <c r="O69" s="142">
        <v>0.7767145135566188</v>
      </c>
      <c r="P69" s="141">
        <v>0.32334384858044163</v>
      </c>
      <c r="Q69" s="140">
        <v>0.45337066497617717</v>
      </c>
      <c r="R69" s="139"/>
      <c r="S69" s="139"/>
    </row>
    <row r="70" spans="1:19" x14ac:dyDescent="0.4">
      <c r="G70" s="138"/>
      <c r="H70" s="138"/>
      <c r="I70" s="138"/>
      <c r="J70" s="138"/>
      <c r="K70" s="138"/>
      <c r="L70" s="138"/>
      <c r="M70" s="138"/>
      <c r="N70" s="138"/>
      <c r="O70" s="137"/>
      <c r="P70" s="137"/>
      <c r="Q70" s="137"/>
    </row>
    <row r="71" spans="1:19" x14ac:dyDescent="0.4">
      <c r="C71" s="8" t="s">
        <v>83</v>
      </c>
    </row>
    <row r="72" spans="1:19" x14ac:dyDescent="0.4">
      <c r="C72" s="9" t="s">
        <v>82</v>
      </c>
    </row>
    <row r="73" spans="1:19" x14ac:dyDescent="0.4">
      <c r="C73" s="8" t="s">
        <v>81</v>
      </c>
    </row>
    <row r="74" spans="1:19" x14ac:dyDescent="0.4">
      <c r="C74" s="8" t="s">
        <v>80</v>
      </c>
    </row>
    <row r="75" spans="1:19" x14ac:dyDescent="0.4">
      <c r="C75" s="8" t="s">
        <v>79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h26'!A1" display="'h26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2"/>
  <sheetViews>
    <sheetView showGridLines="0" zoomScale="90" zoomScaleNormal="90" zoomScaleSheetLayoutView="90" workbookViewId="0">
      <pane xSplit="2" ySplit="5" topLeftCell="C24" activePane="bottomRight" state="frozen"/>
      <selection activeCell="A2" sqref="A2:A3"/>
      <selection pane="topRight" activeCell="A2" sqref="A2:A3"/>
      <selection pane="bottomLeft" activeCell="A2" sqref="A2:A3"/>
      <selection pane="bottomRight" sqref="A1:B1"/>
    </sheetView>
  </sheetViews>
  <sheetFormatPr defaultRowHeight="18.75" x14ac:dyDescent="0.4"/>
  <cols>
    <col min="1" max="1" width="3.25" style="202" customWidth="1"/>
    <col min="2" max="2" width="20.75" style="202" customWidth="1"/>
    <col min="3" max="4" width="11.625" style="201" customWidth="1"/>
    <col min="5" max="5" width="8.625" style="201" customWidth="1"/>
    <col min="6" max="6" width="10.625" style="201" customWidth="1"/>
    <col min="7" max="8" width="11.625" style="201" customWidth="1"/>
    <col min="9" max="9" width="8.625" style="201" customWidth="1"/>
    <col min="10" max="10" width="10.625" style="201" customWidth="1"/>
    <col min="11" max="11" width="9.625" style="70" customWidth="1"/>
    <col min="12" max="12" width="9.625" style="201" customWidth="1"/>
    <col min="13" max="13" width="8.625" style="201" customWidth="1"/>
    <col min="14" max="16384" width="9" style="201"/>
  </cols>
  <sheetData>
    <row r="1" spans="1:13" s="217" customFormat="1" x14ac:dyDescent="0.4">
      <c r="A1" s="327" t="str">
        <f>'h26'!A1</f>
        <v>平成26年度</v>
      </c>
      <c r="B1" s="327"/>
      <c r="C1" s="90"/>
      <c r="D1" s="90"/>
      <c r="E1" s="90"/>
      <c r="F1" s="95" t="str">
        <f ca="1">RIGHT(CELL("filename",$A$1),LEN(CELL("filename",$A$1))-FIND("]",CELL("filename",$A$1)))</f>
        <v>２月月間</v>
      </c>
      <c r="G1" s="94" t="s">
        <v>71</v>
      </c>
      <c r="H1" s="90"/>
      <c r="I1" s="90"/>
      <c r="J1" s="90"/>
      <c r="K1" s="90"/>
      <c r="L1" s="90"/>
      <c r="M1" s="90"/>
    </row>
    <row r="2" spans="1:13" s="217" customFormat="1" ht="19.5" thickBot="1" x14ac:dyDescent="0.45">
      <c r="A2" s="13"/>
      <c r="B2" s="13" t="s">
        <v>177</v>
      </c>
      <c r="C2" s="218">
        <v>2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7.100000000000001" customHeight="1" x14ac:dyDescent="0.4">
      <c r="A3" s="216"/>
      <c r="B3" s="215"/>
      <c r="C3" s="323" t="s">
        <v>173</v>
      </c>
      <c r="D3" s="324"/>
      <c r="E3" s="325"/>
      <c r="F3" s="326"/>
      <c r="G3" s="323" t="s">
        <v>172</v>
      </c>
      <c r="H3" s="324"/>
      <c r="I3" s="325"/>
      <c r="J3" s="326"/>
      <c r="K3" s="315" t="s">
        <v>171</v>
      </c>
      <c r="L3" s="316"/>
      <c r="M3" s="317"/>
    </row>
    <row r="4" spans="1:13" ht="17.100000000000001" customHeight="1" x14ac:dyDescent="0.4">
      <c r="A4" s="206"/>
      <c r="B4" s="214"/>
      <c r="C4" s="305" t="s">
        <v>380</v>
      </c>
      <c r="D4" s="340" t="s">
        <v>379</v>
      </c>
      <c r="E4" s="341" t="s">
        <v>168</v>
      </c>
      <c r="F4" s="342"/>
      <c r="G4" s="318" t="s">
        <v>378</v>
      </c>
      <c r="H4" s="338" t="s">
        <v>377</v>
      </c>
      <c r="I4" s="341" t="s">
        <v>168</v>
      </c>
      <c r="J4" s="342"/>
      <c r="K4" s="318" t="s">
        <v>378</v>
      </c>
      <c r="L4" s="319" t="s">
        <v>377</v>
      </c>
      <c r="M4" s="321" t="s">
        <v>167</v>
      </c>
    </row>
    <row r="5" spans="1:13" ht="17.100000000000001" customHeight="1" x14ac:dyDescent="0.4">
      <c r="A5" s="205"/>
      <c r="B5" s="213"/>
      <c r="C5" s="306"/>
      <c r="D5" s="320"/>
      <c r="E5" s="212" t="s">
        <v>166</v>
      </c>
      <c r="F5" s="211" t="s">
        <v>165</v>
      </c>
      <c r="G5" s="306"/>
      <c r="H5" s="339"/>
      <c r="I5" s="212" t="s">
        <v>166</v>
      </c>
      <c r="J5" s="211" t="s">
        <v>165</v>
      </c>
      <c r="K5" s="306"/>
      <c r="L5" s="320"/>
      <c r="M5" s="322"/>
    </row>
    <row r="6" spans="1:13" x14ac:dyDescent="0.4">
      <c r="A6" s="332" t="s">
        <v>164</v>
      </c>
      <c r="B6" s="333"/>
      <c r="C6" s="334">
        <v>469311</v>
      </c>
      <c r="D6" s="348">
        <v>470912</v>
      </c>
      <c r="E6" s="307">
        <v>0.99660021405273169</v>
      </c>
      <c r="F6" s="328">
        <v>-1601</v>
      </c>
      <c r="G6" s="334">
        <v>653798</v>
      </c>
      <c r="H6" s="336">
        <v>629448</v>
      </c>
      <c r="I6" s="307">
        <v>1.0386846888067005</v>
      </c>
      <c r="J6" s="328">
        <v>24350</v>
      </c>
      <c r="K6" s="309">
        <v>0.71782263023135584</v>
      </c>
      <c r="L6" s="345">
        <v>0.74813487373063381</v>
      </c>
      <c r="M6" s="313">
        <v>-3.0312243499277969E-2</v>
      </c>
    </row>
    <row r="7" spans="1:13" x14ac:dyDescent="0.4">
      <c r="A7" s="330" t="s">
        <v>163</v>
      </c>
      <c r="B7" s="331"/>
      <c r="C7" s="335"/>
      <c r="D7" s="349"/>
      <c r="E7" s="344"/>
      <c r="F7" s="343"/>
      <c r="G7" s="335"/>
      <c r="H7" s="337"/>
      <c r="I7" s="344"/>
      <c r="J7" s="343"/>
      <c r="K7" s="310"/>
      <c r="L7" s="346"/>
      <c r="M7" s="347"/>
    </row>
    <row r="8" spans="1:13" ht="18" customHeight="1" x14ac:dyDescent="0.4">
      <c r="A8" s="208" t="s">
        <v>162</v>
      </c>
      <c r="B8" s="14"/>
      <c r="C8" s="15">
        <v>234644</v>
      </c>
      <c r="D8" s="16">
        <v>233038</v>
      </c>
      <c r="E8" s="17">
        <v>1.0068915799140055</v>
      </c>
      <c r="F8" s="18">
        <v>1606</v>
      </c>
      <c r="G8" s="15">
        <v>326021</v>
      </c>
      <c r="H8" s="19">
        <v>310392</v>
      </c>
      <c r="I8" s="17">
        <v>1.0503524575375653</v>
      </c>
      <c r="J8" s="18">
        <v>15629</v>
      </c>
      <c r="K8" s="20">
        <v>0.71972050880158023</v>
      </c>
      <c r="L8" s="21">
        <v>0.75078610273460655</v>
      </c>
      <c r="M8" s="210">
        <v>-3.1065593933026325E-2</v>
      </c>
    </row>
    <row r="9" spans="1:13" ht="18" customHeight="1" x14ac:dyDescent="0.4">
      <c r="A9" s="206"/>
      <c r="B9" s="81" t="s">
        <v>157</v>
      </c>
      <c r="C9" s="23">
        <v>93463</v>
      </c>
      <c r="D9" s="24">
        <v>97333</v>
      </c>
      <c r="E9" s="25">
        <v>0.96023958986160907</v>
      </c>
      <c r="F9" s="26">
        <v>-3870</v>
      </c>
      <c r="G9" s="23">
        <v>132365</v>
      </c>
      <c r="H9" s="24">
        <v>127519</v>
      </c>
      <c r="I9" s="25">
        <v>1.0380021800672841</v>
      </c>
      <c r="J9" s="26">
        <v>4846</v>
      </c>
      <c r="K9" s="27">
        <v>0.70610055528274096</v>
      </c>
      <c r="L9" s="28">
        <v>0.76328233439722704</v>
      </c>
      <c r="M9" s="209">
        <v>-5.7181779114486075E-2</v>
      </c>
    </row>
    <row r="10" spans="1:13" ht="18" customHeight="1" x14ac:dyDescent="0.4">
      <c r="A10" s="206"/>
      <c r="B10" s="66" t="s">
        <v>156</v>
      </c>
      <c r="C10" s="30">
        <v>9214</v>
      </c>
      <c r="D10" s="31">
        <v>8497</v>
      </c>
      <c r="E10" s="32">
        <v>1.0843827233141108</v>
      </c>
      <c r="F10" s="33">
        <v>717</v>
      </c>
      <c r="G10" s="30">
        <v>12035</v>
      </c>
      <c r="H10" s="31">
        <v>11570</v>
      </c>
      <c r="I10" s="32">
        <v>1.0401901469317201</v>
      </c>
      <c r="J10" s="33">
        <v>465</v>
      </c>
      <c r="K10" s="34">
        <v>0.76560033236393854</v>
      </c>
      <c r="L10" s="35">
        <v>0.73439930855661195</v>
      </c>
      <c r="M10" s="36">
        <v>3.1201023807326589E-2</v>
      </c>
    </row>
    <row r="11" spans="1:13" ht="18" customHeight="1" x14ac:dyDescent="0.4">
      <c r="A11" s="206"/>
      <c r="B11" s="66" t="s">
        <v>154</v>
      </c>
      <c r="C11" s="30">
        <v>112656</v>
      </c>
      <c r="D11" s="31">
        <v>101293</v>
      </c>
      <c r="E11" s="32">
        <v>1.1121795188216363</v>
      </c>
      <c r="F11" s="33">
        <v>11363</v>
      </c>
      <c r="G11" s="30">
        <v>152416</v>
      </c>
      <c r="H11" s="31">
        <v>134487</v>
      </c>
      <c r="I11" s="32">
        <v>1.1333140006097244</v>
      </c>
      <c r="J11" s="33">
        <v>17929</v>
      </c>
      <c r="K11" s="34">
        <v>0.73913499895024148</v>
      </c>
      <c r="L11" s="35">
        <v>0.75318060481682247</v>
      </c>
      <c r="M11" s="36">
        <v>-1.404560586658099E-2</v>
      </c>
    </row>
    <row r="12" spans="1:13" ht="18" customHeight="1" x14ac:dyDescent="0.4">
      <c r="A12" s="206"/>
      <c r="B12" s="204" t="s">
        <v>99</v>
      </c>
      <c r="C12" s="73">
        <v>19311</v>
      </c>
      <c r="D12" s="74">
        <v>25915</v>
      </c>
      <c r="E12" s="75">
        <v>0.74516689176152806</v>
      </c>
      <c r="F12" s="76">
        <v>-6604</v>
      </c>
      <c r="G12" s="73">
        <v>29205</v>
      </c>
      <c r="H12" s="74">
        <v>36816</v>
      </c>
      <c r="I12" s="75">
        <v>0.79326923076923073</v>
      </c>
      <c r="J12" s="76">
        <v>-7611</v>
      </c>
      <c r="K12" s="77">
        <v>0.66122239342578326</v>
      </c>
      <c r="L12" s="78">
        <v>0.7039059104737071</v>
      </c>
      <c r="M12" s="79">
        <v>-4.2683517047923836E-2</v>
      </c>
    </row>
    <row r="13" spans="1:13" ht="18" customHeight="1" x14ac:dyDescent="0.4">
      <c r="A13" s="208" t="s">
        <v>161</v>
      </c>
      <c r="B13" s="14"/>
      <c r="C13" s="15">
        <v>76258</v>
      </c>
      <c r="D13" s="16">
        <v>78565</v>
      </c>
      <c r="E13" s="17">
        <v>0.97063577929103295</v>
      </c>
      <c r="F13" s="18">
        <v>-2307</v>
      </c>
      <c r="G13" s="15">
        <v>110692</v>
      </c>
      <c r="H13" s="16">
        <v>102158</v>
      </c>
      <c r="I13" s="17">
        <v>1.0835372658039508</v>
      </c>
      <c r="J13" s="18">
        <v>8534</v>
      </c>
      <c r="K13" s="46">
        <v>0.6889206085353955</v>
      </c>
      <c r="L13" s="47">
        <v>0.76905381859472577</v>
      </c>
      <c r="M13" s="48">
        <v>-8.0133210059330273E-2</v>
      </c>
    </row>
    <row r="14" spans="1:13" ht="18" customHeight="1" x14ac:dyDescent="0.4">
      <c r="A14" s="206"/>
      <c r="B14" s="81" t="s">
        <v>157</v>
      </c>
      <c r="C14" s="23">
        <v>17259</v>
      </c>
      <c r="D14" s="24">
        <v>12575</v>
      </c>
      <c r="E14" s="25">
        <v>1.3724850894632208</v>
      </c>
      <c r="F14" s="26">
        <v>4684</v>
      </c>
      <c r="G14" s="23">
        <v>28000</v>
      </c>
      <c r="H14" s="24">
        <v>14000</v>
      </c>
      <c r="I14" s="25">
        <v>2</v>
      </c>
      <c r="J14" s="26">
        <v>14000</v>
      </c>
      <c r="K14" s="49">
        <v>0.61639285714285719</v>
      </c>
      <c r="L14" s="50">
        <v>0.89821428571428574</v>
      </c>
      <c r="M14" s="29">
        <v>-0.28182142857142856</v>
      </c>
    </row>
    <row r="15" spans="1:13" ht="18" customHeight="1" x14ac:dyDescent="0.4">
      <c r="A15" s="206"/>
      <c r="B15" s="66" t="s">
        <v>156</v>
      </c>
      <c r="C15" s="30">
        <v>10980</v>
      </c>
      <c r="D15" s="31">
        <v>12860</v>
      </c>
      <c r="E15" s="32">
        <v>0.85381026438569207</v>
      </c>
      <c r="F15" s="33">
        <v>-1880</v>
      </c>
      <c r="G15" s="30">
        <v>16340</v>
      </c>
      <c r="H15" s="31">
        <v>16490</v>
      </c>
      <c r="I15" s="32">
        <v>0.9909035779260158</v>
      </c>
      <c r="J15" s="33">
        <v>-150</v>
      </c>
      <c r="K15" s="34">
        <v>0.67197062423500609</v>
      </c>
      <c r="L15" s="35">
        <v>0.77986658580958157</v>
      </c>
      <c r="M15" s="36">
        <v>-0.10789596157457548</v>
      </c>
    </row>
    <row r="16" spans="1:13" ht="18" customHeight="1" x14ac:dyDescent="0.4">
      <c r="A16" s="206"/>
      <c r="B16" s="66" t="s">
        <v>154</v>
      </c>
      <c r="C16" s="30">
        <v>41796</v>
      </c>
      <c r="D16" s="31">
        <v>40311</v>
      </c>
      <c r="E16" s="32">
        <v>1.0368385800401876</v>
      </c>
      <c r="F16" s="33">
        <v>1485</v>
      </c>
      <c r="G16" s="30">
        <v>56960</v>
      </c>
      <c r="H16" s="31">
        <v>50412</v>
      </c>
      <c r="I16" s="32">
        <v>1.1298897087994921</v>
      </c>
      <c r="J16" s="33">
        <v>6548</v>
      </c>
      <c r="K16" s="34">
        <v>0.73377808988764048</v>
      </c>
      <c r="L16" s="35">
        <v>0.79963104022851705</v>
      </c>
      <c r="M16" s="36">
        <v>-6.585295034087657E-2</v>
      </c>
    </row>
    <row r="17" spans="1:13" ht="18" customHeight="1" x14ac:dyDescent="0.4">
      <c r="A17" s="206"/>
      <c r="B17" s="66" t="s">
        <v>153</v>
      </c>
      <c r="C17" s="30">
        <v>3055</v>
      </c>
      <c r="D17" s="31">
        <v>1425</v>
      </c>
      <c r="E17" s="32">
        <v>2.143859649122807</v>
      </c>
      <c r="F17" s="33">
        <v>1630</v>
      </c>
      <c r="G17" s="30">
        <v>4436</v>
      </c>
      <c r="H17" s="31">
        <v>4441</v>
      </c>
      <c r="I17" s="32">
        <v>0.9988741274487728</v>
      </c>
      <c r="J17" s="33">
        <v>-5</v>
      </c>
      <c r="K17" s="34">
        <v>0.68868349864743017</v>
      </c>
      <c r="L17" s="35">
        <v>0.32087367709975229</v>
      </c>
      <c r="M17" s="36">
        <v>0.36780982154767788</v>
      </c>
    </row>
    <row r="18" spans="1:13" ht="18" customHeight="1" x14ac:dyDescent="0.4">
      <c r="A18" s="205"/>
      <c r="B18" s="204" t="s">
        <v>99</v>
      </c>
      <c r="C18" s="73">
        <v>3168</v>
      </c>
      <c r="D18" s="74">
        <v>11394</v>
      </c>
      <c r="E18" s="75">
        <v>0.27804107424960506</v>
      </c>
      <c r="F18" s="76">
        <v>-8226</v>
      </c>
      <c r="G18" s="73">
        <v>4956</v>
      </c>
      <c r="H18" s="74">
        <v>16815</v>
      </c>
      <c r="I18" s="75">
        <v>0.29473684210526313</v>
      </c>
      <c r="J18" s="76">
        <v>-11859</v>
      </c>
      <c r="K18" s="77">
        <v>0.63922518159806296</v>
      </c>
      <c r="L18" s="78">
        <v>0.6776092774308653</v>
      </c>
      <c r="M18" s="79">
        <v>-3.8384095832802334E-2</v>
      </c>
    </row>
    <row r="19" spans="1:13" ht="18" customHeight="1" x14ac:dyDescent="0.4">
      <c r="A19" s="208" t="s">
        <v>160</v>
      </c>
      <c r="B19" s="14"/>
      <c r="C19" s="15">
        <v>62667</v>
      </c>
      <c r="D19" s="16">
        <v>63862</v>
      </c>
      <c r="E19" s="17">
        <v>0.98128777676865742</v>
      </c>
      <c r="F19" s="18">
        <v>-1195</v>
      </c>
      <c r="G19" s="15">
        <v>82590</v>
      </c>
      <c r="H19" s="19">
        <v>80537</v>
      </c>
      <c r="I19" s="17">
        <v>1.0254913890509951</v>
      </c>
      <c r="J19" s="18">
        <v>2053</v>
      </c>
      <c r="K19" s="46">
        <v>0.75877224845622959</v>
      </c>
      <c r="L19" s="47">
        <v>0.79295230763500002</v>
      </c>
      <c r="M19" s="22">
        <v>-3.4180059178770428E-2</v>
      </c>
    </row>
    <row r="20" spans="1:13" ht="18" customHeight="1" x14ac:dyDescent="0.4">
      <c r="A20" s="206"/>
      <c r="B20" s="81" t="s">
        <v>157</v>
      </c>
      <c r="C20" s="23">
        <v>0</v>
      </c>
      <c r="D20" s="24">
        <v>0</v>
      </c>
      <c r="E20" s="25" t="e">
        <v>#DIV/0!</v>
      </c>
      <c r="F20" s="26">
        <v>0</v>
      </c>
      <c r="G20" s="23">
        <v>0</v>
      </c>
      <c r="H20" s="24">
        <v>0</v>
      </c>
      <c r="I20" s="25" t="e">
        <v>#DIV/0!</v>
      </c>
      <c r="J20" s="26">
        <v>0</v>
      </c>
      <c r="K20" s="49" t="s">
        <v>0</v>
      </c>
      <c r="L20" s="50" t="s">
        <v>0</v>
      </c>
      <c r="M20" s="29" t="e">
        <v>#VALUE!</v>
      </c>
    </row>
    <row r="21" spans="1:13" ht="18" customHeight="1" x14ac:dyDescent="0.4">
      <c r="A21" s="206"/>
      <c r="B21" s="66" t="s">
        <v>156</v>
      </c>
      <c r="C21" s="30">
        <v>19566</v>
      </c>
      <c r="D21" s="31">
        <v>19690</v>
      </c>
      <c r="E21" s="32">
        <v>0.99370238699847635</v>
      </c>
      <c r="F21" s="33">
        <v>-124</v>
      </c>
      <c r="G21" s="30">
        <v>24380</v>
      </c>
      <c r="H21" s="31">
        <v>24380</v>
      </c>
      <c r="I21" s="32">
        <v>1</v>
      </c>
      <c r="J21" s="33">
        <v>0</v>
      </c>
      <c r="K21" s="34">
        <v>0.80254306808859721</v>
      </c>
      <c r="L21" s="35">
        <v>0.80762920426579166</v>
      </c>
      <c r="M21" s="36">
        <v>-5.0861361771944447E-3</v>
      </c>
    </row>
    <row r="22" spans="1:13" ht="18" customHeight="1" x14ac:dyDescent="0.4">
      <c r="A22" s="206"/>
      <c r="B22" s="66" t="s">
        <v>154</v>
      </c>
      <c r="C22" s="30">
        <v>35203</v>
      </c>
      <c r="D22" s="31">
        <v>32758</v>
      </c>
      <c r="E22" s="32">
        <v>1.0746382563038037</v>
      </c>
      <c r="F22" s="33">
        <v>2445</v>
      </c>
      <c r="G22" s="30">
        <v>48298</v>
      </c>
      <c r="H22" s="31">
        <v>41466</v>
      </c>
      <c r="I22" s="32">
        <v>1.1647614913423046</v>
      </c>
      <c r="J22" s="33">
        <v>6832</v>
      </c>
      <c r="K22" s="34">
        <v>0.72887076069402457</v>
      </c>
      <c r="L22" s="35">
        <v>0.78999662373993151</v>
      </c>
      <c r="M22" s="36">
        <v>-6.1125863045906947E-2</v>
      </c>
    </row>
    <row r="23" spans="1:13" ht="18" customHeight="1" x14ac:dyDescent="0.4">
      <c r="A23" s="205"/>
      <c r="B23" s="204" t="s">
        <v>99</v>
      </c>
      <c r="C23" s="73">
        <v>7898</v>
      </c>
      <c r="D23" s="74">
        <v>11414</v>
      </c>
      <c r="E23" s="75">
        <v>0.6919572454879972</v>
      </c>
      <c r="F23" s="76">
        <v>-3516</v>
      </c>
      <c r="G23" s="73">
        <v>9912</v>
      </c>
      <c r="H23" s="74">
        <v>14691</v>
      </c>
      <c r="I23" s="75">
        <v>0.67469879518072284</v>
      </c>
      <c r="J23" s="76">
        <v>-4779</v>
      </c>
      <c r="K23" s="77">
        <v>0.79681194511702991</v>
      </c>
      <c r="L23" s="78">
        <v>0.77693826152065892</v>
      </c>
      <c r="M23" s="79">
        <v>1.9873683596370983E-2</v>
      </c>
    </row>
    <row r="24" spans="1:13" ht="18" customHeight="1" x14ac:dyDescent="0.4">
      <c r="A24" s="208" t="s">
        <v>159</v>
      </c>
      <c r="B24" s="14"/>
      <c r="C24" s="15">
        <v>41828</v>
      </c>
      <c r="D24" s="16">
        <v>43610</v>
      </c>
      <c r="E24" s="17">
        <v>0.95913781242834217</v>
      </c>
      <c r="F24" s="18">
        <v>-1782</v>
      </c>
      <c r="G24" s="15">
        <v>48784</v>
      </c>
      <c r="H24" s="19">
        <v>53057</v>
      </c>
      <c r="I24" s="17">
        <v>0.91946397270859637</v>
      </c>
      <c r="J24" s="18">
        <v>-4273</v>
      </c>
      <c r="K24" s="46">
        <v>0.85741226631682521</v>
      </c>
      <c r="L24" s="47">
        <v>0.82194620879431557</v>
      </c>
      <c r="M24" s="48">
        <v>3.5466057522509642E-2</v>
      </c>
    </row>
    <row r="25" spans="1:13" ht="18" customHeight="1" x14ac:dyDescent="0.4">
      <c r="A25" s="206"/>
      <c r="B25" s="81" t="s">
        <v>157</v>
      </c>
      <c r="C25" s="23">
        <v>0</v>
      </c>
      <c r="D25" s="24">
        <v>0</v>
      </c>
      <c r="E25" s="25" t="e">
        <v>#DIV/0!</v>
      </c>
      <c r="F25" s="26">
        <v>0</v>
      </c>
      <c r="G25" s="23">
        <v>0</v>
      </c>
      <c r="H25" s="24">
        <v>0</v>
      </c>
      <c r="I25" s="25" t="e">
        <v>#DIV/0!</v>
      </c>
      <c r="J25" s="26">
        <v>0</v>
      </c>
      <c r="K25" s="49" t="s">
        <v>0</v>
      </c>
      <c r="L25" s="50" t="s">
        <v>0</v>
      </c>
      <c r="M25" s="29" t="e">
        <v>#VALUE!</v>
      </c>
    </row>
    <row r="26" spans="1:13" ht="18" customHeight="1" x14ac:dyDescent="0.4">
      <c r="A26" s="206"/>
      <c r="B26" s="66" t="s">
        <v>156</v>
      </c>
      <c r="C26" s="30">
        <v>15147</v>
      </c>
      <c r="D26" s="31">
        <v>14793</v>
      </c>
      <c r="E26" s="32">
        <v>1.0239302372743866</v>
      </c>
      <c r="F26" s="33">
        <v>354</v>
      </c>
      <c r="G26" s="30">
        <v>16220</v>
      </c>
      <c r="H26" s="31">
        <v>16360</v>
      </c>
      <c r="I26" s="32">
        <v>0.99144254278728605</v>
      </c>
      <c r="J26" s="33">
        <v>-140</v>
      </c>
      <c r="K26" s="34">
        <v>0.93384710234278667</v>
      </c>
      <c r="L26" s="35">
        <v>0.90421760391198047</v>
      </c>
      <c r="M26" s="36">
        <v>2.96294984308062E-2</v>
      </c>
    </row>
    <row r="27" spans="1:13" ht="18" customHeight="1" x14ac:dyDescent="0.4">
      <c r="A27" s="206"/>
      <c r="B27" s="66" t="s">
        <v>154</v>
      </c>
      <c r="C27" s="30">
        <v>22785</v>
      </c>
      <c r="D27" s="31">
        <v>21241</v>
      </c>
      <c r="E27" s="32">
        <v>1.0726896097170566</v>
      </c>
      <c r="F27" s="33">
        <v>1544</v>
      </c>
      <c r="G27" s="30">
        <v>27608</v>
      </c>
      <c r="H27" s="31">
        <v>26962</v>
      </c>
      <c r="I27" s="32">
        <v>1.0239596469104666</v>
      </c>
      <c r="J27" s="33">
        <v>646</v>
      </c>
      <c r="K27" s="34">
        <v>0.8253042596348884</v>
      </c>
      <c r="L27" s="35">
        <v>0.78781247681922706</v>
      </c>
      <c r="M27" s="36">
        <v>3.7491782815661345E-2</v>
      </c>
    </row>
    <row r="28" spans="1:13" ht="18" customHeight="1" x14ac:dyDescent="0.4">
      <c r="A28" s="205"/>
      <c r="B28" s="204" t="s">
        <v>99</v>
      </c>
      <c r="C28" s="84">
        <v>3896</v>
      </c>
      <c r="D28" s="74">
        <v>7576</v>
      </c>
      <c r="E28" s="75">
        <v>0.51425554382259764</v>
      </c>
      <c r="F28" s="76">
        <v>-3680</v>
      </c>
      <c r="G28" s="84">
        <v>4956</v>
      </c>
      <c r="H28" s="74">
        <v>9735</v>
      </c>
      <c r="I28" s="75">
        <v>0.50909090909090904</v>
      </c>
      <c r="J28" s="76">
        <v>-4779</v>
      </c>
      <c r="K28" s="77">
        <v>0.78611783696529458</v>
      </c>
      <c r="L28" s="78">
        <v>0.77822290703646635</v>
      </c>
      <c r="M28" s="79">
        <v>7.8949299288282315E-3</v>
      </c>
    </row>
    <row r="29" spans="1:13" ht="18" customHeight="1" x14ac:dyDescent="0.4">
      <c r="A29" s="208" t="s">
        <v>158</v>
      </c>
      <c r="B29" s="14"/>
      <c r="C29" s="15">
        <v>53914</v>
      </c>
      <c r="D29" s="16">
        <v>51837</v>
      </c>
      <c r="E29" s="17">
        <v>1.0400679051642649</v>
      </c>
      <c r="F29" s="18">
        <v>2077</v>
      </c>
      <c r="G29" s="15">
        <v>85711</v>
      </c>
      <c r="H29" s="16">
        <v>83304</v>
      </c>
      <c r="I29" s="17">
        <v>1.0288941707481034</v>
      </c>
      <c r="J29" s="18">
        <v>2407</v>
      </c>
      <c r="K29" s="46">
        <v>0.62902077912986665</v>
      </c>
      <c r="L29" s="47">
        <v>0.62226303658887927</v>
      </c>
      <c r="M29" s="22">
        <v>6.757742540987377E-3</v>
      </c>
    </row>
    <row r="30" spans="1:13" ht="18" customHeight="1" x14ac:dyDescent="0.4">
      <c r="A30" s="206"/>
      <c r="B30" s="81" t="s">
        <v>157</v>
      </c>
      <c r="C30" s="23">
        <v>0</v>
      </c>
      <c r="D30" s="24">
        <v>0</v>
      </c>
      <c r="E30" s="25" t="e">
        <v>#DIV/0!</v>
      </c>
      <c r="F30" s="26">
        <v>0</v>
      </c>
      <c r="G30" s="23">
        <v>0</v>
      </c>
      <c r="H30" s="24">
        <v>0</v>
      </c>
      <c r="I30" s="25" t="e">
        <v>#DIV/0!</v>
      </c>
      <c r="J30" s="26">
        <v>0</v>
      </c>
      <c r="K30" s="49" t="s">
        <v>0</v>
      </c>
      <c r="L30" s="50" t="s">
        <v>0</v>
      </c>
      <c r="M30" s="29" t="e">
        <v>#VALUE!</v>
      </c>
    </row>
    <row r="31" spans="1:13" ht="18" customHeight="1" x14ac:dyDescent="0.4">
      <c r="A31" s="206"/>
      <c r="B31" s="66" t="s">
        <v>156</v>
      </c>
      <c r="C31" s="30">
        <v>5689</v>
      </c>
      <c r="D31" s="207">
        <v>7678</v>
      </c>
      <c r="E31" s="32">
        <v>0.74094816358426674</v>
      </c>
      <c r="F31" s="33">
        <v>-1989</v>
      </c>
      <c r="G31" s="30">
        <v>7830</v>
      </c>
      <c r="H31" s="207">
        <v>11725</v>
      </c>
      <c r="I31" s="32">
        <v>0.66780383795309173</v>
      </c>
      <c r="J31" s="33">
        <v>-3895</v>
      </c>
      <c r="K31" s="34">
        <v>0.72656449553001279</v>
      </c>
      <c r="L31" s="35">
        <v>0.65484008528784643</v>
      </c>
      <c r="M31" s="36">
        <v>7.1724410242166359E-2</v>
      </c>
    </row>
    <row r="32" spans="1:13" ht="18" customHeight="1" x14ac:dyDescent="0.4">
      <c r="A32" s="206"/>
      <c r="B32" s="66" t="s">
        <v>155</v>
      </c>
      <c r="C32" s="30">
        <v>1369</v>
      </c>
      <c r="D32" s="31">
        <v>1420</v>
      </c>
      <c r="E32" s="32">
        <v>0.96408450704225357</v>
      </c>
      <c r="F32" s="33">
        <v>-51</v>
      </c>
      <c r="G32" s="30">
        <v>2387</v>
      </c>
      <c r="H32" s="31">
        <v>2459</v>
      </c>
      <c r="I32" s="32">
        <v>0.97071980479869868</v>
      </c>
      <c r="J32" s="33">
        <v>-72</v>
      </c>
      <c r="K32" s="34">
        <v>0.57352325094260581</v>
      </c>
      <c r="L32" s="35">
        <v>0.57747051647010983</v>
      </c>
      <c r="M32" s="36">
        <v>-3.947265527504018E-3</v>
      </c>
    </row>
    <row r="33" spans="1:13" ht="18" customHeight="1" x14ac:dyDescent="0.4">
      <c r="A33" s="206"/>
      <c r="B33" s="66" t="s">
        <v>154</v>
      </c>
      <c r="C33" s="30">
        <v>39905</v>
      </c>
      <c r="D33" s="31">
        <v>40655</v>
      </c>
      <c r="E33" s="32">
        <v>0.98155208461443855</v>
      </c>
      <c r="F33" s="33">
        <v>-750</v>
      </c>
      <c r="G33" s="30">
        <v>63244</v>
      </c>
      <c r="H33" s="31">
        <v>64570</v>
      </c>
      <c r="I33" s="32">
        <v>0.97946414743689014</v>
      </c>
      <c r="J33" s="33">
        <v>-1326</v>
      </c>
      <c r="K33" s="34">
        <v>0.63096894567073558</v>
      </c>
      <c r="L33" s="35">
        <v>0.62962676165401887</v>
      </c>
      <c r="M33" s="36">
        <v>1.3421840167167076E-3</v>
      </c>
    </row>
    <row r="34" spans="1:13" ht="18" customHeight="1" x14ac:dyDescent="0.4">
      <c r="A34" s="206"/>
      <c r="B34" s="66" t="s">
        <v>153</v>
      </c>
      <c r="C34" s="30">
        <v>3154</v>
      </c>
      <c r="D34" s="31">
        <v>2022</v>
      </c>
      <c r="E34" s="32">
        <v>1.5598417408506429</v>
      </c>
      <c r="F34" s="33">
        <v>1132</v>
      </c>
      <c r="G34" s="30">
        <v>4549</v>
      </c>
      <c r="H34" s="31">
        <v>4442</v>
      </c>
      <c r="I34" s="32">
        <v>1.0240882485366951</v>
      </c>
      <c r="J34" s="33">
        <v>107</v>
      </c>
      <c r="K34" s="34">
        <v>0.6933391954275665</v>
      </c>
      <c r="L34" s="35">
        <v>0.45520036019810894</v>
      </c>
      <c r="M34" s="36">
        <v>0.23813883522945756</v>
      </c>
    </row>
    <row r="35" spans="1:13" ht="18" customHeight="1" x14ac:dyDescent="0.4">
      <c r="A35" s="237"/>
      <c r="B35" s="236" t="s">
        <v>99</v>
      </c>
      <c r="C35" s="82">
        <v>3753</v>
      </c>
      <c r="D35" s="234">
        <v>0</v>
      </c>
      <c r="E35" s="85" t="e">
        <v>#DIV/0!</v>
      </c>
      <c r="F35" s="235">
        <v>3753</v>
      </c>
      <c r="G35" s="82">
        <v>7611</v>
      </c>
      <c r="H35" s="234">
        <v>0</v>
      </c>
      <c r="I35" s="55" t="e">
        <v>#DIV/0!</v>
      </c>
      <c r="J35" s="72">
        <v>7611</v>
      </c>
      <c r="K35" s="34">
        <v>0.49310208908159242</v>
      </c>
      <c r="L35" s="35" t="s">
        <v>0</v>
      </c>
      <c r="M35" s="36" t="e">
        <v>#VALUE!</v>
      </c>
    </row>
    <row r="36" spans="1:13" ht="18" customHeight="1" thickBot="1" x14ac:dyDescent="0.45">
      <c r="A36" s="205"/>
      <c r="B36" s="204" t="s">
        <v>152</v>
      </c>
      <c r="C36" s="84">
        <v>44</v>
      </c>
      <c r="D36" s="74">
        <v>62</v>
      </c>
      <c r="E36" s="75">
        <v>0.70967741935483875</v>
      </c>
      <c r="F36" s="76">
        <v>-18</v>
      </c>
      <c r="G36" s="84">
        <v>90</v>
      </c>
      <c r="H36" s="74">
        <v>108</v>
      </c>
      <c r="I36" s="75">
        <v>0.83333333333333337</v>
      </c>
      <c r="J36" s="76">
        <v>-18</v>
      </c>
      <c r="K36" s="86">
        <v>0.48888888888888887</v>
      </c>
      <c r="L36" s="87">
        <v>0.57407407407407407</v>
      </c>
      <c r="M36" s="88">
        <v>-8.5185185185185197E-2</v>
      </c>
    </row>
    <row r="37" spans="1:13" x14ac:dyDescent="0.4">
      <c r="C37" s="203"/>
      <c r="G37" s="203"/>
    </row>
    <row r="38" spans="1:13" x14ac:dyDescent="0.4">
      <c r="C38" s="203"/>
      <c r="G38" s="203"/>
    </row>
    <row r="39" spans="1:13" x14ac:dyDescent="0.4">
      <c r="C39" s="203"/>
      <c r="G39" s="71"/>
    </row>
    <row r="40" spans="1:13" x14ac:dyDescent="0.4">
      <c r="C40" s="203"/>
      <c r="G40" s="203"/>
    </row>
    <row r="41" spans="1:13" x14ac:dyDescent="0.4">
      <c r="C41" s="203"/>
      <c r="G41" s="203"/>
    </row>
    <row r="42" spans="1:13" x14ac:dyDescent="0.4">
      <c r="C42" s="203"/>
      <c r="G42" s="203"/>
    </row>
    <row r="43" spans="1:13" x14ac:dyDescent="0.4">
      <c r="C43" s="203"/>
      <c r="G43" s="203"/>
    </row>
    <row r="44" spans="1:13" x14ac:dyDescent="0.4">
      <c r="C44" s="203"/>
      <c r="G44" s="203"/>
    </row>
    <row r="45" spans="1:13" x14ac:dyDescent="0.4">
      <c r="C45" s="203"/>
      <c r="G45" s="203"/>
    </row>
    <row r="46" spans="1:13" x14ac:dyDescent="0.4">
      <c r="C46" s="203"/>
      <c r="G46" s="203"/>
    </row>
    <row r="47" spans="1:13" x14ac:dyDescent="0.4">
      <c r="C47" s="203"/>
      <c r="G47" s="203"/>
    </row>
    <row r="48" spans="1:13" x14ac:dyDescent="0.4">
      <c r="C48" s="203"/>
      <c r="G48" s="203"/>
    </row>
    <row r="49" spans="3:7" x14ac:dyDescent="0.4">
      <c r="C49" s="203"/>
      <c r="G49" s="203"/>
    </row>
    <row r="50" spans="3:7" x14ac:dyDescent="0.4">
      <c r="C50" s="203"/>
      <c r="G50" s="203"/>
    </row>
    <row r="51" spans="3:7" x14ac:dyDescent="0.4">
      <c r="C51" s="203"/>
      <c r="G51" s="203"/>
    </row>
    <row r="52" spans="3:7" x14ac:dyDescent="0.4">
      <c r="C52" s="203"/>
      <c r="G52" s="203"/>
    </row>
    <row r="53" spans="3:7" x14ac:dyDescent="0.4">
      <c r="C53" s="203"/>
      <c r="G53" s="203"/>
    </row>
    <row r="54" spans="3:7" x14ac:dyDescent="0.4">
      <c r="C54" s="203"/>
      <c r="G54" s="203"/>
    </row>
    <row r="55" spans="3:7" x14ac:dyDescent="0.4">
      <c r="C55" s="203"/>
      <c r="G55" s="203"/>
    </row>
    <row r="56" spans="3:7" x14ac:dyDescent="0.4">
      <c r="C56" s="203"/>
      <c r="G56" s="203"/>
    </row>
    <row r="57" spans="3:7" x14ac:dyDescent="0.4">
      <c r="C57" s="203"/>
      <c r="G57" s="203"/>
    </row>
    <row r="58" spans="3:7" x14ac:dyDescent="0.4">
      <c r="C58" s="203"/>
      <c r="G58" s="203"/>
    </row>
    <row r="59" spans="3:7" x14ac:dyDescent="0.4">
      <c r="C59" s="203"/>
      <c r="G59" s="203"/>
    </row>
    <row r="60" spans="3:7" x14ac:dyDescent="0.4">
      <c r="C60" s="203"/>
      <c r="G60" s="203"/>
    </row>
    <row r="61" spans="3:7" x14ac:dyDescent="0.4">
      <c r="C61" s="203"/>
      <c r="G61" s="203"/>
    </row>
    <row r="62" spans="3:7" x14ac:dyDescent="0.4">
      <c r="C62" s="203"/>
      <c r="G62" s="203"/>
    </row>
    <row r="63" spans="3:7" x14ac:dyDescent="0.4">
      <c r="C63" s="203"/>
      <c r="G63" s="203"/>
    </row>
    <row r="64" spans="3:7" x14ac:dyDescent="0.4">
      <c r="C64" s="203"/>
      <c r="G64" s="203"/>
    </row>
    <row r="65" spans="3:7" x14ac:dyDescent="0.4">
      <c r="C65" s="203"/>
      <c r="G65" s="203"/>
    </row>
    <row r="66" spans="3:7" x14ac:dyDescent="0.4">
      <c r="C66" s="203"/>
      <c r="G66" s="203"/>
    </row>
    <row r="67" spans="3:7" x14ac:dyDescent="0.4">
      <c r="C67" s="203"/>
      <c r="G67" s="203"/>
    </row>
    <row r="68" spans="3:7" x14ac:dyDescent="0.4">
      <c r="C68" s="203"/>
      <c r="G68" s="203"/>
    </row>
    <row r="69" spans="3:7" x14ac:dyDescent="0.4">
      <c r="C69" s="203"/>
      <c r="G69" s="203"/>
    </row>
    <row r="70" spans="3:7" x14ac:dyDescent="0.4">
      <c r="C70" s="203"/>
      <c r="G70" s="203"/>
    </row>
    <row r="71" spans="3:7" x14ac:dyDescent="0.4">
      <c r="C71" s="203"/>
      <c r="G71" s="203"/>
    </row>
    <row r="72" spans="3:7" x14ac:dyDescent="0.4">
      <c r="C72" s="203"/>
      <c r="G72" s="203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26'!A1" display="'h26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2"/>
  <sheetViews>
    <sheetView showGridLines="0" zoomScale="85" zoomScaleNormal="85" zoomScaleSheetLayoutView="90" workbookViewId="0">
      <pane xSplit="2" ySplit="5" topLeftCell="C22" activePane="bottomRight" state="frozen"/>
      <selection activeCell="A2" sqref="A2:A3"/>
      <selection pane="topRight" activeCell="A2" sqref="A2:A3"/>
      <selection pane="bottomLeft" activeCell="A2" sqref="A2:A3"/>
      <selection pane="bottomRight" sqref="A1:B1"/>
    </sheetView>
  </sheetViews>
  <sheetFormatPr defaultRowHeight="18.75" x14ac:dyDescent="0.4"/>
  <cols>
    <col min="1" max="1" width="3.25" style="202" customWidth="1"/>
    <col min="2" max="2" width="20.75" style="202" customWidth="1"/>
    <col min="3" max="4" width="11.625" style="201" customWidth="1"/>
    <col min="5" max="5" width="8.625" style="201" customWidth="1"/>
    <col min="6" max="6" width="10.625" style="201" customWidth="1"/>
    <col min="7" max="8" width="11.625" style="201" customWidth="1"/>
    <col min="9" max="9" width="8.625" style="201" customWidth="1"/>
    <col min="10" max="10" width="10.625" style="201" customWidth="1"/>
    <col min="11" max="11" width="9.625" style="70" customWidth="1"/>
    <col min="12" max="12" width="9.625" style="201" customWidth="1"/>
    <col min="13" max="13" width="8.625" style="201" customWidth="1"/>
    <col min="14" max="16384" width="9" style="201"/>
  </cols>
  <sheetData>
    <row r="1" spans="1:13" s="217" customFormat="1" x14ac:dyDescent="0.4">
      <c r="A1" s="327" t="str">
        <f>'h26'!A1</f>
        <v>平成26年度</v>
      </c>
      <c r="B1" s="327"/>
      <c r="C1" s="90"/>
      <c r="D1" s="90"/>
      <c r="E1" s="90"/>
      <c r="F1" s="95" t="str">
        <f ca="1">RIGHT(CELL("filename",$A$1),LEN(CELL("filename",$A$1))-FIND("]",CELL("filename",$A$1)))</f>
        <v>２月上旬</v>
      </c>
      <c r="G1" s="94" t="s">
        <v>71</v>
      </c>
      <c r="H1" s="90"/>
      <c r="I1" s="90"/>
      <c r="J1" s="90"/>
      <c r="K1" s="90"/>
      <c r="L1" s="90"/>
      <c r="M1" s="90"/>
    </row>
    <row r="2" spans="1:13" s="217" customFormat="1" ht="19.5" thickBot="1" x14ac:dyDescent="0.45">
      <c r="A2" s="13"/>
      <c r="B2" s="13" t="s">
        <v>359</v>
      </c>
      <c r="C2" s="218">
        <v>2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7.100000000000001" customHeight="1" x14ac:dyDescent="0.4">
      <c r="A3" s="216"/>
      <c r="B3" s="215"/>
      <c r="C3" s="323" t="s">
        <v>173</v>
      </c>
      <c r="D3" s="324"/>
      <c r="E3" s="325"/>
      <c r="F3" s="326"/>
      <c r="G3" s="323" t="s">
        <v>172</v>
      </c>
      <c r="H3" s="324"/>
      <c r="I3" s="325"/>
      <c r="J3" s="326"/>
      <c r="K3" s="315" t="s">
        <v>171</v>
      </c>
      <c r="L3" s="316"/>
      <c r="M3" s="317"/>
    </row>
    <row r="4" spans="1:13" ht="17.100000000000001" customHeight="1" x14ac:dyDescent="0.4">
      <c r="A4" s="206"/>
      <c r="B4" s="214"/>
      <c r="C4" s="305" t="s">
        <v>384</v>
      </c>
      <c r="D4" s="340" t="s">
        <v>383</v>
      </c>
      <c r="E4" s="341" t="s">
        <v>168</v>
      </c>
      <c r="F4" s="342"/>
      <c r="G4" s="318" t="s">
        <v>382</v>
      </c>
      <c r="H4" s="338" t="s">
        <v>381</v>
      </c>
      <c r="I4" s="341" t="s">
        <v>168</v>
      </c>
      <c r="J4" s="342"/>
      <c r="K4" s="318" t="s">
        <v>382</v>
      </c>
      <c r="L4" s="319" t="s">
        <v>381</v>
      </c>
      <c r="M4" s="321" t="s">
        <v>167</v>
      </c>
    </row>
    <row r="5" spans="1:13" ht="17.100000000000001" customHeight="1" x14ac:dyDescent="0.4">
      <c r="A5" s="205"/>
      <c r="B5" s="213"/>
      <c r="C5" s="306"/>
      <c r="D5" s="320"/>
      <c r="E5" s="212" t="s">
        <v>166</v>
      </c>
      <c r="F5" s="211" t="s">
        <v>165</v>
      </c>
      <c r="G5" s="306"/>
      <c r="H5" s="339"/>
      <c r="I5" s="212" t="s">
        <v>166</v>
      </c>
      <c r="J5" s="211" t="s">
        <v>165</v>
      </c>
      <c r="K5" s="306"/>
      <c r="L5" s="320"/>
      <c r="M5" s="322"/>
    </row>
    <row r="6" spans="1:13" x14ac:dyDescent="0.4">
      <c r="A6" s="332" t="s">
        <v>164</v>
      </c>
      <c r="B6" s="333"/>
      <c r="C6" s="334">
        <v>141579</v>
      </c>
      <c r="D6" s="348">
        <v>145860</v>
      </c>
      <c r="E6" s="307">
        <v>0.97064993829699708</v>
      </c>
      <c r="F6" s="328">
        <v>-4281</v>
      </c>
      <c r="G6" s="334">
        <v>211943</v>
      </c>
      <c r="H6" s="336">
        <v>196003</v>
      </c>
      <c r="I6" s="307">
        <v>1.0813252858374616</v>
      </c>
      <c r="J6" s="328">
        <v>15940</v>
      </c>
      <c r="K6" s="309">
        <v>0.66800507683669663</v>
      </c>
      <c r="L6" s="345">
        <v>0.74417228307729988</v>
      </c>
      <c r="M6" s="313">
        <v>-7.6167206240603247E-2</v>
      </c>
    </row>
    <row r="7" spans="1:13" x14ac:dyDescent="0.4">
      <c r="A7" s="330" t="s">
        <v>163</v>
      </c>
      <c r="B7" s="331"/>
      <c r="C7" s="335"/>
      <c r="D7" s="349"/>
      <c r="E7" s="344"/>
      <c r="F7" s="343"/>
      <c r="G7" s="335"/>
      <c r="H7" s="337"/>
      <c r="I7" s="344"/>
      <c r="J7" s="343"/>
      <c r="K7" s="310"/>
      <c r="L7" s="346"/>
      <c r="M7" s="347"/>
    </row>
    <row r="8" spans="1:13" ht="18" customHeight="1" x14ac:dyDescent="0.4">
      <c r="A8" s="208" t="s">
        <v>162</v>
      </c>
      <c r="B8" s="14"/>
      <c r="C8" s="15">
        <v>72225</v>
      </c>
      <c r="D8" s="16">
        <v>75926</v>
      </c>
      <c r="E8" s="17">
        <v>0.95125516950715172</v>
      </c>
      <c r="F8" s="18">
        <v>-3701</v>
      </c>
      <c r="G8" s="15">
        <v>104176</v>
      </c>
      <c r="H8" s="19">
        <v>96275</v>
      </c>
      <c r="I8" s="17">
        <v>1.0820669955855622</v>
      </c>
      <c r="J8" s="18">
        <v>7901</v>
      </c>
      <c r="K8" s="20">
        <v>0.69329788050990626</v>
      </c>
      <c r="L8" s="21">
        <v>0.78863671773565303</v>
      </c>
      <c r="M8" s="210">
        <v>-9.5338837225746764E-2</v>
      </c>
    </row>
    <row r="9" spans="1:13" ht="18" customHeight="1" x14ac:dyDescent="0.4">
      <c r="A9" s="206"/>
      <c r="B9" s="81" t="s">
        <v>157</v>
      </c>
      <c r="C9" s="23">
        <v>32472</v>
      </c>
      <c r="D9" s="24">
        <v>35209</v>
      </c>
      <c r="E9" s="25">
        <v>0.92226419381408165</v>
      </c>
      <c r="F9" s="26">
        <v>-2737</v>
      </c>
      <c r="G9" s="23">
        <v>46503</v>
      </c>
      <c r="H9" s="24">
        <v>43805</v>
      </c>
      <c r="I9" s="25">
        <v>1.0615911425636342</v>
      </c>
      <c r="J9" s="26">
        <v>2698</v>
      </c>
      <c r="K9" s="27">
        <v>0.69827753048190444</v>
      </c>
      <c r="L9" s="28">
        <v>0.80376669329985162</v>
      </c>
      <c r="M9" s="209">
        <v>-0.10548916281794718</v>
      </c>
    </row>
    <row r="10" spans="1:13" ht="18" customHeight="1" x14ac:dyDescent="0.4">
      <c r="A10" s="206"/>
      <c r="B10" s="66" t="s">
        <v>156</v>
      </c>
      <c r="C10" s="30">
        <v>2906</v>
      </c>
      <c r="D10" s="31">
        <v>3082</v>
      </c>
      <c r="E10" s="32">
        <v>0.94289422452952631</v>
      </c>
      <c r="F10" s="33">
        <v>-176</v>
      </c>
      <c r="G10" s="30">
        <v>4205</v>
      </c>
      <c r="H10" s="31">
        <v>3955</v>
      </c>
      <c r="I10" s="32">
        <v>1.0632111251580278</v>
      </c>
      <c r="J10" s="33">
        <v>250</v>
      </c>
      <c r="K10" s="34">
        <v>0.69108204518430438</v>
      </c>
      <c r="L10" s="35">
        <v>0.77926675094816689</v>
      </c>
      <c r="M10" s="36">
        <v>-8.8184705763862503E-2</v>
      </c>
    </row>
    <row r="11" spans="1:13" ht="18" customHeight="1" x14ac:dyDescent="0.4">
      <c r="A11" s="206"/>
      <c r="B11" s="66" t="s">
        <v>154</v>
      </c>
      <c r="C11" s="30">
        <v>36847</v>
      </c>
      <c r="D11" s="31">
        <v>37635</v>
      </c>
      <c r="E11" s="32">
        <v>0.97906204331074798</v>
      </c>
      <c r="F11" s="33">
        <v>-788</v>
      </c>
      <c r="G11" s="30">
        <v>53468</v>
      </c>
      <c r="H11" s="31">
        <v>48515</v>
      </c>
      <c r="I11" s="32">
        <v>1.1020921364526435</v>
      </c>
      <c r="J11" s="33">
        <v>4953</v>
      </c>
      <c r="K11" s="34">
        <v>0.68914116854941276</v>
      </c>
      <c r="L11" s="35">
        <v>0.77573946202205502</v>
      </c>
      <c r="M11" s="36">
        <v>-8.6598293472642252E-2</v>
      </c>
    </row>
    <row r="12" spans="1:13" s="45" customFormat="1" ht="18" customHeight="1" x14ac:dyDescent="0.15">
      <c r="A12" s="37"/>
      <c r="B12" s="52" t="s">
        <v>99</v>
      </c>
      <c r="C12" s="38" t="s">
        <v>0</v>
      </c>
      <c r="D12" s="39" t="s">
        <v>0</v>
      </c>
      <c r="E12" s="40" t="s">
        <v>0</v>
      </c>
      <c r="F12" s="41" t="s">
        <v>0</v>
      </c>
      <c r="G12" s="38" t="s">
        <v>0</v>
      </c>
      <c r="H12" s="39" t="s">
        <v>0</v>
      </c>
      <c r="I12" s="40" t="s">
        <v>0</v>
      </c>
      <c r="J12" s="41" t="s">
        <v>0</v>
      </c>
      <c r="K12" s="42" t="s">
        <v>0</v>
      </c>
      <c r="L12" s="43" t="s">
        <v>0</v>
      </c>
      <c r="M12" s="44" t="s">
        <v>0</v>
      </c>
    </row>
    <row r="13" spans="1:13" ht="18" customHeight="1" x14ac:dyDescent="0.4">
      <c r="A13" s="208" t="s">
        <v>161</v>
      </c>
      <c r="B13" s="14"/>
      <c r="C13" s="15">
        <v>22552</v>
      </c>
      <c r="D13" s="16">
        <v>22145</v>
      </c>
      <c r="E13" s="17">
        <v>1.0183788665613005</v>
      </c>
      <c r="F13" s="18">
        <v>407</v>
      </c>
      <c r="G13" s="15">
        <v>37745</v>
      </c>
      <c r="H13" s="16">
        <v>30424</v>
      </c>
      <c r="I13" s="17">
        <v>1.2406323954772549</v>
      </c>
      <c r="J13" s="18">
        <v>7321</v>
      </c>
      <c r="K13" s="46">
        <v>0.5974831103457412</v>
      </c>
      <c r="L13" s="47">
        <v>0.72787930581120164</v>
      </c>
      <c r="M13" s="48">
        <v>-0.13039619546546044</v>
      </c>
    </row>
    <row r="14" spans="1:13" ht="18" customHeight="1" x14ac:dyDescent="0.4">
      <c r="A14" s="206"/>
      <c r="B14" s="81" t="s">
        <v>157</v>
      </c>
      <c r="C14" s="23">
        <v>5302</v>
      </c>
      <c r="D14" s="24">
        <v>4401</v>
      </c>
      <c r="E14" s="25">
        <v>1.2047261985912292</v>
      </c>
      <c r="F14" s="26">
        <v>901</v>
      </c>
      <c r="G14" s="23">
        <v>10000</v>
      </c>
      <c r="H14" s="24">
        <v>5000</v>
      </c>
      <c r="I14" s="25">
        <v>2</v>
      </c>
      <c r="J14" s="26">
        <v>5000</v>
      </c>
      <c r="K14" s="49">
        <v>0.5302</v>
      </c>
      <c r="L14" s="50">
        <v>0.88019999999999998</v>
      </c>
      <c r="M14" s="29">
        <v>-0.35</v>
      </c>
    </row>
    <row r="15" spans="1:13" ht="18" customHeight="1" x14ac:dyDescent="0.4">
      <c r="A15" s="206"/>
      <c r="B15" s="66" t="s">
        <v>156</v>
      </c>
      <c r="C15" s="30">
        <v>3096</v>
      </c>
      <c r="D15" s="31">
        <v>4135</v>
      </c>
      <c r="E15" s="32">
        <v>0.74873035066505444</v>
      </c>
      <c r="F15" s="33">
        <v>-1039</v>
      </c>
      <c r="G15" s="30">
        <v>5890</v>
      </c>
      <c r="H15" s="31">
        <v>5885</v>
      </c>
      <c r="I15" s="32">
        <v>1.0008496176720476</v>
      </c>
      <c r="J15" s="33">
        <v>5</v>
      </c>
      <c r="K15" s="34">
        <v>0.52563667232597622</v>
      </c>
      <c r="L15" s="35">
        <v>0.70263381478334752</v>
      </c>
      <c r="M15" s="36">
        <v>-0.1769971424573713</v>
      </c>
    </row>
    <row r="16" spans="1:13" ht="18" customHeight="1" x14ac:dyDescent="0.4">
      <c r="A16" s="206"/>
      <c r="B16" s="66" t="s">
        <v>154</v>
      </c>
      <c r="C16" s="30">
        <v>13221</v>
      </c>
      <c r="D16" s="31">
        <v>13052</v>
      </c>
      <c r="E16" s="32">
        <v>1.0129482071713147</v>
      </c>
      <c r="F16" s="33">
        <v>169</v>
      </c>
      <c r="G16" s="30">
        <v>20284</v>
      </c>
      <c r="H16" s="31">
        <v>17934</v>
      </c>
      <c r="I16" s="32">
        <v>1.1310360209657633</v>
      </c>
      <c r="J16" s="33">
        <v>2350</v>
      </c>
      <c r="K16" s="34">
        <v>0.6517945178465786</v>
      </c>
      <c r="L16" s="35">
        <v>0.72777963644474186</v>
      </c>
      <c r="M16" s="36">
        <v>-7.5985118598163259E-2</v>
      </c>
    </row>
    <row r="17" spans="1:13" ht="18" customHeight="1" x14ac:dyDescent="0.4">
      <c r="A17" s="206"/>
      <c r="B17" s="66" t="s">
        <v>153</v>
      </c>
      <c r="C17" s="30">
        <v>933</v>
      </c>
      <c r="D17" s="31">
        <v>557</v>
      </c>
      <c r="E17" s="32">
        <v>1.6750448833034111</v>
      </c>
      <c r="F17" s="33">
        <v>376</v>
      </c>
      <c r="G17" s="30">
        <v>1571</v>
      </c>
      <c r="H17" s="31">
        <v>1605</v>
      </c>
      <c r="I17" s="32">
        <v>0.97881619937694708</v>
      </c>
      <c r="J17" s="33">
        <v>-34</v>
      </c>
      <c r="K17" s="34">
        <v>0.59388924252068742</v>
      </c>
      <c r="L17" s="35">
        <v>0.34704049844236762</v>
      </c>
      <c r="M17" s="36">
        <v>0.2468487440783198</v>
      </c>
    </row>
    <row r="18" spans="1:13" s="45" customFormat="1" ht="18" customHeight="1" x14ac:dyDescent="0.15">
      <c r="A18" s="51"/>
      <c r="B18" s="52" t="s">
        <v>99</v>
      </c>
      <c r="C18" s="53" t="s">
        <v>0</v>
      </c>
      <c r="D18" s="39" t="s">
        <v>0</v>
      </c>
      <c r="E18" s="40" t="s">
        <v>0</v>
      </c>
      <c r="F18" s="41" t="s">
        <v>0</v>
      </c>
      <c r="G18" s="53" t="s">
        <v>0</v>
      </c>
      <c r="H18" s="39" t="s">
        <v>0</v>
      </c>
      <c r="I18" s="40" t="s">
        <v>0</v>
      </c>
      <c r="J18" s="41" t="s">
        <v>0</v>
      </c>
      <c r="K18" s="42" t="s">
        <v>0</v>
      </c>
      <c r="L18" s="43" t="s">
        <v>0</v>
      </c>
      <c r="M18" s="44" t="s">
        <v>0</v>
      </c>
    </row>
    <row r="19" spans="1:13" ht="18" customHeight="1" x14ac:dyDescent="0.4">
      <c r="A19" s="208" t="s">
        <v>160</v>
      </c>
      <c r="B19" s="14"/>
      <c r="C19" s="15">
        <v>18096</v>
      </c>
      <c r="D19" s="16">
        <v>18673</v>
      </c>
      <c r="E19" s="17">
        <v>0.96909976972098755</v>
      </c>
      <c r="F19" s="18">
        <v>-577</v>
      </c>
      <c r="G19" s="15">
        <v>26551</v>
      </c>
      <c r="H19" s="19">
        <v>23911</v>
      </c>
      <c r="I19" s="17">
        <v>1.1104094349880809</v>
      </c>
      <c r="J19" s="18">
        <v>2640</v>
      </c>
      <c r="K19" s="46">
        <v>0.68155625023539601</v>
      </c>
      <c r="L19" s="47">
        <v>0.78093764376228514</v>
      </c>
      <c r="M19" s="22">
        <v>-9.9381393526889128E-2</v>
      </c>
    </row>
    <row r="20" spans="1:13" ht="18" customHeight="1" x14ac:dyDescent="0.4">
      <c r="A20" s="206"/>
      <c r="B20" s="81" t="s">
        <v>157</v>
      </c>
      <c r="C20" s="23">
        <v>0</v>
      </c>
      <c r="D20" s="24">
        <v>0</v>
      </c>
      <c r="E20" s="25" t="e">
        <v>#DIV/0!</v>
      </c>
      <c r="F20" s="26">
        <v>0</v>
      </c>
      <c r="G20" s="23">
        <v>0</v>
      </c>
      <c r="H20" s="24">
        <v>0</v>
      </c>
      <c r="I20" s="25" t="e">
        <v>#DIV/0!</v>
      </c>
      <c r="J20" s="26">
        <v>0</v>
      </c>
      <c r="K20" s="49" t="s">
        <v>0</v>
      </c>
      <c r="L20" s="50" t="s">
        <v>0</v>
      </c>
      <c r="M20" s="29" t="e">
        <v>#VALUE!</v>
      </c>
    </row>
    <row r="21" spans="1:13" ht="18" customHeight="1" x14ac:dyDescent="0.4">
      <c r="A21" s="206"/>
      <c r="B21" s="66" t="s">
        <v>156</v>
      </c>
      <c r="C21" s="30">
        <v>6512</v>
      </c>
      <c r="D21" s="31">
        <v>6600</v>
      </c>
      <c r="E21" s="32">
        <v>0.98666666666666669</v>
      </c>
      <c r="F21" s="33">
        <v>-88</v>
      </c>
      <c r="G21" s="30">
        <v>8710</v>
      </c>
      <c r="H21" s="54">
        <v>8710</v>
      </c>
      <c r="I21" s="32">
        <v>1</v>
      </c>
      <c r="J21" s="33">
        <v>0</v>
      </c>
      <c r="K21" s="34">
        <v>0.74764638346727896</v>
      </c>
      <c r="L21" s="35">
        <v>0.75774971297359361</v>
      </c>
      <c r="M21" s="36">
        <v>-1.0103329506314651E-2</v>
      </c>
    </row>
    <row r="22" spans="1:13" ht="18" customHeight="1" x14ac:dyDescent="0.4">
      <c r="A22" s="206"/>
      <c r="B22" s="66" t="s">
        <v>154</v>
      </c>
      <c r="C22" s="30">
        <v>11584</v>
      </c>
      <c r="D22" s="31">
        <v>12073</v>
      </c>
      <c r="E22" s="32">
        <v>0.95949639691874433</v>
      </c>
      <c r="F22" s="33">
        <v>-489</v>
      </c>
      <c r="G22" s="30">
        <v>17841</v>
      </c>
      <c r="H22" s="31">
        <v>15201</v>
      </c>
      <c r="I22" s="32">
        <v>1.1736727846852182</v>
      </c>
      <c r="J22" s="33">
        <v>2640</v>
      </c>
      <c r="K22" s="34">
        <v>0.64929095902696032</v>
      </c>
      <c r="L22" s="35">
        <v>0.7942240642063022</v>
      </c>
      <c r="M22" s="36">
        <v>-0.14493310517934188</v>
      </c>
    </row>
    <row r="23" spans="1:13" s="45" customFormat="1" ht="18" customHeight="1" x14ac:dyDescent="0.15">
      <c r="A23" s="51"/>
      <c r="B23" s="52" t="s">
        <v>99</v>
      </c>
      <c r="C23" s="53" t="s">
        <v>0</v>
      </c>
      <c r="D23" s="39" t="s">
        <v>0</v>
      </c>
      <c r="E23" s="40" t="s">
        <v>0</v>
      </c>
      <c r="F23" s="41" t="s">
        <v>0</v>
      </c>
      <c r="G23" s="53" t="s">
        <v>0</v>
      </c>
      <c r="H23" s="39" t="s">
        <v>0</v>
      </c>
      <c r="I23" s="40" t="s">
        <v>0</v>
      </c>
      <c r="J23" s="41" t="s">
        <v>0</v>
      </c>
      <c r="K23" s="42" t="s">
        <v>0</v>
      </c>
      <c r="L23" s="43" t="s">
        <v>0</v>
      </c>
      <c r="M23" s="44" t="s">
        <v>0</v>
      </c>
    </row>
    <row r="24" spans="1:13" ht="18" customHeight="1" x14ac:dyDescent="0.4">
      <c r="A24" s="208" t="s">
        <v>159</v>
      </c>
      <c r="B24" s="14"/>
      <c r="C24" s="15">
        <v>13283</v>
      </c>
      <c r="D24" s="16">
        <v>12099</v>
      </c>
      <c r="E24" s="17">
        <v>1.0978593272171253</v>
      </c>
      <c r="F24" s="18">
        <v>1184</v>
      </c>
      <c r="G24" s="15">
        <v>15565</v>
      </c>
      <c r="H24" s="19">
        <v>15374</v>
      </c>
      <c r="I24" s="17">
        <v>1.0124235722648627</v>
      </c>
      <c r="J24" s="18">
        <v>191</v>
      </c>
      <c r="K24" s="46">
        <v>0.85338901381304211</v>
      </c>
      <c r="L24" s="47">
        <v>0.78697801483023289</v>
      </c>
      <c r="M24" s="48">
        <v>6.6410998982809222E-2</v>
      </c>
    </row>
    <row r="25" spans="1:13" ht="18" customHeight="1" x14ac:dyDescent="0.4">
      <c r="A25" s="206"/>
      <c r="B25" s="81" t="s">
        <v>157</v>
      </c>
      <c r="C25" s="23">
        <v>0</v>
      </c>
      <c r="D25" s="24">
        <v>0</v>
      </c>
      <c r="E25" s="25" t="e">
        <v>#DIV/0!</v>
      </c>
      <c r="F25" s="26">
        <v>0</v>
      </c>
      <c r="G25" s="23">
        <v>0</v>
      </c>
      <c r="H25" s="24">
        <v>0</v>
      </c>
      <c r="I25" s="25" t="e">
        <v>#DIV/0!</v>
      </c>
      <c r="J25" s="26">
        <v>0</v>
      </c>
      <c r="K25" s="49" t="s">
        <v>0</v>
      </c>
      <c r="L25" s="50" t="s">
        <v>0</v>
      </c>
      <c r="M25" s="29" t="e">
        <v>#VALUE!</v>
      </c>
    </row>
    <row r="26" spans="1:13" ht="18" customHeight="1" x14ac:dyDescent="0.4">
      <c r="A26" s="206"/>
      <c r="B26" s="66" t="s">
        <v>156</v>
      </c>
      <c r="C26" s="30">
        <v>5190</v>
      </c>
      <c r="D26" s="31">
        <v>4995</v>
      </c>
      <c r="E26" s="32">
        <v>1.0390390390390389</v>
      </c>
      <c r="F26" s="33">
        <v>195</v>
      </c>
      <c r="G26" s="30">
        <v>5705</v>
      </c>
      <c r="H26" s="54">
        <v>5840</v>
      </c>
      <c r="I26" s="32">
        <v>0.97688356164383561</v>
      </c>
      <c r="J26" s="33">
        <v>-135</v>
      </c>
      <c r="K26" s="34">
        <v>0.90972830850131459</v>
      </c>
      <c r="L26" s="35">
        <v>0.8553082191780822</v>
      </c>
      <c r="M26" s="36">
        <v>5.442008932323239E-2</v>
      </c>
    </row>
    <row r="27" spans="1:13" ht="18" customHeight="1" x14ac:dyDescent="0.4">
      <c r="A27" s="206"/>
      <c r="B27" s="66" t="s">
        <v>154</v>
      </c>
      <c r="C27" s="30">
        <v>8093</v>
      </c>
      <c r="D27" s="31">
        <v>7104</v>
      </c>
      <c r="E27" s="32">
        <v>1.1392173423423424</v>
      </c>
      <c r="F27" s="33">
        <v>989</v>
      </c>
      <c r="G27" s="30">
        <v>9860</v>
      </c>
      <c r="H27" s="31">
        <v>9534</v>
      </c>
      <c r="I27" s="32">
        <v>1.0341934130480386</v>
      </c>
      <c r="J27" s="33">
        <v>326</v>
      </c>
      <c r="K27" s="34">
        <v>0.82079107505070992</v>
      </c>
      <c r="L27" s="35">
        <v>0.74512271869100066</v>
      </c>
      <c r="M27" s="36">
        <v>7.5668356359709255E-2</v>
      </c>
    </row>
    <row r="28" spans="1:13" s="45" customFormat="1" ht="18" customHeight="1" x14ac:dyDescent="0.15">
      <c r="A28" s="51"/>
      <c r="B28" s="52" t="s">
        <v>99</v>
      </c>
      <c r="C28" s="53" t="s">
        <v>0</v>
      </c>
      <c r="D28" s="39" t="s">
        <v>0</v>
      </c>
      <c r="E28" s="40" t="s">
        <v>0</v>
      </c>
      <c r="F28" s="41" t="s">
        <v>0</v>
      </c>
      <c r="G28" s="53" t="s">
        <v>0</v>
      </c>
      <c r="H28" s="39" t="s">
        <v>0</v>
      </c>
      <c r="I28" s="40" t="s">
        <v>0</v>
      </c>
      <c r="J28" s="41" t="s">
        <v>0</v>
      </c>
      <c r="K28" s="42" t="s">
        <v>0</v>
      </c>
      <c r="L28" s="43" t="s">
        <v>0</v>
      </c>
      <c r="M28" s="44" t="s">
        <v>0</v>
      </c>
    </row>
    <row r="29" spans="1:13" ht="18" customHeight="1" x14ac:dyDescent="0.4">
      <c r="A29" s="208" t="s">
        <v>158</v>
      </c>
      <c r="B29" s="14"/>
      <c r="C29" s="15">
        <v>15423</v>
      </c>
      <c r="D29" s="16">
        <v>17017</v>
      </c>
      <c r="E29" s="17">
        <v>0.90632896515249461</v>
      </c>
      <c r="F29" s="18">
        <v>-1594</v>
      </c>
      <c r="G29" s="15">
        <v>27906</v>
      </c>
      <c r="H29" s="16">
        <v>30019</v>
      </c>
      <c r="I29" s="17">
        <v>0.92961124621073321</v>
      </c>
      <c r="J29" s="18">
        <v>-2113</v>
      </c>
      <c r="K29" s="46">
        <v>0.55267684368952918</v>
      </c>
      <c r="L29" s="47">
        <v>0.56687431293514112</v>
      </c>
      <c r="M29" s="22">
        <v>-1.4197469245611938E-2</v>
      </c>
    </row>
    <row r="30" spans="1:13" ht="18" customHeight="1" x14ac:dyDescent="0.4">
      <c r="A30" s="206"/>
      <c r="B30" s="81" t="s">
        <v>157</v>
      </c>
      <c r="C30" s="23">
        <v>0</v>
      </c>
      <c r="D30" s="24">
        <v>0</v>
      </c>
      <c r="E30" s="25" t="e">
        <v>#DIV/0!</v>
      </c>
      <c r="F30" s="26">
        <v>0</v>
      </c>
      <c r="G30" s="23">
        <v>0</v>
      </c>
      <c r="H30" s="24">
        <v>0</v>
      </c>
      <c r="I30" s="25" t="e">
        <v>#DIV/0!</v>
      </c>
      <c r="J30" s="26">
        <v>0</v>
      </c>
      <c r="K30" s="49" t="s">
        <v>0</v>
      </c>
      <c r="L30" s="50" t="s">
        <v>0</v>
      </c>
      <c r="M30" s="29" t="e">
        <v>#VALUE!</v>
      </c>
    </row>
    <row r="31" spans="1:13" ht="18" customHeight="1" x14ac:dyDescent="0.4">
      <c r="A31" s="206"/>
      <c r="B31" s="66" t="s">
        <v>156</v>
      </c>
      <c r="C31" s="30">
        <v>1467</v>
      </c>
      <c r="D31" s="207">
        <v>2381</v>
      </c>
      <c r="E31" s="32">
        <v>0.61612767744645103</v>
      </c>
      <c r="F31" s="33">
        <v>-914</v>
      </c>
      <c r="G31" s="30">
        <v>2610</v>
      </c>
      <c r="H31" s="207">
        <v>3960</v>
      </c>
      <c r="I31" s="32">
        <v>0.65909090909090906</v>
      </c>
      <c r="J31" s="33">
        <v>-1350</v>
      </c>
      <c r="K31" s="34">
        <v>0.56206896551724139</v>
      </c>
      <c r="L31" s="35">
        <v>0.60126262626262628</v>
      </c>
      <c r="M31" s="36">
        <v>-3.9193660745384884E-2</v>
      </c>
    </row>
    <row r="32" spans="1:13" ht="18" customHeight="1" x14ac:dyDescent="0.4">
      <c r="A32" s="206"/>
      <c r="B32" s="66" t="s">
        <v>155</v>
      </c>
      <c r="C32" s="30">
        <v>457</v>
      </c>
      <c r="D32" s="31">
        <v>465</v>
      </c>
      <c r="E32" s="32">
        <v>0.98279569892473118</v>
      </c>
      <c r="F32" s="33">
        <v>-8</v>
      </c>
      <c r="G32" s="30">
        <v>857</v>
      </c>
      <c r="H32" s="31">
        <v>879</v>
      </c>
      <c r="I32" s="32">
        <v>0.97497155858930606</v>
      </c>
      <c r="J32" s="33">
        <v>-22</v>
      </c>
      <c r="K32" s="34">
        <v>0.53325554259043173</v>
      </c>
      <c r="L32" s="35">
        <v>0.52901023890784982</v>
      </c>
      <c r="M32" s="36">
        <v>4.2453036825819135E-3</v>
      </c>
    </row>
    <row r="33" spans="1:13" ht="18" customHeight="1" x14ac:dyDescent="0.4">
      <c r="A33" s="206"/>
      <c r="B33" s="66" t="s">
        <v>154</v>
      </c>
      <c r="C33" s="30">
        <v>12552</v>
      </c>
      <c r="D33" s="31">
        <v>13514</v>
      </c>
      <c r="E33" s="32">
        <v>0.92881456267574369</v>
      </c>
      <c r="F33" s="33">
        <v>-962</v>
      </c>
      <c r="G33" s="30">
        <v>22813</v>
      </c>
      <c r="H33" s="31">
        <v>23560</v>
      </c>
      <c r="I33" s="32">
        <v>0.96829371816638365</v>
      </c>
      <c r="J33" s="33">
        <v>-747</v>
      </c>
      <c r="K33" s="34">
        <v>0.55021259808004208</v>
      </c>
      <c r="L33" s="35">
        <v>0.57359932088285226</v>
      </c>
      <c r="M33" s="36">
        <v>-2.3386722802810178E-2</v>
      </c>
    </row>
    <row r="34" spans="1:13" ht="18" customHeight="1" x14ac:dyDescent="0.4">
      <c r="A34" s="206"/>
      <c r="B34" s="66" t="s">
        <v>153</v>
      </c>
      <c r="C34" s="30">
        <v>947</v>
      </c>
      <c r="D34" s="31">
        <v>657</v>
      </c>
      <c r="E34" s="32">
        <v>1.4414003044140031</v>
      </c>
      <c r="F34" s="33">
        <v>290</v>
      </c>
      <c r="G34" s="30">
        <v>1626</v>
      </c>
      <c r="H34" s="31">
        <v>1620</v>
      </c>
      <c r="I34" s="32">
        <v>1.0037037037037038</v>
      </c>
      <c r="J34" s="33">
        <v>6</v>
      </c>
      <c r="K34" s="34">
        <v>0.58241082410824108</v>
      </c>
      <c r="L34" s="35">
        <v>0.40555555555555556</v>
      </c>
      <c r="M34" s="36">
        <v>0.17685526855268552</v>
      </c>
    </row>
    <row r="35" spans="1:13" s="45" customFormat="1" ht="18" customHeight="1" x14ac:dyDescent="0.15">
      <c r="A35" s="37"/>
      <c r="B35" s="57" t="s">
        <v>99</v>
      </c>
      <c r="C35" s="58" t="s">
        <v>0</v>
      </c>
      <c r="D35" s="59" t="s">
        <v>0</v>
      </c>
      <c r="E35" s="60" t="s">
        <v>0</v>
      </c>
      <c r="F35" s="61" t="s">
        <v>0</v>
      </c>
      <c r="G35" s="58" t="s">
        <v>0</v>
      </c>
      <c r="H35" s="59" t="s">
        <v>0</v>
      </c>
      <c r="I35" s="60" t="s">
        <v>0</v>
      </c>
      <c r="J35" s="61" t="s">
        <v>0</v>
      </c>
      <c r="K35" s="62" t="s">
        <v>0</v>
      </c>
      <c r="L35" s="63" t="s">
        <v>0</v>
      </c>
      <c r="M35" s="64" t="s">
        <v>0</v>
      </c>
    </row>
    <row r="36" spans="1:13" s="45" customFormat="1" ht="18" customHeight="1" thickBot="1" x14ac:dyDescent="0.2">
      <c r="A36" s="51"/>
      <c r="B36" s="52" t="s">
        <v>152</v>
      </c>
      <c r="C36" s="53" t="s">
        <v>0</v>
      </c>
      <c r="D36" s="39" t="s">
        <v>0</v>
      </c>
      <c r="E36" s="40" t="s">
        <v>0</v>
      </c>
      <c r="F36" s="41" t="s">
        <v>0</v>
      </c>
      <c r="G36" s="53" t="s">
        <v>0</v>
      </c>
      <c r="H36" s="39" t="s">
        <v>0</v>
      </c>
      <c r="I36" s="40" t="s">
        <v>0</v>
      </c>
      <c r="J36" s="41" t="s">
        <v>0</v>
      </c>
      <c r="K36" s="67" t="s">
        <v>0</v>
      </c>
      <c r="L36" s="68" t="s">
        <v>0</v>
      </c>
      <c r="M36" s="69" t="s">
        <v>0</v>
      </c>
    </row>
    <row r="37" spans="1:13" x14ac:dyDescent="0.4">
      <c r="C37" s="203"/>
      <c r="G37" s="203"/>
    </row>
    <row r="38" spans="1:13" x14ac:dyDescent="0.4">
      <c r="C38" s="203"/>
      <c r="G38" s="203"/>
    </row>
    <row r="39" spans="1:13" x14ac:dyDescent="0.4">
      <c r="C39" s="203"/>
      <c r="G39" s="71"/>
    </row>
    <row r="40" spans="1:13" x14ac:dyDescent="0.4">
      <c r="C40" s="203"/>
      <c r="G40" s="203"/>
    </row>
    <row r="41" spans="1:13" x14ac:dyDescent="0.4">
      <c r="C41" s="203"/>
      <c r="G41" s="203"/>
    </row>
    <row r="42" spans="1:13" x14ac:dyDescent="0.4">
      <c r="C42" s="203"/>
      <c r="G42" s="203"/>
    </row>
    <row r="43" spans="1:13" x14ac:dyDescent="0.4">
      <c r="C43" s="203"/>
      <c r="G43" s="203"/>
    </row>
    <row r="44" spans="1:13" x14ac:dyDescent="0.4">
      <c r="C44" s="203"/>
      <c r="G44" s="203"/>
    </row>
    <row r="45" spans="1:13" x14ac:dyDescent="0.4">
      <c r="C45" s="203"/>
      <c r="G45" s="203"/>
    </row>
    <row r="46" spans="1:13" x14ac:dyDescent="0.4">
      <c r="C46" s="203"/>
      <c r="G46" s="203"/>
    </row>
    <row r="47" spans="1:13" x14ac:dyDescent="0.4">
      <c r="C47" s="203"/>
      <c r="G47" s="203"/>
    </row>
    <row r="48" spans="1:13" x14ac:dyDescent="0.4">
      <c r="C48" s="203"/>
      <c r="G48" s="203"/>
    </row>
    <row r="49" spans="3:7" x14ac:dyDescent="0.4">
      <c r="C49" s="203"/>
      <c r="G49" s="203"/>
    </row>
    <row r="50" spans="3:7" x14ac:dyDescent="0.4">
      <c r="C50" s="203"/>
      <c r="G50" s="203"/>
    </row>
    <row r="51" spans="3:7" x14ac:dyDescent="0.4">
      <c r="C51" s="203"/>
      <c r="G51" s="203"/>
    </row>
    <row r="52" spans="3:7" x14ac:dyDescent="0.4">
      <c r="C52" s="203"/>
      <c r="G52" s="203"/>
    </row>
    <row r="53" spans="3:7" x14ac:dyDescent="0.4">
      <c r="C53" s="203"/>
      <c r="G53" s="203"/>
    </row>
    <row r="54" spans="3:7" x14ac:dyDescent="0.4">
      <c r="C54" s="203"/>
      <c r="G54" s="203"/>
    </row>
    <row r="55" spans="3:7" x14ac:dyDescent="0.4">
      <c r="C55" s="203"/>
      <c r="G55" s="203"/>
    </row>
    <row r="56" spans="3:7" x14ac:dyDescent="0.4">
      <c r="C56" s="203"/>
      <c r="G56" s="203"/>
    </row>
    <row r="57" spans="3:7" x14ac:dyDescent="0.4">
      <c r="C57" s="203"/>
      <c r="G57" s="203"/>
    </row>
    <row r="58" spans="3:7" x14ac:dyDescent="0.4">
      <c r="C58" s="203"/>
      <c r="G58" s="203"/>
    </row>
    <row r="59" spans="3:7" x14ac:dyDescent="0.4">
      <c r="C59" s="203"/>
      <c r="G59" s="203"/>
    </row>
    <row r="60" spans="3:7" x14ac:dyDescent="0.4">
      <c r="C60" s="203"/>
      <c r="G60" s="203"/>
    </row>
    <row r="61" spans="3:7" x14ac:dyDescent="0.4">
      <c r="C61" s="203"/>
      <c r="G61" s="203"/>
    </row>
    <row r="62" spans="3:7" x14ac:dyDescent="0.4">
      <c r="C62" s="203"/>
      <c r="G62" s="203"/>
    </row>
    <row r="63" spans="3:7" x14ac:dyDescent="0.4">
      <c r="C63" s="203"/>
      <c r="G63" s="203"/>
    </row>
    <row r="64" spans="3:7" x14ac:dyDescent="0.4">
      <c r="C64" s="203"/>
      <c r="G64" s="203"/>
    </row>
    <row r="65" spans="3:7" x14ac:dyDescent="0.4">
      <c r="C65" s="203"/>
      <c r="G65" s="203"/>
    </row>
    <row r="66" spans="3:7" x14ac:dyDescent="0.4">
      <c r="C66" s="203"/>
      <c r="G66" s="203"/>
    </row>
    <row r="67" spans="3:7" x14ac:dyDescent="0.4">
      <c r="C67" s="203"/>
      <c r="G67" s="203"/>
    </row>
    <row r="68" spans="3:7" x14ac:dyDescent="0.4">
      <c r="C68" s="203"/>
      <c r="G68" s="203"/>
    </row>
    <row r="69" spans="3:7" x14ac:dyDescent="0.4">
      <c r="C69" s="203"/>
      <c r="G69" s="203"/>
    </row>
    <row r="70" spans="3:7" x14ac:dyDescent="0.4">
      <c r="C70" s="203"/>
      <c r="G70" s="203"/>
    </row>
    <row r="71" spans="3:7" x14ac:dyDescent="0.4">
      <c r="C71" s="203"/>
      <c r="G71" s="203"/>
    </row>
    <row r="72" spans="3:7" x14ac:dyDescent="0.4">
      <c r="C72" s="203"/>
      <c r="G72" s="203"/>
    </row>
  </sheetData>
  <mergeCells count="26">
    <mergeCell ref="A1:B1"/>
    <mergeCell ref="C3:F3"/>
    <mergeCell ref="G3:J3"/>
    <mergeCell ref="K3:M3"/>
    <mergeCell ref="C4:C5"/>
    <mergeCell ref="D4:D5"/>
    <mergeCell ref="E4:F4"/>
    <mergeCell ref="G4:G5"/>
    <mergeCell ref="H4:H5"/>
    <mergeCell ref="I4:J4"/>
    <mergeCell ref="K4:K5"/>
    <mergeCell ref="L4:L5"/>
    <mergeCell ref="M4:M5"/>
    <mergeCell ref="L6:L7"/>
    <mergeCell ref="M6:M7"/>
    <mergeCell ref="A7:B7"/>
    <mergeCell ref="G6:G7"/>
    <mergeCell ref="H6:H7"/>
    <mergeCell ref="I6:I7"/>
    <mergeCell ref="J6:J7"/>
    <mergeCell ref="K6:K7"/>
    <mergeCell ref="A6:B6"/>
    <mergeCell ref="C6:C7"/>
    <mergeCell ref="D6:D7"/>
    <mergeCell ref="E6:E7"/>
    <mergeCell ref="F6:F7"/>
  </mergeCells>
  <phoneticPr fontId="3"/>
  <hyperlinks>
    <hyperlink ref="A1" location="'R3'!A1" display="令和３年度"/>
    <hyperlink ref="A1:B1" location="'h26'!A1" display="'h26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2"/>
  <sheetViews>
    <sheetView showGridLines="0" zoomScale="85" zoomScaleNormal="85" zoomScaleSheetLayoutView="90" workbookViewId="0">
      <pane xSplit="2" ySplit="5" topLeftCell="C23" activePane="bottomRight" state="frozen"/>
      <selection activeCell="A2" sqref="A2:A3"/>
      <selection pane="topRight" activeCell="A2" sqref="A2:A3"/>
      <selection pane="bottomLeft" activeCell="A2" sqref="A2:A3"/>
      <selection pane="bottomRight" sqref="A1:B1"/>
    </sheetView>
  </sheetViews>
  <sheetFormatPr defaultRowHeight="18.75" x14ac:dyDescent="0.4"/>
  <cols>
    <col min="1" max="1" width="3.25" style="202" customWidth="1"/>
    <col min="2" max="2" width="20.75" style="202" customWidth="1"/>
    <col min="3" max="4" width="11.625" style="201" customWidth="1"/>
    <col min="5" max="5" width="8.625" style="201" customWidth="1"/>
    <col min="6" max="6" width="10.625" style="201" customWidth="1"/>
    <col min="7" max="8" width="11.625" style="201" customWidth="1"/>
    <col min="9" max="9" width="8.625" style="201" customWidth="1"/>
    <col min="10" max="10" width="10.625" style="201" customWidth="1"/>
    <col min="11" max="11" width="9.625" style="70" customWidth="1"/>
    <col min="12" max="12" width="9.625" style="201" customWidth="1"/>
    <col min="13" max="13" width="8.625" style="201" customWidth="1"/>
    <col min="14" max="16384" width="9" style="201"/>
  </cols>
  <sheetData>
    <row r="1" spans="1:13" s="217" customFormat="1" x14ac:dyDescent="0.4">
      <c r="A1" s="327" t="str">
        <f>'h26'!A1</f>
        <v>平成26年度</v>
      </c>
      <c r="B1" s="327"/>
      <c r="C1" s="90"/>
      <c r="D1" s="90"/>
      <c r="E1" s="90"/>
      <c r="F1" s="95" t="str">
        <f ca="1">RIGHT(CELL("filename",$A$1),LEN(CELL("filename",$A$1))-FIND("]",CELL("filename",$A$1)))</f>
        <v>２月中旬</v>
      </c>
      <c r="G1" s="94" t="s">
        <v>71</v>
      </c>
      <c r="H1" s="90"/>
      <c r="I1" s="90"/>
      <c r="J1" s="90"/>
      <c r="K1" s="90"/>
      <c r="L1" s="90"/>
      <c r="M1" s="90"/>
    </row>
    <row r="2" spans="1:13" s="217" customFormat="1" ht="19.5" thickBot="1" x14ac:dyDescent="0.45">
      <c r="A2" s="13"/>
      <c r="B2" s="13" t="s">
        <v>364</v>
      </c>
      <c r="C2" s="218">
        <v>2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7.100000000000001" customHeight="1" x14ac:dyDescent="0.4">
      <c r="A3" s="216"/>
      <c r="B3" s="215"/>
      <c r="C3" s="323" t="s">
        <v>173</v>
      </c>
      <c r="D3" s="324"/>
      <c r="E3" s="325"/>
      <c r="F3" s="326"/>
      <c r="G3" s="323" t="s">
        <v>172</v>
      </c>
      <c r="H3" s="324"/>
      <c r="I3" s="325"/>
      <c r="J3" s="326"/>
      <c r="K3" s="315" t="s">
        <v>171</v>
      </c>
      <c r="L3" s="316"/>
      <c r="M3" s="317"/>
    </row>
    <row r="4" spans="1:13" ht="17.100000000000001" customHeight="1" x14ac:dyDescent="0.4">
      <c r="A4" s="206"/>
      <c r="B4" s="214"/>
      <c r="C4" s="305" t="s">
        <v>388</v>
      </c>
      <c r="D4" s="340" t="s">
        <v>387</v>
      </c>
      <c r="E4" s="341" t="s">
        <v>168</v>
      </c>
      <c r="F4" s="342"/>
      <c r="G4" s="318" t="s">
        <v>386</v>
      </c>
      <c r="H4" s="338" t="s">
        <v>385</v>
      </c>
      <c r="I4" s="341" t="s">
        <v>168</v>
      </c>
      <c r="J4" s="342"/>
      <c r="K4" s="318" t="s">
        <v>386</v>
      </c>
      <c r="L4" s="319" t="s">
        <v>385</v>
      </c>
      <c r="M4" s="321" t="s">
        <v>167</v>
      </c>
    </row>
    <row r="5" spans="1:13" ht="17.100000000000001" customHeight="1" x14ac:dyDescent="0.4">
      <c r="A5" s="205"/>
      <c r="B5" s="213"/>
      <c r="C5" s="306"/>
      <c r="D5" s="320"/>
      <c r="E5" s="212" t="s">
        <v>166</v>
      </c>
      <c r="F5" s="211" t="s">
        <v>165</v>
      </c>
      <c r="G5" s="306"/>
      <c r="H5" s="339"/>
      <c r="I5" s="212" t="s">
        <v>166</v>
      </c>
      <c r="J5" s="211" t="s">
        <v>165</v>
      </c>
      <c r="K5" s="306"/>
      <c r="L5" s="320"/>
      <c r="M5" s="322"/>
    </row>
    <row r="6" spans="1:13" x14ac:dyDescent="0.4">
      <c r="A6" s="332" t="s">
        <v>164</v>
      </c>
      <c r="B6" s="333"/>
      <c r="C6" s="334">
        <v>161111</v>
      </c>
      <c r="D6" s="348">
        <v>144276</v>
      </c>
      <c r="E6" s="307">
        <v>1.1166860739138873</v>
      </c>
      <c r="F6" s="328">
        <v>16835</v>
      </c>
      <c r="G6" s="334">
        <v>213959</v>
      </c>
      <c r="H6" s="336">
        <v>193903</v>
      </c>
      <c r="I6" s="307">
        <v>1.1034331598789084</v>
      </c>
      <c r="J6" s="328">
        <v>20056</v>
      </c>
      <c r="K6" s="309">
        <v>0.75299940642833441</v>
      </c>
      <c r="L6" s="345">
        <v>0.74406275302599756</v>
      </c>
      <c r="M6" s="313">
        <v>8.9366534023368471E-3</v>
      </c>
    </row>
    <row r="7" spans="1:13" x14ac:dyDescent="0.4">
      <c r="A7" s="330" t="s">
        <v>163</v>
      </c>
      <c r="B7" s="331"/>
      <c r="C7" s="335"/>
      <c r="D7" s="349"/>
      <c r="E7" s="344"/>
      <c r="F7" s="343"/>
      <c r="G7" s="335"/>
      <c r="H7" s="337"/>
      <c r="I7" s="344"/>
      <c r="J7" s="343"/>
      <c r="K7" s="310"/>
      <c r="L7" s="346"/>
      <c r="M7" s="347"/>
    </row>
    <row r="8" spans="1:13" ht="18" customHeight="1" x14ac:dyDescent="0.4">
      <c r="A8" s="208" t="s">
        <v>162</v>
      </c>
      <c r="B8" s="14"/>
      <c r="C8" s="15">
        <v>80718</v>
      </c>
      <c r="D8" s="16">
        <v>69282</v>
      </c>
      <c r="E8" s="17">
        <v>1.1650645189226638</v>
      </c>
      <c r="F8" s="18">
        <v>11436</v>
      </c>
      <c r="G8" s="15">
        <v>106857</v>
      </c>
      <c r="H8" s="19">
        <v>95937</v>
      </c>
      <c r="I8" s="17">
        <v>1.1138246974577066</v>
      </c>
      <c r="J8" s="18">
        <v>10920</v>
      </c>
      <c r="K8" s="20">
        <v>0.75538336281198237</v>
      </c>
      <c r="L8" s="21">
        <v>0.72216141843084525</v>
      </c>
      <c r="M8" s="210">
        <v>3.3221944381137125E-2</v>
      </c>
    </row>
    <row r="9" spans="1:13" ht="18" customHeight="1" x14ac:dyDescent="0.4">
      <c r="A9" s="206"/>
      <c r="B9" s="81" t="s">
        <v>157</v>
      </c>
      <c r="C9" s="23">
        <v>34537</v>
      </c>
      <c r="D9" s="24">
        <v>33449</v>
      </c>
      <c r="E9" s="25">
        <v>1.0325271308559298</v>
      </c>
      <c r="F9" s="26">
        <v>1088</v>
      </c>
      <c r="G9" s="23">
        <v>47668</v>
      </c>
      <c r="H9" s="24">
        <v>45601</v>
      </c>
      <c r="I9" s="25">
        <v>1.0453279533343567</v>
      </c>
      <c r="J9" s="26">
        <v>2067</v>
      </c>
      <c r="K9" s="27">
        <v>0.7245321809180163</v>
      </c>
      <c r="L9" s="28">
        <v>0.73351461590754585</v>
      </c>
      <c r="M9" s="209">
        <v>-8.982434989529553E-3</v>
      </c>
    </row>
    <row r="10" spans="1:13" ht="18" customHeight="1" x14ac:dyDescent="0.4">
      <c r="A10" s="206"/>
      <c r="B10" s="66" t="s">
        <v>156</v>
      </c>
      <c r="C10" s="30">
        <v>3483</v>
      </c>
      <c r="D10" s="31">
        <v>2808</v>
      </c>
      <c r="E10" s="32">
        <v>1.2403846153846154</v>
      </c>
      <c r="F10" s="33">
        <v>675</v>
      </c>
      <c r="G10" s="30">
        <v>4350</v>
      </c>
      <c r="H10" s="31">
        <v>4100</v>
      </c>
      <c r="I10" s="32">
        <v>1.0609756097560976</v>
      </c>
      <c r="J10" s="33">
        <v>250</v>
      </c>
      <c r="K10" s="34">
        <v>0.80068965517241375</v>
      </c>
      <c r="L10" s="35">
        <v>0.68487804878048786</v>
      </c>
      <c r="M10" s="36">
        <v>0.11581160639192589</v>
      </c>
    </row>
    <row r="11" spans="1:13" ht="18" customHeight="1" x14ac:dyDescent="0.4">
      <c r="A11" s="206"/>
      <c r="B11" s="66" t="s">
        <v>154</v>
      </c>
      <c r="C11" s="30">
        <v>42698</v>
      </c>
      <c r="D11" s="31">
        <v>33025</v>
      </c>
      <c r="E11" s="32">
        <v>1.292899318697956</v>
      </c>
      <c r="F11" s="33">
        <v>9673</v>
      </c>
      <c r="G11" s="30">
        <v>54839</v>
      </c>
      <c r="H11" s="31">
        <v>46236</v>
      </c>
      <c r="I11" s="32">
        <v>1.1860671338351068</v>
      </c>
      <c r="J11" s="33">
        <v>8603</v>
      </c>
      <c r="K11" s="34">
        <v>0.77860646620106133</v>
      </c>
      <c r="L11" s="35">
        <v>0.71427026559390949</v>
      </c>
      <c r="M11" s="36">
        <v>6.4336200607151839E-2</v>
      </c>
    </row>
    <row r="12" spans="1:13" s="45" customFormat="1" ht="18" customHeight="1" x14ac:dyDescent="0.15">
      <c r="A12" s="37"/>
      <c r="B12" s="52" t="s">
        <v>99</v>
      </c>
      <c r="C12" s="38" t="s">
        <v>0</v>
      </c>
      <c r="D12" s="39" t="s">
        <v>0</v>
      </c>
      <c r="E12" s="40" t="s">
        <v>0</v>
      </c>
      <c r="F12" s="41" t="s">
        <v>0</v>
      </c>
      <c r="G12" s="38" t="s">
        <v>0</v>
      </c>
      <c r="H12" s="39" t="s">
        <v>0</v>
      </c>
      <c r="I12" s="40" t="s">
        <v>0</v>
      </c>
      <c r="J12" s="41" t="s">
        <v>0</v>
      </c>
      <c r="K12" s="42" t="s">
        <v>0</v>
      </c>
      <c r="L12" s="43" t="s">
        <v>0</v>
      </c>
      <c r="M12" s="44" t="s">
        <v>0</v>
      </c>
    </row>
    <row r="13" spans="1:13" ht="18" customHeight="1" x14ac:dyDescent="0.4">
      <c r="A13" s="208" t="s">
        <v>161</v>
      </c>
      <c r="B13" s="14"/>
      <c r="C13" s="15">
        <v>28057</v>
      </c>
      <c r="D13" s="16">
        <v>25290</v>
      </c>
      <c r="E13" s="17">
        <v>1.1094108343218663</v>
      </c>
      <c r="F13" s="18">
        <v>2767</v>
      </c>
      <c r="G13" s="15">
        <v>37830</v>
      </c>
      <c r="H13" s="16">
        <v>30575</v>
      </c>
      <c r="I13" s="17">
        <v>1.2372853638593622</v>
      </c>
      <c r="J13" s="18">
        <v>7255</v>
      </c>
      <c r="K13" s="46">
        <v>0.74166005815490355</v>
      </c>
      <c r="L13" s="47">
        <v>0.82714636140637776</v>
      </c>
      <c r="M13" s="48">
        <v>-8.5486303251474216E-2</v>
      </c>
    </row>
    <row r="14" spans="1:13" ht="18" customHeight="1" x14ac:dyDescent="0.4">
      <c r="A14" s="206"/>
      <c r="B14" s="81" t="s">
        <v>157</v>
      </c>
      <c r="C14" s="23">
        <v>6906</v>
      </c>
      <c r="D14" s="24">
        <v>4648</v>
      </c>
      <c r="E14" s="25">
        <v>1.4858003442340793</v>
      </c>
      <c r="F14" s="26">
        <v>2258</v>
      </c>
      <c r="G14" s="23">
        <v>10000</v>
      </c>
      <c r="H14" s="24">
        <v>5000</v>
      </c>
      <c r="I14" s="25">
        <v>2</v>
      </c>
      <c r="J14" s="26">
        <v>5000</v>
      </c>
      <c r="K14" s="49">
        <v>0.69059999999999999</v>
      </c>
      <c r="L14" s="50">
        <v>0.92959999999999998</v>
      </c>
      <c r="M14" s="29">
        <v>-0.23899999999999999</v>
      </c>
    </row>
    <row r="15" spans="1:13" ht="18" customHeight="1" x14ac:dyDescent="0.4">
      <c r="A15" s="206"/>
      <c r="B15" s="66" t="s">
        <v>156</v>
      </c>
      <c r="C15" s="30">
        <v>4136</v>
      </c>
      <c r="D15" s="31">
        <v>4734</v>
      </c>
      <c r="E15" s="32">
        <v>0.87367976341360376</v>
      </c>
      <c r="F15" s="33">
        <v>-598</v>
      </c>
      <c r="G15" s="30">
        <v>5745</v>
      </c>
      <c r="H15" s="31">
        <v>5885</v>
      </c>
      <c r="I15" s="32">
        <v>0.97621070518266784</v>
      </c>
      <c r="J15" s="33">
        <v>-140</v>
      </c>
      <c r="K15" s="34">
        <v>0.71993037423846828</v>
      </c>
      <c r="L15" s="35">
        <v>0.80441801189464746</v>
      </c>
      <c r="M15" s="36">
        <v>-8.4487637656179171E-2</v>
      </c>
    </row>
    <row r="16" spans="1:13" ht="18" customHeight="1" x14ac:dyDescent="0.4">
      <c r="A16" s="206"/>
      <c r="B16" s="66" t="s">
        <v>154</v>
      </c>
      <c r="C16" s="30">
        <v>15867</v>
      </c>
      <c r="D16" s="31">
        <v>15450</v>
      </c>
      <c r="E16" s="32">
        <v>1.0269902912621358</v>
      </c>
      <c r="F16" s="33">
        <v>417</v>
      </c>
      <c r="G16" s="30">
        <v>20474</v>
      </c>
      <c r="H16" s="31">
        <v>18122</v>
      </c>
      <c r="I16" s="32">
        <v>1.1297869992274583</v>
      </c>
      <c r="J16" s="33">
        <v>2352</v>
      </c>
      <c r="K16" s="34">
        <v>0.77498290514799262</v>
      </c>
      <c r="L16" s="35">
        <v>0.85255490563955416</v>
      </c>
      <c r="M16" s="36">
        <v>-7.7572000491561544E-2</v>
      </c>
    </row>
    <row r="17" spans="1:13" ht="18" customHeight="1" x14ac:dyDescent="0.4">
      <c r="A17" s="206"/>
      <c r="B17" s="66" t="s">
        <v>153</v>
      </c>
      <c r="C17" s="30">
        <v>1148</v>
      </c>
      <c r="D17" s="31">
        <v>458</v>
      </c>
      <c r="E17" s="32">
        <v>2.5065502183406112</v>
      </c>
      <c r="F17" s="33">
        <v>690</v>
      </c>
      <c r="G17" s="30">
        <v>1611</v>
      </c>
      <c r="H17" s="31">
        <v>1568</v>
      </c>
      <c r="I17" s="32">
        <v>1.0274234693877551</v>
      </c>
      <c r="J17" s="33">
        <v>43</v>
      </c>
      <c r="K17" s="34">
        <v>0.71260086902545006</v>
      </c>
      <c r="L17" s="35">
        <v>0.29209183673469385</v>
      </c>
      <c r="M17" s="36">
        <v>0.4205090322907562</v>
      </c>
    </row>
    <row r="18" spans="1:13" s="45" customFormat="1" ht="18" customHeight="1" x14ac:dyDescent="0.15">
      <c r="A18" s="51"/>
      <c r="B18" s="52" t="s">
        <v>99</v>
      </c>
      <c r="C18" s="53" t="s">
        <v>0</v>
      </c>
      <c r="D18" s="39" t="s">
        <v>0</v>
      </c>
      <c r="E18" s="40" t="s">
        <v>0</v>
      </c>
      <c r="F18" s="41" t="s">
        <v>0</v>
      </c>
      <c r="G18" s="53" t="s">
        <v>0</v>
      </c>
      <c r="H18" s="39" t="s">
        <v>0</v>
      </c>
      <c r="I18" s="40" t="s">
        <v>0</v>
      </c>
      <c r="J18" s="41" t="s">
        <v>0</v>
      </c>
      <c r="K18" s="42" t="s">
        <v>0</v>
      </c>
      <c r="L18" s="43" t="s">
        <v>0</v>
      </c>
      <c r="M18" s="44" t="s">
        <v>0</v>
      </c>
    </row>
    <row r="19" spans="1:13" ht="18" customHeight="1" x14ac:dyDescent="0.4">
      <c r="A19" s="208" t="s">
        <v>160</v>
      </c>
      <c r="B19" s="14"/>
      <c r="C19" s="15">
        <v>19689</v>
      </c>
      <c r="D19" s="16">
        <v>18220</v>
      </c>
      <c r="E19" s="17">
        <v>1.0806256860592756</v>
      </c>
      <c r="F19" s="18">
        <v>1469</v>
      </c>
      <c r="G19" s="15">
        <v>25674</v>
      </c>
      <c r="H19" s="19">
        <v>22978</v>
      </c>
      <c r="I19" s="17">
        <v>1.1173296196361737</v>
      </c>
      <c r="J19" s="18">
        <v>2696</v>
      </c>
      <c r="K19" s="46">
        <v>0.76688478616499178</v>
      </c>
      <c r="L19" s="47">
        <v>0.79293237009313255</v>
      </c>
      <c r="M19" s="22">
        <v>-2.6047583928140772E-2</v>
      </c>
    </row>
    <row r="20" spans="1:13" ht="18" customHeight="1" x14ac:dyDescent="0.4">
      <c r="A20" s="206"/>
      <c r="B20" s="81" t="s">
        <v>157</v>
      </c>
      <c r="C20" s="23">
        <v>0</v>
      </c>
      <c r="D20" s="24">
        <v>0</v>
      </c>
      <c r="E20" s="25" t="e">
        <v>#DIV/0!</v>
      </c>
      <c r="F20" s="26">
        <v>0</v>
      </c>
      <c r="G20" s="23">
        <v>0</v>
      </c>
      <c r="H20" s="24">
        <v>0</v>
      </c>
      <c r="I20" s="25" t="e">
        <v>#DIV/0!</v>
      </c>
      <c r="J20" s="26">
        <v>0</v>
      </c>
      <c r="K20" s="49" t="s">
        <v>0</v>
      </c>
      <c r="L20" s="50" t="s">
        <v>0</v>
      </c>
      <c r="M20" s="29" t="e">
        <v>#VALUE!</v>
      </c>
    </row>
    <row r="21" spans="1:13" ht="18" customHeight="1" x14ac:dyDescent="0.4">
      <c r="A21" s="206"/>
      <c r="B21" s="66" t="s">
        <v>156</v>
      </c>
      <c r="C21" s="30">
        <v>7084</v>
      </c>
      <c r="D21" s="31">
        <v>7070</v>
      </c>
      <c r="E21" s="32">
        <v>1.001980198019802</v>
      </c>
      <c r="F21" s="33">
        <v>14</v>
      </c>
      <c r="G21" s="30">
        <v>8705</v>
      </c>
      <c r="H21" s="31">
        <v>8705</v>
      </c>
      <c r="I21" s="32">
        <v>1</v>
      </c>
      <c r="J21" s="33">
        <v>0</v>
      </c>
      <c r="K21" s="34">
        <v>0.81378518093049967</v>
      </c>
      <c r="L21" s="35">
        <v>0.81217690982194146</v>
      </c>
      <c r="M21" s="36">
        <v>1.6082711085582124E-3</v>
      </c>
    </row>
    <row r="22" spans="1:13" ht="18" customHeight="1" x14ac:dyDescent="0.4">
      <c r="A22" s="206"/>
      <c r="B22" s="66" t="s">
        <v>154</v>
      </c>
      <c r="C22" s="30">
        <v>12605</v>
      </c>
      <c r="D22" s="31">
        <v>11150</v>
      </c>
      <c r="E22" s="32">
        <v>1.130493273542601</v>
      </c>
      <c r="F22" s="33">
        <v>1455</v>
      </c>
      <c r="G22" s="30">
        <v>16969</v>
      </c>
      <c r="H22" s="31">
        <v>14273</v>
      </c>
      <c r="I22" s="32">
        <v>1.1888881104182722</v>
      </c>
      <c r="J22" s="33">
        <v>2696</v>
      </c>
      <c r="K22" s="34">
        <v>0.7428251517473039</v>
      </c>
      <c r="L22" s="35">
        <v>0.78119526378476845</v>
      </c>
      <c r="M22" s="36">
        <v>-3.8370112037464543E-2</v>
      </c>
    </row>
    <row r="23" spans="1:13" s="45" customFormat="1" ht="18" customHeight="1" x14ac:dyDescent="0.15">
      <c r="A23" s="51"/>
      <c r="B23" s="52" t="s">
        <v>99</v>
      </c>
      <c r="C23" s="53" t="s">
        <v>0</v>
      </c>
      <c r="D23" s="39" t="s">
        <v>0</v>
      </c>
      <c r="E23" s="40" t="s">
        <v>0</v>
      </c>
      <c r="F23" s="41" t="s">
        <v>0</v>
      </c>
      <c r="G23" s="53" t="s">
        <v>0</v>
      </c>
      <c r="H23" s="39" t="s">
        <v>0</v>
      </c>
      <c r="I23" s="40" t="s">
        <v>0</v>
      </c>
      <c r="J23" s="41" t="s">
        <v>0</v>
      </c>
      <c r="K23" s="42" t="s">
        <v>0</v>
      </c>
      <c r="L23" s="43" t="s">
        <v>0</v>
      </c>
      <c r="M23" s="44" t="s">
        <v>0</v>
      </c>
    </row>
    <row r="24" spans="1:13" ht="18" customHeight="1" x14ac:dyDescent="0.4">
      <c r="A24" s="208" t="s">
        <v>159</v>
      </c>
      <c r="B24" s="14"/>
      <c r="C24" s="15">
        <v>13865</v>
      </c>
      <c r="D24" s="16">
        <v>13241</v>
      </c>
      <c r="E24" s="17">
        <v>1.047126349973567</v>
      </c>
      <c r="F24" s="18">
        <v>624</v>
      </c>
      <c r="G24" s="15">
        <v>15710</v>
      </c>
      <c r="H24" s="19">
        <v>15430</v>
      </c>
      <c r="I24" s="17">
        <v>1.018146467919637</v>
      </c>
      <c r="J24" s="18">
        <v>280</v>
      </c>
      <c r="K24" s="46">
        <v>0.88255887969446212</v>
      </c>
      <c r="L24" s="47">
        <v>0.85813350615683737</v>
      </c>
      <c r="M24" s="48">
        <v>2.442537353762475E-2</v>
      </c>
    </row>
    <row r="25" spans="1:13" ht="18" customHeight="1" x14ac:dyDescent="0.4">
      <c r="A25" s="206"/>
      <c r="B25" s="81" t="s">
        <v>157</v>
      </c>
      <c r="C25" s="23">
        <v>0</v>
      </c>
      <c r="D25" s="24">
        <v>0</v>
      </c>
      <c r="E25" s="25" t="e">
        <v>#DIV/0!</v>
      </c>
      <c r="F25" s="26">
        <v>0</v>
      </c>
      <c r="G25" s="23">
        <v>0</v>
      </c>
      <c r="H25" s="24">
        <v>0</v>
      </c>
      <c r="I25" s="25" t="e">
        <v>#DIV/0!</v>
      </c>
      <c r="J25" s="26">
        <v>0</v>
      </c>
      <c r="K25" s="49" t="s">
        <v>0</v>
      </c>
      <c r="L25" s="50" t="s">
        <v>0</v>
      </c>
      <c r="M25" s="29" t="e">
        <v>#VALUE!</v>
      </c>
    </row>
    <row r="26" spans="1:13" ht="18" customHeight="1" x14ac:dyDescent="0.4">
      <c r="A26" s="206"/>
      <c r="B26" s="66" t="s">
        <v>156</v>
      </c>
      <c r="C26" s="30">
        <v>5521</v>
      </c>
      <c r="D26" s="31">
        <v>5348</v>
      </c>
      <c r="E26" s="32">
        <v>1.0323485415108451</v>
      </c>
      <c r="F26" s="33">
        <v>173</v>
      </c>
      <c r="G26" s="30">
        <v>5850</v>
      </c>
      <c r="H26" s="31">
        <v>5840</v>
      </c>
      <c r="I26" s="32">
        <v>1.0017123287671232</v>
      </c>
      <c r="J26" s="33">
        <v>10</v>
      </c>
      <c r="K26" s="34">
        <v>0.94376068376068378</v>
      </c>
      <c r="L26" s="35">
        <v>0.91575342465753429</v>
      </c>
      <c r="M26" s="36">
        <v>2.8007259103149496E-2</v>
      </c>
    </row>
    <row r="27" spans="1:13" ht="18" customHeight="1" x14ac:dyDescent="0.4">
      <c r="A27" s="206"/>
      <c r="B27" s="66" t="s">
        <v>154</v>
      </c>
      <c r="C27" s="30">
        <v>8344</v>
      </c>
      <c r="D27" s="31">
        <v>7893</v>
      </c>
      <c r="E27" s="32">
        <v>1.0571392372988724</v>
      </c>
      <c r="F27" s="33">
        <v>451</v>
      </c>
      <c r="G27" s="30">
        <v>9860</v>
      </c>
      <c r="H27" s="31">
        <v>9590</v>
      </c>
      <c r="I27" s="32">
        <v>1.0281543274244005</v>
      </c>
      <c r="J27" s="33">
        <v>270</v>
      </c>
      <c r="K27" s="34">
        <v>0.84624746450304256</v>
      </c>
      <c r="L27" s="35">
        <v>0.82304483837330555</v>
      </c>
      <c r="M27" s="36">
        <v>2.3202626129737003E-2</v>
      </c>
    </row>
    <row r="28" spans="1:13" s="45" customFormat="1" ht="18" customHeight="1" x14ac:dyDescent="0.15">
      <c r="A28" s="51"/>
      <c r="B28" s="52" t="s">
        <v>99</v>
      </c>
      <c r="C28" s="53" t="s">
        <v>0</v>
      </c>
      <c r="D28" s="39" t="s">
        <v>0</v>
      </c>
      <c r="E28" s="40" t="s">
        <v>0</v>
      </c>
      <c r="F28" s="41" t="s">
        <v>0</v>
      </c>
      <c r="G28" s="53" t="s">
        <v>0</v>
      </c>
      <c r="H28" s="39" t="s">
        <v>0</v>
      </c>
      <c r="I28" s="40" t="s">
        <v>0</v>
      </c>
      <c r="J28" s="41" t="s">
        <v>0</v>
      </c>
      <c r="K28" s="42" t="s">
        <v>0</v>
      </c>
      <c r="L28" s="43" t="s">
        <v>0</v>
      </c>
      <c r="M28" s="44" t="s">
        <v>0</v>
      </c>
    </row>
    <row r="29" spans="1:13" ht="18" customHeight="1" x14ac:dyDescent="0.4">
      <c r="A29" s="208" t="s">
        <v>158</v>
      </c>
      <c r="B29" s="14"/>
      <c r="C29" s="15">
        <v>18782</v>
      </c>
      <c r="D29" s="16">
        <v>18243</v>
      </c>
      <c r="E29" s="17">
        <v>1.0295455791262402</v>
      </c>
      <c r="F29" s="18">
        <v>539</v>
      </c>
      <c r="G29" s="15">
        <v>27888</v>
      </c>
      <c r="H29" s="16">
        <v>28983</v>
      </c>
      <c r="I29" s="17">
        <v>0.96221923196356485</v>
      </c>
      <c r="J29" s="18">
        <v>-1095</v>
      </c>
      <c r="K29" s="46">
        <v>0.6734796328169822</v>
      </c>
      <c r="L29" s="47">
        <v>0.62943794638236206</v>
      </c>
      <c r="M29" s="22">
        <v>4.4041686434620142E-2</v>
      </c>
    </row>
    <row r="30" spans="1:13" ht="18" customHeight="1" x14ac:dyDescent="0.4">
      <c r="A30" s="206"/>
      <c r="B30" s="81" t="s">
        <v>157</v>
      </c>
      <c r="C30" s="23">
        <v>0</v>
      </c>
      <c r="D30" s="24">
        <v>0</v>
      </c>
      <c r="E30" s="25" t="e">
        <v>#DIV/0!</v>
      </c>
      <c r="F30" s="26">
        <v>0</v>
      </c>
      <c r="G30" s="23">
        <v>0</v>
      </c>
      <c r="H30" s="24">
        <v>0</v>
      </c>
      <c r="I30" s="25" t="e">
        <v>#DIV/0!</v>
      </c>
      <c r="J30" s="26">
        <v>0</v>
      </c>
      <c r="K30" s="49" t="s">
        <v>0</v>
      </c>
      <c r="L30" s="50" t="s">
        <v>0</v>
      </c>
      <c r="M30" s="29" t="e">
        <v>#VALUE!</v>
      </c>
    </row>
    <row r="31" spans="1:13" ht="18" customHeight="1" x14ac:dyDescent="0.4">
      <c r="A31" s="206"/>
      <c r="B31" s="66" t="s">
        <v>156</v>
      </c>
      <c r="C31" s="30">
        <v>2231</v>
      </c>
      <c r="D31" s="207">
        <v>2830</v>
      </c>
      <c r="E31" s="32">
        <v>0.78833922261484102</v>
      </c>
      <c r="F31" s="33">
        <v>-599</v>
      </c>
      <c r="G31" s="30">
        <v>2900</v>
      </c>
      <c r="H31" s="207">
        <v>4390</v>
      </c>
      <c r="I31" s="32">
        <v>0.66059225512528474</v>
      </c>
      <c r="J31" s="33">
        <v>-1490</v>
      </c>
      <c r="K31" s="34">
        <v>0.7693103448275862</v>
      </c>
      <c r="L31" s="35">
        <v>0.6446469248291572</v>
      </c>
      <c r="M31" s="36">
        <v>0.124663419998429</v>
      </c>
    </row>
    <row r="32" spans="1:13" ht="18" customHeight="1" x14ac:dyDescent="0.4">
      <c r="A32" s="206"/>
      <c r="B32" s="66" t="s">
        <v>155</v>
      </c>
      <c r="C32" s="30">
        <v>511</v>
      </c>
      <c r="D32" s="31">
        <v>508</v>
      </c>
      <c r="E32" s="32">
        <v>1.0059055118110236</v>
      </c>
      <c r="F32" s="33">
        <v>3</v>
      </c>
      <c r="G32" s="30">
        <v>890</v>
      </c>
      <c r="H32" s="31">
        <v>868</v>
      </c>
      <c r="I32" s="32">
        <v>1.0253456221198156</v>
      </c>
      <c r="J32" s="33">
        <v>22</v>
      </c>
      <c r="K32" s="34">
        <v>0.57415730337078652</v>
      </c>
      <c r="L32" s="35">
        <v>0.58525345622119818</v>
      </c>
      <c r="M32" s="36">
        <v>-1.1096152850411656E-2</v>
      </c>
    </row>
    <row r="33" spans="1:13" ht="18" customHeight="1" x14ac:dyDescent="0.4">
      <c r="A33" s="206"/>
      <c r="B33" s="66" t="s">
        <v>154</v>
      </c>
      <c r="C33" s="30">
        <v>14894</v>
      </c>
      <c r="D33" s="31">
        <v>14171</v>
      </c>
      <c r="E33" s="32">
        <v>1.0510196880954061</v>
      </c>
      <c r="F33" s="33">
        <v>723</v>
      </c>
      <c r="G33" s="30">
        <v>22479</v>
      </c>
      <c r="H33" s="31">
        <v>22198</v>
      </c>
      <c r="I33" s="32">
        <v>1.012658798089918</v>
      </c>
      <c r="J33" s="33">
        <v>281</v>
      </c>
      <c r="K33" s="34">
        <v>0.66257395791627738</v>
      </c>
      <c r="L33" s="35">
        <v>0.63839084602216412</v>
      </c>
      <c r="M33" s="36">
        <v>2.4183111894113263E-2</v>
      </c>
    </row>
    <row r="34" spans="1:13" ht="18" customHeight="1" x14ac:dyDescent="0.4">
      <c r="A34" s="206"/>
      <c r="B34" s="66" t="s">
        <v>153</v>
      </c>
      <c r="C34" s="30">
        <v>1146</v>
      </c>
      <c r="D34" s="31">
        <v>734</v>
      </c>
      <c r="E34" s="32">
        <v>1.561307901907357</v>
      </c>
      <c r="F34" s="33">
        <v>412</v>
      </c>
      <c r="G34" s="30">
        <v>1619</v>
      </c>
      <c r="H34" s="31">
        <v>1527</v>
      </c>
      <c r="I34" s="32">
        <v>1.060248853962017</v>
      </c>
      <c r="J34" s="33">
        <v>92</v>
      </c>
      <c r="K34" s="34">
        <v>0.7078443483631871</v>
      </c>
      <c r="L34" s="35">
        <v>0.48068107400130977</v>
      </c>
      <c r="M34" s="36">
        <v>0.22716327436187733</v>
      </c>
    </row>
    <row r="35" spans="1:13" s="45" customFormat="1" ht="18" customHeight="1" x14ac:dyDescent="0.15">
      <c r="A35" s="37"/>
      <c r="B35" s="57" t="s">
        <v>99</v>
      </c>
      <c r="C35" s="58" t="s">
        <v>0</v>
      </c>
      <c r="D35" s="59" t="s">
        <v>0</v>
      </c>
      <c r="E35" s="60" t="s">
        <v>0</v>
      </c>
      <c r="F35" s="61" t="s">
        <v>0</v>
      </c>
      <c r="G35" s="58" t="s">
        <v>0</v>
      </c>
      <c r="H35" s="59" t="s">
        <v>0</v>
      </c>
      <c r="I35" s="60" t="s">
        <v>0</v>
      </c>
      <c r="J35" s="61" t="s">
        <v>0</v>
      </c>
      <c r="K35" s="62" t="s">
        <v>0</v>
      </c>
      <c r="L35" s="63" t="s">
        <v>0</v>
      </c>
      <c r="M35" s="64" t="s">
        <v>0</v>
      </c>
    </row>
    <row r="36" spans="1:13" s="45" customFormat="1" ht="18" customHeight="1" thickBot="1" x14ac:dyDescent="0.2">
      <c r="A36" s="51"/>
      <c r="B36" s="52" t="s">
        <v>152</v>
      </c>
      <c r="C36" s="53" t="s">
        <v>0</v>
      </c>
      <c r="D36" s="39" t="s">
        <v>0</v>
      </c>
      <c r="E36" s="40" t="s">
        <v>0</v>
      </c>
      <c r="F36" s="41" t="s">
        <v>0</v>
      </c>
      <c r="G36" s="53" t="s">
        <v>0</v>
      </c>
      <c r="H36" s="39" t="s">
        <v>0</v>
      </c>
      <c r="I36" s="40" t="s">
        <v>0</v>
      </c>
      <c r="J36" s="41" t="s">
        <v>0</v>
      </c>
      <c r="K36" s="67" t="s">
        <v>0</v>
      </c>
      <c r="L36" s="68" t="s">
        <v>0</v>
      </c>
      <c r="M36" s="69" t="s">
        <v>0</v>
      </c>
    </row>
    <row r="37" spans="1:13" x14ac:dyDescent="0.4">
      <c r="C37" s="203"/>
      <c r="G37" s="203"/>
    </row>
    <row r="38" spans="1:13" x14ac:dyDescent="0.4">
      <c r="C38" s="203"/>
      <c r="G38" s="203"/>
    </row>
    <row r="39" spans="1:13" x14ac:dyDescent="0.4">
      <c r="C39" s="203"/>
      <c r="G39" s="71"/>
    </row>
    <row r="40" spans="1:13" x14ac:dyDescent="0.4">
      <c r="C40" s="203"/>
      <c r="G40" s="203"/>
    </row>
    <row r="41" spans="1:13" x14ac:dyDescent="0.4">
      <c r="C41" s="203"/>
      <c r="G41" s="203"/>
    </row>
    <row r="42" spans="1:13" x14ac:dyDescent="0.4">
      <c r="C42" s="203"/>
      <c r="G42" s="203"/>
    </row>
    <row r="43" spans="1:13" x14ac:dyDescent="0.4">
      <c r="C43" s="203"/>
      <c r="G43" s="203"/>
    </row>
    <row r="44" spans="1:13" x14ac:dyDescent="0.4">
      <c r="C44" s="203"/>
      <c r="G44" s="203"/>
    </row>
    <row r="45" spans="1:13" x14ac:dyDescent="0.4">
      <c r="C45" s="203"/>
      <c r="G45" s="203"/>
    </row>
    <row r="46" spans="1:13" x14ac:dyDescent="0.4">
      <c r="C46" s="203"/>
      <c r="G46" s="203"/>
    </row>
    <row r="47" spans="1:13" x14ac:dyDescent="0.4">
      <c r="C47" s="203"/>
      <c r="G47" s="203"/>
    </row>
    <row r="48" spans="1:13" x14ac:dyDescent="0.4">
      <c r="C48" s="203"/>
      <c r="G48" s="203"/>
    </row>
    <row r="49" spans="3:7" x14ac:dyDescent="0.4">
      <c r="C49" s="203"/>
      <c r="G49" s="203"/>
    </row>
    <row r="50" spans="3:7" x14ac:dyDescent="0.4">
      <c r="C50" s="203"/>
      <c r="G50" s="203"/>
    </row>
    <row r="51" spans="3:7" x14ac:dyDescent="0.4">
      <c r="C51" s="203"/>
      <c r="G51" s="203"/>
    </row>
    <row r="52" spans="3:7" x14ac:dyDescent="0.4">
      <c r="C52" s="203"/>
      <c r="G52" s="203"/>
    </row>
    <row r="53" spans="3:7" x14ac:dyDescent="0.4">
      <c r="C53" s="203"/>
      <c r="G53" s="203"/>
    </row>
    <row r="54" spans="3:7" x14ac:dyDescent="0.4">
      <c r="C54" s="203"/>
      <c r="G54" s="203"/>
    </row>
    <row r="55" spans="3:7" x14ac:dyDescent="0.4">
      <c r="C55" s="203"/>
      <c r="G55" s="203"/>
    </row>
    <row r="56" spans="3:7" x14ac:dyDescent="0.4">
      <c r="C56" s="203"/>
      <c r="G56" s="203"/>
    </row>
    <row r="57" spans="3:7" x14ac:dyDescent="0.4">
      <c r="C57" s="203"/>
      <c r="G57" s="203"/>
    </row>
    <row r="58" spans="3:7" x14ac:dyDescent="0.4">
      <c r="C58" s="203"/>
      <c r="G58" s="203"/>
    </row>
    <row r="59" spans="3:7" x14ac:dyDescent="0.4">
      <c r="C59" s="203"/>
      <c r="G59" s="203"/>
    </row>
    <row r="60" spans="3:7" x14ac:dyDescent="0.4">
      <c r="C60" s="203"/>
      <c r="G60" s="203"/>
    </row>
    <row r="61" spans="3:7" x14ac:dyDescent="0.4">
      <c r="C61" s="203"/>
      <c r="G61" s="203"/>
    </row>
    <row r="62" spans="3:7" x14ac:dyDescent="0.4">
      <c r="C62" s="203"/>
      <c r="G62" s="203"/>
    </row>
    <row r="63" spans="3:7" x14ac:dyDescent="0.4">
      <c r="C63" s="203"/>
      <c r="G63" s="203"/>
    </row>
    <row r="64" spans="3:7" x14ac:dyDescent="0.4">
      <c r="C64" s="203"/>
      <c r="G64" s="203"/>
    </row>
    <row r="65" spans="3:7" x14ac:dyDescent="0.4">
      <c r="C65" s="203"/>
      <c r="G65" s="203"/>
    </row>
    <row r="66" spans="3:7" x14ac:dyDescent="0.4">
      <c r="C66" s="203"/>
      <c r="G66" s="203"/>
    </row>
    <row r="67" spans="3:7" x14ac:dyDescent="0.4">
      <c r="C67" s="203"/>
      <c r="G67" s="203"/>
    </row>
    <row r="68" spans="3:7" x14ac:dyDescent="0.4">
      <c r="C68" s="203"/>
      <c r="G68" s="203"/>
    </row>
    <row r="69" spans="3:7" x14ac:dyDescent="0.4">
      <c r="C69" s="203"/>
      <c r="G69" s="203"/>
    </row>
    <row r="70" spans="3:7" x14ac:dyDescent="0.4">
      <c r="C70" s="203"/>
      <c r="G70" s="203"/>
    </row>
    <row r="71" spans="3:7" x14ac:dyDescent="0.4">
      <c r="C71" s="203"/>
      <c r="G71" s="203"/>
    </row>
    <row r="72" spans="3:7" x14ac:dyDescent="0.4">
      <c r="C72" s="203"/>
      <c r="G72" s="203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26'!A1" display="'h26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2"/>
  <sheetViews>
    <sheetView showGridLines="0" zoomScale="90" zoomScaleNormal="90" zoomScaleSheetLayoutView="90" workbookViewId="0">
      <pane xSplit="2" ySplit="5" topLeftCell="C25" activePane="bottomRight" state="frozen"/>
      <selection activeCell="A2" sqref="A2:A3"/>
      <selection pane="topRight" activeCell="A2" sqref="A2:A3"/>
      <selection pane="bottomLeft" activeCell="A2" sqref="A2:A3"/>
      <selection pane="bottomRight" sqref="A1:B1"/>
    </sheetView>
  </sheetViews>
  <sheetFormatPr defaultRowHeight="18.75" x14ac:dyDescent="0.4"/>
  <cols>
    <col min="1" max="1" width="3.25" style="202" customWidth="1"/>
    <col min="2" max="2" width="20.75" style="202" customWidth="1"/>
    <col min="3" max="4" width="11.625" style="201" customWidth="1"/>
    <col min="5" max="5" width="8.625" style="201" customWidth="1"/>
    <col min="6" max="6" width="10.625" style="201" customWidth="1"/>
    <col min="7" max="8" width="11.625" style="201" customWidth="1"/>
    <col min="9" max="9" width="8.625" style="201" customWidth="1"/>
    <col min="10" max="10" width="10.625" style="201" customWidth="1"/>
    <col min="11" max="11" width="9.625" style="70" customWidth="1"/>
    <col min="12" max="12" width="9.625" style="201" customWidth="1"/>
    <col min="13" max="13" width="8.625" style="201" customWidth="1"/>
    <col min="14" max="16384" width="9" style="201"/>
  </cols>
  <sheetData>
    <row r="1" spans="1:13" s="217" customFormat="1" x14ac:dyDescent="0.4">
      <c r="A1" s="327" t="str">
        <f>'h26'!A1</f>
        <v>平成26年度</v>
      </c>
      <c r="B1" s="327"/>
      <c r="C1" s="90"/>
      <c r="D1" s="90"/>
      <c r="E1" s="90"/>
      <c r="F1" s="95" t="str">
        <f ca="1">RIGHT(CELL("filename",$A$1),LEN(CELL("filename",$A$1))-FIND("]",CELL("filename",$A$1)))</f>
        <v>２月下旬</v>
      </c>
      <c r="G1" s="94" t="s">
        <v>71</v>
      </c>
      <c r="H1" s="90"/>
      <c r="I1" s="90"/>
      <c r="J1" s="90"/>
      <c r="K1" s="90"/>
      <c r="L1" s="90"/>
      <c r="M1" s="90"/>
    </row>
    <row r="2" spans="1:13" s="217" customFormat="1" ht="19.5" thickBot="1" x14ac:dyDescent="0.45">
      <c r="A2" s="13"/>
      <c r="B2" s="13" t="s">
        <v>364</v>
      </c>
      <c r="C2" s="218">
        <v>2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7.100000000000001" customHeight="1" x14ac:dyDescent="0.4">
      <c r="A3" s="216"/>
      <c r="B3" s="215"/>
      <c r="C3" s="323" t="s">
        <v>173</v>
      </c>
      <c r="D3" s="324"/>
      <c r="E3" s="325"/>
      <c r="F3" s="326"/>
      <c r="G3" s="323" t="s">
        <v>172</v>
      </c>
      <c r="H3" s="324"/>
      <c r="I3" s="325"/>
      <c r="J3" s="326"/>
      <c r="K3" s="315" t="s">
        <v>171</v>
      </c>
      <c r="L3" s="316"/>
      <c r="M3" s="317"/>
    </row>
    <row r="4" spans="1:13" ht="17.100000000000001" customHeight="1" x14ac:dyDescent="0.4">
      <c r="A4" s="206"/>
      <c r="B4" s="214"/>
      <c r="C4" s="305" t="s">
        <v>392</v>
      </c>
      <c r="D4" s="340" t="s">
        <v>391</v>
      </c>
      <c r="E4" s="341" t="s">
        <v>168</v>
      </c>
      <c r="F4" s="342"/>
      <c r="G4" s="318" t="s">
        <v>390</v>
      </c>
      <c r="H4" s="338" t="s">
        <v>389</v>
      </c>
      <c r="I4" s="341" t="s">
        <v>168</v>
      </c>
      <c r="J4" s="342"/>
      <c r="K4" s="318" t="s">
        <v>390</v>
      </c>
      <c r="L4" s="319" t="s">
        <v>389</v>
      </c>
      <c r="M4" s="321" t="s">
        <v>167</v>
      </c>
    </row>
    <row r="5" spans="1:13" ht="17.100000000000001" customHeight="1" x14ac:dyDescent="0.4">
      <c r="A5" s="205"/>
      <c r="B5" s="213"/>
      <c r="C5" s="306"/>
      <c r="D5" s="320"/>
      <c r="E5" s="212" t="s">
        <v>166</v>
      </c>
      <c r="F5" s="211" t="s">
        <v>165</v>
      </c>
      <c r="G5" s="306"/>
      <c r="H5" s="339"/>
      <c r="I5" s="212" t="s">
        <v>166</v>
      </c>
      <c r="J5" s="211" t="s">
        <v>165</v>
      </c>
      <c r="K5" s="306"/>
      <c r="L5" s="320"/>
      <c r="M5" s="322"/>
    </row>
    <row r="6" spans="1:13" x14ac:dyDescent="0.4">
      <c r="A6" s="332" t="s">
        <v>164</v>
      </c>
      <c r="B6" s="333"/>
      <c r="C6" s="334">
        <v>128551</v>
      </c>
      <c r="D6" s="348">
        <v>124415</v>
      </c>
      <c r="E6" s="307">
        <v>1.0332435799541857</v>
      </c>
      <c r="F6" s="328">
        <v>4136</v>
      </c>
      <c r="G6" s="334">
        <v>171166</v>
      </c>
      <c r="H6" s="336">
        <v>161377</v>
      </c>
      <c r="I6" s="307">
        <v>1.0606592017449823</v>
      </c>
      <c r="J6" s="328">
        <v>9789</v>
      </c>
      <c r="K6" s="309">
        <v>0.75103116273091619</v>
      </c>
      <c r="L6" s="345">
        <v>0.77095868680171276</v>
      </c>
      <c r="M6" s="313">
        <v>-1.9927524070796565E-2</v>
      </c>
    </row>
    <row r="7" spans="1:13" x14ac:dyDescent="0.4">
      <c r="A7" s="330" t="s">
        <v>163</v>
      </c>
      <c r="B7" s="331"/>
      <c r="C7" s="335"/>
      <c r="D7" s="349"/>
      <c r="E7" s="344"/>
      <c r="F7" s="343"/>
      <c r="G7" s="335"/>
      <c r="H7" s="337"/>
      <c r="I7" s="344"/>
      <c r="J7" s="343"/>
      <c r="K7" s="310"/>
      <c r="L7" s="346"/>
      <c r="M7" s="347"/>
    </row>
    <row r="8" spans="1:13" ht="18" customHeight="1" x14ac:dyDescent="0.4">
      <c r="A8" s="208" t="s">
        <v>162</v>
      </c>
      <c r="B8" s="14"/>
      <c r="C8" s="15">
        <v>62390</v>
      </c>
      <c r="D8" s="16">
        <v>61915</v>
      </c>
      <c r="E8" s="17">
        <v>1.007671808124041</v>
      </c>
      <c r="F8" s="18">
        <v>475</v>
      </c>
      <c r="G8" s="15">
        <v>85783</v>
      </c>
      <c r="H8" s="19">
        <v>81364</v>
      </c>
      <c r="I8" s="17">
        <v>1.0543114891106633</v>
      </c>
      <c r="J8" s="18">
        <v>4419</v>
      </c>
      <c r="K8" s="20">
        <v>0.72730028094144528</v>
      </c>
      <c r="L8" s="21">
        <v>0.76096307949461683</v>
      </c>
      <c r="M8" s="210">
        <v>-3.3662798553171558E-2</v>
      </c>
    </row>
    <row r="9" spans="1:13" ht="18" customHeight="1" x14ac:dyDescent="0.4">
      <c r="A9" s="206"/>
      <c r="B9" s="81" t="s">
        <v>157</v>
      </c>
      <c r="C9" s="23">
        <v>26454</v>
      </c>
      <c r="D9" s="24">
        <v>28675</v>
      </c>
      <c r="E9" s="25">
        <v>0.92254577157802964</v>
      </c>
      <c r="F9" s="26">
        <v>-2221</v>
      </c>
      <c r="G9" s="23">
        <v>38194</v>
      </c>
      <c r="H9" s="24">
        <v>38113</v>
      </c>
      <c r="I9" s="25">
        <v>1.0021252590979455</v>
      </c>
      <c r="J9" s="26">
        <v>81</v>
      </c>
      <c r="K9" s="27">
        <v>0.69262187778185058</v>
      </c>
      <c r="L9" s="28">
        <v>0.75236795843937765</v>
      </c>
      <c r="M9" s="209">
        <v>-5.9746080657527068E-2</v>
      </c>
    </row>
    <row r="10" spans="1:13" ht="18" customHeight="1" x14ac:dyDescent="0.4">
      <c r="A10" s="206"/>
      <c r="B10" s="66" t="s">
        <v>156</v>
      </c>
      <c r="C10" s="30">
        <v>2825</v>
      </c>
      <c r="D10" s="31">
        <v>2607</v>
      </c>
      <c r="E10" s="32">
        <v>1.0836210203298811</v>
      </c>
      <c r="F10" s="33">
        <v>218</v>
      </c>
      <c r="G10" s="30">
        <v>3480</v>
      </c>
      <c r="H10" s="31">
        <v>3515</v>
      </c>
      <c r="I10" s="32">
        <v>0.99004267425320058</v>
      </c>
      <c r="J10" s="33">
        <v>-35</v>
      </c>
      <c r="K10" s="34">
        <v>0.81178160919540232</v>
      </c>
      <c r="L10" s="35">
        <v>0.74167852062588902</v>
      </c>
      <c r="M10" s="36">
        <v>7.0103088569513305E-2</v>
      </c>
    </row>
    <row r="11" spans="1:13" ht="18" customHeight="1" x14ac:dyDescent="0.4">
      <c r="A11" s="206"/>
      <c r="B11" s="66" t="s">
        <v>154</v>
      </c>
      <c r="C11" s="30">
        <v>33111</v>
      </c>
      <c r="D11" s="31">
        <v>30633</v>
      </c>
      <c r="E11" s="32">
        <v>1.0808931544412888</v>
      </c>
      <c r="F11" s="33">
        <v>2478</v>
      </c>
      <c r="G11" s="30">
        <v>44109</v>
      </c>
      <c r="H11" s="31">
        <v>39736</v>
      </c>
      <c r="I11" s="32">
        <v>1.1100513388363198</v>
      </c>
      <c r="J11" s="33">
        <v>4373</v>
      </c>
      <c r="K11" s="34">
        <v>0.75066312997347484</v>
      </c>
      <c r="L11" s="35">
        <v>0.77091302597141131</v>
      </c>
      <c r="M11" s="36">
        <v>-2.0249895997936473E-2</v>
      </c>
    </row>
    <row r="12" spans="1:13" s="45" customFormat="1" ht="18" customHeight="1" x14ac:dyDescent="0.15">
      <c r="A12" s="37"/>
      <c r="B12" s="52" t="s">
        <v>99</v>
      </c>
      <c r="C12" s="38" t="s">
        <v>0</v>
      </c>
      <c r="D12" s="39" t="s">
        <v>0</v>
      </c>
      <c r="E12" s="40" t="s">
        <v>0</v>
      </c>
      <c r="F12" s="41" t="s">
        <v>0</v>
      </c>
      <c r="G12" s="38" t="s">
        <v>0</v>
      </c>
      <c r="H12" s="39" t="s">
        <v>0</v>
      </c>
      <c r="I12" s="40" t="s">
        <v>0</v>
      </c>
      <c r="J12" s="41" t="s">
        <v>0</v>
      </c>
      <c r="K12" s="42" t="s">
        <v>0</v>
      </c>
      <c r="L12" s="43" t="s">
        <v>0</v>
      </c>
      <c r="M12" s="44" t="s">
        <v>0</v>
      </c>
    </row>
    <row r="13" spans="1:13" ht="18" customHeight="1" x14ac:dyDescent="0.4">
      <c r="A13" s="208" t="s">
        <v>161</v>
      </c>
      <c r="B13" s="14"/>
      <c r="C13" s="15">
        <v>22481</v>
      </c>
      <c r="D13" s="16">
        <v>19736</v>
      </c>
      <c r="E13" s="17">
        <v>1.1390859343331983</v>
      </c>
      <c r="F13" s="18">
        <v>2745</v>
      </c>
      <c r="G13" s="15">
        <v>30161</v>
      </c>
      <c r="H13" s="16">
        <v>24344</v>
      </c>
      <c r="I13" s="17">
        <v>1.2389500492934604</v>
      </c>
      <c r="J13" s="18">
        <v>5817</v>
      </c>
      <c r="K13" s="46">
        <v>0.7453665329398893</v>
      </c>
      <c r="L13" s="47">
        <v>0.81071311206046659</v>
      </c>
      <c r="M13" s="48">
        <v>-6.5346579120577286E-2</v>
      </c>
    </row>
    <row r="14" spans="1:13" ht="18" customHeight="1" x14ac:dyDescent="0.4">
      <c r="A14" s="206"/>
      <c r="B14" s="81" t="s">
        <v>157</v>
      </c>
      <c r="C14" s="23">
        <v>5051</v>
      </c>
      <c r="D14" s="24">
        <v>3526</v>
      </c>
      <c r="E14" s="25">
        <v>1.4325014180374362</v>
      </c>
      <c r="F14" s="26">
        <v>1525</v>
      </c>
      <c r="G14" s="23">
        <v>8000</v>
      </c>
      <c r="H14" s="24">
        <v>4000</v>
      </c>
      <c r="I14" s="25">
        <v>2</v>
      </c>
      <c r="J14" s="26">
        <v>4000</v>
      </c>
      <c r="K14" s="49">
        <v>0.63137500000000002</v>
      </c>
      <c r="L14" s="50">
        <v>0.88149999999999995</v>
      </c>
      <c r="M14" s="29">
        <v>-0.25012499999999993</v>
      </c>
    </row>
    <row r="15" spans="1:13" ht="18" customHeight="1" x14ac:dyDescent="0.4">
      <c r="A15" s="206"/>
      <c r="B15" s="66" t="s">
        <v>156</v>
      </c>
      <c r="C15" s="30">
        <v>3748</v>
      </c>
      <c r="D15" s="31">
        <v>3991</v>
      </c>
      <c r="E15" s="32">
        <v>0.93911300425958411</v>
      </c>
      <c r="F15" s="33">
        <v>-243</v>
      </c>
      <c r="G15" s="30">
        <v>4705</v>
      </c>
      <c r="H15" s="31">
        <v>4720</v>
      </c>
      <c r="I15" s="32">
        <v>0.99682203389830504</v>
      </c>
      <c r="J15" s="33">
        <v>-15</v>
      </c>
      <c r="K15" s="34">
        <v>0.79659936238044637</v>
      </c>
      <c r="L15" s="35">
        <v>0.8455508474576271</v>
      </c>
      <c r="M15" s="36">
        <v>-4.8951485077180723E-2</v>
      </c>
    </row>
    <row r="16" spans="1:13" ht="18" customHeight="1" x14ac:dyDescent="0.4">
      <c r="A16" s="206"/>
      <c r="B16" s="66" t="s">
        <v>154</v>
      </c>
      <c r="C16" s="30">
        <v>12708</v>
      </c>
      <c r="D16" s="31">
        <v>11809</v>
      </c>
      <c r="E16" s="32">
        <v>1.0761283766618681</v>
      </c>
      <c r="F16" s="33">
        <v>899</v>
      </c>
      <c r="G16" s="30">
        <v>16202</v>
      </c>
      <c r="H16" s="31">
        <v>14356</v>
      </c>
      <c r="I16" s="32">
        <v>1.1285873502368349</v>
      </c>
      <c r="J16" s="33">
        <v>1846</v>
      </c>
      <c r="K16" s="34">
        <v>0.78434761140599929</v>
      </c>
      <c r="L16" s="35">
        <v>0.82258289217052105</v>
      </c>
      <c r="M16" s="36">
        <v>-3.8235280764521762E-2</v>
      </c>
    </row>
    <row r="17" spans="1:13" ht="18" customHeight="1" x14ac:dyDescent="0.4">
      <c r="A17" s="206"/>
      <c r="B17" s="66" t="s">
        <v>153</v>
      </c>
      <c r="C17" s="30">
        <v>974</v>
      </c>
      <c r="D17" s="31">
        <v>410</v>
      </c>
      <c r="E17" s="32">
        <v>2.3756097560975609</v>
      </c>
      <c r="F17" s="33">
        <v>564</v>
      </c>
      <c r="G17" s="30">
        <v>1254</v>
      </c>
      <c r="H17" s="31">
        <v>1268</v>
      </c>
      <c r="I17" s="32">
        <v>0.98895899053627756</v>
      </c>
      <c r="J17" s="33">
        <v>-14</v>
      </c>
      <c r="K17" s="34">
        <v>0.7767145135566188</v>
      </c>
      <c r="L17" s="35">
        <v>0.32334384858044163</v>
      </c>
      <c r="M17" s="36">
        <v>0.45337066497617717</v>
      </c>
    </row>
    <row r="18" spans="1:13" s="45" customFormat="1" ht="18" customHeight="1" x14ac:dyDescent="0.15">
      <c r="A18" s="51"/>
      <c r="B18" s="52" t="s">
        <v>99</v>
      </c>
      <c r="C18" s="53" t="s">
        <v>0</v>
      </c>
      <c r="D18" s="39" t="s">
        <v>0</v>
      </c>
      <c r="E18" s="40" t="s">
        <v>0</v>
      </c>
      <c r="F18" s="41" t="s">
        <v>0</v>
      </c>
      <c r="G18" s="53" t="s">
        <v>0</v>
      </c>
      <c r="H18" s="39" t="s">
        <v>0</v>
      </c>
      <c r="I18" s="40" t="s">
        <v>0</v>
      </c>
      <c r="J18" s="41" t="s">
        <v>0</v>
      </c>
      <c r="K18" s="42" t="s">
        <v>0</v>
      </c>
      <c r="L18" s="43" t="s">
        <v>0</v>
      </c>
      <c r="M18" s="44" t="s">
        <v>0</v>
      </c>
    </row>
    <row r="19" spans="1:13" ht="18" customHeight="1" x14ac:dyDescent="0.4">
      <c r="A19" s="208" t="s">
        <v>160</v>
      </c>
      <c r="B19" s="14"/>
      <c r="C19" s="15">
        <v>16984</v>
      </c>
      <c r="D19" s="16">
        <v>15555</v>
      </c>
      <c r="E19" s="17">
        <v>1.0918675666988107</v>
      </c>
      <c r="F19" s="18">
        <v>1429</v>
      </c>
      <c r="G19" s="15">
        <v>20453</v>
      </c>
      <c r="H19" s="19">
        <v>18957</v>
      </c>
      <c r="I19" s="17">
        <v>1.0789154402067838</v>
      </c>
      <c r="J19" s="18">
        <v>1496</v>
      </c>
      <c r="K19" s="46">
        <v>0.83039162958979118</v>
      </c>
      <c r="L19" s="47">
        <v>0.82054122487735404</v>
      </c>
      <c r="M19" s="22">
        <v>9.8504047124371441E-3</v>
      </c>
    </row>
    <row r="20" spans="1:13" ht="18" customHeight="1" x14ac:dyDescent="0.4">
      <c r="A20" s="206"/>
      <c r="B20" s="81" t="s">
        <v>157</v>
      </c>
      <c r="C20" s="23">
        <v>0</v>
      </c>
      <c r="D20" s="24">
        <v>0</v>
      </c>
      <c r="E20" s="25" t="e">
        <v>#DIV/0!</v>
      </c>
      <c r="F20" s="26">
        <v>0</v>
      </c>
      <c r="G20" s="23">
        <v>0</v>
      </c>
      <c r="H20" s="24">
        <v>0</v>
      </c>
      <c r="I20" s="25" t="e">
        <v>#DIV/0!</v>
      </c>
      <c r="J20" s="26">
        <v>0</v>
      </c>
      <c r="K20" s="49" t="s">
        <v>0</v>
      </c>
      <c r="L20" s="50" t="s">
        <v>0</v>
      </c>
      <c r="M20" s="29" t="e">
        <v>#VALUE!</v>
      </c>
    </row>
    <row r="21" spans="1:13" ht="18" customHeight="1" x14ac:dyDescent="0.4">
      <c r="A21" s="206"/>
      <c r="B21" s="66" t="s">
        <v>156</v>
      </c>
      <c r="C21" s="30">
        <v>5970</v>
      </c>
      <c r="D21" s="31">
        <v>6020</v>
      </c>
      <c r="E21" s="32">
        <v>0.99169435215946844</v>
      </c>
      <c r="F21" s="33">
        <v>-50</v>
      </c>
      <c r="G21" s="30">
        <v>6965</v>
      </c>
      <c r="H21" s="31">
        <v>6965</v>
      </c>
      <c r="I21" s="32">
        <v>1</v>
      </c>
      <c r="J21" s="33">
        <v>0</v>
      </c>
      <c r="K21" s="34">
        <v>0.8571428571428571</v>
      </c>
      <c r="L21" s="35">
        <v>0.86432160804020097</v>
      </c>
      <c r="M21" s="36">
        <v>-7.1787508973438774E-3</v>
      </c>
    </row>
    <row r="22" spans="1:13" ht="18" customHeight="1" x14ac:dyDescent="0.4">
      <c r="A22" s="206"/>
      <c r="B22" s="66" t="s">
        <v>154</v>
      </c>
      <c r="C22" s="30">
        <v>11014</v>
      </c>
      <c r="D22" s="31">
        <v>9535</v>
      </c>
      <c r="E22" s="32">
        <v>1.15511274252753</v>
      </c>
      <c r="F22" s="33">
        <v>1479</v>
      </c>
      <c r="G22" s="30">
        <v>13488</v>
      </c>
      <c r="H22" s="31">
        <v>11992</v>
      </c>
      <c r="I22" s="32">
        <v>1.1247498332221482</v>
      </c>
      <c r="J22" s="33">
        <v>1496</v>
      </c>
      <c r="K22" s="34">
        <v>0.81657769869513641</v>
      </c>
      <c r="L22" s="35">
        <v>0.79511340893929283</v>
      </c>
      <c r="M22" s="36">
        <v>2.146428975584358E-2</v>
      </c>
    </row>
    <row r="23" spans="1:13" s="45" customFormat="1" ht="18" customHeight="1" x14ac:dyDescent="0.15">
      <c r="A23" s="51"/>
      <c r="B23" s="52" t="s">
        <v>99</v>
      </c>
      <c r="C23" s="53" t="s">
        <v>0</v>
      </c>
      <c r="D23" s="39" t="s">
        <v>0</v>
      </c>
      <c r="E23" s="40" t="s">
        <v>0</v>
      </c>
      <c r="F23" s="41" t="s">
        <v>0</v>
      </c>
      <c r="G23" s="53" t="s">
        <v>0</v>
      </c>
      <c r="H23" s="39" t="s">
        <v>0</v>
      </c>
      <c r="I23" s="40" t="s">
        <v>0</v>
      </c>
      <c r="J23" s="41" t="s">
        <v>0</v>
      </c>
      <c r="K23" s="42" t="s">
        <v>0</v>
      </c>
      <c r="L23" s="43" t="s">
        <v>0</v>
      </c>
      <c r="M23" s="44" t="s">
        <v>0</v>
      </c>
    </row>
    <row r="24" spans="1:13" ht="18" customHeight="1" x14ac:dyDescent="0.4">
      <c r="A24" s="208" t="s">
        <v>159</v>
      </c>
      <c r="B24" s="14"/>
      <c r="C24" s="15">
        <v>10784</v>
      </c>
      <c r="D24" s="16">
        <v>10694</v>
      </c>
      <c r="E24" s="17">
        <v>1.0084159341686927</v>
      </c>
      <c r="F24" s="18">
        <v>90</v>
      </c>
      <c r="G24" s="15">
        <v>12553</v>
      </c>
      <c r="H24" s="19">
        <v>12518</v>
      </c>
      <c r="I24" s="17">
        <v>1.0027959737977312</v>
      </c>
      <c r="J24" s="18">
        <v>35</v>
      </c>
      <c r="K24" s="46">
        <v>0.85907751135186805</v>
      </c>
      <c r="L24" s="47">
        <v>0.85428982265537623</v>
      </c>
      <c r="M24" s="48">
        <v>4.7876886964918208E-3</v>
      </c>
    </row>
    <row r="25" spans="1:13" ht="18" customHeight="1" x14ac:dyDescent="0.4">
      <c r="A25" s="206"/>
      <c r="B25" s="81" t="s">
        <v>157</v>
      </c>
      <c r="C25" s="23">
        <v>0</v>
      </c>
      <c r="D25" s="24">
        <v>0</v>
      </c>
      <c r="E25" s="25" t="e">
        <v>#DIV/0!</v>
      </c>
      <c r="F25" s="26">
        <v>0</v>
      </c>
      <c r="G25" s="23">
        <v>0</v>
      </c>
      <c r="H25" s="24">
        <v>0</v>
      </c>
      <c r="I25" s="25" t="e">
        <v>#DIV/0!</v>
      </c>
      <c r="J25" s="26">
        <v>0</v>
      </c>
      <c r="K25" s="49" t="s">
        <v>0</v>
      </c>
      <c r="L25" s="50" t="s">
        <v>0</v>
      </c>
      <c r="M25" s="29" t="e">
        <v>#VALUE!</v>
      </c>
    </row>
    <row r="26" spans="1:13" ht="18" customHeight="1" x14ac:dyDescent="0.4">
      <c r="A26" s="206"/>
      <c r="B26" s="66" t="s">
        <v>156</v>
      </c>
      <c r="C26" s="30">
        <v>4436</v>
      </c>
      <c r="D26" s="31">
        <v>4450</v>
      </c>
      <c r="E26" s="32">
        <v>0.99685393258426969</v>
      </c>
      <c r="F26" s="33">
        <v>-14</v>
      </c>
      <c r="G26" s="30">
        <v>4665</v>
      </c>
      <c r="H26" s="31">
        <v>4680</v>
      </c>
      <c r="I26" s="32">
        <v>0.99679487179487181</v>
      </c>
      <c r="J26" s="33">
        <v>-15</v>
      </c>
      <c r="K26" s="34">
        <v>0.9509110396570204</v>
      </c>
      <c r="L26" s="35">
        <v>0.95085470085470081</v>
      </c>
      <c r="M26" s="36">
        <v>5.6338802319588765E-5</v>
      </c>
    </row>
    <row r="27" spans="1:13" ht="18" customHeight="1" x14ac:dyDescent="0.4">
      <c r="A27" s="206"/>
      <c r="B27" s="66" t="s">
        <v>154</v>
      </c>
      <c r="C27" s="30">
        <v>6348</v>
      </c>
      <c r="D27" s="31">
        <v>6244</v>
      </c>
      <c r="E27" s="32">
        <v>1.0166559897501601</v>
      </c>
      <c r="F27" s="33">
        <v>104</v>
      </c>
      <c r="G27" s="30">
        <v>7888</v>
      </c>
      <c r="H27" s="31">
        <v>7838</v>
      </c>
      <c r="I27" s="32">
        <v>1.006379178361827</v>
      </c>
      <c r="J27" s="33">
        <v>50</v>
      </c>
      <c r="K27" s="34">
        <v>0.80476673427991885</v>
      </c>
      <c r="L27" s="35">
        <v>0.7966317938249553</v>
      </c>
      <c r="M27" s="36">
        <v>8.1349404549635462E-3</v>
      </c>
    </row>
    <row r="28" spans="1:13" s="45" customFormat="1" ht="18" customHeight="1" x14ac:dyDescent="0.15">
      <c r="A28" s="51"/>
      <c r="B28" s="52" t="s">
        <v>99</v>
      </c>
      <c r="C28" s="53" t="s">
        <v>0</v>
      </c>
      <c r="D28" s="39" t="s">
        <v>0</v>
      </c>
      <c r="E28" s="40" t="s">
        <v>0</v>
      </c>
      <c r="F28" s="41" t="s">
        <v>0</v>
      </c>
      <c r="G28" s="53" t="s">
        <v>0</v>
      </c>
      <c r="H28" s="39" t="s">
        <v>0</v>
      </c>
      <c r="I28" s="40" t="s">
        <v>0</v>
      </c>
      <c r="J28" s="41" t="s">
        <v>0</v>
      </c>
      <c r="K28" s="42" t="s">
        <v>0</v>
      </c>
      <c r="L28" s="43" t="s">
        <v>0</v>
      </c>
      <c r="M28" s="44" t="s">
        <v>0</v>
      </c>
    </row>
    <row r="29" spans="1:13" ht="18" customHeight="1" x14ac:dyDescent="0.4">
      <c r="A29" s="208" t="s">
        <v>158</v>
      </c>
      <c r="B29" s="14"/>
      <c r="C29" s="15">
        <v>15912</v>
      </c>
      <c r="D29" s="16">
        <v>16515</v>
      </c>
      <c r="E29" s="17">
        <v>0.96348773841961854</v>
      </c>
      <c r="F29" s="18">
        <v>-603</v>
      </c>
      <c r="G29" s="15">
        <v>22216</v>
      </c>
      <c r="H29" s="16">
        <v>24194</v>
      </c>
      <c r="I29" s="17">
        <v>0.91824419277506819</v>
      </c>
      <c r="J29" s="18">
        <v>-1978</v>
      </c>
      <c r="K29" s="46">
        <v>0.71624054735325893</v>
      </c>
      <c r="L29" s="47">
        <v>0.68260725799785071</v>
      </c>
      <c r="M29" s="22">
        <v>3.3633289355408214E-2</v>
      </c>
    </row>
    <row r="30" spans="1:13" ht="18" customHeight="1" x14ac:dyDescent="0.4">
      <c r="A30" s="206"/>
      <c r="B30" s="81" t="s">
        <v>157</v>
      </c>
      <c r="C30" s="23">
        <v>0</v>
      </c>
      <c r="D30" s="24">
        <v>0</v>
      </c>
      <c r="E30" s="25" t="e">
        <v>#DIV/0!</v>
      </c>
      <c r="F30" s="26">
        <v>0</v>
      </c>
      <c r="G30" s="23">
        <v>0</v>
      </c>
      <c r="H30" s="24">
        <v>0</v>
      </c>
      <c r="I30" s="25" t="e">
        <v>#DIV/0!</v>
      </c>
      <c r="J30" s="26">
        <v>0</v>
      </c>
      <c r="K30" s="49" t="s">
        <v>0</v>
      </c>
      <c r="L30" s="50" t="s">
        <v>0</v>
      </c>
      <c r="M30" s="29" t="e">
        <v>#VALUE!</v>
      </c>
    </row>
    <row r="31" spans="1:13" ht="18" customHeight="1" x14ac:dyDescent="0.4">
      <c r="A31" s="206"/>
      <c r="B31" s="66" t="s">
        <v>156</v>
      </c>
      <c r="C31" s="30">
        <v>1991</v>
      </c>
      <c r="D31" s="207">
        <v>2467</v>
      </c>
      <c r="E31" s="32">
        <v>0.80705310093230642</v>
      </c>
      <c r="F31" s="33">
        <v>-476</v>
      </c>
      <c r="G31" s="30">
        <v>2320</v>
      </c>
      <c r="H31" s="207">
        <v>3375</v>
      </c>
      <c r="I31" s="32">
        <v>0.68740740740740736</v>
      </c>
      <c r="J31" s="33">
        <v>-1055</v>
      </c>
      <c r="K31" s="34">
        <v>0.85818965517241375</v>
      </c>
      <c r="L31" s="35">
        <v>0.73096296296296293</v>
      </c>
      <c r="M31" s="36">
        <v>0.12722669220945082</v>
      </c>
    </row>
    <row r="32" spans="1:13" ht="18" customHeight="1" x14ac:dyDescent="0.4">
      <c r="A32" s="206"/>
      <c r="B32" s="66" t="s">
        <v>155</v>
      </c>
      <c r="C32" s="30">
        <v>401</v>
      </c>
      <c r="D32" s="31">
        <v>447</v>
      </c>
      <c r="E32" s="32">
        <v>0.8970917225950783</v>
      </c>
      <c r="F32" s="33">
        <v>-46</v>
      </c>
      <c r="G32" s="30">
        <v>640</v>
      </c>
      <c r="H32" s="31">
        <v>712</v>
      </c>
      <c r="I32" s="32">
        <v>0.898876404494382</v>
      </c>
      <c r="J32" s="33">
        <v>-72</v>
      </c>
      <c r="K32" s="34">
        <v>0.62656250000000002</v>
      </c>
      <c r="L32" s="35">
        <v>0.6278089887640449</v>
      </c>
      <c r="M32" s="36">
        <v>-1.246488764044873E-3</v>
      </c>
    </row>
    <row r="33" spans="1:13" ht="18" customHeight="1" x14ac:dyDescent="0.4">
      <c r="A33" s="206"/>
      <c r="B33" s="66" t="s">
        <v>154</v>
      </c>
      <c r="C33" s="30">
        <v>12459</v>
      </c>
      <c r="D33" s="31">
        <v>12970</v>
      </c>
      <c r="E33" s="32">
        <v>0.96060138781804161</v>
      </c>
      <c r="F33" s="33">
        <v>-511</v>
      </c>
      <c r="G33" s="30">
        <v>17952</v>
      </c>
      <c r="H33" s="31">
        <v>18812</v>
      </c>
      <c r="I33" s="32">
        <v>0.95428449925579417</v>
      </c>
      <c r="J33" s="33">
        <v>-860</v>
      </c>
      <c r="K33" s="34">
        <v>0.69401737967914434</v>
      </c>
      <c r="L33" s="35">
        <v>0.68945354029342976</v>
      </c>
      <c r="M33" s="36">
        <v>4.5638393857145854E-3</v>
      </c>
    </row>
    <row r="34" spans="1:13" ht="18" customHeight="1" x14ac:dyDescent="0.4">
      <c r="A34" s="206"/>
      <c r="B34" s="66" t="s">
        <v>153</v>
      </c>
      <c r="C34" s="30">
        <v>1061</v>
      </c>
      <c r="D34" s="31">
        <v>631</v>
      </c>
      <c r="E34" s="32">
        <v>1.6814580031695721</v>
      </c>
      <c r="F34" s="33">
        <v>430</v>
      </c>
      <c r="G34" s="30">
        <v>1304</v>
      </c>
      <c r="H34" s="31">
        <v>1295</v>
      </c>
      <c r="I34" s="32">
        <v>1.0069498069498068</v>
      </c>
      <c r="J34" s="33">
        <v>9</v>
      </c>
      <c r="K34" s="34">
        <v>0.81365030674846628</v>
      </c>
      <c r="L34" s="35">
        <v>0.48725868725868726</v>
      </c>
      <c r="M34" s="36">
        <v>0.32639161948977902</v>
      </c>
    </row>
    <row r="35" spans="1:13" s="45" customFormat="1" ht="18" customHeight="1" x14ac:dyDescent="0.15">
      <c r="A35" s="37"/>
      <c r="B35" s="57" t="s">
        <v>99</v>
      </c>
      <c r="C35" s="58" t="s">
        <v>0</v>
      </c>
      <c r="D35" s="59" t="s">
        <v>0</v>
      </c>
      <c r="E35" s="60" t="s">
        <v>0</v>
      </c>
      <c r="F35" s="61" t="s">
        <v>0</v>
      </c>
      <c r="G35" s="58" t="s">
        <v>0</v>
      </c>
      <c r="H35" s="59" t="s">
        <v>0</v>
      </c>
      <c r="I35" s="60" t="s">
        <v>0</v>
      </c>
      <c r="J35" s="61" t="s">
        <v>0</v>
      </c>
      <c r="K35" s="62" t="s">
        <v>0</v>
      </c>
      <c r="L35" s="63" t="s">
        <v>0</v>
      </c>
      <c r="M35" s="64" t="s">
        <v>0</v>
      </c>
    </row>
    <row r="36" spans="1:13" s="45" customFormat="1" ht="18" customHeight="1" thickBot="1" x14ac:dyDescent="0.2">
      <c r="A36" s="51"/>
      <c r="B36" s="52" t="s">
        <v>152</v>
      </c>
      <c r="C36" s="53" t="s">
        <v>0</v>
      </c>
      <c r="D36" s="39" t="s">
        <v>0</v>
      </c>
      <c r="E36" s="40" t="s">
        <v>0</v>
      </c>
      <c r="F36" s="41" t="s">
        <v>0</v>
      </c>
      <c r="G36" s="53" t="s">
        <v>0</v>
      </c>
      <c r="H36" s="39" t="s">
        <v>0</v>
      </c>
      <c r="I36" s="40" t="s">
        <v>0</v>
      </c>
      <c r="J36" s="41" t="s">
        <v>0</v>
      </c>
      <c r="K36" s="67" t="s">
        <v>0</v>
      </c>
      <c r="L36" s="68" t="s">
        <v>0</v>
      </c>
      <c r="M36" s="69" t="s">
        <v>0</v>
      </c>
    </row>
    <row r="37" spans="1:13" x14ac:dyDescent="0.4">
      <c r="C37" s="203"/>
      <c r="G37" s="203"/>
    </row>
    <row r="38" spans="1:13" x14ac:dyDescent="0.4">
      <c r="C38" s="203"/>
      <c r="G38" s="203"/>
    </row>
    <row r="39" spans="1:13" x14ac:dyDescent="0.4">
      <c r="C39" s="203"/>
      <c r="G39" s="71"/>
    </row>
    <row r="40" spans="1:13" x14ac:dyDescent="0.4">
      <c r="C40" s="203"/>
      <c r="G40" s="203"/>
    </row>
    <row r="41" spans="1:13" x14ac:dyDescent="0.4">
      <c r="C41" s="203"/>
      <c r="G41" s="203"/>
    </row>
    <row r="42" spans="1:13" x14ac:dyDescent="0.4">
      <c r="C42" s="203"/>
      <c r="G42" s="203"/>
    </row>
    <row r="43" spans="1:13" x14ac:dyDescent="0.4">
      <c r="C43" s="203"/>
      <c r="G43" s="203"/>
    </row>
    <row r="44" spans="1:13" x14ac:dyDescent="0.4">
      <c r="C44" s="203"/>
      <c r="G44" s="203"/>
    </row>
    <row r="45" spans="1:13" x14ac:dyDescent="0.4">
      <c r="C45" s="203"/>
      <c r="G45" s="203"/>
    </row>
    <row r="46" spans="1:13" x14ac:dyDescent="0.4">
      <c r="C46" s="203"/>
      <c r="G46" s="203"/>
    </row>
    <row r="47" spans="1:13" x14ac:dyDescent="0.4">
      <c r="C47" s="203"/>
      <c r="G47" s="203"/>
    </row>
    <row r="48" spans="1:13" x14ac:dyDescent="0.4">
      <c r="C48" s="203"/>
      <c r="G48" s="203"/>
    </row>
    <row r="49" spans="3:7" x14ac:dyDescent="0.4">
      <c r="C49" s="203"/>
      <c r="G49" s="203"/>
    </row>
    <row r="50" spans="3:7" x14ac:dyDescent="0.4">
      <c r="C50" s="203"/>
      <c r="G50" s="203"/>
    </row>
    <row r="51" spans="3:7" x14ac:dyDescent="0.4">
      <c r="C51" s="203"/>
      <c r="G51" s="203"/>
    </row>
    <row r="52" spans="3:7" x14ac:dyDescent="0.4">
      <c r="C52" s="203"/>
      <c r="G52" s="203"/>
    </row>
    <row r="53" spans="3:7" x14ac:dyDescent="0.4">
      <c r="C53" s="203"/>
      <c r="G53" s="203"/>
    </row>
    <row r="54" spans="3:7" x14ac:dyDescent="0.4">
      <c r="C54" s="203"/>
      <c r="G54" s="203"/>
    </row>
    <row r="55" spans="3:7" x14ac:dyDescent="0.4">
      <c r="C55" s="203"/>
      <c r="G55" s="203"/>
    </row>
    <row r="56" spans="3:7" x14ac:dyDescent="0.4">
      <c r="C56" s="203"/>
      <c r="G56" s="203"/>
    </row>
    <row r="57" spans="3:7" x14ac:dyDescent="0.4">
      <c r="C57" s="203"/>
      <c r="G57" s="203"/>
    </row>
    <row r="58" spans="3:7" x14ac:dyDescent="0.4">
      <c r="C58" s="203"/>
      <c r="G58" s="203"/>
    </row>
    <row r="59" spans="3:7" x14ac:dyDescent="0.4">
      <c r="C59" s="203"/>
      <c r="G59" s="203"/>
    </row>
    <row r="60" spans="3:7" x14ac:dyDescent="0.4">
      <c r="C60" s="203"/>
      <c r="G60" s="203"/>
    </row>
    <row r="61" spans="3:7" x14ac:dyDescent="0.4">
      <c r="C61" s="203"/>
      <c r="G61" s="203"/>
    </row>
    <row r="62" spans="3:7" x14ac:dyDescent="0.4">
      <c r="C62" s="203"/>
      <c r="G62" s="203"/>
    </row>
    <row r="63" spans="3:7" x14ac:dyDescent="0.4">
      <c r="C63" s="203"/>
      <c r="G63" s="203"/>
    </row>
    <row r="64" spans="3:7" x14ac:dyDescent="0.4">
      <c r="C64" s="203"/>
      <c r="G64" s="203"/>
    </row>
    <row r="65" spans="3:7" x14ac:dyDescent="0.4">
      <c r="C65" s="203"/>
      <c r="G65" s="203"/>
    </row>
    <row r="66" spans="3:7" x14ac:dyDescent="0.4">
      <c r="C66" s="203"/>
      <c r="G66" s="203"/>
    </row>
    <row r="67" spans="3:7" x14ac:dyDescent="0.4">
      <c r="C67" s="203"/>
      <c r="G67" s="203"/>
    </row>
    <row r="68" spans="3:7" x14ac:dyDescent="0.4">
      <c r="C68" s="203"/>
      <c r="G68" s="203"/>
    </row>
    <row r="69" spans="3:7" x14ac:dyDescent="0.4">
      <c r="C69" s="203"/>
      <c r="G69" s="203"/>
    </row>
    <row r="70" spans="3:7" x14ac:dyDescent="0.4">
      <c r="C70" s="203"/>
      <c r="G70" s="203"/>
    </row>
    <row r="71" spans="3:7" x14ac:dyDescent="0.4">
      <c r="C71" s="203"/>
      <c r="G71" s="203"/>
    </row>
    <row r="72" spans="3:7" x14ac:dyDescent="0.4">
      <c r="C72" s="203"/>
      <c r="G72" s="203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26'!A1" display="'h26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2"/>
  <sheetViews>
    <sheetView showGridLines="0" zoomScale="90" zoomScaleNormal="9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02" customWidth="1"/>
    <col min="2" max="2" width="20.75" style="202" customWidth="1"/>
    <col min="3" max="4" width="11.625" style="201" customWidth="1"/>
    <col min="5" max="5" width="8.625" style="201" customWidth="1"/>
    <col min="6" max="6" width="10.625" style="201" customWidth="1"/>
    <col min="7" max="8" width="11.625" style="201" customWidth="1"/>
    <col min="9" max="9" width="8.625" style="201" customWidth="1"/>
    <col min="10" max="10" width="10.625" style="201" customWidth="1"/>
    <col min="11" max="11" width="9.625" style="70" customWidth="1"/>
    <col min="12" max="12" width="9.625" style="201" customWidth="1"/>
    <col min="13" max="13" width="8.625" style="201" customWidth="1"/>
    <col min="14" max="16384" width="9" style="201"/>
  </cols>
  <sheetData>
    <row r="1" spans="1:13" s="217" customFormat="1" x14ac:dyDescent="0.4">
      <c r="A1" s="327" t="str">
        <f>'h26'!A1</f>
        <v>平成26年度</v>
      </c>
      <c r="B1" s="327"/>
      <c r="C1" s="90"/>
      <c r="D1" s="90"/>
      <c r="E1" s="90"/>
      <c r="F1" s="95" t="str">
        <f ca="1">RIGHT(CELL("filename",$A$1),LEN(CELL("filename",$A$1))-FIND("]",CELL("filename",$A$1)))</f>
        <v>４月下旬</v>
      </c>
      <c r="G1" s="94" t="s">
        <v>71</v>
      </c>
      <c r="H1" s="90"/>
      <c r="I1" s="90"/>
      <c r="J1" s="90"/>
      <c r="K1" s="90"/>
      <c r="L1" s="90"/>
      <c r="M1" s="90"/>
    </row>
    <row r="2" spans="1:13" s="217" customFormat="1" ht="19.5" thickBot="1" x14ac:dyDescent="0.45">
      <c r="A2" s="13"/>
      <c r="B2" s="13" t="str">
        <f>'４月上旬'!B2</f>
        <v>26（2014）年</v>
      </c>
      <c r="C2" s="218">
        <f>'４月（上旬）'!E2</f>
        <v>4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7.100000000000001" customHeight="1" x14ac:dyDescent="0.4">
      <c r="A3" s="216"/>
      <c r="B3" s="215"/>
      <c r="C3" s="323" t="s">
        <v>173</v>
      </c>
      <c r="D3" s="324"/>
      <c r="E3" s="325"/>
      <c r="F3" s="326"/>
      <c r="G3" s="323" t="s">
        <v>172</v>
      </c>
      <c r="H3" s="324"/>
      <c r="I3" s="325"/>
      <c r="J3" s="326"/>
      <c r="K3" s="315" t="s">
        <v>171</v>
      </c>
      <c r="L3" s="316"/>
      <c r="M3" s="317"/>
    </row>
    <row r="4" spans="1:13" ht="17.100000000000001" customHeight="1" x14ac:dyDescent="0.4">
      <c r="A4" s="206"/>
      <c r="B4" s="214"/>
      <c r="C4" s="305" t="s">
        <v>181</v>
      </c>
      <c r="D4" s="340" t="s">
        <v>180</v>
      </c>
      <c r="E4" s="341" t="s">
        <v>168</v>
      </c>
      <c r="F4" s="342"/>
      <c r="G4" s="318" t="str">
        <f>C4</f>
        <v>14'4下旬</v>
      </c>
      <c r="H4" s="338" t="str">
        <f>D4</f>
        <v>13'4下旬</v>
      </c>
      <c r="I4" s="341" t="s">
        <v>168</v>
      </c>
      <c r="J4" s="342"/>
      <c r="K4" s="318" t="str">
        <f>C4</f>
        <v>14'4下旬</v>
      </c>
      <c r="L4" s="319" t="str">
        <f>D4</f>
        <v>13'4下旬</v>
      </c>
      <c r="M4" s="321" t="s">
        <v>167</v>
      </c>
    </row>
    <row r="5" spans="1:13" ht="17.100000000000001" customHeight="1" x14ac:dyDescent="0.4">
      <c r="A5" s="205"/>
      <c r="B5" s="213"/>
      <c r="C5" s="306"/>
      <c r="D5" s="320"/>
      <c r="E5" s="212" t="s">
        <v>166</v>
      </c>
      <c r="F5" s="211" t="s">
        <v>165</v>
      </c>
      <c r="G5" s="306"/>
      <c r="H5" s="339"/>
      <c r="I5" s="212" t="s">
        <v>166</v>
      </c>
      <c r="J5" s="211" t="s">
        <v>165</v>
      </c>
      <c r="K5" s="306"/>
      <c r="L5" s="320"/>
      <c r="M5" s="322"/>
    </row>
    <row r="6" spans="1:13" x14ac:dyDescent="0.4">
      <c r="A6" s="332" t="s">
        <v>164</v>
      </c>
      <c r="B6" s="333"/>
      <c r="C6" s="334">
        <v>147540</v>
      </c>
      <c r="D6" s="348">
        <v>146613</v>
      </c>
      <c r="E6" s="307">
        <v>1.0063227681037834</v>
      </c>
      <c r="F6" s="328">
        <v>927</v>
      </c>
      <c r="G6" s="334">
        <v>215621</v>
      </c>
      <c r="H6" s="336">
        <v>202291</v>
      </c>
      <c r="I6" s="307">
        <v>1.0658951708182767</v>
      </c>
      <c r="J6" s="328">
        <v>13330</v>
      </c>
      <c r="K6" s="309">
        <v>0.68425617170869257</v>
      </c>
      <c r="L6" s="345">
        <v>0.72476284164891169</v>
      </c>
      <c r="M6" s="313">
        <v>-4.050666994021912E-2</v>
      </c>
    </row>
    <row r="7" spans="1:13" x14ac:dyDescent="0.4">
      <c r="A7" s="330" t="s">
        <v>163</v>
      </c>
      <c r="B7" s="331"/>
      <c r="C7" s="335"/>
      <c r="D7" s="349"/>
      <c r="E7" s="344"/>
      <c r="F7" s="343"/>
      <c r="G7" s="335"/>
      <c r="H7" s="337"/>
      <c r="I7" s="344"/>
      <c r="J7" s="343"/>
      <c r="K7" s="310"/>
      <c r="L7" s="346"/>
      <c r="M7" s="347"/>
    </row>
    <row r="8" spans="1:13" ht="18" customHeight="1" x14ac:dyDescent="0.4">
      <c r="A8" s="208" t="s">
        <v>162</v>
      </c>
      <c r="B8" s="14"/>
      <c r="C8" s="15">
        <v>71242</v>
      </c>
      <c r="D8" s="16">
        <v>73271</v>
      </c>
      <c r="E8" s="17">
        <v>0.97230828022000515</v>
      </c>
      <c r="F8" s="18">
        <v>-2029</v>
      </c>
      <c r="G8" s="15">
        <v>106339</v>
      </c>
      <c r="H8" s="19">
        <v>102075</v>
      </c>
      <c r="I8" s="17">
        <v>1.0417732059759981</v>
      </c>
      <c r="J8" s="18">
        <v>4264</v>
      </c>
      <c r="K8" s="20">
        <v>0.66995175805678064</v>
      </c>
      <c r="L8" s="21">
        <v>0.71781533186382562</v>
      </c>
      <c r="M8" s="210">
        <v>-4.7863573807044979E-2</v>
      </c>
    </row>
    <row r="9" spans="1:13" ht="18" customHeight="1" x14ac:dyDescent="0.4">
      <c r="A9" s="206"/>
      <c r="B9" s="81" t="s">
        <v>157</v>
      </c>
      <c r="C9" s="23">
        <v>32168</v>
      </c>
      <c r="D9" s="24">
        <v>36234</v>
      </c>
      <c r="E9" s="25">
        <v>0.88778495335872387</v>
      </c>
      <c r="F9" s="26">
        <v>-4066</v>
      </c>
      <c r="G9" s="23">
        <v>51304</v>
      </c>
      <c r="H9" s="24">
        <v>52295</v>
      </c>
      <c r="I9" s="25">
        <v>0.98104981355770149</v>
      </c>
      <c r="J9" s="26">
        <v>-991</v>
      </c>
      <c r="K9" s="27">
        <v>0.62700764072976767</v>
      </c>
      <c r="L9" s="28">
        <v>0.69287694808299072</v>
      </c>
      <c r="M9" s="209">
        <v>-6.586930735322305E-2</v>
      </c>
    </row>
    <row r="10" spans="1:13" ht="18" customHeight="1" x14ac:dyDescent="0.4">
      <c r="A10" s="206"/>
      <c r="B10" s="66" t="s">
        <v>156</v>
      </c>
      <c r="C10" s="30">
        <v>3668</v>
      </c>
      <c r="D10" s="31">
        <v>3858</v>
      </c>
      <c r="E10" s="32">
        <v>0.95075168481078276</v>
      </c>
      <c r="F10" s="33">
        <v>-190</v>
      </c>
      <c r="G10" s="30">
        <v>4355</v>
      </c>
      <c r="H10" s="31">
        <v>4400</v>
      </c>
      <c r="I10" s="32">
        <v>0.98977272727272725</v>
      </c>
      <c r="J10" s="33">
        <v>-45</v>
      </c>
      <c r="K10" s="34">
        <v>0.84225028702640647</v>
      </c>
      <c r="L10" s="35">
        <v>0.87681818181818183</v>
      </c>
      <c r="M10" s="36">
        <v>-3.4567894791775355E-2</v>
      </c>
    </row>
    <row r="11" spans="1:13" ht="18" customHeight="1" x14ac:dyDescent="0.4">
      <c r="A11" s="206"/>
      <c r="B11" s="66" t="s">
        <v>154</v>
      </c>
      <c r="C11" s="30">
        <v>35406</v>
      </c>
      <c r="D11" s="31">
        <v>33179</v>
      </c>
      <c r="E11" s="32">
        <v>1.0671207691612163</v>
      </c>
      <c r="F11" s="33">
        <v>2227</v>
      </c>
      <c r="G11" s="30">
        <v>50680</v>
      </c>
      <c r="H11" s="31">
        <v>45380</v>
      </c>
      <c r="I11" s="32">
        <v>1.1167915381225209</v>
      </c>
      <c r="J11" s="33">
        <v>5300</v>
      </c>
      <c r="K11" s="34">
        <v>0.69861878453038673</v>
      </c>
      <c r="L11" s="35">
        <v>0.7311370647862494</v>
      </c>
      <c r="M11" s="36">
        <v>-3.2518280255862675E-2</v>
      </c>
    </row>
    <row r="12" spans="1:13" s="45" customFormat="1" ht="18" customHeight="1" x14ac:dyDescent="0.15">
      <c r="A12" s="37"/>
      <c r="B12" s="52" t="s">
        <v>99</v>
      </c>
      <c r="C12" s="38" t="s">
        <v>0</v>
      </c>
      <c r="D12" s="39" t="s">
        <v>0</v>
      </c>
      <c r="E12" s="40" t="s">
        <v>0</v>
      </c>
      <c r="F12" s="41" t="s">
        <v>0</v>
      </c>
      <c r="G12" s="38" t="s">
        <v>0</v>
      </c>
      <c r="H12" s="39" t="s">
        <v>0</v>
      </c>
      <c r="I12" s="40" t="s">
        <v>0</v>
      </c>
      <c r="J12" s="41" t="s">
        <v>0</v>
      </c>
      <c r="K12" s="42" t="s">
        <v>0</v>
      </c>
      <c r="L12" s="43" t="s">
        <v>0</v>
      </c>
      <c r="M12" s="44" t="s">
        <v>0</v>
      </c>
    </row>
    <row r="13" spans="1:13" ht="18" customHeight="1" x14ac:dyDescent="0.4">
      <c r="A13" s="208" t="s">
        <v>161</v>
      </c>
      <c r="B13" s="14"/>
      <c r="C13" s="15">
        <v>29112</v>
      </c>
      <c r="D13" s="16">
        <v>27133</v>
      </c>
      <c r="E13" s="17">
        <v>1.0729370139682306</v>
      </c>
      <c r="F13" s="18">
        <v>1979</v>
      </c>
      <c r="G13" s="15">
        <v>40296</v>
      </c>
      <c r="H13" s="16">
        <v>34287</v>
      </c>
      <c r="I13" s="17">
        <v>1.1752559279027037</v>
      </c>
      <c r="J13" s="18">
        <v>6009</v>
      </c>
      <c r="K13" s="46">
        <v>0.72245384157236447</v>
      </c>
      <c r="L13" s="47">
        <v>0.79134949106075192</v>
      </c>
      <c r="M13" s="48">
        <v>-6.8895649488387445E-2</v>
      </c>
    </row>
    <row r="14" spans="1:13" ht="18" customHeight="1" x14ac:dyDescent="0.4">
      <c r="A14" s="206"/>
      <c r="B14" s="81" t="s">
        <v>157</v>
      </c>
      <c r="C14" s="23">
        <v>7639</v>
      </c>
      <c r="D14" s="24">
        <v>4518</v>
      </c>
      <c r="E14" s="25">
        <v>1.6907923860115095</v>
      </c>
      <c r="F14" s="26">
        <v>3121</v>
      </c>
      <c r="G14" s="23">
        <v>10750</v>
      </c>
      <c r="H14" s="24">
        <v>5000</v>
      </c>
      <c r="I14" s="25">
        <v>2.15</v>
      </c>
      <c r="J14" s="26">
        <v>5750</v>
      </c>
      <c r="K14" s="49">
        <v>0.7106046511627907</v>
      </c>
      <c r="L14" s="50">
        <v>0.90359999999999996</v>
      </c>
      <c r="M14" s="29">
        <v>-0.19299534883720926</v>
      </c>
    </row>
    <row r="15" spans="1:13" ht="18" customHeight="1" x14ac:dyDescent="0.4">
      <c r="A15" s="206"/>
      <c r="B15" s="66" t="s">
        <v>156</v>
      </c>
      <c r="C15" s="30">
        <v>4333</v>
      </c>
      <c r="D15" s="31">
        <v>6220</v>
      </c>
      <c r="E15" s="32">
        <v>0.69662379421221865</v>
      </c>
      <c r="F15" s="33">
        <v>-1887</v>
      </c>
      <c r="G15" s="30">
        <v>5905</v>
      </c>
      <c r="H15" s="31">
        <v>7295</v>
      </c>
      <c r="I15" s="32">
        <v>0.8094585332419465</v>
      </c>
      <c r="J15" s="33">
        <v>-1390</v>
      </c>
      <c r="K15" s="34">
        <v>0.73378492802709572</v>
      </c>
      <c r="L15" s="35">
        <v>0.85263879369431117</v>
      </c>
      <c r="M15" s="36">
        <v>-0.11885386566721545</v>
      </c>
    </row>
    <row r="16" spans="1:13" ht="18" customHeight="1" x14ac:dyDescent="0.4">
      <c r="A16" s="206"/>
      <c r="B16" s="66" t="s">
        <v>154</v>
      </c>
      <c r="C16" s="30">
        <v>16543</v>
      </c>
      <c r="D16" s="31">
        <v>16395</v>
      </c>
      <c r="E16" s="32">
        <v>1.0090271424214701</v>
      </c>
      <c r="F16" s="33">
        <v>148</v>
      </c>
      <c r="G16" s="30">
        <v>22021</v>
      </c>
      <c r="H16" s="31">
        <v>21992</v>
      </c>
      <c r="I16" s="32">
        <v>1.0013186613313931</v>
      </c>
      <c r="J16" s="33">
        <v>29</v>
      </c>
      <c r="K16" s="34">
        <v>0.75123745515644158</v>
      </c>
      <c r="L16" s="35">
        <v>0.74549836304110584</v>
      </c>
      <c r="M16" s="36">
        <v>5.7390921153357422E-3</v>
      </c>
    </row>
    <row r="17" spans="1:13" ht="18" customHeight="1" x14ac:dyDescent="0.4">
      <c r="A17" s="206"/>
      <c r="B17" s="66" t="s">
        <v>153</v>
      </c>
      <c r="C17" s="30">
        <v>597</v>
      </c>
      <c r="D17" s="31">
        <v>0</v>
      </c>
      <c r="E17" s="32" t="e">
        <v>#DIV/0!</v>
      </c>
      <c r="F17" s="33">
        <v>597</v>
      </c>
      <c r="G17" s="30">
        <v>1620</v>
      </c>
      <c r="H17" s="31">
        <v>0</v>
      </c>
      <c r="I17" s="32" t="e">
        <v>#DIV/0!</v>
      </c>
      <c r="J17" s="33">
        <v>1620</v>
      </c>
      <c r="K17" s="34">
        <v>0.36851851851851852</v>
      </c>
      <c r="L17" s="35" t="s">
        <v>0</v>
      </c>
      <c r="M17" s="36" t="e">
        <v>#VALUE!</v>
      </c>
    </row>
    <row r="18" spans="1:13" s="45" customFormat="1" ht="18" customHeight="1" x14ac:dyDescent="0.15">
      <c r="A18" s="51"/>
      <c r="B18" s="52" t="s">
        <v>99</v>
      </c>
      <c r="C18" s="53" t="s">
        <v>0</v>
      </c>
      <c r="D18" s="39" t="s">
        <v>0</v>
      </c>
      <c r="E18" s="40" t="s">
        <v>0</v>
      </c>
      <c r="F18" s="41" t="s">
        <v>0</v>
      </c>
      <c r="G18" s="53" t="s">
        <v>0</v>
      </c>
      <c r="H18" s="39" t="s">
        <v>0</v>
      </c>
      <c r="I18" s="40" t="s">
        <v>0</v>
      </c>
      <c r="J18" s="41" t="s">
        <v>0</v>
      </c>
      <c r="K18" s="42" t="s">
        <v>0</v>
      </c>
      <c r="L18" s="43" t="s">
        <v>0</v>
      </c>
      <c r="M18" s="44" t="s">
        <v>0</v>
      </c>
    </row>
    <row r="19" spans="1:13" ht="18" customHeight="1" x14ac:dyDescent="0.4">
      <c r="A19" s="208" t="s">
        <v>160</v>
      </c>
      <c r="B19" s="14"/>
      <c r="C19" s="15">
        <v>16120</v>
      </c>
      <c r="D19" s="16">
        <v>16823</v>
      </c>
      <c r="E19" s="17">
        <v>0.95821197170540329</v>
      </c>
      <c r="F19" s="18">
        <v>-703</v>
      </c>
      <c r="G19" s="15">
        <v>25235</v>
      </c>
      <c r="H19" s="19">
        <v>23270</v>
      </c>
      <c r="I19" s="17">
        <v>1.0844434894714223</v>
      </c>
      <c r="J19" s="18">
        <v>1965</v>
      </c>
      <c r="K19" s="46">
        <v>0.63879532395482463</v>
      </c>
      <c r="L19" s="47">
        <v>0.72294800171895146</v>
      </c>
      <c r="M19" s="22">
        <v>-8.4152677764126826E-2</v>
      </c>
    </row>
    <row r="20" spans="1:13" ht="18" customHeight="1" x14ac:dyDescent="0.4">
      <c r="A20" s="206"/>
      <c r="B20" s="81" t="s">
        <v>157</v>
      </c>
      <c r="C20" s="23">
        <v>0</v>
      </c>
      <c r="D20" s="24">
        <v>0</v>
      </c>
      <c r="E20" s="25" t="e">
        <v>#DIV/0!</v>
      </c>
      <c r="F20" s="26">
        <v>0</v>
      </c>
      <c r="G20" s="23">
        <v>0</v>
      </c>
      <c r="H20" s="24">
        <v>0</v>
      </c>
      <c r="I20" s="25" t="e">
        <v>#DIV/0!</v>
      </c>
      <c r="J20" s="26">
        <v>0</v>
      </c>
      <c r="K20" s="49" t="s">
        <v>0</v>
      </c>
      <c r="L20" s="50" t="s">
        <v>0</v>
      </c>
      <c r="M20" s="29" t="e">
        <v>#VALUE!</v>
      </c>
    </row>
    <row r="21" spans="1:13" ht="18" customHeight="1" x14ac:dyDescent="0.4">
      <c r="A21" s="206"/>
      <c r="B21" s="66" t="s">
        <v>156</v>
      </c>
      <c r="C21" s="30">
        <v>5600</v>
      </c>
      <c r="D21" s="31">
        <v>6678</v>
      </c>
      <c r="E21" s="32">
        <v>0.83857442348008382</v>
      </c>
      <c r="F21" s="33">
        <v>-1078</v>
      </c>
      <c r="G21" s="30">
        <v>8705</v>
      </c>
      <c r="H21" s="31">
        <v>8750</v>
      </c>
      <c r="I21" s="32">
        <v>0.99485714285714288</v>
      </c>
      <c r="J21" s="33">
        <v>-45</v>
      </c>
      <c r="K21" s="34">
        <v>0.64330844342331994</v>
      </c>
      <c r="L21" s="35">
        <v>0.76319999999999999</v>
      </c>
      <c r="M21" s="36">
        <v>-0.11989155657668005</v>
      </c>
    </row>
    <row r="22" spans="1:13" ht="18" customHeight="1" x14ac:dyDescent="0.4">
      <c r="A22" s="206"/>
      <c r="B22" s="66" t="s">
        <v>154</v>
      </c>
      <c r="C22" s="30">
        <v>10520</v>
      </c>
      <c r="D22" s="31">
        <v>10145</v>
      </c>
      <c r="E22" s="32">
        <v>1.0369640216855593</v>
      </c>
      <c r="F22" s="33">
        <v>375</v>
      </c>
      <c r="G22" s="30">
        <v>16530</v>
      </c>
      <c r="H22" s="31">
        <v>14520</v>
      </c>
      <c r="I22" s="32">
        <v>1.1384297520661157</v>
      </c>
      <c r="J22" s="33">
        <v>2010</v>
      </c>
      <c r="K22" s="34">
        <v>0.63641863278886868</v>
      </c>
      <c r="L22" s="35">
        <v>0.69869146005509641</v>
      </c>
      <c r="M22" s="36">
        <v>-6.2272827266227737E-2</v>
      </c>
    </row>
    <row r="23" spans="1:13" s="45" customFormat="1" ht="18" customHeight="1" x14ac:dyDescent="0.15">
      <c r="A23" s="51"/>
      <c r="B23" s="52" t="s">
        <v>99</v>
      </c>
      <c r="C23" s="53" t="s">
        <v>0</v>
      </c>
      <c r="D23" s="39" t="s">
        <v>0</v>
      </c>
      <c r="E23" s="40" t="s">
        <v>0</v>
      </c>
      <c r="F23" s="41" t="s">
        <v>0</v>
      </c>
      <c r="G23" s="53" t="s">
        <v>0</v>
      </c>
      <c r="H23" s="39" t="s">
        <v>0</v>
      </c>
      <c r="I23" s="40" t="s">
        <v>0</v>
      </c>
      <c r="J23" s="41" t="s">
        <v>0</v>
      </c>
      <c r="K23" s="42" t="s">
        <v>0</v>
      </c>
      <c r="L23" s="43" t="s">
        <v>0</v>
      </c>
      <c r="M23" s="44" t="s">
        <v>0</v>
      </c>
    </row>
    <row r="24" spans="1:13" ht="18" customHeight="1" x14ac:dyDescent="0.4">
      <c r="A24" s="208" t="s">
        <v>159</v>
      </c>
      <c r="B24" s="14"/>
      <c r="C24" s="15">
        <v>13438</v>
      </c>
      <c r="D24" s="16">
        <v>12081</v>
      </c>
      <c r="E24" s="17">
        <v>1.1123251386474629</v>
      </c>
      <c r="F24" s="18">
        <v>1357</v>
      </c>
      <c r="G24" s="15">
        <v>15709</v>
      </c>
      <c r="H24" s="19">
        <v>14329</v>
      </c>
      <c r="I24" s="17">
        <v>1.0963081861958266</v>
      </c>
      <c r="J24" s="18">
        <v>1380</v>
      </c>
      <c r="K24" s="46">
        <v>0.85543319116430072</v>
      </c>
      <c r="L24" s="47">
        <v>0.84311536045781288</v>
      </c>
      <c r="M24" s="48">
        <v>1.2317830706487842E-2</v>
      </c>
    </row>
    <row r="25" spans="1:13" ht="18" customHeight="1" x14ac:dyDescent="0.4">
      <c r="A25" s="206"/>
      <c r="B25" s="81" t="s">
        <v>157</v>
      </c>
      <c r="C25" s="23">
        <v>0</v>
      </c>
      <c r="D25" s="24">
        <v>0</v>
      </c>
      <c r="E25" s="25" t="e">
        <v>#DIV/0!</v>
      </c>
      <c r="F25" s="26">
        <v>0</v>
      </c>
      <c r="G25" s="23">
        <v>0</v>
      </c>
      <c r="H25" s="24">
        <v>0</v>
      </c>
      <c r="I25" s="25" t="e">
        <v>#DIV/0!</v>
      </c>
      <c r="J25" s="26">
        <v>0</v>
      </c>
      <c r="K25" s="49" t="s">
        <v>0</v>
      </c>
      <c r="L25" s="50" t="s">
        <v>0</v>
      </c>
      <c r="M25" s="29" t="e">
        <v>#VALUE!</v>
      </c>
    </row>
    <row r="26" spans="1:13" ht="18" customHeight="1" x14ac:dyDescent="0.4">
      <c r="A26" s="206"/>
      <c r="B26" s="66" t="s">
        <v>156</v>
      </c>
      <c r="C26" s="30">
        <v>4962</v>
      </c>
      <c r="D26" s="31">
        <v>4753</v>
      </c>
      <c r="E26" s="32">
        <v>1.0439722280664843</v>
      </c>
      <c r="F26" s="33">
        <v>209</v>
      </c>
      <c r="G26" s="30">
        <v>5850</v>
      </c>
      <c r="H26" s="31">
        <v>5855</v>
      </c>
      <c r="I26" s="32">
        <v>0.99914602903501282</v>
      </c>
      <c r="J26" s="33">
        <v>-5</v>
      </c>
      <c r="K26" s="34">
        <v>0.84820512820512817</v>
      </c>
      <c r="L26" s="35">
        <v>0.81178479931682324</v>
      </c>
      <c r="M26" s="36">
        <v>3.6420328888304931E-2</v>
      </c>
    </row>
    <row r="27" spans="1:13" ht="18" customHeight="1" x14ac:dyDescent="0.4">
      <c r="A27" s="206"/>
      <c r="B27" s="66" t="s">
        <v>154</v>
      </c>
      <c r="C27" s="30">
        <v>8476</v>
      </c>
      <c r="D27" s="31">
        <v>7328</v>
      </c>
      <c r="E27" s="32">
        <v>1.1566593886462881</v>
      </c>
      <c r="F27" s="33">
        <v>1148</v>
      </c>
      <c r="G27" s="30">
        <v>9859</v>
      </c>
      <c r="H27" s="31">
        <v>8474</v>
      </c>
      <c r="I27" s="32">
        <v>1.1634411139957517</v>
      </c>
      <c r="J27" s="33">
        <v>1385</v>
      </c>
      <c r="K27" s="34">
        <v>0.85972208134699257</v>
      </c>
      <c r="L27" s="35">
        <v>0.86476280387066318</v>
      </c>
      <c r="M27" s="36">
        <v>-5.0407225236706044E-3</v>
      </c>
    </row>
    <row r="28" spans="1:13" s="45" customFormat="1" ht="18" customHeight="1" x14ac:dyDescent="0.15">
      <c r="A28" s="51"/>
      <c r="B28" s="52" t="s">
        <v>99</v>
      </c>
      <c r="C28" s="53" t="s">
        <v>0</v>
      </c>
      <c r="D28" s="39" t="s">
        <v>0</v>
      </c>
      <c r="E28" s="40" t="s">
        <v>0</v>
      </c>
      <c r="F28" s="41" t="s">
        <v>0</v>
      </c>
      <c r="G28" s="53" t="s">
        <v>0</v>
      </c>
      <c r="H28" s="39" t="s">
        <v>0</v>
      </c>
      <c r="I28" s="40" t="s">
        <v>0</v>
      </c>
      <c r="J28" s="41" t="s">
        <v>0</v>
      </c>
      <c r="K28" s="42" t="s">
        <v>0</v>
      </c>
      <c r="L28" s="43" t="s">
        <v>0</v>
      </c>
      <c r="M28" s="44" t="s">
        <v>0</v>
      </c>
    </row>
    <row r="29" spans="1:13" ht="18" customHeight="1" x14ac:dyDescent="0.4">
      <c r="A29" s="208" t="s">
        <v>158</v>
      </c>
      <c r="B29" s="14"/>
      <c r="C29" s="15">
        <v>17628</v>
      </c>
      <c r="D29" s="16">
        <v>17305</v>
      </c>
      <c r="E29" s="17">
        <v>1.0186651256862178</v>
      </c>
      <c r="F29" s="18">
        <v>323</v>
      </c>
      <c r="G29" s="15">
        <v>28042</v>
      </c>
      <c r="H29" s="16">
        <v>28330</v>
      </c>
      <c r="I29" s="17">
        <v>0.98983409812919165</v>
      </c>
      <c r="J29" s="18">
        <v>-288</v>
      </c>
      <c r="K29" s="46">
        <v>0.62862848584266462</v>
      </c>
      <c r="L29" s="47">
        <v>0.61083656900811856</v>
      </c>
      <c r="M29" s="22">
        <v>1.7791916834546062E-2</v>
      </c>
    </row>
    <row r="30" spans="1:13" ht="18" customHeight="1" x14ac:dyDescent="0.4">
      <c r="A30" s="206"/>
      <c r="B30" s="81" t="s">
        <v>157</v>
      </c>
      <c r="C30" s="23">
        <v>0</v>
      </c>
      <c r="D30" s="24">
        <v>0</v>
      </c>
      <c r="E30" s="25" t="e">
        <v>#DIV/0!</v>
      </c>
      <c r="F30" s="26">
        <v>0</v>
      </c>
      <c r="G30" s="23">
        <v>0</v>
      </c>
      <c r="H30" s="24">
        <v>0</v>
      </c>
      <c r="I30" s="25" t="e">
        <v>#DIV/0!</v>
      </c>
      <c r="J30" s="26">
        <v>0</v>
      </c>
      <c r="K30" s="49" t="s">
        <v>0</v>
      </c>
      <c r="L30" s="50" t="s">
        <v>0</v>
      </c>
      <c r="M30" s="29" t="e">
        <v>#VALUE!</v>
      </c>
    </row>
    <row r="31" spans="1:13" ht="18" customHeight="1" x14ac:dyDescent="0.4">
      <c r="A31" s="206"/>
      <c r="B31" s="66" t="s">
        <v>156</v>
      </c>
      <c r="C31" s="30">
        <v>2287</v>
      </c>
      <c r="D31" s="207">
        <v>2294</v>
      </c>
      <c r="E31" s="32">
        <v>0.99694856146469046</v>
      </c>
      <c r="F31" s="33">
        <v>-7</v>
      </c>
      <c r="G31" s="30">
        <v>2910</v>
      </c>
      <c r="H31" s="207">
        <v>2900</v>
      </c>
      <c r="I31" s="32">
        <v>1.0034482758620689</v>
      </c>
      <c r="J31" s="33">
        <v>10</v>
      </c>
      <c r="K31" s="34">
        <v>0.78591065292096218</v>
      </c>
      <c r="L31" s="35">
        <v>0.79103448275862065</v>
      </c>
      <c r="M31" s="36">
        <v>-5.1238298376584668E-3</v>
      </c>
    </row>
    <row r="32" spans="1:13" ht="18" customHeight="1" x14ac:dyDescent="0.4">
      <c r="A32" s="206"/>
      <c r="B32" s="66" t="s">
        <v>155</v>
      </c>
      <c r="C32" s="30">
        <v>564</v>
      </c>
      <c r="D32" s="31">
        <v>541</v>
      </c>
      <c r="E32" s="32">
        <v>1.0425138632162663</v>
      </c>
      <c r="F32" s="33">
        <v>23</v>
      </c>
      <c r="G32" s="30">
        <v>868</v>
      </c>
      <c r="H32" s="31">
        <v>879</v>
      </c>
      <c r="I32" s="32">
        <v>0.98748577929465298</v>
      </c>
      <c r="J32" s="33">
        <v>-11</v>
      </c>
      <c r="K32" s="34">
        <v>0.64976958525345618</v>
      </c>
      <c r="L32" s="35">
        <v>0.61547212741751989</v>
      </c>
      <c r="M32" s="36">
        <v>3.4297457835936296E-2</v>
      </c>
    </row>
    <row r="33" spans="1:13" ht="18" customHeight="1" x14ac:dyDescent="0.4">
      <c r="A33" s="206"/>
      <c r="B33" s="66" t="s">
        <v>154</v>
      </c>
      <c r="C33" s="30">
        <v>14008</v>
      </c>
      <c r="D33" s="31">
        <v>13754</v>
      </c>
      <c r="E33" s="32">
        <v>1.0184673549512868</v>
      </c>
      <c r="F33" s="33">
        <v>254</v>
      </c>
      <c r="G33" s="30">
        <v>22644</v>
      </c>
      <c r="H33" s="31">
        <v>23399</v>
      </c>
      <c r="I33" s="32">
        <v>0.96773366383178772</v>
      </c>
      <c r="J33" s="33">
        <v>-755</v>
      </c>
      <c r="K33" s="34">
        <v>0.61861861861861867</v>
      </c>
      <c r="L33" s="35">
        <v>0.58780289755972481</v>
      </c>
      <c r="M33" s="36">
        <v>3.0815721058893852E-2</v>
      </c>
    </row>
    <row r="34" spans="1:13" ht="18" customHeight="1" x14ac:dyDescent="0.4">
      <c r="A34" s="206"/>
      <c r="B34" s="66" t="s">
        <v>153</v>
      </c>
      <c r="C34" s="30">
        <v>769</v>
      </c>
      <c r="D34" s="31">
        <v>716</v>
      </c>
      <c r="E34" s="32">
        <v>1.0740223463687151</v>
      </c>
      <c r="F34" s="33">
        <v>53</v>
      </c>
      <c r="G34" s="30">
        <v>1620</v>
      </c>
      <c r="H34" s="31">
        <v>1152</v>
      </c>
      <c r="I34" s="32">
        <v>1.40625</v>
      </c>
      <c r="J34" s="33">
        <v>468</v>
      </c>
      <c r="K34" s="34">
        <v>0.47469135802469137</v>
      </c>
      <c r="L34" s="35">
        <v>0.62152777777777779</v>
      </c>
      <c r="M34" s="36">
        <v>-0.14683641975308642</v>
      </c>
    </row>
    <row r="35" spans="1:13" s="45" customFormat="1" ht="18" customHeight="1" x14ac:dyDescent="0.15">
      <c r="A35" s="37"/>
      <c r="B35" s="57" t="s">
        <v>99</v>
      </c>
      <c r="C35" s="58" t="s">
        <v>0</v>
      </c>
      <c r="D35" s="59" t="s">
        <v>0</v>
      </c>
      <c r="E35" s="60" t="s">
        <v>0</v>
      </c>
      <c r="F35" s="61" t="s">
        <v>0</v>
      </c>
      <c r="G35" s="58" t="s">
        <v>0</v>
      </c>
      <c r="H35" s="59" t="s">
        <v>0</v>
      </c>
      <c r="I35" s="60" t="s">
        <v>0</v>
      </c>
      <c r="J35" s="61" t="s">
        <v>0</v>
      </c>
      <c r="K35" s="62" t="s">
        <v>0</v>
      </c>
      <c r="L35" s="63" t="s">
        <v>0</v>
      </c>
      <c r="M35" s="64" t="s">
        <v>0</v>
      </c>
    </row>
    <row r="36" spans="1:13" s="45" customFormat="1" ht="18" customHeight="1" thickBot="1" x14ac:dyDescent="0.2">
      <c r="A36" s="51"/>
      <c r="B36" s="52" t="s">
        <v>152</v>
      </c>
      <c r="C36" s="53" t="s">
        <v>0</v>
      </c>
      <c r="D36" s="39" t="s">
        <v>0</v>
      </c>
      <c r="E36" s="40" t="s">
        <v>0</v>
      </c>
      <c r="F36" s="41" t="s">
        <v>0</v>
      </c>
      <c r="G36" s="53" t="s">
        <v>0</v>
      </c>
      <c r="H36" s="39" t="s">
        <v>0</v>
      </c>
      <c r="I36" s="40" t="s">
        <v>0</v>
      </c>
      <c r="J36" s="41" t="s">
        <v>0</v>
      </c>
      <c r="K36" s="67" t="s">
        <v>0</v>
      </c>
      <c r="L36" s="68" t="s">
        <v>0</v>
      </c>
      <c r="M36" s="69" t="s">
        <v>0</v>
      </c>
    </row>
    <row r="37" spans="1:13" x14ac:dyDescent="0.4">
      <c r="C37" s="203"/>
      <c r="G37" s="203"/>
    </row>
    <row r="38" spans="1:13" x14ac:dyDescent="0.4">
      <c r="C38" s="203"/>
      <c r="G38" s="203"/>
    </row>
    <row r="39" spans="1:13" x14ac:dyDescent="0.4">
      <c r="C39" s="203"/>
      <c r="G39" s="71"/>
    </row>
    <row r="40" spans="1:13" x14ac:dyDescent="0.4">
      <c r="C40" s="203"/>
      <c r="G40" s="203"/>
    </row>
    <row r="41" spans="1:13" x14ac:dyDescent="0.4">
      <c r="C41" s="203"/>
      <c r="G41" s="203"/>
    </row>
    <row r="42" spans="1:13" x14ac:dyDescent="0.4">
      <c r="C42" s="203"/>
      <c r="G42" s="203"/>
    </row>
    <row r="43" spans="1:13" x14ac:dyDescent="0.4">
      <c r="C43" s="203"/>
      <c r="G43" s="203"/>
    </row>
    <row r="44" spans="1:13" x14ac:dyDescent="0.4">
      <c r="C44" s="203"/>
      <c r="G44" s="203"/>
    </row>
    <row r="45" spans="1:13" x14ac:dyDescent="0.4">
      <c r="C45" s="203"/>
      <c r="G45" s="203"/>
    </row>
    <row r="46" spans="1:13" x14ac:dyDescent="0.4">
      <c r="C46" s="203"/>
      <c r="G46" s="203"/>
    </row>
    <row r="47" spans="1:13" x14ac:dyDescent="0.4">
      <c r="C47" s="203"/>
      <c r="G47" s="203"/>
    </row>
    <row r="48" spans="1:13" x14ac:dyDescent="0.4">
      <c r="C48" s="203"/>
      <c r="G48" s="203"/>
    </row>
    <row r="49" spans="3:7" x14ac:dyDescent="0.4">
      <c r="C49" s="203"/>
      <c r="G49" s="203"/>
    </row>
    <row r="50" spans="3:7" x14ac:dyDescent="0.4">
      <c r="C50" s="203"/>
      <c r="G50" s="203"/>
    </row>
    <row r="51" spans="3:7" x14ac:dyDescent="0.4">
      <c r="C51" s="203"/>
      <c r="G51" s="203"/>
    </row>
    <row r="52" spans="3:7" x14ac:dyDescent="0.4">
      <c r="C52" s="203"/>
      <c r="G52" s="203"/>
    </row>
    <row r="53" spans="3:7" x14ac:dyDescent="0.4">
      <c r="C53" s="203"/>
      <c r="G53" s="203"/>
    </row>
    <row r="54" spans="3:7" x14ac:dyDescent="0.4">
      <c r="C54" s="203"/>
      <c r="G54" s="203"/>
    </row>
    <row r="55" spans="3:7" x14ac:dyDescent="0.4">
      <c r="C55" s="203"/>
      <c r="G55" s="203"/>
    </row>
    <row r="56" spans="3:7" x14ac:dyDescent="0.4">
      <c r="C56" s="203"/>
      <c r="G56" s="203"/>
    </row>
    <row r="57" spans="3:7" x14ac:dyDescent="0.4">
      <c r="C57" s="203"/>
      <c r="G57" s="203"/>
    </row>
    <row r="58" spans="3:7" x14ac:dyDescent="0.4">
      <c r="C58" s="203"/>
      <c r="G58" s="203"/>
    </row>
    <row r="59" spans="3:7" x14ac:dyDescent="0.4">
      <c r="C59" s="203"/>
      <c r="G59" s="203"/>
    </row>
    <row r="60" spans="3:7" x14ac:dyDescent="0.4">
      <c r="C60" s="203"/>
      <c r="G60" s="203"/>
    </row>
    <row r="61" spans="3:7" x14ac:dyDescent="0.4">
      <c r="C61" s="203"/>
      <c r="G61" s="203"/>
    </row>
    <row r="62" spans="3:7" x14ac:dyDescent="0.4">
      <c r="C62" s="203"/>
      <c r="G62" s="203"/>
    </row>
    <row r="63" spans="3:7" x14ac:dyDescent="0.4">
      <c r="C63" s="203"/>
      <c r="G63" s="203"/>
    </row>
    <row r="64" spans="3:7" x14ac:dyDescent="0.4">
      <c r="C64" s="203"/>
      <c r="G64" s="203"/>
    </row>
    <row r="65" spans="2:7" x14ac:dyDescent="0.4">
      <c r="C65" s="203"/>
      <c r="G65" s="203"/>
    </row>
    <row r="66" spans="2:7" x14ac:dyDescent="0.4">
      <c r="C66" s="203"/>
      <c r="G66" s="203"/>
    </row>
    <row r="67" spans="2:7" x14ac:dyDescent="0.4">
      <c r="B67" s="202">
        <v>6025</v>
      </c>
      <c r="C67" s="203"/>
      <c r="F67" s="201">
        <v>10620</v>
      </c>
      <c r="G67" s="203"/>
    </row>
    <row r="68" spans="2:7" x14ac:dyDescent="0.4">
      <c r="C68" s="203"/>
      <c r="G68" s="203"/>
    </row>
    <row r="69" spans="2:7" x14ac:dyDescent="0.4">
      <c r="C69" s="203"/>
      <c r="G69" s="203"/>
    </row>
    <row r="70" spans="2:7" x14ac:dyDescent="0.4">
      <c r="C70" s="203"/>
      <c r="G70" s="203"/>
    </row>
    <row r="71" spans="2:7" x14ac:dyDescent="0.4">
      <c r="C71" s="203"/>
      <c r="G71" s="203"/>
    </row>
    <row r="72" spans="2:7" x14ac:dyDescent="0.4">
      <c r="C72" s="203"/>
      <c r="G72" s="203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26'!A1" display="'h26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2"/>
  <sheetViews>
    <sheetView showGridLines="0" zoomScaleNormal="100" zoomScaleSheetLayoutView="90" workbookViewId="0">
      <pane xSplit="6" ySplit="5" topLeftCell="G6" activePane="bottomRight" state="frozen"/>
      <selection activeCell="A2" sqref="A2:A3"/>
      <selection pane="topRight" activeCell="A2" sqref="A2:A3"/>
      <selection pane="bottomLeft" activeCell="A2" sqref="A2:A3"/>
      <selection pane="bottomRight" sqref="A1:D1"/>
    </sheetView>
  </sheetViews>
  <sheetFormatPr defaultRowHeight="13.5" x14ac:dyDescent="0.4"/>
  <cols>
    <col min="1" max="1" width="2.125" style="136" customWidth="1"/>
    <col min="2" max="2" width="1.125" style="136" customWidth="1"/>
    <col min="3" max="3" width="7.5" style="136" customWidth="1"/>
    <col min="4" max="4" width="2.625" style="136" bestFit="1" customWidth="1"/>
    <col min="5" max="5" width="7.125" style="136" bestFit="1" customWidth="1"/>
    <col min="6" max="6" width="6.375" style="136" customWidth="1"/>
    <col min="7" max="8" width="12.75" style="136" bestFit="1" customWidth="1"/>
    <col min="9" max="9" width="7.625" style="136" customWidth="1"/>
    <col min="10" max="10" width="9.625" style="136" customWidth="1"/>
    <col min="11" max="12" width="12.75" style="136" bestFit="1" customWidth="1"/>
    <col min="13" max="13" width="7.625" style="136" customWidth="1"/>
    <col min="14" max="16" width="9.625" style="136" customWidth="1"/>
    <col min="17" max="17" width="8.625" style="136" customWidth="1"/>
    <col min="18" max="16384" width="9" style="136"/>
  </cols>
  <sheetData>
    <row r="1" spans="1:19" ht="17.25" customHeight="1" thickBot="1" x14ac:dyDescent="0.45">
      <c r="A1" s="281" t="str">
        <f>'h26'!A1</f>
        <v>平成26年度</v>
      </c>
      <c r="B1" s="281"/>
      <c r="C1" s="281"/>
      <c r="D1" s="281"/>
      <c r="E1" s="89"/>
      <c r="F1" s="89"/>
      <c r="G1" s="89"/>
      <c r="H1" s="89"/>
      <c r="I1" s="89"/>
      <c r="J1" s="92" t="str">
        <f ca="1">RIGHT(CELL("filename",$A$1),LEN(CELL("filename",$A$1))-FIND("]",CELL("filename",$A$1)))</f>
        <v>３月（月間）</v>
      </c>
      <c r="K1" s="93" t="s">
        <v>72</v>
      </c>
      <c r="L1" s="89"/>
      <c r="M1" s="89"/>
      <c r="N1" s="89"/>
      <c r="O1" s="89"/>
      <c r="P1" s="89"/>
      <c r="Q1" s="89"/>
    </row>
    <row r="2" spans="1:19" x14ac:dyDescent="0.4">
      <c r="A2" s="299">
        <v>27</v>
      </c>
      <c r="B2" s="284"/>
      <c r="C2" s="1">
        <v>2015</v>
      </c>
      <c r="D2" s="2" t="s">
        <v>141</v>
      </c>
      <c r="E2" s="2">
        <v>3</v>
      </c>
      <c r="F2" s="2" t="s">
        <v>140</v>
      </c>
      <c r="G2" s="291" t="s">
        <v>139</v>
      </c>
      <c r="H2" s="284"/>
      <c r="I2" s="284"/>
      <c r="J2" s="292"/>
      <c r="K2" s="284" t="s">
        <v>138</v>
      </c>
      <c r="L2" s="284"/>
      <c r="M2" s="284"/>
      <c r="N2" s="284"/>
      <c r="O2" s="291" t="s">
        <v>137</v>
      </c>
      <c r="P2" s="284"/>
      <c r="Q2" s="302"/>
    </row>
    <row r="3" spans="1:19" x14ac:dyDescent="0.4">
      <c r="A3" s="295" t="s">
        <v>136</v>
      </c>
      <c r="B3" s="296"/>
      <c r="C3" s="296"/>
      <c r="D3" s="296"/>
      <c r="E3" s="296"/>
      <c r="F3" s="296"/>
      <c r="G3" s="293" t="s">
        <v>394</v>
      </c>
      <c r="H3" s="287" t="s">
        <v>393</v>
      </c>
      <c r="I3" s="289" t="s">
        <v>133</v>
      </c>
      <c r="J3" s="290"/>
      <c r="K3" s="285" t="s">
        <v>394</v>
      </c>
      <c r="L3" s="287" t="s">
        <v>393</v>
      </c>
      <c r="M3" s="289" t="s">
        <v>133</v>
      </c>
      <c r="N3" s="290"/>
      <c r="O3" s="303" t="s">
        <v>394</v>
      </c>
      <c r="P3" s="282" t="s">
        <v>393</v>
      </c>
      <c r="Q3" s="300" t="s">
        <v>131</v>
      </c>
    </row>
    <row r="4" spans="1:19" ht="14.25" thickBot="1" x14ac:dyDescent="0.45">
      <c r="A4" s="297"/>
      <c r="B4" s="298"/>
      <c r="C4" s="298"/>
      <c r="D4" s="298"/>
      <c r="E4" s="298"/>
      <c r="F4" s="298"/>
      <c r="G4" s="294"/>
      <c r="H4" s="288"/>
      <c r="I4" s="3" t="s">
        <v>132</v>
      </c>
      <c r="J4" s="4" t="s">
        <v>131</v>
      </c>
      <c r="K4" s="286"/>
      <c r="L4" s="288"/>
      <c r="M4" s="3" t="s">
        <v>132</v>
      </c>
      <c r="N4" s="4" t="s">
        <v>131</v>
      </c>
      <c r="O4" s="304"/>
      <c r="P4" s="283"/>
      <c r="Q4" s="301"/>
    </row>
    <row r="5" spans="1:19" x14ac:dyDescent="0.4">
      <c r="A5" s="176" t="s">
        <v>130</v>
      </c>
      <c r="B5" s="195"/>
      <c r="C5" s="195"/>
      <c r="D5" s="195"/>
      <c r="E5" s="195"/>
      <c r="F5" s="195"/>
      <c r="G5" s="194">
        <v>590724</v>
      </c>
      <c r="H5" s="193">
        <v>596098</v>
      </c>
      <c r="I5" s="192">
        <v>0.99098470385741944</v>
      </c>
      <c r="J5" s="191">
        <v>-5374</v>
      </c>
      <c r="K5" s="194">
        <v>747302</v>
      </c>
      <c r="L5" s="193">
        <v>744656</v>
      </c>
      <c r="M5" s="192">
        <v>1.0035533185793171</v>
      </c>
      <c r="N5" s="191">
        <v>2646</v>
      </c>
      <c r="O5" s="190">
        <v>0.79047560424032048</v>
      </c>
      <c r="P5" s="189">
        <v>0.80050117101050688</v>
      </c>
      <c r="Q5" s="188">
        <v>-1.00255667701864E-2</v>
      </c>
      <c r="R5" s="139"/>
      <c r="S5" s="139"/>
    </row>
    <row r="6" spans="1:19" x14ac:dyDescent="0.4">
      <c r="A6" s="159" t="s">
        <v>129</v>
      </c>
      <c r="B6" s="158" t="s">
        <v>128</v>
      </c>
      <c r="C6" s="158"/>
      <c r="D6" s="158"/>
      <c r="E6" s="158"/>
      <c r="F6" s="158"/>
      <c r="G6" s="157">
        <v>214168</v>
      </c>
      <c r="H6" s="156">
        <v>212916</v>
      </c>
      <c r="I6" s="155">
        <v>1.0058802532454114</v>
      </c>
      <c r="J6" s="154">
        <v>1252</v>
      </c>
      <c r="K6" s="177">
        <v>267560</v>
      </c>
      <c r="L6" s="156">
        <v>264368</v>
      </c>
      <c r="M6" s="155">
        <v>1.0120740785571627</v>
      </c>
      <c r="N6" s="154">
        <v>3192</v>
      </c>
      <c r="O6" s="153">
        <v>0.80044849753326353</v>
      </c>
      <c r="P6" s="152">
        <v>0.805377352780972</v>
      </c>
      <c r="Q6" s="151">
        <v>-4.9288552477084746E-3</v>
      </c>
      <c r="R6" s="139"/>
      <c r="S6" s="139"/>
    </row>
    <row r="7" spans="1:19" x14ac:dyDescent="0.4">
      <c r="A7" s="169"/>
      <c r="B7" s="159" t="s">
        <v>127</v>
      </c>
      <c r="C7" s="158"/>
      <c r="D7" s="158"/>
      <c r="E7" s="158"/>
      <c r="F7" s="158"/>
      <c r="G7" s="157">
        <v>137591</v>
      </c>
      <c r="H7" s="156">
        <v>134525</v>
      </c>
      <c r="I7" s="155">
        <v>1.0227913027318343</v>
      </c>
      <c r="J7" s="154">
        <v>3066</v>
      </c>
      <c r="K7" s="157">
        <v>178641</v>
      </c>
      <c r="L7" s="156">
        <v>170357</v>
      </c>
      <c r="M7" s="155">
        <v>1.0486272944463686</v>
      </c>
      <c r="N7" s="154">
        <v>8284</v>
      </c>
      <c r="O7" s="153">
        <v>0.7702095263685268</v>
      </c>
      <c r="P7" s="152">
        <v>0.78966523242367503</v>
      </c>
      <c r="Q7" s="151">
        <v>-1.9455706055148236E-2</v>
      </c>
      <c r="R7" s="139"/>
      <c r="S7" s="139"/>
    </row>
    <row r="8" spans="1:19" x14ac:dyDescent="0.4">
      <c r="A8" s="169"/>
      <c r="B8" s="169"/>
      <c r="C8" s="168" t="s">
        <v>98</v>
      </c>
      <c r="D8" s="5"/>
      <c r="E8" s="167"/>
      <c r="F8" s="6" t="s">
        <v>84</v>
      </c>
      <c r="G8" s="166">
        <v>115627</v>
      </c>
      <c r="H8" s="165">
        <v>117566</v>
      </c>
      <c r="I8" s="164">
        <v>0.98350713641699128</v>
      </c>
      <c r="J8" s="163">
        <v>-1939</v>
      </c>
      <c r="K8" s="166">
        <v>147641</v>
      </c>
      <c r="L8" s="165">
        <v>149130</v>
      </c>
      <c r="M8" s="164">
        <v>0.99001542278548915</v>
      </c>
      <c r="N8" s="163">
        <v>-1489</v>
      </c>
      <c r="O8" s="162">
        <v>0.78316321347051299</v>
      </c>
      <c r="P8" s="161">
        <v>0.78834573861731372</v>
      </c>
      <c r="Q8" s="160">
        <v>-5.1825251468007316E-3</v>
      </c>
      <c r="R8" s="139"/>
      <c r="S8" s="139"/>
    </row>
    <row r="9" spans="1:19" x14ac:dyDescent="0.4">
      <c r="A9" s="169"/>
      <c r="B9" s="169"/>
      <c r="C9" s="168" t="s">
        <v>112</v>
      </c>
      <c r="D9" s="167"/>
      <c r="E9" s="167"/>
      <c r="F9" s="6" t="s">
        <v>84</v>
      </c>
      <c r="G9" s="166">
        <v>21964</v>
      </c>
      <c r="H9" s="165">
        <v>14269</v>
      </c>
      <c r="I9" s="164">
        <v>1.5392809587217045</v>
      </c>
      <c r="J9" s="163">
        <v>7695</v>
      </c>
      <c r="K9" s="166">
        <v>31000</v>
      </c>
      <c r="L9" s="165">
        <v>16500</v>
      </c>
      <c r="M9" s="164">
        <v>1.8787878787878789</v>
      </c>
      <c r="N9" s="163">
        <v>14500</v>
      </c>
      <c r="O9" s="162">
        <v>0.70851612903225802</v>
      </c>
      <c r="P9" s="161">
        <v>0.86478787878787877</v>
      </c>
      <c r="Q9" s="160">
        <v>-0.15627174975562075</v>
      </c>
      <c r="R9" s="139"/>
      <c r="S9" s="139"/>
    </row>
    <row r="10" spans="1:19" x14ac:dyDescent="0.4">
      <c r="A10" s="169"/>
      <c r="B10" s="169"/>
      <c r="C10" s="168" t="s">
        <v>96</v>
      </c>
      <c r="D10" s="167"/>
      <c r="E10" s="167"/>
      <c r="F10" s="173"/>
      <c r="G10" s="166"/>
      <c r="H10" s="165"/>
      <c r="I10" s="164" t="e">
        <v>#DIV/0!</v>
      </c>
      <c r="J10" s="163">
        <v>0</v>
      </c>
      <c r="K10" s="166"/>
      <c r="L10" s="165"/>
      <c r="M10" s="164" t="e">
        <v>#DIV/0!</v>
      </c>
      <c r="N10" s="163">
        <v>0</v>
      </c>
      <c r="O10" s="162" t="e">
        <v>#DIV/0!</v>
      </c>
      <c r="P10" s="161" t="e">
        <v>#DIV/0!</v>
      </c>
      <c r="Q10" s="160" t="e">
        <v>#DIV/0!</v>
      </c>
      <c r="R10" s="139"/>
      <c r="S10" s="139"/>
    </row>
    <row r="11" spans="1:19" x14ac:dyDescent="0.4">
      <c r="A11" s="169"/>
      <c r="B11" s="169"/>
      <c r="C11" s="168" t="s">
        <v>97</v>
      </c>
      <c r="D11" s="167"/>
      <c r="E11" s="167"/>
      <c r="F11" s="173"/>
      <c r="G11" s="166"/>
      <c r="H11" s="165"/>
      <c r="I11" s="164" t="e">
        <v>#DIV/0!</v>
      </c>
      <c r="J11" s="163">
        <v>0</v>
      </c>
      <c r="K11" s="166"/>
      <c r="L11" s="165"/>
      <c r="M11" s="164" t="e">
        <v>#DIV/0!</v>
      </c>
      <c r="N11" s="163">
        <v>0</v>
      </c>
      <c r="O11" s="162" t="e">
        <v>#DIV/0!</v>
      </c>
      <c r="P11" s="161" t="e">
        <v>#DIV/0!</v>
      </c>
      <c r="Q11" s="160" t="e">
        <v>#DIV/0!</v>
      </c>
      <c r="R11" s="139"/>
      <c r="S11" s="139"/>
    </row>
    <row r="12" spans="1:19" x14ac:dyDescent="0.4">
      <c r="A12" s="169"/>
      <c r="B12" s="169"/>
      <c r="C12" s="168" t="s">
        <v>93</v>
      </c>
      <c r="D12" s="167"/>
      <c r="E12" s="167"/>
      <c r="F12" s="173"/>
      <c r="G12" s="166"/>
      <c r="H12" s="165"/>
      <c r="I12" s="164" t="e">
        <v>#DIV/0!</v>
      </c>
      <c r="J12" s="163">
        <v>0</v>
      </c>
      <c r="K12" s="166"/>
      <c r="L12" s="165"/>
      <c r="M12" s="164" t="e">
        <v>#DIV/0!</v>
      </c>
      <c r="N12" s="163">
        <v>0</v>
      </c>
      <c r="O12" s="162" t="e">
        <v>#DIV/0!</v>
      </c>
      <c r="P12" s="161" t="e">
        <v>#DIV/0!</v>
      </c>
      <c r="Q12" s="160" t="e">
        <v>#DIV/0!</v>
      </c>
      <c r="R12" s="139"/>
      <c r="S12" s="139"/>
    </row>
    <row r="13" spans="1:19" x14ac:dyDescent="0.4">
      <c r="A13" s="169"/>
      <c r="B13" s="169"/>
      <c r="C13" s="168" t="s">
        <v>91</v>
      </c>
      <c r="D13" s="167"/>
      <c r="E13" s="167"/>
      <c r="F13" s="6" t="s">
        <v>84</v>
      </c>
      <c r="G13" s="166">
        <v>0</v>
      </c>
      <c r="H13" s="165">
        <v>2690</v>
      </c>
      <c r="I13" s="164">
        <v>0</v>
      </c>
      <c r="J13" s="163">
        <v>-2690</v>
      </c>
      <c r="K13" s="166">
        <v>0</v>
      </c>
      <c r="L13" s="165">
        <v>4727</v>
      </c>
      <c r="M13" s="164">
        <v>0</v>
      </c>
      <c r="N13" s="163">
        <v>-4727</v>
      </c>
      <c r="O13" s="162" t="e">
        <v>#DIV/0!</v>
      </c>
      <c r="P13" s="161">
        <v>0.56907129257457156</v>
      </c>
      <c r="Q13" s="160" t="e">
        <v>#DIV/0!</v>
      </c>
      <c r="R13" s="139"/>
      <c r="S13" s="139"/>
    </row>
    <row r="14" spans="1:19" x14ac:dyDescent="0.4">
      <c r="A14" s="169"/>
      <c r="B14" s="169"/>
      <c r="C14" s="168" t="s">
        <v>110</v>
      </c>
      <c r="D14" s="167"/>
      <c r="E14" s="167"/>
      <c r="F14" s="173"/>
      <c r="G14" s="166"/>
      <c r="H14" s="165"/>
      <c r="I14" s="164" t="e">
        <v>#DIV/0!</v>
      </c>
      <c r="J14" s="163">
        <v>0</v>
      </c>
      <c r="K14" s="166"/>
      <c r="L14" s="165"/>
      <c r="M14" s="164" t="e">
        <v>#DIV/0!</v>
      </c>
      <c r="N14" s="163">
        <v>0</v>
      </c>
      <c r="O14" s="162" t="e">
        <v>#DIV/0!</v>
      </c>
      <c r="P14" s="161" t="e">
        <v>#DIV/0!</v>
      </c>
      <c r="Q14" s="160" t="e">
        <v>#DIV/0!</v>
      </c>
      <c r="R14" s="139"/>
      <c r="S14" s="139"/>
    </row>
    <row r="15" spans="1:19" x14ac:dyDescent="0.4">
      <c r="A15" s="169"/>
      <c r="B15" s="169"/>
      <c r="C15" s="168" t="s">
        <v>90</v>
      </c>
      <c r="D15" s="167"/>
      <c r="E15" s="167"/>
      <c r="F15" s="173"/>
      <c r="G15" s="166"/>
      <c r="H15" s="165"/>
      <c r="I15" s="164" t="e">
        <v>#DIV/0!</v>
      </c>
      <c r="J15" s="163">
        <v>0</v>
      </c>
      <c r="K15" s="166"/>
      <c r="L15" s="165"/>
      <c r="M15" s="164" t="e">
        <v>#DIV/0!</v>
      </c>
      <c r="N15" s="163">
        <v>0</v>
      </c>
      <c r="O15" s="162" t="e">
        <v>#DIV/0!</v>
      </c>
      <c r="P15" s="161" t="e">
        <v>#DIV/0!</v>
      </c>
      <c r="Q15" s="160" t="e">
        <v>#DIV/0!</v>
      </c>
      <c r="R15" s="139"/>
      <c r="S15" s="139"/>
    </row>
    <row r="16" spans="1:19" x14ac:dyDescent="0.4">
      <c r="A16" s="169"/>
      <c r="B16" s="169"/>
      <c r="C16" s="149" t="s">
        <v>126</v>
      </c>
      <c r="D16" s="147"/>
      <c r="E16" s="147"/>
      <c r="F16" s="187"/>
      <c r="G16" s="146"/>
      <c r="H16" s="145"/>
      <c r="I16" s="144" t="e">
        <v>#DIV/0!</v>
      </c>
      <c r="J16" s="143">
        <v>0</v>
      </c>
      <c r="K16" s="146"/>
      <c r="L16" s="145"/>
      <c r="M16" s="144" t="e">
        <v>#DIV/0!</v>
      </c>
      <c r="N16" s="143">
        <v>0</v>
      </c>
      <c r="O16" s="142" t="e">
        <v>#DIV/0!</v>
      </c>
      <c r="P16" s="141" t="e">
        <v>#DIV/0!</v>
      </c>
      <c r="Q16" s="140" t="e">
        <v>#DIV/0!</v>
      </c>
      <c r="R16" s="139"/>
      <c r="S16" s="139"/>
    </row>
    <row r="17" spans="1:19" x14ac:dyDescent="0.4">
      <c r="A17" s="169"/>
      <c r="B17" s="159" t="s">
        <v>125</v>
      </c>
      <c r="C17" s="158"/>
      <c r="D17" s="158"/>
      <c r="E17" s="158"/>
      <c r="F17" s="174"/>
      <c r="G17" s="157">
        <v>74845</v>
      </c>
      <c r="H17" s="156">
        <v>76576</v>
      </c>
      <c r="I17" s="155">
        <v>0.97739500626828246</v>
      </c>
      <c r="J17" s="154">
        <v>-1731</v>
      </c>
      <c r="K17" s="157">
        <v>85870</v>
      </c>
      <c r="L17" s="156">
        <v>90890</v>
      </c>
      <c r="M17" s="155">
        <v>0.94476840136428653</v>
      </c>
      <c r="N17" s="154">
        <v>-5020</v>
      </c>
      <c r="O17" s="153">
        <v>0.87160824502154421</v>
      </c>
      <c r="P17" s="152">
        <v>0.84251292771482011</v>
      </c>
      <c r="Q17" s="151">
        <v>2.90953173067241E-2</v>
      </c>
      <c r="R17" s="139"/>
      <c r="S17" s="139"/>
    </row>
    <row r="18" spans="1:19" x14ac:dyDescent="0.4">
      <c r="A18" s="169"/>
      <c r="B18" s="169"/>
      <c r="C18" s="168" t="s">
        <v>98</v>
      </c>
      <c r="D18" s="167"/>
      <c r="E18" s="167"/>
      <c r="F18" s="173"/>
      <c r="G18" s="166"/>
      <c r="H18" s="165"/>
      <c r="I18" s="164" t="e">
        <v>#DIV/0!</v>
      </c>
      <c r="J18" s="163">
        <v>0</v>
      </c>
      <c r="K18" s="166"/>
      <c r="L18" s="165"/>
      <c r="M18" s="164" t="e">
        <v>#DIV/0!</v>
      </c>
      <c r="N18" s="163">
        <v>0</v>
      </c>
      <c r="O18" s="162" t="e">
        <v>#DIV/0!</v>
      </c>
      <c r="P18" s="161" t="e">
        <v>#DIV/0!</v>
      </c>
      <c r="Q18" s="160" t="e">
        <v>#DIV/0!</v>
      </c>
      <c r="R18" s="139"/>
      <c r="S18" s="139"/>
    </row>
    <row r="19" spans="1:19" x14ac:dyDescent="0.4">
      <c r="A19" s="169"/>
      <c r="B19" s="169"/>
      <c r="C19" s="168" t="s">
        <v>96</v>
      </c>
      <c r="D19" s="167"/>
      <c r="E19" s="167"/>
      <c r="F19" s="6" t="s">
        <v>84</v>
      </c>
      <c r="G19" s="166">
        <v>10944</v>
      </c>
      <c r="H19" s="165">
        <v>12266</v>
      </c>
      <c r="I19" s="164">
        <v>0.89222240339148862</v>
      </c>
      <c r="J19" s="163">
        <v>-1322</v>
      </c>
      <c r="K19" s="166">
        <v>13640</v>
      </c>
      <c r="L19" s="165">
        <v>13755</v>
      </c>
      <c r="M19" s="164">
        <v>0.99163940385314431</v>
      </c>
      <c r="N19" s="163">
        <v>-115</v>
      </c>
      <c r="O19" s="162">
        <v>0.8023460410557185</v>
      </c>
      <c r="P19" s="161">
        <v>0.89174845510723377</v>
      </c>
      <c r="Q19" s="160">
        <v>-8.9402414051515278E-2</v>
      </c>
      <c r="R19" s="139"/>
      <c r="S19" s="139"/>
    </row>
    <row r="20" spans="1:19" x14ac:dyDescent="0.4">
      <c r="A20" s="169"/>
      <c r="B20" s="169"/>
      <c r="C20" s="168" t="s">
        <v>97</v>
      </c>
      <c r="D20" s="167"/>
      <c r="E20" s="167"/>
      <c r="F20" s="6" t="s">
        <v>84</v>
      </c>
      <c r="G20" s="166">
        <v>23433</v>
      </c>
      <c r="H20" s="165">
        <v>22846</v>
      </c>
      <c r="I20" s="164">
        <v>1.0256937757156614</v>
      </c>
      <c r="J20" s="163">
        <v>587</v>
      </c>
      <c r="K20" s="166">
        <v>26970</v>
      </c>
      <c r="L20" s="165">
        <v>26995</v>
      </c>
      <c r="M20" s="164">
        <v>0.99907390257455087</v>
      </c>
      <c r="N20" s="163">
        <v>-25</v>
      </c>
      <c r="O20" s="162">
        <v>0.86885428253615127</v>
      </c>
      <c r="P20" s="161">
        <v>0.8463048712724579</v>
      </c>
      <c r="Q20" s="160">
        <v>2.2549411263693364E-2</v>
      </c>
      <c r="R20" s="139"/>
      <c r="S20" s="139"/>
    </row>
    <row r="21" spans="1:19" x14ac:dyDescent="0.4">
      <c r="A21" s="169"/>
      <c r="B21" s="169"/>
      <c r="C21" s="168" t="s">
        <v>98</v>
      </c>
      <c r="D21" s="5" t="s">
        <v>0</v>
      </c>
      <c r="E21" s="167" t="s">
        <v>89</v>
      </c>
      <c r="F21" s="6" t="s">
        <v>84</v>
      </c>
      <c r="G21" s="166">
        <v>7752</v>
      </c>
      <c r="H21" s="165">
        <v>7633</v>
      </c>
      <c r="I21" s="164">
        <v>1.0155902004454342</v>
      </c>
      <c r="J21" s="163">
        <v>119</v>
      </c>
      <c r="K21" s="166">
        <v>8990</v>
      </c>
      <c r="L21" s="165">
        <v>8990</v>
      </c>
      <c r="M21" s="164">
        <v>1</v>
      </c>
      <c r="N21" s="163">
        <v>0</v>
      </c>
      <c r="O21" s="162">
        <v>0.86229143492769744</v>
      </c>
      <c r="P21" s="161">
        <v>0.84905450500556179</v>
      </c>
      <c r="Q21" s="160">
        <v>1.3236929922135654E-2</v>
      </c>
      <c r="R21" s="139"/>
      <c r="S21" s="139"/>
    </row>
    <row r="22" spans="1:19" x14ac:dyDescent="0.4">
      <c r="A22" s="169"/>
      <c r="B22" s="169"/>
      <c r="C22" s="168" t="s">
        <v>98</v>
      </c>
      <c r="D22" s="5" t="s">
        <v>0</v>
      </c>
      <c r="E22" s="167" t="s">
        <v>123</v>
      </c>
      <c r="F22" s="6" t="s">
        <v>84</v>
      </c>
      <c r="G22" s="166">
        <v>4001</v>
      </c>
      <c r="H22" s="165">
        <v>3796</v>
      </c>
      <c r="I22" s="164">
        <v>1.054004214963119</v>
      </c>
      <c r="J22" s="163">
        <v>205</v>
      </c>
      <c r="K22" s="166">
        <v>4495</v>
      </c>
      <c r="L22" s="165">
        <v>4615</v>
      </c>
      <c r="M22" s="164">
        <v>0.97399783315276278</v>
      </c>
      <c r="N22" s="163">
        <v>-120</v>
      </c>
      <c r="O22" s="162">
        <v>0.89010011123470523</v>
      </c>
      <c r="P22" s="161">
        <v>0.82253521126760565</v>
      </c>
      <c r="Q22" s="160">
        <v>6.7564899967099579E-2</v>
      </c>
      <c r="R22" s="139"/>
      <c r="S22" s="139"/>
    </row>
    <row r="23" spans="1:19" x14ac:dyDescent="0.4">
      <c r="A23" s="169"/>
      <c r="B23" s="169"/>
      <c r="C23" s="168" t="s">
        <v>98</v>
      </c>
      <c r="D23" s="5" t="s">
        <v>0</v>
      </c>
      <c r="E23" s="167" t="s">
        <v>124</v>
      </c>
      <c r="F23" s="6" t="s">
        <v>88</v>
      </c>
      <c r="G23" s="166">
        <v>0</v>
      </c>
      <c r="H23" s="165"/>
      <c r="I23" s="164" t="e">
        <v>#DIV/0!</v>
      </c>
      <c r="J23" s="163">
        <v>0</v>
      </c>
      <c r="K23" s="166">
        <v>0</v>
      </c>
      <c r="L23" s="165"/>
      <c r="M23" s="164" t="e">
        <v>#DIV/0!</v>
      </c>
      <c r="N23" s="163">
        <v>0</v>
      </c>
      <c r="O23" s="162" t="e">
        <v>#DIV/0!</v>
      </c>
      <c r="P23" s="161" t="e">
        <v>#DIV/0!</v>
      </c>
      <c r="Q23" s="160" t="e">
        <v>#DIV/0!</v>
      </c>
      <c r="R23" s="139"/>
      <c r="S23" s="139"/>
    </row>
    <row r="24" spans="1:19" x14ac:dyDescent="0.4">
      <c r="A24" s="169"/>
      <c r="B24" s="169"/>
      <c r="C24" s="168" t="s">
        <v>96</v>
      </c>
      <c r="D24" s="5" t="s">
        <v>0</v>
      </c>
      <c r="E24" s="167" t="s">
        <v>89</v>
      </c>
      <c r="F24" s="6" t="s">
        <v>84</v>
      </c>
      <c r="G24" s="166">
        <v>4012</v>
      </c>
      <c r="H24" s="165">
        <v>4059</v>
      </c>
      <c r="I24" s="164">
        <v>0.98842079329884203</v>
      </c>
      <c r="J24" s="163">
        <v>-47</v>
      </c>
      <c r="K24" s="166">
        <v>4650</v>
      </c>
      <c r="L24" s="165">
        <v>4635</v>
      </c>
      <c r="M24" s="164">
        <v>1.0032362459546926</v>
      </c>
      <c r="N24" s="163">
        <v>15</v>
      </c>
      <c r="O24" s="162">
        <v>0.86279569892473118</v>
      </c>
      <c r="P24" s="161">
        <v>0.87572815533980586</v>
      </c>
      <c r="Q24" s="160">
        <v>-1.2932456415074678E-2</v>
      </c>
      <c r="R24" s="139"/>
      <c r="S24" s="139"/>
    </row>
    <row r="25" spans="1:19" x14ac:dyDescent="0.4">
      <c r="A25" s="169"/>
      <c r="B25" s="169"/>
      <c r="C25" s="168" t="s">
        <v>96</v>
      </c>
      <c r="D25" s="5" t="s">
        <v>0</v>
      </c>
      <c r="E25" s="167" t="s">
        <v>123</v>
      </c>
      <c r="F25" s="173"/>
      <c r="G25" s="166"/>
      <c r="H25" s="165"/>
      <c r="I25" s="164" t="e">
        <v>#DIV/0!</v>
      </c>
      <c r="J25" s="163">
        <v>0</v>
      </c>
      <c r="K25" s="166"/>
      <c r="L25" s="165"/>
      <c r="M25" s="164" t="e">
        <v>#DIV/0!</v>
      </c>
      <c r="N25" s="163">
        <v>0</v>
      </c>
      <c r="O25" s="162" t="e">
        <v>#DIV/0!</v>
      </c>
      <c r="P25" s="161" t="e">
        <v>#DIV/0!</v>
      </c>
      <c r="Q25" s="160" t="e">
        <v>#DIV/0!</v>
      </c>
      <c r="R25" s="139"/>
      <c r="S25" s="139"/>
    </row>
    <row r="26" spans="1:19" x14ac:dyDescent="0.4">
      <c r="A26" s="169"/>
      <c r="B26" s="169"/>
      <c r="C26" s="168" t="s">
        <v>90</v>
      </c>
      <c r="D26" s="5" t="s">
        <v>0</v>
      </c>
      <c r="E26" s="167" t="s">
        <v>89</v>
      </c>
      <c r="F26" s="173"/>
      <c r="G26" s="166"/>
      <c r="H26" s="165"/>
      <c r="I26" s="164" t="e">
        <v>#DIV/0!</v>
      </c>
      <c r="J26" s="163">
        <v>0</v>
      </c>
      <c r="K26" s="166"/>
      <c r="L26" s="165"/>
      <c r="M26" s="164" t="e">
        <v>#DIV/0!</v>
      </c>
      <c r="N26" s="163">
        <v>0</v>
      </c>
      <c r="O26" s="162" t="e">
        <v>#DIV/0!</v>
      </c>
      <c r="P26" s="161" t="e">
        <v>#DIV/0!</v>
      </c>
      <c r="Q26" s="160" t="e">
        <v>#DIV/0!</v>
      </c>
      <c r="R26" s="139"/>
      <c r="S26" s="139"/>
    </row>
    <row r="27" spans="1:19" x14ac:dyDescent="0.4">
      <c r="A27" s="169"/>
      <c r="B27" s="169"/>
      <c r="C27" s="168" t="s">
        <v>93</v>
      </c>
      <c r="D27" s="5" t="s">
        <v>0</v>
      </c>
      <c r="E27" s="167" t="s">
        <v>89</v>
      </c>
      <c r="F27" s="173"/>
      <c r="G27" s="166"/>
      <c r="H27" s="165"/>
      <c r="I27" s="164" t="e">
        <v>#DIV/0!</v>
      </c>
      <c r="J27" s="163">
        <v>0</v>
      </c>
      <c r="K27" s="166"/>
      <c r="L27" s="165"/>
      <c r="M27" s="164" t="e">
        <v>#DIV/0!</v>
      </c>
      <c r="N27" s="163">
        <v>0</v>
      </c>
      <c r="O27" s="162" t="e">
        <v>#DIV/0!</v>
      </c>
      <c r="P27" s="161" t="e">
        <v>#DIV/0!</v>
      </c>
      <c r="Q27" s="160" t="e">
        <v>#DIV/0!</v>
      </c>
      <c r="R27" s="139"/>
      <c r="S27" s="139"/>
    </row>
    <row r="28" spans="1:19" x14ac:dyDescent="0.4">
      <c r="A28" s="169"/>
      <c r="B28" s="169"/>
      <c r="C28" s="168" t="s">
        <v>110</v>
      </c>
      <c r="D28" s="167"/>
      <c r="E28" s="167"/>
      <c r="F28" s="173"/>
      <c r="G28" s="166"/>
      <c r="H28" s="165"/>
      <c r="I28" s="164" t="e">
        <v>#DIV/0!</v>
      </c>
      <c r="J28" s="163">
        <v>0</v>
      </c>
      <c r="K28" s="166"/>
      <c r="L28" s="165"/>
      <c r="M28" s="164" t="e">
        <v>#DIV/0!</v>
      </c>
      <c r="N28" s="163">
        <v>0</v>
      </c>
      <c r="O28" s="162" t="e">
        <v>#DIV/0!</v>
      </c>
      <c r="P28" s="161" t="e">
        <v>#DIV/0!</v>
      </c>
      <c r="Q28" s="160" t="e">
        <v>#DIV/0!</v>
      </c>
      <c r="R28" s="139"/>
      <c r="S28" s="139"/>
    </row>
    <row r="29" spans="1:19" x14ac:dyDescent="0.4">
      <c r="A29" s="169"/>
      <c r="B29" s="169"/>
      <c r="C29" s="168" t="s">
        <v>105</v>
      </c>
      <c r="D29" s="167"/>
      <c r="E29" s="167"/>
      <c r="F29" s="173"/>
      <c r="G29" s="166"/>
      <c r="H29" s="165"/>
      <c r="I29" s="164" t="e">
        <v>#DIV/0!</v>
      </c>
      <c r="J29" s="163">
        <v>0</v>
      </c>
      <c r="K29" s="166"/>
      <c r="L29" s="165"/>
      <c r="M29" s="164" t="e">
        <v>#DIV/0!</v>
      </c>
      <c r="N29" s="163">
        <v>0</v>
      </c>
      <c r="O29" s="162" t="e">
        <v>#DIV/0!</v>
      </c>
      <c r="P29" s="161" t="e">
        <v>#DIV/0!</v>
      </c>
      <c r="Q29" s="160" t="e">
        <v>#DIV/0!</v>
      </c>
      <c r="R29" s="139"/>
      <c r="S29" s="139"/>
    </row>
    <row r="30" spans="1:19" x14ac:dyDescent="0.4">
      <c r="A30" s="169"/>
      <c r="B30" s="169"/>
      <c r="C30" s="168" t="s">
        <v>122</v>
      </c>
      <c r="D30" s="167"/>
      <c r="E30" s="167"/>
      <c r="F30" s="173"/>
      <c r="G30" s="166"/>
      <c r="H30" s="165"/>
      <c r="I30" s="164" t="e">
        <v>#DIV/0!</v>
      </c>
      <c r="J30" s="163">
        <v>0</v>
      </c>
      <c r="K30" s="166"/>
      <c r="L30" s="165"/>
      <c r="M30" s="164" t="e">
        <v>#DIV/0!</v>
      </c>
      <c r="N30" s="163">
        <v>0</v>
      </c>
      <c r="O30" s="162" t="e">
        <v>#DIV/0!</v>
      </c>
      <c r="P30" s="161" t="e">
        <v>#DIV/0!</v>
      </c>
      <c r="Q30" s="160" t="e">
        <v>#DIV/0!</v>
      </c>
      <c r="R30" s="139"/>
      <c r="S30" s="139"/>
    </row>
    <row r="31" spans="1:19" x14ac:dyDescent="0.4">
      <c r="A31" s="169"/>
      <c r="B31" s="169"/>
      <c r="C31" s="168" t="s">
        <v>121</v>
      </c>
      <c r="D31" s="167"/>
      <c r="E31" s="167"/>
      <c r="F31" s="6" t="s">
        <v>84</v>
      </c>
      <c r="G31" s="166">
        <v>3946</v>
      </c>
      <c r="H31" s="165">
        <v>5757</v>
      </c>
      <c r="I31" s="164">
        <v>0.68542643738058018</v>
      </c>
      <c r="J31" s="163">
        <v>-1811</v>
      </c>
      <c r="K31" s="166">
        <v>4495</v>
      </c>
      <c r="L31" s="165">
        <v>9015</v>
      </c>
      <c r="M31" s="164">
        <v>0.49861342207432058</v>
      </c>
      <c r="N31" s="163">
        <v>-4520</v>
      </c>
      <c r="O31" s="162">
        <v>0.87786429365962182</v>
      </c>
      <c r="P31" s="161">
        <v>0.63860232945091511</v>
      </c>
      <c r="Q31" s="160">
        <v>0.23926196420870671</v>
      </c>
      <c r="R31" s="139"/>
      <c r="S31" s="139"/>
    </row>
    <row r="32" spans="1:19" x14ac:dyDescent="0.4">
      <c r="A32" s="169"/>
      <c r="B32" s="169"/>
      <c r="C32" s="168" t="s">
        <v>120</v>
      </c>
      <c r="D32" s="167"/>
      <c r="E32" s="167"/>
      <c r="F32" s="173"/>
      <c r="G32" s="166"/>
      <c r="H32" s="165"/>
      <c r="I32" s="164" t="e">
        <v>#DIV/0!</v>
      </c>
      <c r="J32" s="163">
        <v>0</v>
      </c>
      <c r="K32" s="166"/>
      <c r="L32" s="165"/>
      <c r="M32" s="164" t="e">
        <v>#DIV/0!</v>
      </c>
      <c r="N32" s="163">
        <v>0</v>
      </c>
      <c r="O32" s="162" t="e">
        <v>#DIV/0!</v>
      </c>
      <c r="P32" s="161" t="e">
        <v>#DIV/0!</v>
      </c>
      <c r="Q32" s="160" t="e">
        <v>#DIV/0!</v>
      </c>
      <c r="R32" s="139"/>
      <c r="S32" s="139"/>
    </row>
    <row r="33" spans="1:19" x14ac:dyDescent="0.4">
      <c r="A33" s="169"/>
      <c r="B33" s="169"/>
      <c r="C33" s="168" t="s">
        <v>119</v>
      </c>
      <c r="D33" s="167"/>
      <c r="E33" s="167"/>
      <c r="F33" s="6" t="s">
        <v>84</v>
      </c>
      <c r="G33" s="166">
        <v>3258</v>
      </c>
      <c r="H33" s="165">
        <v>3061</v>
      </c>
      <c r="I33" s="164">
        <v>1.0643580529238812</v>
      </c>
      <c r="J33" s="163">
        <v>197</v>
      </c>
      <c r="K33" s="166">
        <v>4495</v>
      </c>
      <c r="L33" s="165">
        <v>4470</v>
      </c>
      <c r="M33" s="164">
        <v>1.005592841163311</v>
      </c>
      <c r="N33" s="163">
        <v>25</v>
      </c>
      <c r="O33" s="162">
        <v>0.724805339265851</v>
      </c>
      <c r="P33" s="161">
        <v>0.68478747203579415</v>
      </c>
      <c r="Q33" s="160">
        <v>4.0017867230056847E-2</v>
      </c>
      <c r="R33" s="139"/>
      <c r="S33" s="139"/>
    </row>
    <row r="34" spans="1:19" x14ac:dyDescent="0.4">
      <c r="A34" s="169"/>
      <c r="B34" s="169"/>
      <c r="C34" s="168" t="s">
        <v>94</v>
      </c>
      <c r="D34" s="167"/>
      <c r="E34" s="167"/>
      <c r="F34" s="173"/>
      <c r="G34" s="166"/>
      <c r="H34" s="165"/>
      <c r="I34" s="164" t="e">
        <v>#DIV/0!</v>
      </c>
      <c r="J34" s="163">
        <v>0</v>
      </c>
      <c r="K34" s="166"/>
      <c r="L34" s="165"/>
      <c r="M34" s="164" t="e">
        <v>#DIV/0!</v>
      </c>
      <c r="N34" s="163">
        <v>0</v>
      </c>
      <c r="O34" s="162" t="e">
        <v>#DIV/0!</v>
      </c>
      <c r="P34" s="161" t="e">
        <v>#DIV/0!</v>
      </c>
      <c r="Q34" s="160" t="e">
        <v>#DIV/0!</v>
      </c>
      <c r="R34" s="139"/>
      <c r="S34" s="139"/>
    </row>
    <row r="35" spans="1:19" x14ac:dyDescent="0.4">
      <c r="A35" s="169"/>
      <c r="B35" s="169"/>
      <c r="C35" s="168" t="s">
        <v>90</v>
      </c>
      <c r="D35" s="167"/>
      <c r="E35" s="167"/>
      <c r="F35" s="173"/>
      <c r="G35" s="166"/>
      <c r="H35" s="165"/>
      <c r="I35" s="164" t="e">
        <v>#DIV/0!</v>
      </c>
      <c r="J35" s="163">
        <v>0</v>
      </c>
      <c r="K35" s="166"/>
      <c r="L35" s="165"/>
      <c r="M35" s="164" t="e">
        <v>#DIV/0!</v>
      </c>
      <c r="N35" s="163">
        <v>0</v>
      </c>
      <c r="O35" s="162" t="e">
        <v>#DIV/0!</v>
      </c>
      <c r="P35" s="161" t="e">
        <v>#DIV/0!</v>
      </c>
      <c r="Q35" s="160" t="e">
        <v>#DIV/0!</v>
      </c>
      <c r="R35" s="139"/>
      <c r="S35" s="139"/>
    </row>
    <row r="36" spans="1:19" x14ac:dyDescent="0.4">
      <c r="A36" s="169"/>
      <c r="B36" s="150"/>
      <c r="C36" s="149" t="s">
        <v>93</v>
      </c>
      <c r="D36" s="147"/>
      <c r="E36" s="147"/>
      <c r="F36" s="6" t="s">
        <v>84</v>
      </c>
      <c r="G36" s="146">
        <v>17499</v>
      </c>
      <c r="H36" s="145">
        <v>17158</v>
      </c>
      <c r="I36" s="144">
        <v>1.0198741112017717</v>
      </c>
      <c r="J36" s="143">
        <v>341</v>
      </c>
      <c r="K36" s="146">
        <v>18135</v>
      </c>
      <c r="L36" s="145">
        <v>18415</v>
      </c>
      <c r="M36" s="144">
        <v>0.98479500407276677</v>
      </c>
      <c r="N36" s="143">
        <v>-280</v>
      </c>
      <c r="O36" s="142">
        <v>0.96492969396195205</v>
      </c>
      <c r="P36" s="141">
        <v>0.93174042899809939</v>
      </c>
      <c r="Q36" s="140">
        <v>3.318926496385266E-2</v>
      </c>
      <c r="R36" s="139"/>
      <c r="S36" s="139"/>
    </row>
    <row r="37" spans="1:19" x14ac:dyDescent="0.4">
      <c r="A37" s="169"/>
      <c r="B37" s="159" t="s">
        <v>118</v>
      </c>
      <c r="C37" s="158"/>
      <c r="D37" s="158"/>
      <c r="E37" s="158"/>
      <c r="F37" s="174"/>
      <c r="G37" s="157">
        <v>1732</v>
      </c>
      <c r="H37" s="156">
        <v>1815</v>
      </c>
      <c r="I37" s="155">
        <v>0.95426997245179068</v>
      </c>
      <c r="J37" s="154">
        <v>-83</v>
      </c>
      <c r="K37" s="157">
        <v>3049</v>
      </c>
      <c r="L37" s="156">
        <v>3121</v>
      </c>
      <c r="M37" s="155">
        <v>0.97693047100288366</v>
      </c>
      <c r="N37" s="154">
        <v>-72</v>
      </c>
      <c r="O37" s="153">
        <v>0.56805510003279769</v>
      </c>
      <c r="P37" s="152">
        <v>0.58154437680230697</v>
      </c>
      <c r="Q37" s="151">
        <v>-1.3489276769509284E-2</v>
      </c>
      <c r="R37" s="139"/>
      <c r="S37" s="139"/>
    </row>
    <row r="38" spans="1:19" x14ac:dyDescent="0.4">
      <c r="A38" s="169"/>
      <c r="B38" s="169"/>
      <c r="C38" s="168" t="s">
        <v>117</v>
      </c>
      <c r="D38" s="167"/>
      <c r="E38" s="167"/>
      <c r="F38" s="6" t="s">
        <v>84</v>
      </c>
      <c r="G38" s="166">
        <v>1078</v>
      </c>
      <c r="H38" s="165">
        <v>987</v>
      </c>
      <c r="I38" s="164">
        <v>1.0921985815602837</v>
      </c>
      <c r="J38" s="163">
        <v>91</v>
      </c>
      <c r="K38" s="166">
        <v>1797</v>
      </c>
      <c r="L38" s="165">
        <v>1940</v>
      </c>
      <c r="M38" s="164">
        <v>0.92628865979381447</v>
      </c>
      <c r="N38" s="163">
        <v>-143</v>
      </c>
      <c r="O38" s="162">
        <v>0.59988870339454647</v>
      </c>
      <c r="P38" s="161">
        <v>0.50876288659793811</v>
      </c>
      <c r="Q38" s="160">
        <v>9.1125816796608361E-2</v>
      </c>
      <c r="R38" s="139"/>
      <c r="S38" s="139"/>
    </row>
    <row r="39" spans="1:19" x14ac:dyDescent="0.4">
      <c r="A39" s="150"/>
      <c r="B39" s="150"/>
      <c r="C39" s="186" t="s">
        <v>116</v>
      </c>
      <c r="D39" s="185"/>
      <c r="E39" s="185"/>
      <c r="F39" s="6" t="s">
        <v>84</v>
      </c>
      <c r="G39" s="184">
        <v>654</v>
      </c>
      <c r="H39" s="183">
        <v>828</v>
      </c>
      <c r="I39" s="182">
        <v>0.78985507246376807</v>
      </c>
      <c r="J39" s="181">
        <v>-174</v>
      </c>
      <c r="K39" s="184">
        <v>1252</v>
      </c>
      <c r="L39" s="183">
        <v>1181</v>
      </c>
      <c r="M39" s="182">
        <v>1.0601185436071126</v>
      </c>
      <c r="N39" s="181">
        <v>71</v>
      </c>
      <c r="O39" s="180">
        <v>0.52236421725239612</v>
      </c>
      <c r="P39" s="179">
        <v>0.70110076206604577</v>
      </c>
      <c r="Q39" s="178">
        <v>-0.17873654481364964</v>
      </c>
      <c r="R39" s="139"/>
      <c r="S39" s="139"/>
    </row>
    <row r="40" spans="1:19" x14ac:dyDescent="0.4">
      <c r="A40" s="159" t="s">
        <v>115</v>
      </c>
      <c r="B40" s="158" t="s">
        <v>114</v>
      </c>
      <c r="C40" s="158"/>
      <c r="D40" s="158"/>
      <c r="E40" s="158"/>
      <c r="F40" s="174"/>
      <c r="G40" s="157">
        <v>325596</v>
      </c>
      <c r="H40" s="156">
        <v>312016</v>
      </c>
      <c r="I40" s="155">
        <v>1.0435234090559458</v>
      </c>
      <c r="J40" s="154">
        <v>13580</v>
      </c>
      <c r="K40" s="177">
        <v>414783</v>
      </c>
      <c r="L40" s="156">
        <v>391626</v>
      </c>
      <c r="M40" s="155">
        <v>1.0591303948154618</v>
      </c>
      <c r="N40" s="154">
        <v>23157</v>
      </c>
      <c r="O40" s="153">
        <v>0.78497913366748395</v>
      </c>
      <c r="P40" s="152">
        <v>0.79671931894205184</v>
      </c>
      <c r="Q40" s="151">
        <v>-1.1740185274567883E-2</v>
      </c>
      <c r="R40" s="139"/>
      <c r="S40" s="139"/>
    </row>
    <row r="41" spans="1:19" x14ac:dyDescent="0.4">
      <c r="A41" s="176"/>
      <c r="B41" s="159" t="s">
        <v>113</v>
      </c>
      <c r="C41" s="158"/>
      <c r="D41" s="158"/>
      <c r="E41" s="158"/>
      <c r="F41" s="174"/>
      <c r="G41" s="157">
        <v>317449</v>
      </c>
      <c r="H41" s="156">
        <v>306826</v>
      </c>
      <c r="I41" s="155">
        <v>1.034622228885427</v>
      </c>
      <c r="J41" s="154">
        <v>10623</v>
      </c>
      <c r="K41" s="157">
        <v>404601</v>
      </c>
      <c r="L41" s="156">
        <v>381598</v>
      </c>
      <c r="M41" s="155">
        <v>1.0602807142595088</v>
      </c>
      <c r="N41" s="154">
        <v>23003</v>
      </c>
      <c r="O41" s="153">
        <v>0.78459766535426256</v>
      </c>
      <c r="P41" s="152">
        <v>0.80405557681119921</v>
      </c>
      <c r="Q41" s="151">
        <v>-1.945791145693665E-2</v>
      </c>
      <c r="R41" s="139"/>
      <c r="S41" s="139"/>
    </row>
    <row r="42" spans="1:19" x14ac:dyDescent="0.4">
      <c r="A42" s="169"/>
      <c r="B42" s="169"/>
      <c r="C42" s="168" t="s">
        <v>98</v>
      </c>
      <c r="D42" s="167"/>
      <c r="E42" s="167"/>
      <c r="F42" s="6" t="s">
        <v>84</v>
      </c>
      <c r="G42" s="166">
        <v>121116</v>
      </c>
      <c r="H42" s="165">
        <v>121523</v>
      </c>
      <c r="I42" s="164">
        <v>0.99665083975872881</v>
      </c>
      <c r="J42" s="163">
        <v>-407</v>
      </c>
      <c r="K42" s="166">
        <v>150223</v>
      </c>
      <c r="L42" s="165">
        <v>143434</v>
      </c>
      <c r="M42" s="164">
        <v>1.0473318738932191</v>
      </c>
      <c r="N42" s="163">
        <v>6789</v>
      </c>
      <c r="O42" s="162">
        <v>0.80624138780346555</v>
      </c>
      <c r="P42" s="161">
        <v>0.84723984550385545</v>
      </c>
      <c r="Q42" s="160">
        <v>-4.0998457700389901E-2</v>
      </c>
      <c r="R42" s="139"/>
      <c r="S42" s="139"/>
    </row>
    <row r="43" spans="1:19" x14ac:dyDescent="0.4">
      <c r="A43" s="169"/>
      <c r="B43" s="169"/>
      <c r="C43" s="168" t="s">
        <v>112</v>
      </c>
      <c r="D43" s="167"/>
      <c r="E43" s="167"/>
      <c r="F43" s="6" t="s">
        <v>84</v>
      </c>
      <c r="G43" s="166">
        <v>21632</v>
      </c>
      <c r="H43" s="165">
        <v>23992</v>
      </c>
      <c r="I43" s="164">
        <v>0.90163387795931982</v>
      </c>
      <c r="J43" s="163">
        <v>-2360</v>
      </c>
      <c r="K43" s="166">
        <v>29533</v>
      </c>
      <c r="L43" s="165">
        <v>30810</v>
      </c>
      <c r="M43" s="164">
        <v>0.95855241804608893</v>
      </c>
      <c r="N43" s="163">
        <v>-1277</v>
      </c>
      <c r="O43" s="162">
        <v>0.73246876375579861</v>
      </c>
      <c r="P43" s="161">
        <v>0.77870821161960402</v>
      </c>
      <c r="Q43" s="160">
        <v>-4.6239447863805405E-2</v>
      </c>
      <c r="R43" s="139"/>
      <c r="S43" s="139"/>
    </row>
    <row r="44" spans="1:19" x14ac:dyDescent="0.4">
      <c r="A44" s="169"/>
      <c r="B44" s="169"/>
      <c r="C44" s="168" t="s">
        <v>96</v>
      </c>
      <c r="D44" s="167"/>
      <c r="E44" s="167"/>
      <c r="F44" s="6" t="s">
        <v>84</v>
      </c>
      <c r="G44" s="166">
        <v>20897</v>
      </c>
      <c r="H44" s="165">
        <v>18623</v>
      </c>
      <c r="I44" s="164">
        <v>1.1221070719003383</v>
      </c>
      <c r="J44" s="163">
        <v>2274</v>
      </c>
      <c r="K44" s="166">
        <v>28449</v>
      </c>
      <c r="L44" s="165">
        <v>21818</v>
      </c>
      <c r="M44" s="164">
        <v>1.3039233660280503</v>
      </c>
      <c r="N44" s="163">
        <v>6631</v>
      </c>
      <c r="O44" s="162">
        <v>0.73454251467538401</v>
      </c>
      <c r="P44" s="161">
        <v>0.85356127967733064</v>
      </c>
      <c r="Q44" s="160">
        <v>-0.11901876500194664</v>
      </c>
      <c r="R44" s="139"/>
      <c r="S44" s="139"/>
    </row>
    <row r="45" spans="1:19" x14ac:dyDescent="0.4">
      <c r="A45" s="169"/>
      <c r="B45" s="169"/>
      <c r="C45" s="168" t="s">
        <v>90</v>
      </c>
      <c r="D45" s="167"/>
      <c r="E45" s="167"/>
      <c r="F45" s="6" t="s">
        <v>84</v>
      </c>
      <c r="G45" s="166">
        <v>8307</v>
      </c>
      <c r="H45" s="165">
        <v>8371</v>
      </c>
      <c r="I45" s="164">
        <v>0.99235455740054956</v>
      </c>
      <c r="J45" s="163">
        <v>-64</v>
      </c>
      <c r="K45" s="166">
        <v>11023</v>
      </c>
      <c r="L45" s="165">
        <v>11180</v>
      </c>
      <c r="M45" s="164">
        <v>0.98595706618962431</v>
      </c>
      <c r="N45" s="163">
        <v>-157</v>
      </c>
      <c r="O45" s="162">
        <v>0.75360609634400799</v>
      </c>
      <c r="P45" s="161">
        <v>0.74874776386404296</v>
      </c>
      <c r="Q45" s="160">
        <v>4.8583324799650329E-3</v>
      </c>
      <c r="R45" s="139"/>
      <c r="S45" s="139"/>
    </row>
    <row r="46" spans="1:19" x14ac:dyDescent="0.4">
      <c r="A46" s="169"/>
      <c r="B46" s="169"/>
      <c r="C46" s="168" t="s">
        <v>93</v>
      </c>
      <c r="D46" s="167"/>
      <c r="E46" s="167"/>
      <c r="F46" s="6" t="s">
        <v>84</v>
      </c>
      <c r="G46" s="166">
        <v>24425</v>
      </c>
      <c r="H46" s="165">
        <v>23360</v>
      </c>
      <c r="I46" s="164">
        <v>1.0455907534246576</v>
      </c>
      <c r="J46" s="163">
        <v>1065</v>
      </c>
      <c r="K46" s="166">
        <v>27567</v>
      </c>
      <c r="L46" s="165">
        <v>27059</v>
      </c>
      <c r="M46" s="164">
        <v>1.0187737906057135</v>
      </c>
      <c r="N46" s="163">
        <v>508</v>
      </c>
      <c r="O46" s="162">
        <v>0.88602314361374102</v>
      </c>
      <c r="P46" s="161">
        <v>0.86329871761705901</v>
      </c>
      <c r="Q46" s="160">
        <v>2.2724425996682007E-2</v>
      </c>
      <c r="R46" s="139"/>
      <c r="S46" s="139"/>
    </row>
    <row r="47" spans="1:19" x14ac:dyDescent="0.4">
      <c r="A47" s="169"/>
      <c r="B47" s="169"/>
      <c r="C47" s="168" t="s">
        <v>97</v>
      </c>
      <c r="D47" s="167"/>
      <c r="E47" s="167"/>
      <c r="F47" s="6" t="s">
        <v>84</v>
      </c>
      <c r="G47" s="166">
        <v>42327</v>
      </c>
      <c r="H47" s="165">
        <v>37876</v>
      </c>
      <c r="I47" s="164">
        <v>1.1175150491076142</v>
      </c>
      <c r="J47" s="163">
        <v>4451</v>
      </c>
      <c r="K47" s="166">
        <v>52377</v>
      </c>
      <c r="L47" s="165">
        <v>46306</v>
      </c>
      <c r="M47" s="164">
        <v>1.131106120157215</v>
      </c>
      <c r="N47" s="163">
        <v>6071</v>
      </c>
      <c r="O47" s="162">
        <v>0.80812188556045594</v>
      </c>
      <c r="P47" s="161">
        <v>0.81795015764695722</v>
      </c>
      <c r="Q47" s="160">
        <v>-9.8282720865012774E-3</v>
      </c>
      <c r="R47" s="139"/>
      <c r="S47" s="139"/>
    </row>
    <row r="48" spans="1:19" x14ac:dyDescent="0.4">
      <c r="A48" s="169"/>
      <c r="B48" s="169"/>
      <c r="C48" s="168" t="s">
        <v>91</v>
      </c>
      <c r="D48" s="167"/>
      <c r="E48" s="167"/>
      <c r="F48" s="6" t="s">
        <v>84</v>
      </c>
      <c r="G48" s="166">
        <v>4991</v>
      </c>
      <c r="H48" s="165">
        <v>4353</v>
      </c>
      <c r="I48" s="164">
        <v>1.1465655869515277</v>
      </c>
      <c r="J48" s="163">
        <v>638</v>
      </c>
      <c r="K48" s="166">
        <v>8369</v>
      </c>
      <c r="L48" s="165">
        <v>8370</v>
      </c>
      <c r="M48" s="164">
        <v>0.99988052568697727</v>
      </c>
      <c r="N48" s="163">
        <v>-1</v>
      </c>
      <c r="O48" s="162">
        <v>0.59636754689927107</v>
      </c>
      <c r="P48" s="161">
        <v>0.52007168458781361</v>
      </c>
      <c r="Q48" s="160">
        <v>7.6295862311457463E-2</v>
      </c>
      <c r="R48" s="139"/>
      <c r="S48" s="139"/>
    </row>
    <row r="49" spans="1:19" x14ac:dyDescent="0.4">
      <c r="A49" s="169"/>
      <c r="B49" s="169"/>
      <c r="C49" s="168" t="s">
        <v>111</v>
      </c>
      <c r="D49" s="167"/>
      <c r="E49" s="167"/>
      <c r="F49" s="6" t="s">
        <v>84</v>
      </c>
      <c r="G49" s="166">
        <v>5066</v>
      </c>
      <c r="H49" s="165">
        <v>4964</v>
      </c>
      <c r="I49" s="164">
        <v>1.0205479452054795</v>
      </c>
      <c r="J49" s="163">
        <v>102</v>
      </c>
      <c r="K49" s="166">
        <v>5406</v>
      </c>
      <c r="L49" s="165">
        <v>5438</v>
      </c>
      <c r="M49" s="164">
        <v>0.99411548363368885</v>
      </c>
      <c r="N49" s="163">
        <v>-32</v>
      </c>
      <c r="O49" s="162">
        <v>0.93710691823899372</v>
      </c>
      <c r="P49" s="161">
        <v>0.9128356013240162</v>
      </c>
      <c r="Q49" s="160">
        <v>2.4271316914977525E-2</v>
      </c>
      <c r="R49" s="139"/>
      <c r="S49" s="139"/>
    </row>
    <row r="50" spans="1:19" x14ac:dyDescent="0.4">
      <c r="A50" s="169"/>
      <c r="B50" s="169"/>
      <c r="C50" s="168" t="s">
        <v>110</v>
      </c>
      <c r="D50" s="167"/>
      <c r="E50" s="167"/>
      <c r="F50" s="6" t="s">
        <v>84</v>
      </c>
      <c r="G50" s="166">
        <v>6975</v>
      </c>
      <c r="H50" s="165">
        <v>7426</v>
      </c>
      <c r="I50" s="164">
        <v>0.9392674387287907</v>
      </c>
      <c r="J50" s="163">
        <v>-451</v>
      </c>
      <c r="K50" s="166">
        <v>8370</v>
      </c>
      <c r="L50" s="165">
        <v>8910</v>
      </c>
      <c r="M50" s="164">
        <v>0.93939393939393945</v>
      </c>
      <c r="N50" s="163">
        <v>-540</v>
      </c>
      <c r="O50" s="162">
        <v>0.83333333333333337</v>
      </c>
      <c r="P50" s="161">
        <v>0.83344556677890014</v>
      </c>
      <c r="Q50" s="160">
        <v>-1.1223344556676729E-4</v>
      </c>
      <c r="R50" s="139"/>
      <c r="S50" s="139"/>
    </row>
    <row r="51" spans="1:19" x14ac:dyDescent="0.4">
      <c r="A51" s="169"/>
      <c r="B51" s="169"/>
      <c r="C51" s="168" t="s">
        <v>109</v>
      </c>
      <c r="D51" s="167"/>
      <c r="E51" s="167"/>
      <c r="F51" s="6" t="s">
        <v>88</v>
      </c>
      <c r="G51" s="166">
        <v>2900</v>
      </c>
      <c r="H51" s="165">
        <v>3160</v>
      </c>
      <c r="I51" s="164">
        <v>0.91772151898734178</v>
      </c>
      <c r="J51" s="163">
        <v>-260</v>
      </c>
      <c r="K51" s="166">
        <v>3906</v>
      </c>
      <c r="L51" s="165">
        <v>3986</v>
      </c>
      <c r="M51" s="164">
        <v>0.97992975413948824</v>
      </c>
      <c r="N51" s="163">
        <v>-80</v>
      </c>
      <c r="O51" s="162">
        <v>0.74244751664106501</v>
      </c>
      <c r="P51" s="161">
        <v>0.79277471149021572</v>
      </c>
      <c r="Q51" s="160">
        <v>-5.0327194849150714E-2</v>
      </c>
      <c r="R51" s="139"/>
      <c r="S51" s="139"/>
    </row>
    <row r="52" spans="1:19" x14ac:dyDescent="0.4">
      <c r="A52" s="169"/>
      <c r="B52" s="169"/>
      <c r="C52" s="168" t="s">
        <v>108</v>
      </c>
      <c r="D52" s="167"/>
      <c r="E52" s="167"/>
      <c r="F52" s="6" t="s">
        <v>84</v>
      </c>
      <c r="G52" s="166">
        <v>3960</v>
      </c>
      <c r="H52" s="165">
        <v>3867</v>
      </c>
      <c r="I52" s="164">
        <v>1.0240496508921644</v>
      </c>
      <c r="J52" s="163">
        <v>93</v>
      </c>
      <c r="K52" s="166">
        <v>5148</v>
      </c>
      <c r="L52" s="165">
        <v>5456</v>
      </c>
      <c r="M52" s="164">
        <v>0.94354838709677424</v>
      </c>
      <c r="N52" s="163">
        <v>-308</v>
      </c>
      <c r="O52" s="162">
        <v>0.76923076923076927</v>
      </c>
      <c r="P52" s="161">
        <v>0.70876099706744866</v>
      </c>
      <c r="Q52" s="160">
        <v>6.0469772163320612E-2</v>
      </c>
      <c r="R52" s="139"/>
      <c r="S52" s="139"/>
    </row>
    <row r="53" spans="1:19" x14ac:dyDescent="0.4">
      <c r="A53" s="169"/>
      <c r="B53" s="169"/>
      <c r="C53" s="168" t="s">
        <v>107</v>
      </c>
      <c r="D53" s="167"/>
      <c r="E53" s="167"/>
      <c r="F53" s="6" t="s">
        <v>84</v>
      </c>
      <c r="G53" s="166">
        <v>6623</v>
      </c>
      <c r="H53" s="165">
        <v>7278</v>
      </c>
      <c r="I53" s="164">
        <v>0.91000274800769443</v>
      </c>
      <c r="J53" s="163">
        <v>-655</v>
      </c>
      <c r="K53" s="166">
        <v>8370</v>
      </c>
      <c r="L53" s="165">
        <v>8370</v>
      </c>
      <c r="M53" s="164">
        <v>1</v>
      </c>
      <c r="N53" s="163">
        <v>0</v>
      </c>
      <c r="O53" s="162">
        <v>0.79127837514934285</v>
      </c>
      <c r="P53" s="161">
        <v>0.86953405017921148</v>
      </c>
      <c r="Q53" s="160">
        <v>-7.8255675029868632E-2</v>
      </c>
      <c r="R53" s="139"/>
      <c r="S53" s="139"/>
    </row>
    <row r="54" spans="1:19" x14ac:dyDescent="0.4">
      <c r="A54" s="169"/>
      <c r="B54" s="169"/>
      <c r="C54" s="168" t="s">
        <v>106</v>
      </c>
      <c r="D54" s="167"/>
      <c r="E54" s="167"/>
      <c r="F54" s="6" t="s">
        <v>84</v>
      </c>
      <c r="G54" s="166">
        <v>4880</v>
      </c>
      <c r="H54" s="165">
        <v>5013</v>
      </c>
      <c r="I54" s="164">
        <v>0.97346898065030918</v>
      </c>
      <c r="J54" s="163">
        <v>-133</v>
      </c>
      <c r="K54" s="166">
        <v>8367</v>
      </c>
      <c r="L54" s="165">
        <v>8370</v>
      </c>
      <c r="M54" s="164">
        <v>0.99964157706093193</v>
      </c>
      <c r="N54" s="163">
        <v>-3</v>
      </c>
      <c r="O54" s="162">
        <v>0.58324369547029997</v>
      </c>
      <c r="P54" s="161">
        <v>0.59892473118279566</v>
      </c>
      <c r="Q54" s="160">
        <v>-1.5681035712495683E-2</v>
      </c>
      <c r="R54" s="139"/>
      <c r="S54" s="139"/>
    </row>
    <row r="55" spans="1:19" x14ac:dyDescent="0.4">
      <c r="A55" s="169"/>
      <c r="B55" s="169"/>
      <c r="C55" s="168" t="s">
        <v>105</v>
      </c>
      <c r="D55" s="167"/>
      <c r="E55" s="167"/>
      <c r="F55" s="6" t="s">
        <v>84</v>
      </c>
      <c r="G55" s="166">
        <v>3719</v>
      </c>
      <c r="H55" s="165">
        <v>3459</v>
      </c>
      <c r="I55" s="164">
        <v>1.0751662330153224</v>
      </c>
      <c r="J55" s="163">
        <v>260</v>
      </c>
      <c r="K55" s="166">
        <v>5456</v>
      </c>
      <c r="L55" s="165">
        <v>5456</v>
      </c>
      <c r="M55" s="164">
        <v>1</v>
      </c>
      <c r="N55" s="163">
        <v>0</v>
      </c>
      <c r="O55" s="162">
        <v>0.68163489736070382</v>
      </c>
      <c r="P55" s="161">
        <v>0.63398093841642233</v>
      </c>
      <c r="Q55" s="160">
        <v>4.7653958944281483E-2</v>
      </c>
      <c r="R55" s="139"/>
      <c r="S55" s="139"/>
    </row>
    <row r="56" spans="1:19" x14ac:dyDescent="0.4">
      <c r="A56" s="169"/>
      <c r="B56" s="169"/>
      <c r="C56" s="168" t="s">
        <v>103</v>
      </c>
      <c r="D56" s="167"/>
      <c r="E56" s="167"/>
      <c r="F56" s="6" t="s">
        <v>84</v>
      </c>
      <c r="G56" s="166">
        <v>3888</v>
      </c>
      <c r="H56" s="165">
        <v>4311</v>
      </c>
      <c r="I56" s="164">
        <v>0.90187891440501045</v>
      </c>
      <c r="J56" s="163">
        <v>-423</v>
      </c>
      <c r="K56" s="166">
        <v>4815</v>
      </c>
      <c r="L56" s="165">
        <v>5456</v>
      </c>
      <c r="M56" s="164">
        <v>0.88251466275659829</v>
      </c>
      <c r="N56" s="163">
        <v>-641</v>
      </c>
      <c r="O56" s="162">
        <v>0.80747663551401871</v>
      </c>
      <c r="P56" s="161">
        <v>0.7901392961876833</v>
      </c>
      <c r="Q56" s="160">
        <v>1.733733932633541E-2</v>
      </c>
      <c r="R56" s="139"/>
      <c r="S56" s="139"/>
    </row>
    <row r="57" spans="1:19" x14ac:dyDescent="0.4">
      <c r="A57" s="169"/>
      <c r="B57" s="169"/>
      <c r="C57" s="168" t="s">
        <v>102</v>
      </c>
      <c r="D57" s="167"/>
      <c r="E57" s="167"/>
      <c r="F57" s="6" t="s">
        <v>84</v>
      </c>
      <c r="G57" s="166">
        <v>3328</v>
      </c>
      <c r="H57" s="165">
        <v>3497</v>
      </c>
      <c r="I57" s="164">
        <v>0.95167286245353155</v>
      </c>
      <c r="J57" s="163">
        <v>-169</v>
      </c>
      <c r="K57" s="166">
        <v>5294</v>
      </c>
      <c r="L57" s="165">
        <v>5396</v>
      </c>
      <c r="M57" s="164">
        <v>0.98109710896960711</v>
      </c>
      <c r="N57" s="163">
        <v>-102</v>
      </c>
      <c r="O57" s="162">
        <v>0.6286361919153759</v>
      </c>
      <c r="P57" s="161">
        <v>0.64807264640474427</v>
      </c>
      <c r="Q57" s="160">
        <v>-1.9436454489368371E-2</v>
      </c>
      <c r="R57" s="139"/>
      <c r="S57" s="139"/>
    </row>
    <row r="58" spans="1:19" x14ac:dyDescent="0.4">
      <c r="A58" s="169"/>
      <c r="B58" s="169"/>
      <c r="C58" s="168" t="s">
        <v>104</v>
      </c>
      <c r="D58" s="167"/>
      <c r="E58" s="167"/>
      <c r="F58" s="6" t="s">
        <v>84</v>
      </c>
      <c r="G58" s="166">
        <v>2336</v>
      </c>
      <c r="H58" s="165">
        <v>2522</v>
      </c>
      <c r="I58" s="164">
        <v>0.92624900872323557</v>
      </c>
      <c r="J58" s="163">
        <v>-186</v>
      </c>
      <c r="K58" s="166">
        <v>3729</v>
      </c>
      <c r="L58" s="165">
        <v>3715</v>
      </c>
      <c r="M58" s="164">
        <v>1.0037685060565276</v>
      </c>
      <c r="N58" s="163">
        <v>14</v>
      </c>
      <c r="O58" s="162">
        <v>0.62644140520246716</v>
      </c>
      <c r="P58" s="161">
        <v>0.67886944818304173</v>
      </c>
      <c r="Q58" s="160">
        <v>-5.2428042980574574E-2</v>
      </c>
      <c r="R58" s="139"/>
      <c r="S58" s="139"/>
    </row>
    <row r="59" spans="1:19" x14ac:dyDescent="0.4">
      <c r="A59" s="169"/>
      <c r="B59" s="169"/>
      <c r="C59" s="168" t="s">
        <v>101</v>
      </c>
      <c r="D59" s="167"/>
      <c r="E59" s="167"/>
      <c r="F59" s="6" t="s">
        <v>84</v>
      </c>
      <c r="G59" s="166">
        <v>6190</v>
      </c>
      <c r="H59" s="165">
        <v>6589</v>
      </c>
      <c r="I59" s="164">
        <v>0.93944452876005469</v>
      </c>
      <c r="J59" s="163">
        <v>-399</v>
      </c>
      <c r="K59" s="166">
        <v>10864</v>
      </c>
      <c r="L59" s="165">
        <v>12797</v>
      </c>
      <c r="M59" s="164">
        <v>0.8489489724154099</v>
      </c>
      <c r="N59" s="163">
        <v>-1933</v>
      </c>
      <c r="O59" s="162">
        <v>0.56977172312223856</v>
      </c>
      <c r="P59" s="161">
        <v>0.51488630147690861</v>
      </c>
      <c r="Q59" s="160">
        <v>5.4885421645329946E-2</v>
      </c>
      <c r="R59" s="139"/>
      <c r="S59" s="139"/>
    </row>
    <row r="60" spans="1:19" x14ac:dyDescent="0.4">
      <c r="A60" s="169"/>
      <c r="B60" s="169"/>
      <c r="C60" s="168" t="s">
        <v>98</v>
      </c>
      <c r="D60" s="5" t="s">
        <v>0</v>
      </c>
      <c r="E60" s="167" t="s">
        <v>89</v>
      </c>
      <c r="F60" s="6" t="s">
        <v>84</v>
      </c>
      <c r="G60" s="166">
        <v>15075</v>
      </c>
      <c r="H60" s="165">
        <v>7341</v>
      </c>
      <c r="I60" s="164">
        <v>2.0535349407437677</v>
      </c>
      <c r="J60" s="163">
        <v>7734</v>
      </c>
      <c r="K60" s="166">
        <v>16740</v>
      </c>
      <c r="L60" s="165">
        <v>8368</v>
      </c>
      <c r="M60" s="164">
        <v>2.0004780114722753</v>
      </c>
      <c r="N60" s="163">
        <v>8372</v>
      </c>
      <c r="O60" s="162">
        <v>0.90053763440860213</v>
      </c>
      <c r="P60" s="161">
        <v>0.87727055449330782</v>
      </c>
      <c r="Q60" s="160">
        <v>2.3267079915294309E-2</v>
      </c>
      <c r="R60" s="139"/>
      <c r="S60" s="139"/>
    </row>
    <row r="61" spans="1:19" x14ac:dyDescent="0.4">
      <c r="A61" s="169"/>
      <c r="B61" s="169"/>
      <c r="C61" s="168" t="s">
        <v>96</v>
      </c>
      <c r="D61" s="5" t="s">
        <v>0</v>
      </c>
      <c r="E61" s="167" t="s">
        <v>89</v>
      </c>
      <c r="F61" s="6" t="s">
        <v>84</v>
      </c>
      <c r="G61" s="166">
        <v>4239</v>
      </c>
      <c r="H61" s="165">
        <v>4259</v>
      </c>
      <c r="I61" s="164">
        <v>0.99530406198638177</v>
      </c>
      <c r="J61" s="163">
        <v>-20</v>
      </c>
      <c r="K61" s="166">
        <v>5148</v>
      </c>
      <c r="L61" s="165">
        <v>5195</v>
      </c>
      <c r="M61" s="164">
        <v>0.9909528392685274</v>
      </c>
      <c r="N61" s="163">
        <v>-47</v>
      </c>
      <c r="O61" s="162">
        <v>0.82342657342657344</v>
      </c>
      <c r="P61" s="161">
        <v>0.81982675649663139</v>
      </c>
      <c r="Q61" s="160">
        <v>3.5998169299420457E-3</v>
      </c>
      <c r="R61" s="139"/>
      <c r="S61" s="139"/>
    </row>
    <row r="62" spans="1:19" x14ac:dyDescent="0.4">
      <c r="A62" s="169"/>
      <c r="B62" s="169"/>
      <c r="C62" s="168" t="s">
        <v>93</v>
      </c>
      <c r="D62" s="5" t="s">
        <v>0</v>
      </c>
      <c r="E62" s="167" t="s">
        <v>89</v>
      </c>
      <c r="F62" s="6" t="s">
        <v>84</v>
      </c>
      <c r="G62" s="166">
        <v>4575</v>
      </c>
      <c r="H62" s="165">
        <v>4949</v>
      </c>
      <c r="I62" s="164">
        <v>0.92442917761163867</v>
      </c>
      <c r="J62" s="163">
        <v>-374</v>
      </c>
      <c r="K62" s="166">
        <v>5447</v>
      </c>
      <c r="L62" s="165">
        <v>5456</v>
      </c>
      <c r="M62" s="164">
        <v>0.99835043988269789</v>
      </c>
      <c r="N62" s="163">
        <v>-9</v>
      </c>
      <c r="O62" s="162">
        <v>0.83991187809803558</v>
      </c>
      <c r="P62" s="161">
        <v>0.90707478005865105</v>
      </c>
      <c r="Q62" s="160">
        <v>-6.7162901960615473E-2</v>
      </c>
      <c r="R62" s="139"/>
      <c r="S62" s="139"/>
    </row>
    <row r="63" spans="1:19" x14ac:dyDescent="0.4">
      <c r="A63" s="169"/>
      <c r="B63" s="150"/>
      <c r="C63" s="149" t="s">
        <v>97</v>
      </c>
      <c r="D63" s="11" t="s">
        <v>0</v>
      </c>
      <c r="E63" s="147" t="s">
        <v>89</v>
      </c>
      <c r="F63" s="6" t="s">
        <v>88</v>
      </c>
      <c r="G63" s="146">
        <v>0</v>
      </c>
      <c r="H63" s="145">
        <v>93</v>
      </c>
      <c r="I63" s="144">
        <v>0</v>
      </c>
      <c r="J63" s="143">
        <v>-93</v>
      </c>
      <c r="K63" s="146">
        <v>0</v>
      </c>
      <c r="L63" s="145">
        <v>252</v>
      </c>
      <c r="M63" s="144">
        <v>0</v>
      </c>
      <c r="N63" s="143">
        <v>-252</v>
      </c>
      <c r="O63" s="142" t="e">
        <v>#DIV/0!</v>
      </c>
      <c r="P63" s="141">
        <v>0.36904761904761907</v>
      </c>
      <c r="Q63" s="140" t="e">
        <v>#DIV/0!</v>
      </c>
      <c r="R63" s="139"/>
      <c r="S63" s="139"/>
    </row>
    <row r="64" spans="1:19" x14ac:dyDescent="0.4">
      <c r="A64" s="169"/>
      <c r="B64" s="159" t="s">
        <v>1</v>
      </c>
      <c r="C64" s="158"/>
      <c r="D64" s="175"/>
      <c r="E64" s="158"/>
      <c r="F64" s="174"/>
      <c r="G64" s="157">
        <v>8147</v>
      </c>
      <c r="H64" s="156">
        <v>5190</v>
      </c>
      <c r="I64" s="155">
        <v>1.5697495183044317</v>
      </c>
      <c r="J64" s="154">
        <v>2957</v>
      </c>
      <c r="K64" s="157">
        <v>10182</v>
      </c>
      <c r="L64" s="156">
        <v>10028</v>
      </c>
      <c r="M64" s="155">
        <v>1.0153570003988832</v>
      </c>
      <c r="N64" s="154">
        <v>154</v>
      </c>
      <c r="O64" s="153">
        <v>0.80013749754468666</v>
      </c>
      <c r="P64" s="152">
        <v>0.51755085759872355</v>
      </c>
      <c r="Q64" s="151">
        <v>0.28258663994596311</v>
      </c>
      <c r="R64" s="139"/>
      <c r="S64" s="139"/>
    </row>
    <row r="65" spans="1:19" x14ac:dyDescent="0.4">
      <c r="A65" s="169"/>
      <c r="B65" s="169"/>
      <c r="C65" s="168" t="s">
        <v>104</v>
      </c>
      <c r="D65" s="167"/>
      <c r="E65" s="167"/>
      <c r="F65" s="6" t="s">
        <v>84</v>
      </c>
      <c r="G65" s="166">
        <v>1377</v>
      </c>
      <c r="H65" s="165">
        <v>1085</v>
      </c>
      <c r="I65" s="164">
        <v>1.2691244239631336</v>
      </c>
      <c r="J65" s="163">
        <v>292</v>
      </c>
      <c r="K65" s="166">
        <v>1665</v>
      </c>
      <c r="L65" s="165">
        <v>1679</v>
      </c>
      <c r="M65" s="164">
        <v>0.99166170339487791</v>
      </c>
      <c r="N65" s="163">
        <v>-14</v>
      </c>
      <c r="O65" s="162">
        <v>0.82702702702702702</v>
      </c>
      <c r="P65" s="161">
        <v>0.64621798689696253</v>
      </c>
      <c r="Q65" s="160">
        <v>0.18080904013006449</v>
      </c>
      <c r="R65" s="139"/>
      <c r="S65" s="139"/>
    </row>
    <row r="66" spans="1:19" x14ac:dyDescent="0.4">
      <c r="A66" s="169"/>
      <c r="B66" s="169"/>
      <c r="C66" s="168" t="s">
        <v>103</v>
      </c>
      <c r="D66" s="167"/>
      <c r="E66" s="167"/>
      <c r="F66" s="173"/>
      <c r="G66" s="166"/>
      <c r="H66" s="165"/>
      <c r="I66" s="164" t="e">
        <v>#DIV/0!</v>
      </c>
      <c r="J66" s="163">
        <v>0</v>
      </c>
      <c r="K66" s="166"/>
      <c r="L66" s="165"/>
      <c r="M66" s="164" t="e">
        <v>#DIV/0!</v>
      </c>
      <c r="N66" s="163">
        <v>0</v>
      </c>
      <c r="O66" s="162" t="e">
        <v>#DIV/0!</v>
      </c>
      <c r="P66" s="161" t="e">
        <v>#DIV/0!</v>
      </c>
      <c r="Q66" s="160" t="e">
        <v>#DIV/0!</v>
      </c>
      <c r="R66" s="139"/>
      <c r="S66" s="139"/>
    </row>
    <row r="67" spans="1:19" x14ac:dyDescent="0.4">
      <c r="A67" s="169"/>
      <c r="B67" s="169"/>
      <c r="C67" s="168" t="s">
        <v>102</v>
      </c>
      <c r="D67" s="167"/>
      <c r="E67" s="167"/>
      <c r="F67" s="173"/>
      <c r="G67" s="166"/>
      <c r="H67" s="165"/>
      <c r="I67" s="164" t="e">
        <v>#DIV/0!</v>
      </c>
      <c r="J67" s="163">
        <v>0</v>
      </c>
      <c r="K67" s="166"/>
      <c r="L67" s="165"/>
      <c r="M67" s="164" t="e">
        <v>#DIV/0!</v>
      </c>
      <c r="N67" s="163">
        <v>0</v>
      </c>
      <c r="O67" s="162" t="e">
        <v>#DIV/0!</v>
      </c>
      <c r="P67" s="161" t="e">
        <v>#DIV/0!</v>
      </c>
      <c r="Q67" s="160" t="e">
        <v>#DIV/0!</v>
      </c>
      <c r="R67" s="139"/>
      <c r="S67" s="139"/>
    </row>
    <row r="68" spans="1:19" x14ac:dyDescent="0.4">
      <c r="A68" s="169"/>
      <c r="B68" s="169"/>
      <c r="C68" s="222" t="s">
        <v>93</v>
      </c>
      <c r="D68" s="221"/>
      <c r="E68" s="221"/>
      <c r="F68" s="220" t="s">
        <v>84</v>
      </c>
      <c r="G68" s="219">
        <v>88</v>
      </c>
      <c r="H68" s="243">
        <v>0</v>
      </c>
      <c r="I68" s="242" t="e">
        <v>#DIV/0!</v>
      </c>
      <c r="J68" s="241">
        <v>88</v>
      </c>
      <c r="K68" s="219">
        <v>90</v>
      </c>
      <c r="L68" s="243">
        <v>0</v>
      </c>
      <c r="M68" s="242" t="e">
        <v>#DIV/0!</v>
      </c>
      <c r="N68" s="241">
        <v>90</v>
      </c>
      <c r="O68" s="240">
        <v>0.97777777777777775</v>
      </c>
      <c r="P68" s="239" t="e">
        <v>#DIV/0!</v>
      </c>
      <c r="Q68" s="238" t="e">
        <v>#DIV/0!</v>
      </c>
      <c r="R68" s="139"/>
      <c r="S68" s="139"/>
    </row>
    <row r="69" spans="1:19" x14ac:dyDescent="0.4">
      <c r="A69" s="169"/>
      <c r="B69" s="169"/>
      <c r="C69" s="168" t="s">
        <v>101</v>
      </c>
      <c r="D69" s="167"/>
      <c r="E69" s="167"/>
      <c r="F69" s="6" t="s">
        <v>84</v>
      </c>
      <c r="G69" s="166">
        <v>2744</v>
      </c>
      <c r="H69" s="165">
        <v>1823</v>
      </c>
      <c r="I69" s="164">
        <v>1.5052111903455843</v>
      </c>
      <c r="J69" s="163">
        <v>921</v>
      </c>
      <c r="K69" s="166">
        <v>3452</v>
      </c>
      <c r="L69" s="165">
        <v>3347</v>
      </c>
      <c r="M69" s="164">
        <v>1.0313713773528532</v>
      </c>
      <c r="N69" s="163">
        <v>105</v>
      </c>
      <c r="O69" s="162">
        <v>0.79490150637311707</v>
      </c>
      <c r="P69" s="161">
        <v>0.54466686585001489</v>
      </c>
      <c r="Q69" s="160">
        <v>0.25023464052310218</v>
      </c>
      <c r="R69" s="139"/>
      <c r="S69" s="139"/>
    </row>
    <row r="70" spans="1:19" x14ac:dyDescent="0.4">
      <c r="A70" s="150"/>
      <c r="B70" s="150"/>
      <c r="C70" s="149" t="s">
        <v>90</v>
      </c>
      <c r="D70" s="147"/>
      <c r="E70" s="147"/>
      <c r="F70" s="12" t="s">
        <v>84</v>
      </c>
      <c r="G70" s="146">
        <v>3938</v>
      </c>
      <c r="H70" s="145">
        <v>2282</v>
      </c>
      <c r="I70" s="144">
        <v>1.7256792287467133</v>
      </c>
      <c r="J70" s="143">
        <v>1656</v>
      </c>
      <c r="K70" s="146">
        <v>4975</v>
      </c>
      <c r="L70" s="145">
        <v>5002</v>
      </c>
      <c r="M70" s="144">
        <v>0.99460215913634542</v>
      </c>
      <c r="N70" s="143">
        <v>-27</v>
      </c>
      <c r="O70" s="142">
        <v>0.79155778894472362</v>
      </c>
      <c r="P70" s="141">
        <v>0.45621751299480207</v>
      </c>
      <c r="Q70" s="140">
        <v>0.33534027594992155</v>
      </c>
      <c r="R70" s="139"/>
      <c r="S70" s="139"/>
    </row>
    <row r="71" spans="1:19" x14ac:dyDescent="0.4">
      <c r="A71" s="159" t="s">
        <v>100</v>
      </c>
      <c r="B71" s="158" t="s">
        <v>99</v>
      </c>
      <c r="C71" s="158"/>
      <c r="D71" s="158"/>
      <c r="E71" s="158"/>
      <c r="F71" s="158"/>
      <c r="G71" s="157">
        <v>50960</v>
      </c>
      <c r="H71" s="156">
        <v>71089</v>
      </c>
      <c r="I71" s="155">
        <v>0.71684789489231804</v>
      </c>
      <c r="J71" s="154">
        <v>-20129</v>
      </c>
      <c r="K71" s="157">
        <v>64959</v>
      </c>
      <c r="L71" s="156">
        <v>88500</v>
      </c>
      <c r="M71" s="155">
        <v>0.73399999999999999</v>
      </c>
      <c r="N71" s="154">
        <v>-23541</v>
      </c>
      <c r="O71" s="153">
        <v>0.78449483520374386</v>
      </c>
      <c r="P71" s="152">
        <v>0.80326553672316381</v>
      </c>
      <c r="Q71" s="151">
        <v>-1.8770701519419952E-2</v>
      </c>
      <c r="R71" s="139"/>
      <c r="S71" s="139"/>
    </row>
    <row r="72" spans="1:19" x14ac:dyDescent="0.4">
      <c r="A72" s="169"/>
      <c r="B72" s="168"/>
      <c r="C72" s="167" t="s">
        <v>98</v>
      </c>
      <c r="D72" s="167"/>
      <c r="E72" s="167"/>
      <c r="F72" s="6" t="s">
        <v>84</v>
      </c>
      <c r="G72" s="166">
        <v>26092</v>
      </c>
      <c r="H72" s="165">
        <v>22255</v>
      </c>
      <c r="I72" s="164">
        <v>1.1724106942260166</v>
      </c>
      <c r="J72" s="163">
        <v>3837</v>
      </c>
      <c r="K72" s="166">
        <v>32214</v>
      </c>
      <c r="L72" s="165">
        <v>27435</v>
      </c>
      <c r="M72" s="164">
        <v>1.1741935483870967</v>
      </c>
      <c r="N72" s="163">
        <v>4779</v>
      </c>
      <c r="O72" s="162">
        <v>0.80995840317874213</v>
      </c>
      <c r="P72" s="161">
        <v>0.81119008565700745</v>
      </c>
      <c r="Q72" s="160">
        <v>-1.231682478265328E-3</v>
      </c>
      <c r="R72" s="139"/>
      <c r="S72" s="139"/>
    </row>
    <row r="73" spans="1:19" x14ac:dyDescent="0.4">
      <c r="A73" s="169"/>
      <c r="B73" s="168"/>
      <c r="C73" s="167" t="s">
        <v>91</v>
      </c>
      <c r="D73" s="167"/>
      <c r="E73" s="167"/>
      <c r="F73" s="6" t="s">
        <v>84</v>
      </c>
      <c r="G73" s="166">
        <v>0</v>
      </c>
      <c r="H73" s="165">
        <v>8062</v>
      </c>
      <c r="I73" s="164">
        <v>0</v>
      </c>
      <c r="J73" s="163">
        <v>-8062</v>
      </c>
      <c r="K73" s="166">
        <v>0</v>
      </c>
      <c r="L73" s="165">
        <v>10974</v>
      </c>
      <c r="M73" s="164">
        <v>0</v>
      </c>
      <c r="N73" s="163">
        <v>-10974</v>
      </c>
      <c r="O73" s="162" t="e">
        <v>#DIV/0!</v>
      </c>
      <c r="P73" s="161">
        <v>0.73464552578822673</v>
      </c>
      <c r="Q73" s="160" t="e">
        <v>#DIV/0!</v>
      </c>
      <c r="R73" s="139"/>
      <c r="S73" s="139"/>
    </row>
    <row r="74" spans="1:19" x14ac:dyDescent="0.4">
      <c r="A74" s="169"/>
      <c r="B74" s="168"/>
      <c r="C74" s="167" t="s">
        <v>97</v>
      </c>
      <c r="D74" s="167"/>
      <c r="E74" s="167"/>
      <c r="F74" s="6" t="s">
        <v>84</v>
      </c>
      <c r="G74" s="166">
        <v>9988</v>
      </c>
      <c r="H74" s="165">
        <v>14235</v>
      </c>
      <c r="I74" s="164">
        <v>0.70165086055497017</v>
      </c>
      <c r="J74" s="163">
        <v>-4247</v>
      </c>
      <c r="K74" s="166">
        <v>12036</v>
      </c>
      <c r="L74" s="165">
        <v>16461</v>
      </c>
      <c r="M74" s="164">
        <v>0.73118279569892475</v>
      </c>
      <c r="N74" s="163">
        <v>-4425</v>
      </c>
      <c r="O74" s="162">
        <v>0.82984380192755069</v>
      </c>
      <c r="P74" s="161">
        <v>0.86477127756515404</v>
      </c>
      <c r="Q74" s="160">
        <v>-3.4927475637603345E-2</v>
      </c>
      <c r="R74" s="139"/>
      <c r="S74" s="139"/>
    </row>
    <row r="75" spans="1:19" x14ac:dyDescent="0.4">
      <c r="A75" s="169"/>
      <c r="B75" s="168"/>
      <c r="C75" s="167" t="s">
        <v>96</v>
      </c>
      <c r="D75" s="167"/>
      <c r="E75" s="167"/>
      <c r="F75" s="6"/>
      <c r="G75" s="166"/>
      <c r="H75" s="165"/>
      <c r="I75" s="164" t="e">
        <v>#DIV/0!</v>
      </c>
      <c r="J75" s="163">
        <v>0</v>
      </c>
      <c r="K75" s="166"/>
      <c r="L75" s="165"/>
      <c r="M75" s="164" t="e">
        <v>#DIV/0!</v>
      </c>
      <c r="N75" s="163">
        <v>0</v>
      </c>
      <c r="O75" s="162" t="e">
        <v>#DIV/0!</v>
      </c>
      <c r="P75" s="161" t="e">
        <v>#DIV/0!</v>
      </c>
      <c r="Q75" s="160" t="e">
        <v>#DIV/0!</v>
      </c>
      <c r="R75" s="139"/>
      <c r="S75" s="139"/>
    </row>
    <row r="76" spans="1:19" x14ac:dyDescent="0.4">
      <c r="A76" s="169"/>
      <c r="B76" s="168"/>
      <c r="C76" s="167" t="s">
        <v>90</v>
      </c>
      <c r="D76" s="167"/>
      <c r="E76" s="167"/>
      <c r="F76" s="6" t="s">
        <v>84</v>
      </c>
      <c r="G76" s="166">
        <v>4772</v>
      </c>
      <c r="H76" s="165">
        <v>13865</v>
      </c>
      <c r="I76" s="164">
        <v>0.3441759826902272</v>
      </c>
      <c r="J76" s="163">
        <v>-9093</v>
      </c>
      <c r="K76" s="166">
        <v>6018</v>
      </c>
      <c r="L76" s="165">
        <v>16461</v>
      </c>
      <c r="M76" s="164">
        <v>0.36559139784946237</v>
      </c>
      <c r="N76" s="163">
        <v>-10443</v>
      </c>
      <c r="O76" s="162">
        <v>0.79295446992356267</v>
      </c>
      <c r="P76" s="161">
        <v>0.8422939068100358</v>
      </c>
      <c r="Q76" s="160">
        <v>-4.9339436886473131E-2</v>
      </c>
      <c r="R76" s="139"/>
      <c r="S76" s="139"/>
    </row>
    <row r="77" spans="1:19" x14ac:dyDescent="0.4">
      <c r="A77" s="169"/>
      <c r="B77" s="168"/>
      <c r="C77" s="167" t="s">
        <v>95</v>
      </c>
      <c r="D77" s="167"/>
      <c r="E77" s="167"/>
      <c r="F77" s="6" t="s">
        <v>88</v>
      </c>
      <c r="G77" s="166"/>
      <c r="H77" s="165"/>
      <c r="I77" s="164" t="e">
        <v>#DIV/0!</v>
      </c>
      <c r="J77" s="163">
        <v>0</v>
      </c>
      <c r="K77" s="166"/>
      <c r="L77" s="165"/>
      <c r="M77" s="164" t="e">
        <v>#DIV/0!</v>
      </c>
      <c r="N77" s="163">
        <v>0</v>
      </c>
      <c r="O77" s="162" t="e">
        <v>#DIV/0!</v>
      </c>
      <c r="P77" s="161" t="e">
        <v>#DIV/0!</v>
      </c>
      <c r="Q77" s="160" t="e">
        <v>#DIV/0!</v>
      </c>
      <c r="R77" s="139"/>
      <c r="S77" s="139"/>
    </row>
    <row r="78" spans="1:19" x14ac:dyDescent="0.4">
      <c r="A78" s="169"/>
      <c r="B78" s="168"/>
      <c r="C78" s="167" t="s">
        <v>94</v>
      </c>
      <c r="D78" s="167"/>
      <c r="E78" s="167"/>
      <c r="F78" s="6"/>
      <c r="G78" s="166"/>
      <c r="H78" s="165"/>
      <c r="I78" s="164" t="e">
        <v>#DIV/0!</v>
      </c>
      <c r="J78" s="163">
        <v>0</v>
      </c>
      <c r="K78" s="166"/>
      <c r="L78" s="165"/>
      <c r="M78" s="164" t="e">
        <v>#DIV/0!</v>
      </c>
      <c r="N78" s="163">
        <v>0</v>
      </c>
      <c r="O78" s="162" t="e">
        <v>#DIV/0!</v>
      </c>
      <c r="P78" s="161" t="e">
        <v>#DIV/0!</v>
      </c>
      <c r="Q78" s="160" t="e">
        <v>#DIV/0!</v>
      </c>
      <c r="R78" s="139"/>
      <c r="S78" s="139"/>
    </row>
    <row r="79" spans="1:19" x14ac:dyDescent="0.4">
      <c r="A79" s="169"/>
      <c r="B79" s="168"/>
      <c r="C79" s="167" t="s">
        <v>93</v>
      </c>
      <c r="D79" s="167"/>
      <c r="E79" s="167"/>
      <c r="F79" s="6" t="s">
        <v>84</v>
      </c>
      <c r="G79" s="166">
        <v>4492</v>
      </c>
      <c r="H79" s="165">
        <v>8984</v>
      </c>
      <c r="I79" s="164">
        <v>0.5</v>
      </c>
      <c r="J79" s="163">
        <v>-4492</v>
      </c>
      <c r="K79" s="166">
        <v>5487</v>
      </c>
      <c r="L79" s="165">
        <v>10797</v>
      </c>
      <c r="M79" s="164">
        <v>0.50819672131147542</v>
      </c>
      <c r="N79" s="163">
        <v>-5310</v>
      </c>
      <c r="O79" s="162">
        <v>0.81866229269181701</v>
      </c>
      <c r="P79" s="161">
        <v>0.83208298601463371</v>
      </c>
      <c r="Q79" s="160">
        <v>-1.3420693322816701E-2</v>
      </c>
      <c r="R79" s="139"/>
      <c r="S79" s="139"/>
    </row>
    <row r="80" spans="1:19" x14ac:dyDescent="0.4">
      <c r="A80" s="169"/>
      <c r="B80" s="172"/>
      <c r="C80" s="171" t="s">
        <v>92</v>
      </c>
      <c r="D80" s="171"/>
      <c r="E80" s="171"/>
      <c r="F80" s="7" t="s">
        <v>84</v>
      </c>
      <c r="G80" s="170">
        <v>3874</v>
      </c>
      <c r="H80" s="233">
        <v>0</v>
      </c>
      <c r="I80" s="232" t="e">
        <v>#DIV/0!</v>
      </c>
      <c r="J80" s="231">
        <v>3874</v>
      </c>
      <c r="K80" s="170">
        <v>5487</v>
      </c>
      <c r="L80" s="165">
        <v>0</v>
      </c>
      <c r="M80" s="164" t="e">
        <v>#DIV/0!</v>
      </c>
      <c r="N80" s="163">
        <v>5487</v>
      </c>
      <c r="O80" s="162">
        <v>0.70603244031346823</v>
      </c>
      <c r="P80" s="161" t="e">
        <v>#DIV/0!</v>
      </c>
      <c r="Q80" s="160" t="e">
        <v>#DIV/0!</v>
      </c>
      <c r="R80" s="139"/>
      <c r="S80" s="139"/>
    </row>
    <row r="81" spans="1:19" x14ac:dyDescent="0.4">
      <c r="A81" s="169"/>
      <c r="B81" s="172"/>
      <c r="C81" s="171" t="s">
        <v>256</v>
      </c>
      <c r="D81" s="171"/>
      <c r="E81" s="171"/>
      <c r="F81" s="7" t="s">
        <v>88</v>
      </c>
      <c r="G81" s="166"/>
      <c r="H81" s="165">
        <v>0</v>
      </c>
      <c r="I81" s="164" t="e">
        <v>#DIV/0!</v>
      </c>
      <c r="J81" s="163">
        <v>0</v>
      </c>
      <c r="K81" s="166"/>
      <c r="L81" s="165">
        <v>0</v>
      </c>
      <c r="M81" s="164" t="e">
        <v>#DIV/0!</v>
      </c>
      <c r="N81" s="163">
        <v>0</v>
      </c>
      <c r="O81" s="162" t="e">
        <v>#DIV/0!</v>
      </c>
      <c r="P81" s="161" t="e">
        <v>#DIV/0!</v>
      </c>
      <c r="Q81" s="160" t="e">
        <v>#DIV/0!</v>
      </c>
      <c r="R81" s="139"/>
      <c r="S81" s="139"/>
    </row>
    <row r="82" spans="1:19" x14ac:dyDescent="0.4">
      <c r="A82" s="169"/>
      <c r="B82" s="222"/>
      <c r="C82" s="221" t="s">
        <v>342</v>
      </c>
      <c r="D82" s="221"/>
      <c r="E82" s="221"/>
      <c r="F82" s="220" t="s">
        <v>84</v>
      </c>
      <c r="G82" s="166">
        <v>1742</v>
      </c>
      <c r="H82" s="165">
        <v>0</v>
      </c>
      <c r="I82" s="164" t="e">
        <v>#DIV/0!</v>
      </c>
      <c r="J82" s="163">
        <v>1742</v>
      </c>
      <c r="K82" s="166">
        <v>3717</v>
      </c>
      <c r="L82" s="165">
        <v>0</v>
      </c>
      <c r="M82" s="164" t="e">
        <v>#DIV/0!</v>
      </c>
      <c r="N82" s="163">
        <v>3717</v>
      </c>
      <c r="O82" s="162">
        <v>0.46865751950497714</v>
      </c>
      <c r="P82" s="161" t="e">
        <v>#DIV/0!</v>
      </c>
      <c r="Q82" s="160" t="e">
        <v>#DIV/0!</v>
      </c>
      <c r="R82" s="139"/>
      <c r="S82" s="139"/>
    </row>
    <row r="83" spans="1:19" x14ac:dyDescent="0.4">
      <c r="A83" s="169"/>
      <c r="B83" s="172"/>
      <c r="C83" s="171" t="s">
        <v>91</v>
      </c>
      <c r="D83" s="10" t="s">
        <v>0</v>
      </c>
      <c r="E83" s="171" t="s">
        <v>89</v>
      </c>
      <c r="F83" s="7" t="s">
        <v>88</v>
      </c>
      <c r="G83" s="166">
        <v>0</v>
      </c>
      <c r="H83" s="165">
        <v>2308</v>
      </c>
      <c r="I83" s="164">
        <v>0</v>
      </c>
      <c r="J83" s="163">
        <v>-2308</v>
      </c>
      <c r="K83" s="166">
        <v>0</v>
      </c>
      <c r="L83" s="165">
        <v>4071</v>
      </c>
      <c r="M83" s="164">
        <v>0</v>
      </c>
      <c r="N83" s="163">
        <v>-4071</v>
      </c>
      <c r="O83" s="162" t="e">
        <v>#DIV/0!</v>
      </c>
      <c r="P83" s="161">
        <v>0.56693687054777697</v>
      </c>
      <c r="Q83" s="160" t="e">
        <v>#DIV/0!</v>
      </c>
      <c r="R83" s="139"/>
      <c r="S83" s="139"/>
    </row>
    <row r="84" spans="1:19" x14ac:dyDescent="0.4">
      <c r="A84" s="150"/>
      <c r="B84" s="149"/>
      <c r="C84" s="147" t="s">
        <v>90</v>
      </c>
      <c r="D84" s="11" t="s">
        <v>0</v>
      </c>
      <c r="E84" s="147" t="s">
        <v>89</v>
      </c>
      <c r="F84" s="6" t="s">
        <v>88</v>
      </c>
      <c r="G84" s="146">
        <v>0</v>
      </c>
      <c r="H84" s="145">
        <v>1380</v>
      </c>
      <c r="I84" s="144">
        <v>0</v>
      </c>
      <c r="J84" s="143">
        <v>-1380</v>
      </c>
      <c r="K84" s="146">
        <v>0</v>
      </c>
      <c r="L84" s="145">
        <v>2301</v>
      </c>
      <c r="M84" s="144">
        <v>0</v>
      </c>
      <c r="N84" s="143">
        <v>-2301</v>
      </c>
      <c r="O84" s="142" t="e">
        <v>#DIV/0!</v>
      </c>
      <c r="P84" s="141">
        <v>0.59973924380704047</v>
      </c>
      <c r="Q84" s="140" t="e">
        <v>#DIV/0!</v>
      </c>
      <c r="R84" s="139"/>
      <c r="S84" s="139"/>
    </row>
    <row r="85" spans="1:19" x14ac:dyDescent="0.4">
      <c r="A85" s="159" t="s">
        <v>87</v>
      </c>
      <c r="B85" s="158" t="s">
        <v>86</v>
      </c>
      <c r="C85" s="158"/>
      <c r="D85" s="158"/>
      <c r="E85" s="158"/>
      <c r="F85" s="158"/>
      <c r="G85" s="157">
        <v>0</v>
      </c>
      <c r="H85" s="156">
        <v>77</v>
      </c>
      <c r="I85" s="155">
        <v>0</v>
      </c>
      <c r="J85" s="154">
        <v>-77</v>
      </c>
      <c r="K85" s="157">
        <v>0</v>
      </c>
      <c r="L85" s="156">
        <v>162</v>
      </c>
      <c r="M85" s="155">
        <v>0</v>
      </c>
      <c r="N85" s="154">
        <v>-162</v>
      </c>
      <c r="O85" s="153" t="e">
        <v>#DIV/0!</v>
      </c>
      <c r="P85" s="152">
        <v>0.47530864197530864</v>
      </c>
      <c r="Q85" s="151" t="e">
        <v>#DIV/0!</v>
      </c>
      <c r="R85" s="139"/>
      <c r="S85" s="139"/>
    </row>
    <row r="86" spans="1:19" ht="18.75" x14ac:dyDescent="0.4">
      <c r="A86" s="150"/>
      <c r="B86" s="149"/>
      <c r="C86" s="148" t="s">
        <v>85</v>
      </c>
      <c r="D86" s="147"/>
      <c r="E86" s="147"/>
      <c r="F86" s="12" t="s">
        <v>84</v>
      </c>
      <c r="G86" s="146">
        <v>0</v>
      </c>
      <c r="H86" s="145">
        <v>77</v>
      </c>
      <c r="I86" s="144">
        <v>0</v>
      </c>
      <c r="J86" s="143">
        <v>-77</v>
      </c>
      <c r="K86" s="146">
        <v>0</v>
      </c>
      <c r="L86" s="145">
        <v>162</v>
      </c>
      <c r="M86" s="144">
        <v>0</v>
      </c>
      <c r="N86" s="143">
        <v>-162</v>
      </c>
      <c r="O86" s="142" t="e">
        <v>#DIV/0!</v>
      </c>
      <c r="P86" s="141">
        <v>0.47530864197530864</v>
      </c>
      <c r="Q86" s="140" t="e">
        <v>#DIV/0!</v>
      </c>
      <c r="R86" s="139"/>
      <c r="S86" s="139"/>
    </row>
    <row r="87" spans="1:19" x14ac:dyDescent="0.4">
      <c r="G87" s="138"/>
      <c r="H87" s="138"/>
      <c r="I87" s="138"/>
      <c r="J87" s="138"/>
      <c r="K87" s="138"/>
      <c r="L87" s="138"/>
      <c r="M87" s="138"/>
      <c r="N87" s="138"/>
      <c r="O87" s="137"/>
      <c r="P87" s="137"/>
      <c r="Q87" s="137"/>
    </row>
    <row r="88" spans="1:19" x14ac:dyDescent="0.4">
      <c r="C88" s="8" t="s">
        <v>83</v>
      </c>
    </row>
    <row r="89" spans="1:19" x14ac:dyDescent="0.4">
      <c r="C89" s="9" t="s">
        <v>82</v>
      </c>
    </row>
    <row r="90" spans="1:19" x14ac:dyDescent="0.4">
      <c r="C90" s="8" t="s">
        <v>81</v>
      </c>
    </row>
    <row r="91" spans="1:19" x14ac:dyDescent="0.4">
      <c r="C91" s="8" t="s">
        <v>80</v>
      </c>
    </row>
    <row r="92" spans="1:19" x14ac:dyDescent="0.4">
      <c r="C92" s="8" t="s">
        <v>79</v>
      </c>
    </row>
  </sheetData>
  <mergeCells count="15">
    <mergeCell ref="A1:D1"/>
    <mergeCell ref="A3:F4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</mergeCells>
  <phoneticPr fontId="3"/>
  <hyperlinks>
    <hyperlink ref="A1" location="'R3'!A1" display="令和３年度"/>
    <hyperlink ref="A1:D1" location="'h26'!A1" display="'h26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6"/>
  <sheetViews>
    <sheetView showGridLines="0" zoomScale="90" zoomScaleNormal="90" workbookViewId="0">
      <pane xSplit="6" ySplit="5" topLeftCell="G6" activePane="bottomRight" state="frozen"/>
      <selection activeCell="A2" sqref="A2:A3"/>
      <selection pane="topRight" activeCell="A2" sqref="A2:A3"/>
      <selection pane="bottomLeft" activeCell="A2" sqref="A2:A3"/>
      <selection pane="bottomRight" sqref="A1:D1"/>
    </sheetView>
  </sheetViews>
  <sheetFormatPr defaultRowHeight="13.5" x14ac:dyDescent="0.4"/>
  <cols>
    <col min="1" max="1" width="2.125" style="136" customWidth="1"/>
    <col min="2" max="2" width="1.125" style="136" customWidth="1"/>
    <col min="3" max="3" width="6.75" style="136" customWidth="1"/>
    <col min="4" max="4" width="2.625" style="136" bestFit="1" customWidth="1"/>
    <col min="5" max="5" width="7.125" style="136" bestFit="1" customWidth="1"/>
    <col min="6" max="6" width="6.375" style="136" customWidth="1"/>
    <col min="7" max="8" width="12.75" style="136" bestFit="1" customWidth="1"/>
    <col min="9" max="9" width="7.625" style="136" customWidth="1"/>
    <col min="10" max="10" width="9.625" style="136" customWidth="1"/>
    <col min="11" max="12" width="12.75" style="136" bestFit="1" customWidth="1"/>
    <col min="13" max="13" width="7.625" style="136" customWidth="1"/>
    <col min="14" max="16" width="9.625" style="136" customWidth="1"/>
    <col min="17" max="17" width="8.625" style="136" customWidth="1"/>
    <col min="18" max="16384" width="9" style="136"/>
  </cols>
  <sheetData>
    <row r="1" spans="1:19" ht="17.25" customHeight="1" thickBot="1" x14ac:dyDescent="0.45">
      <c r="A1" s="281" t="str">
        <f>'h26'!A1</f>
        <v>平成26年度</v>
      </c>
      <c r="B1" s="281"/>
      <c r="C1" s="281"/>
      <c r="D1" s="281"/>
      <c r="E1" s="89"/>
      <c r="F1" s="89"/>
      <c r="G1" s="89"/>
      <c r="H1" s="89"/>
      <c r="I1" s="89"/>
      <c r="J1" s="92" t="str">
        <f ca="1">RIGHT(CELL("filename",$A$1),LEN(CELL("filename",$A$1))-FIND("]",CELL("filename",$A$1)))</f>
        <v>３月（上旬）</v>
      </c>
      <c r="K1" s="93" t="s">
        <v>72</v>
      </c>
      <c r="L1" s="89"/>
      <c r="M1" s="89"/>
      <c r="N1" s="89"/>
      <c r="O1" s="89"/>
      <c r="P1" s="89"/>
      <c r="Q1" s="89"/>
    </row>
    <row r="2" spans="1:19" x14ac:dyDescent="0.4">
      <c r="A2" s="299">
        <v>27</v>
      </c>
      <c r="B2" s="284"/>
      <c r="C2" s="1">
        <v>2015</v>
      </c>
      <c r="D2" s="2" t="s">
        <v>141</v>
      </c>
      <c r="E2" s="2">
        <v>3</v>
      </c>
      <c r="F2" s="2" t="s">
        <v>140</v>
      </c>
      <c r="G2" s="291" t="s">
        <v>139</v>
      </c>
      <c r="H2" s="284"/>
      <c r="I2" s="284"/>
      <c r="J2" s="292"/>
      <c r="K2" s="284" t="s">
        <v>138</v>
      </c>
      <c r="L2" s="284"/>
      <c r="M2" s="284"/>
      <c r="N2" s="284"/>
      <c r="O2" s="291" t="s">
        <v>137</v>
      </c>
      <c r="P2" s="284"/>
      <c r="Q2" s="302"/>
    </row>
    <row r="3" spans="1:19" x14ac:dyDescent="0.4">
      <c r="A3" s="295" t="s">
        <v>136</v>
      </c>
      <c r="B3" s="296"/>
      <c r="C3" s="296"/>
      <c r="D3" s="296"/>
      <c r="E3" s="296"/>
      <c r="F3" s="296"/>
      <c r="G3" s="293" t="s">
        <v>396</v>
      </c>
      <c r="H3" s="287" t="s">
        <v>395</v>
      </c>
      <c r="I3" s="289" t="s">
        <v>133</v>
      </c>
      <c r="J3" s="290"/>
      <c r="K3" s="285" t="s">
        <v>396</v>
      </c>
      <c r="L3" s="287" t="s">
        <v>395</v>
      </c>
      <c r="M3" s="289" t="s">
        <v>133</v>
      </c>
      <c r="N3" s="290"/>
      <c r="O3" s="303" t="s">
        <v>396</v>
      </c>
      <c r="P3" s="282" t="s">
        <v>395</v>
      </c>
      <c r="Q3" s="300" t="s">
        <v>131</v>
      </c>
    </row>
    <row r="4" spans="1:19" ht="14.25" thickBot="1" x14ac:dyDescent="0.45">
      <c r="A4" s="297"/>
      <c r="B4" s="298"/>
      <c r="C4" s="298"/>
      <c r="D4" s="298"/>
      <c r="E4" s="298"/>
      <c r="F4" s="298"/>
      <c r="G4" s="294"/>
      <c r="H4" s="288"/>
      <c r="I4" s="3" t="s">
        <v>132</v>
      </c>
      <c r="J4" s="4" t="s">
        <v>131</v>
      </c>
      <c r="K4" s="286"/>
      <c r="L4" s="288"/>
      <c r="M4" s="3" t="s">
        <v>132</v>
      </c>
      <c r="N4" s="4" t="s">
        <v>131</v>
      </c>
      <c r="O4" s="304"/>
      <c r="P4" s="283"/>
      <c r="Q4" s="301"/>
    </row>
    <row r="5" spans="1:19" x14ac:dyDescent="0.4">
      <c r="A5" s="176" t="s">
        <v>130</v>
      </c>
      <c r="B5" s="195"/>
      <c r="C5" s="195"/>
      <c r="D5" s="195"/>
      <c r="E5" s="195"/>
      <c r="F5" s="195"/>
      <c r="G5" s="194">
        <v>169067</v>
      </c>
      <c r="H5" s="193">
        <v>167850</v>
      </c>
      <c r="I5" s="192">
        <v>1.0072505212987786</v>
      </c>
      <c r="J5" s="191">
        <v>1217</v>
      </c>
      <c r="K5" s="194">
        <v>218703</v>
      </c>
      <c r="L5" s="193">
        <v>210351</v>
      </c>
      <c r="M5" s="192">
        <v>1.0397050643923726</v>
      </c>
      <c r="N5" s="191">
        <v>8352</v>
      </c>
      <c r="O5" s="190">
        <v>0.77304380826966246</v>
      </c>
      <c r="P5" s="189">
        <v>0.79795199452343935</v>
      </c>
      <c r="Q5" s="188">
        <v>-2.4908186253776887E-2</v>
      </c>
      <c r="R5" s="139"/>
      <c r="S5" s="139"/>
    </row>
    <row r="6" spans="1:19" x14ac:dyDescent="0.4">
      <c r="A6" s="159" t="s">
        <v>129</v>
      </c>
      <c r="B6" s="158" t="s">
        <v>128</v>
      </c>
      <c r="C6" s="158"/>
      <c r="D6" s="158"/>
      <c r="E6" s="158"/>
      <c r="F6" s="158"/>
      <c r="G6" s="157">
        <v>66476</v>
      </c>
      <c r="H6" s="156">
        <v>68684</v>
      </c>
      <c r="I6" s="155">
        <v>0.96785277502766287</v>
      </c>
      <c r="J6" s="154">
        <v>-2208</v>
      </c>
      <c r="K6" s="177">
        <v>85908</v>
      </c>
      <c r="L6" s="156">
        <v>84741</v>
      </c>
      <c r="M6" s="155">
        <v>1.013771373951216</v>
      </c>
      <c r="N6" s="154">
        <v>1167</v>
      </c>
      <c r="O6" s="153">
        <v>0.77380453508404334</v>
      </c>
      <c r="P6" s="152">
        <v>0.81051675104140852</v>
      </c>
      <c r="Q6" s="151">
        <v>-3.671221595736518E-2</v>
      </c>
      <c r="R6" s="139"/>
      <c r="S6" s="139"/>
    </row>
    <row r="7" spans="1:19" x14ac:dyDescent="0.4">
      <c r="A7" s="169"/>
      <c r="B7" s="159" t="s">
        <v>127</v>
      </c>
      <c r="C7" s="158"/>
      <c r="D7" s="158"/>
      <c r="E7" s="158"/>
      <c r="F7" s="158"/>
      <c r="G7" s="157">
        <v>42120</v>
      </c>
      <c r="H7" s="156">
        <v>43586</v>
      </c>
      <c r="I7" s="155">
        <v>0.96636534667094942</v>
      </c>
      <c r="J7" s="154">
        <v>-1466</v>
      </c>
      <c r="K7" s="157">
        <v>56978</v>
      </c>
      <c r="L7" s="156">
        <v>54244</v>
      </c>
      <c r="M7" s="155">
        <v>1.050401887766389</v>
      </c>
      <c r="N7" s="154">
        <v>2734</v>
      </c>
      <c r="O7" s="153">
        <v>0.73923268629997541</v>
      </c>
      <c r="P7" s="152">
        <v>0.80351743971683509</v>
      </c>
      <c r="Q7" s="151">
        <v>-6.4284753416859686E-2</v>
      </c>
      <c r="R7" s="139"/>
      <c r="S7" s="139"/>
    </row>
    <row r="8" spans="1:19" x14ac:dyDescent="0.4">
      <c r="A8" s="169"/>
      <c r="B8" s="169"/>
      <c r="C8" s="168" t="s">
        <v>98</v>
      </c>
      <c r="D8" s="5"/>
      <c r="E8" s="167"/>
      <c r="F8" s="6" t="s">
        <v>84</v>
      </c>
      <c r="G8" s="200">
        <v>34940</v>
      </c>
      <c r="H8" s="199">
        <v>38277</v>
      </c>
      <c r="I8" s="164">
        <v>0.91281970896360742</v>
      </c>
      <c r="J8" s="163">
        <v>-3337</v>
      </c>
      <c r="K8" s="200">
        <v>46978</v>
      </c>
      <c r="L8" s="199">
        <v>47884</v>
      </c>
      <c r="M8" s="164">
        <v>0.98107927491437641</v>
      </c>
      <c r="N8" s="163">
        <v>-906</v>
      </c>
      <c r="O8" s="162">
        <v>0.7437523947379624</v>
      </c>
      <c r="P8" s="161">
        <v>0.79936930916381255</v>
      </c>
      <c r="Q8" s="160">
        <v>-5.561691442585015E-2</v>
      </c>
      <c r="R8" s="139"/>
      <c r="S8" s="139"/>
    </row>
    <row r="9" spans="1:19" x14ac:dyDescent="0.4">
      <c r="A9" s="169"/>
      <c r="B9" s="169"/>
      <c r="C9" s="168" t="s">
        <v>112</v>
      </c>
      <c r="D9" s="167"/>
      <c r="E9" s="167"/>
      <c r="F9" s="6" t="s">
        <v>84</v>
      </c>
      <c r="G9" s="200">
        <v>7180</v>
      </c>
      <c r="H9" s="199">
        <v>4647</v>
      </c>
      <c r="I9" s="164">
        <v>1.5450828491499893</v>
      </c>
      <c r="J9" s="163">
        <v>2533</v>
      </c>
      <c r="K9" s="200">
        <v>10000</v>
      </c>
      <c r="L9" s="199">
        <v>5000</v>
      </c>
      <c r="M9" s="164">
        <v>2</v>
      </c>
      <c r="N9" s="163">
        <v>5000</v>
      </c>
      <c r="O9" s="162">
        <v>0.71799999999999997</v>
      </c>
      <c r="P9" s="161">
        <v>0.9294</v>
      </c>
      <c r="Q9" s="160">
        <v>-0.21140000000000003</v>
      </c>
      <c r="R9" s="139"/>
      <c r="S9" s="139"/>
    </row>
    <row r="10" spans="1:19" x14ac:dyDescent="0.4">
      <c r="A10" s="169"/>
      <c r="B10" s="169"/>
      <c r="C10" s="168" t="s">
        <v>96</v>
      </c>
      <c r="D10" s="167"/>
      <c r="E10" s="167"/>
      <c r="F10" s="173"/>
      <c r="G10" s="200"/>
      <c r="H10" s="199"/>
      <c r="I10" s="164" t="e">
        <v>#DIV/0!</v>
      </c>
      <c r="J10" s="163">
        <v>0</v>
      </c>
      <c r="K10" s="200"/>
      <c r="L10" s="199"/>
      <c r="M10" s="164" t="e">
        <v>#DIV/0!</v>
      </c>
      <c r="N10" s="163">
        <v>0</v>
      </c>
      <c r="O10" s="162" t="e">
        <v>#DIV/0!</v>
      </c>
      <c r="P10" s="161" t="e">
        <v>#DIV/0!</v>
      </c>
      <c r="Q10" s="160" t="e">
        <v>#DIV/0!</v>
      </c>
      <c r="R10" s="139"/>
      <c r="S10" s="139"/>
    </row>
    <row r="11" spans="1:19" x14ac:dyDescent="0.4">
      <c r="A11" s="169"/>
      <c r="B11" s="169"/>
      <c r="C11" s="168" t="s">
        <v>97</v>
      </c>
      <c r="D11" s="167"/>
      <c r="E11" s="167"/>
      <c r="F11" s="173"/>
      <c r="G11" s="200"/>
      <c r="H11" s="199"/>
      <c r="I11" s="164" t="e">
        <v>#DIV/0!</v>
      </c>
      <c r="J11" s="163">
        <v>0</v>
      </c>
      <c r="K11" s="200"/>
      <c r="L11" s="199"/>
      <c r="M11" s="164" t="e">
        <v>#DIV/0!</v>
      </c>
      <c r="N11" s="163">
        <v>0</v>
      </c>
      <c r="O11" s="162" t="e">
        <v>#DIV/0!</v>
      </c>
      <c r="P11" s="161" t="e">
        <v>#DIV/0!</v>
      </c>
      <c r="Q11" s="160" t="e">
        <v>#DIV/0!</v>
      </c>
      <c r="R11" s="139"/>
      <c r="S11" s="139"/>
    </row>
    <row r="12" spans="1:19" x14ac:dyDescent="0.4">
      <c r="A12" s="169"/>
      <c r="B12" s="169"/>
      <c r="C12" s="168" t="s">
        <v>93</v>
      </c>
      <c r="D12" s="167"/>
      <c r="E12" s="167"/>
      <c r="F12" s="173"/>
      <c r="G12" s="200"/>
      <c r="H12" s="199"/>
      <c r="I12" s="164" t="e">
        <v>#DIV/0!</v>
      </c>
      <c r="J12" s="163">
        <v>0</v>
      </c>
      <c r="K12" s="200"/>
      <c r="L12" s="199"/>
      <c r="M12" s="164" t="e">
        <v>#DIV/0!</v>
      </c>
      <c r="N12" s="163">
        <v>0</v>
      </c>
      <c r="O12" s="162" t="e">
        <v>#DIV/0!</v>
      </c>
      <c r="P12" s="161" t="e">
        <v>#DIV/0!</v>
      </c>
      <c r="Q12" s="160" t="e">
        <v>#DIV/0!</v>
      </c>
      <c r="R12" s="139"/>
      <c r="S12" s="139"/>
    </row>
    <row r="13" spans="1:19" x14ac:dyDescent="0.4">
      <c r="A13" s="169"/>
      <c r="B13" s="169"/>
      <c r="C13" s="168" t="s">
        <v>299</v>
      </c>
      <c r="D13" s="167"/>
      <c r="E13" s="167"/>
      <c r="F13" s="6" t="s">
        <v>84</v>
      </c>
      <c r="G13" s="200">
        <v>0</v>
      </c>
      <c r="H13" s="199">
        <v>662</v>
      </c>
      <c r="I13" s="164">
        <v>0</v>
      </c>
      <c r="J13" s="163">
        <v>-662</v>
      </c>
      <c r="K13" s="200">
        <v>0</v>
      </c>
      <c r="L13" s="199">
        <v>1360</v>
      </c>
      <c r="M13" s="164">
        <v>0</v>
      </c>
      <c r="N13" s="163">
        <v>-1360</v>
      </c>
      <c r="O13" s="162" t="e">
        <v>#DIV/0!</v>
      </c>
      <c r="P13" s="161">
        <v>0.48676470588235293</v>
      </c>
      <c r="Q13" s="160" t="e">
        <v>#DIV/0!</v>
      </c>
      <c r="R13" s="139"/>
      <c r="S13" s="139"/>
    </row>
    <row r="14" spans="1:19" x14ac:dyDescent="0.4">
      <c r="A14" s="169"/>
      <c r="B14" s="169"/>
      <c r="C14" s="168" t="s">
        <v>110</v>
      </c>
      <c r="D14" s="167"/>
      <c r="E14" s="167"/>
      <c r="F14" s="173"/>
      <c r="G14" s="200"/>
      <c r="H14" s="199"/>
      <c r="I14" s="164" t="e">
        <v>#DIV/0!</v>
      </c>
      <c r="J14" s="163">
        <v>0</v>
      </c>
      <c r="K14" s="200"/>
      <c r="L14" s="199"/>
      <c r="M14" s="164" t="e">
        <v>#DIV/0!</v>
      </c>
      <c r="N14" s="163">
        <v>0</v>
      </c>
      <c r="O14" s="162" t="e">
        <v>#DIV/0!</v>
      </c>
      <c r="P14" s="161" t="e">
        <v>#DIV/0!</v>
      </c>
      <c r="Q14" s="160" t="e">
        <v>#DIV/0!</v>
      </c>
      <c r="R14" s="139"/>
      <c r="S14" s="139"/>
    </row>
    <row r="15" spans="1:19" x14ac:dyDescent="0.4">
      <c r="A15" s="169"/>
      <c r="B15" s="169"/>
      <c r="C15" s="168" t="s">
        <v>90</v>
      </c>
      <c r="D15" s="167"/>
      <c r="E15" s="167"/>
      <c r="F15" s="173"/>
      <c r="G15" s="200"/>
      <c r="H15" s="199"/>
      <c r="I15" s="164" t="e">
        <v>#DIV/0!</v>
      </c>
      <c r="J15" s="163">
        <v>0</v>
      </c>
      <c r="K15" s="200"/>
      <c r="L15" s="199"/>
      <c r="M15" s="164" t="e">
        <v>#DIV/0!</v>
      </c>
      <c r="N15" s="163">
        <v>0</v>
      </c>
      <c r="O15" s="162" t="e">
        <v>#DIV/0!</v>
      </c>
      <c r="P15" s="161" t="e">
        <v>#DIV/0!</v>
      </c>
      <c r="Q15" s="160" t="e">
        <v>#DIV/0!</v>
      </c>
      <c r="R15" s="139"/>
      <c r="S15" s="139"/>
    </row>
    <row r="16" spans="1:19" x14ac:dyDescent="0.4">
      <c r="A16" s="169"/>
      <c r="B16" s="169"/>
      <c r="C16" s="149" t="s">
        <v>126</v>
      </c>
      <c r="D16" s="147"/>
      <c r="E16" s="147"/>
      <c r="F16" s="187"/>
      <c r="G16" s="198"/>
      <c r="H16" s="197"/>
      <c r="I16" s="144" t="e">
        <v>#DIV/0!</v>
      </c>
      <c r="J16" s="143">
        <v>0</v>
      </c>
      <c r="K16" s="198"/>
      <c r="L16" s="197"/>
      <c r="M16" s="144" t="e">
        <v>#DIV/0!</v>
      </c>
      <c r="N16" s="143">
        <v>0</v>
      </c>
      <c r="O16" s="142" t="e">
        <v>#DIV/0!</v>
      </c>
      <c r="P16" s="141" t="e">
        <v>#DIV/0!</v>
      </c>
      <c r="Q16" s="140" t="e">
        <v>#DIV/0!</v>
      </c>
      <c r="R16" s="139"/>
      <c r="S16" s="139"/>
    </row>
    <row r="17" spans="1:19" x14ac:dyDescent="0.4">
      <c r="A17" s="169"/>
      <c r="B17" s="159" t="s">
        <v>125</v>
      </c>
      <c r="C17" s="158"/>
      <c r="D17" s="158"/>
      <c r="E17" s="158"/>
      <c r="F17" s="174"/>
      <c r="G17" s="157">
        <v>23706</v>
      </c>
      <c r="H17" s="156">
        <v>24520</v>
      </c>
      <c r="I17" s="155">
        <v>0.96680261011419255</v>
      </c>
      <c r="J17" s="154">
        <v>-814</v>
      </c>
      <c r="K17" s="157">
        <v>27700</v>
      </c>
      <c r="L17" s="156">
        <v>29245</v>
      </c>
      <c r="M17" s="155">
        <v>0.94717045648828857</v>
      </c>
      <c r="N17" s="154">
        <v>-1545</v>
      </c>
      <c r="O17" s="153">
        <v>0.85581227436823104</v>
      </c>
      <c r="P17" s="152">
        <v>0.83843392032826125</v>
      </c>
      <c r="Q17" s="151">
        <v>1.737835403996979E-2</v>
      </c>
      <c r="R17" s="139"/>
      <c r="S17" s="139"/>
    </row>
    <row r="18" spans="1:19" x14ac:dyDescent="0.4">
      <c r="A18" s="169"/>
      <c r="B18" s="169"/>
      <c r="C18" s="168" t="s">
        <v>98</v>
      </c>
      <c r="D18" s="167"/>
      <c r="E18" s="167"/>
      <c r="F18" s="173"/>
      <c r="G18" s="166"/>
      <c r="H18" s="165"/>
      <c r="I18" s="164" t="e">
        <v>#DIV/0!</v>
      </c>
      <c r="J18" s="163">
        <v>0</v>
      </c>
      <c r="K18" s="166"/>
      <c r="L18" s="165"/>
      <c r="M18" s="164" t="e">
        <v>#DIV/0!</v>
      </c>
      <c r="N18" s="163">
        <v>0</v>
      </c>
      <c r="O18" s="162" t="e">
        <v>#DIV/0!</v>
      </c>
      <c r="P18" s="161" t="e">
        <v>#DIV/0!</v>
      </c>
      <c r="Q18" s="160" t="e">
        <v>#DIV/0!</v>
      </c>
      <c r="R18" s="139"/>
      <c r="S18" s="139"/>
    </row>
    <row r="19" spans="1:19" x14ac:dyDescent="0.4">
      <c r="A19" s="169"/>
      <c r="B19" s="169"/>
      <c r="C19" s="168" t="s">
        <v>96</v>
      </c>
      <c r="D19" s="167"/>
      <c r="E19" s="167"/>
      <c r="F19" s="6" t="s">
        <v>84</v>
      </c>
      <c r="G19" s="166">
        <v>3379</v>
      </c>
      <c r="H19" s="165">
        <v>3931</v>
      </c>
      <c r="I19" s="164">
        <v>0.85957771559399643</v>
      </c>
      <c r="J19" s="163">
        <v>-552</v>
      </c>
      <c r="K19" s="166">
        <v>4400</v>
      </c>
      <c r="L19" s="165">
        <v>4395</v>
      </c>
      <c r="M19" s="164">
        <v>1.0011376564277588</v>
      </c>
      <c r="N19" s="163">
        <v>5</v>
      </c>
      <c r="O19" s="162">
        <v>0.76795454545454545</v>
      </c>
      <c r="P19" s="161">
        <v>0.89442548350398177</v>
      </c>
      <c r="Q19" s="160">
        <v>-0.12647093804943632</v>
      </c>
      <c r="R19" s="139"/>
      <c r="S19" s="139"/>
    </row>
    <row r="20" spans="1:19" x14ac:dyDescent="0.4">
      <c r="A20" s="169"/>
      <c r="B20" s="169"/>
      <c r="C20" s="168" t="s">
        <v>97</v>
      </c>
      <c r="D20" s="167"/>
      <c r="E20" s="167"/>
      <c r="F20" s="6" t="s">
        <v>84</v>
      </c>
      <c r="G20" s="166">
        <v>7351</v>
      </c>
      <c r="H20" s="165">
        <v>7078</v>
      </c>
      <c r="I20" s="164">
        <v>1.0385702175755864</v>
      </c>
      <c r="J20" s="163">
        <v>273</v>
      </c>
      <c r="K20" s="166">
        <v>8700</v>
      </c>
      <c r="L20" s="165">
        <v>8700</v>
      </c>
      <c r="M20" s="164">
        <v>1</v>
      </c>
      <c r="N20" s="163">
        <v>0</v>
      </c>
      <c r="O20" s="162">
        <v>0.84494252873563214</v>
      </c>
      <c r="P20" s="161">
        <v>0.81356321839080459</v>
      </c>
      <c r="Q20" s="160">
        <v>3.1379310344827549E-2</v>
      </c>
      <c r="R20" s="139"/>
      <c r="S20" s="139"/>
    </row>
    <row r="21" spans="1:19" x14ac:dyDescent="0.4">
      <c r="A21" s="169"/>
      <c r="B21" s="169"/>
      <c r="C21" s="168" t="s">
        <v>98</v>
      </c>
      <c r="D21" s="5" t="s">
        <v>0</v>
      </c>
      <c r="E21" s="167" t="s">
        <v>89</v>
      </c>
      <c r="F21" s="6" t="s">
        <v>84</v>
      </c>
      <c r="G21" s="166">
        <v>2247</v>
      </c>
      <c r="H21" s="165">
        <v>2329</v>
      </c>
      <c r="I21" s="164">
        <v>0.96479175611850576</v>
      </c>
      <c r="J21" s="163">
        <v>-82</v>
      </c>
      <c r="K21" s="166">
        <v>2900</v>
      </c>
      <c r="L21" s="165">
        <v>2900</v>
      </c>
      <c r="M21" s="164">
        <v>1</v>
      </c>
      <c r="N21" s="163">
        <v>0</v>
      </c>
      <c r="O21" s="162">
        <v>0.77482758620689651</v>
      </c>
      <c r="P21" s="161">
        <v>0.80310344827586211</v>
      </c>
      <c r="Q21" s="160">
        <v>-2.8275862068965596E-2</v>
      </c>
      <c r="R21" s="139"/>
      <c r="S21" s="139"/>
    </row>
    <row r="22" spans="1:19" x14ac:dyDescent="0.4">
      <c r="A22" s="169"/>
      <c r="B22" s="169"/>
      <c r="C22" s="168" t="s">
        <v>98</v>
      </c>
      <c r="D22" s="5" t="s">
        <v>0</v>
      </c>
      <c r="E22" s="167" t="s">
        <v>123</v>
      </c>
      <c r="F22" s="6" t="s">
        <v>84</v>
      </c>
      <c r="G22" s="166">
        <v>1268</v>
      </c>
      <c r="H22" s="165">
        <v>1083</v>
      </c>
      <c r="I22" s="164">
        <v>1.1708217913204062</v>
      </c>
      <c r="J22" s="163">
        <v>185</v>
      </c>
      <c r="K22" s="166">
        <v>1450</v>
      </c>
      <c r="L22" s="165">
        <v>1500</v>
      </c>
      <c r="M22" s="164">
        <v>0.96666666666666667</v>
      </c>
      <c r="N22" s="163">
        <v>-50</v>
      </c>
      <c r="O22" s="162">
        <v>0.87448275862068969</v>
      </c>
      <c r="P22" s="161">
        <v>0.72199999999999998</v>
      </c>
      <c r="Q22" s="160">
        <v>0.15248275862068972</v>
      </c>
      <c r="R22" s="139"/>
      <c r="S22" s="139"/>
    </row>
    <row r="23" spans="1:19" x14ac:dyDescent="0.4">
      <c r="A23" s="169"/>
      <c r="B23" s="169"/>
      <c r="C23" s="168" t="s">
        <v>98</v>
      </c>
      <c r="D23" s="5" t="s">
        <v>0</v>
      </c>
      <c r="E23" s="167" t="s">
        <v>124</v>
      </c>
      <c r="F23" s="6" t="s">
        <v>88</v>
      </c>
      <c r="G23" s="166">
        <v>0</v>
      </c>
      <c r="H23" s="165"/>
      <c r="I23" s="164" t="e">
        <v>#DIV/0!</v>
      </c>
      <c r="J23" s="163">
        <v>0</v>
      </c>
      <c r="K23" s="166"/>
      <c r="L23" s="165"/>
      <c r="M23" s="164" t="e">
        <v>#DIV/0!</v>
      </c>
      <c r="N23" s="163">
        <v>0</v>
      </c>
      <c r="O23" s="162" t="e">
        <v>#DIV/0!</v>
      </c>
      <c r="P23" s="161" t="e">
        <v>#DIV/0!</v>
      </c>
      <c r="Q23" s="160" t="e">
        <v>#DIV/0!</v>
      </c>
      <c r="R23" s="139"/>
      <c r="S23" s="139"/>
    </row>
    <row r="24" spans="1:19" x14ac:dyDescent="0.4">
      <c r="A24" s="169"/>
      <c r="B24" s="169"/>
      <c r="C24" s="168" t="s">
        <v>96</v>
      </c>
      <c r="D24" s="5" t="s">
        <v>0</v>
      </c>
      <c r="E24" s="167" t="s">
        <v>89</v>
      </c>
      <c r="F24" s="6" t="s">
        <v>84</v>
      </c>
      <c r="G24" s="166">
        <v>1317</v>
      </c>
      <c r="H24" s="165">
        <v>1389</v>
      </c>
      <c r="I24" s="164">
        <v>0.94816414686825057</v>
      </c>
      <c r="J24" s="163">
        <v>-72</v>
      </c>
      <c r="K24" s="166">
        <v>1500</v>
      </c>
      <c r="L24" s="165">
        <v>1500</v>
      </c>
      <c r="M24" s="164">
        <v>1</v>
      </c>
      <c r="N24" s="163">
        <v>0</v>
      </c>
      <c r="O24" s="162">
        <v>0.878</v>
      </c>
      <c r="P24" s="161">
        <v>0.92600000000000005</v>
      </c>
      <c r="Q24" s="160">
        <v>-4.8000000000000043E-2</v>
      </c>
      <c r="R24" s="139"/>
      <c r="S24" s="139"/>
    </row>
    <row r="25" spans="1:19" x14ac:dyDescent="0.4">
      <c r="A25" s="169"/>
      <c r="B25" s="169"/>
      <c r="C25" s="168" t="s">
        <v>96</v>
      </c>
      <c r="D25" s="5" t="s">
        <v>0</v>
      </c>
      <c r="E25" s="167" t="s">
        <v>123</v>
      </c>
      <c r="F25" s="173"/>
      <c r="G25" s="166"/>
      <c r="H25" s="165"/>
      <c r="I25" s="164" t="e">
        <v>#DIV/0!</v>
      </c>
      <c r="J25" s="163">
        <v>0</v>
      </c>
      <c r="K25" s="166"/>
      <c r="L25" s="165"/>
      <c r="M25" s="164" t="e">
        <v>#DIV/0!</v>
      </c>
      <c r="N25" s="163">
        <v>0</v>
      </c>
      <c r="O25" s="162" t="e">
        <v>#DIV/0!</v>
      </c>
      <c r="P25" s="161" t="e">
        <v>#DIV/0!</v>
      </c>
      <c r="Q25" s="160" t="e">
        <v>#DIV/0!</v>
      </c>
      <c r="R25" s="139"/>
      <c r="S25" s="139"/>
    </row>
    <row r="26" spans="1:19" x14ac:dyDescent="0.4">
      <c r="A26" s="169"/>
      <c r="B26" s="169"/>
      <c r="C26" s="168" t="s">
        <v>90</v>
      </c>
      <c r="D26" s="5" t="s">
        <v>0</v>
      </c>
      <c r="E26" s="167" t="s">
        <v>89</v>
      </c>
      <c r="F26" s="173"/>
      <c r="G26" s="166"/>
      <c r="H26" s="165"/>
      <c r="I26" s="164" t="e">
        <v>#DIV/0!</v>
      </c>
      <c r="J26" s="163">
        <v>0</v>
      </c>
      <c r="K26" s="166"/>
      <c r="L26" s="165"/>
      <c r="M26" s="164" t="e">
        <v>#DIV/0!</v>
      </c>
      <c r="N26" s="163">
        <v>0</v>
      </c>
      <c r="O26" s="162" t="e">
        <v>#DIV/0!</v>
      </c>
      <c r="P26" s="161" t="e">
        <v>#DIV/0!</v>
      </c>
      <c r="Q26" s="160" t="e">
        <v>#DIV/0!</v>
      </c>
      <c r="R26" s="139"/>
      <c r="S26" s="139"/>
    </row>
    <row r="27" spans="1:19" x14ac:dyDescent="0.4">
      <c r="A27" s="169"/>
      <c r="B27" s="169"/>
      <c r="C27" s="168" t="s">
        <v>93</v>
      </c>
      <c r="D27" s="5" t="s">
        <v>0</v>
      </c>
      <c r="E27" s="167" t="s">
        <v>89</v>
      </c>
      <c r="F27" s="173"/>
      <c r="G27" s="166"/>
      <c r="H27" s="165"/>
      <c r="I27" s="164" t="e">
        <v>#DIV/0!</v>
      </c>
      <c r="J27" s="163">
        <v>0</v>
      </c>
      <c r="K27" s="166"/>
      <c r="L27" s="165"/>
      <c r="M27" s="164" t="e">
        <v>#DIV/0!</v>
      </c>
      <c r="N27" s="163">
        <v>0</v>
      </c>
      <c r="O27" s="162" t="e">
        <v>#DIV/0!</v>
      </c>
      <c r="P27" s="161" t="e">
        <v>#DIV/0!</v>
      </c>
      <c r="Q27" s="160" t="e">
        <v>#DIV/0!</v>
      </c>
      <c r="R27" s="139"/>
      <c r="S27" s="139"/>
    </row>
    <row r="28" spans="1:19" x14ac:dyDescent="0.4">
      <c r="A28" s="169"/>
      <c r="B28" s="169"/>
      <c r="C28" s="168" t="s">
        <v>110</v>
      </c>
      <c r="D28" s="167"/>
      <c r="E28" s="167"/>
      <c r="F28" s="173"/>
      <c r="G28" s="166"/>
      <c r="H28" s="165"/>
      <c r="I28" s="164" t="e">
        <v>#DIV/0!</v>
      </c>
      <c r="J28" s="163">
        <v>0</v>
      </c>
      <c r="K28" s="166"/>
      <c r="L28" s="165"/>
      <c r="M28" s="164" t="e">
        <v>#DIV/0!</v>
      </c>
      <c r="N28" s="163">
        <v>0</v>
      </c>
      <c r="O28" s="162" t="e">
        <v>#DIV/0!</v>
      </c>
      <c r="P28" s="161" t="e">
        <v>#DIV/0!</v>
      </c>
      <c r="Q28" s="160" t="e">
        <v>#DIV/0!</v>
      </c>
      <c r="R28" s="139"/>
      <c r="S28" s="139"/>
    </row>
    <row r="29" spans="1:19" x14ac:dyDescent="0.4">
      <c r="A29" s="169"/>
      <c r="B29" s="169"/>
      <c r="C29" s="168" t="s">
        <v>105</v>
      </c>
      <c r="D29" s="167"/>
      <c r="E29" s="167"/>
      <c r="F29" s="173"/>
      <c r="G29" s="166"/>
      <c r="H29" s="165"/>
      <c r="I29" s="164" t="e">
        <v>#DIV/0!</v>
      </c>
      <c r="J29" s="163">
        <v>0</v>
      </c>
      <c r="K29" s="166"/>
      <c r="L29" s="165"/>
      <c r="M29" s="164" t="e">
        <v>#DIV/0!</v>
      </c>
      <c r="N29" s="163">
        <v>0</v>
      </c>
      <c r="O29" s="162" t="e">
        <v>#DIV/0!</v>
      </c>
      <c r="P29" s="161" t="e">
        <v>#DIV/0!</v>
      </c>
      <c r="Q29" s="160" t="e">
        <v>#DIV/0!</v>
      </c>
      <c r="R29" s="139"/>
      <c r="S29" s="139"/>
    </row>
    <row r="30" spans="1:19" x14ac:dyDescent="0.4">
      <c r="A30" s="169"/>
      <c r="B30" s="169"/>
      <c r="C30" s="168" t="s">
        <v>122</v>
      </c>
      <c r="D30" s="167"/>
      <c r="E30" s="167"/>
      <c r="F30" s="173"/>
      <c r="G30" s="166"/>
      <c r="H30" s="165"/>
      <c r="I30" s="164" t="e">
        <v>#DIV/0!</v>
      </c>
      <c r="J30" s="163">
        <v>0</v>
      </c>
      <c r="K30" s="166"/>
      <c r="L30" s="165"/>
      <c r="M30" s="164" t="e">
        <v>#DIV/0!</v>
      </c>
      <c r="N30" s="163">
        <v>0</v>
      </c>
      <c r="O30" s="162" t="e">
        <v>#DIV/0!</v>
      </c>
      <c r="P30" s="161" t="e">
        <v>#DIV/0!</v>
      </c>
      <c r="Q30" s="160" t="e">
        <v>#DIV/0!</v>
      </c>
      <c r="R30" s="139"/>
      <c r="S30" s="139"/>
    </row>
    <row r="31" spans="1:19" x14ac:dyDescent="0.4">
      <c r="A31" s="169"/>
      <c r="B31" s="169"/>
      <c r="C31" s="168" t="s">
        <v>121</v>
      </c>
      <c r="D31" s="167"/>
      <c r="E31" s="167"/>
      <c r="F31" s="6" t="s">
        <v>84</v>
      </c>
      <c r="G31" s="166">
        <v>1350</v>
      </c>
      <c r="H31" s="165">
        <v>2008</v>
      </c>
      <c r="I31" s="164">
        <v>0.67231075697211151</v>
      </c>
      <c r="J31" s="163">
        <v>-658</v>
      </c>
      <c r="K31" s="166">
        <v>1450</v>
      </c>
      <c r="L31" s="165">
        <v>2905</v>
      </c>
      <c r="M31" s="164">
        <v>0.49913941480206542</v>
      </c>
      <c r="N31" s="163">
        <v>-1455</v>
      </c>
      <c r="O31" s="162">
        <v>0.93103448275862066</v>
      </c>
      <c r="P31" s="161">
        <v>0.69122203098106716</v>
      </c>
      <c r="Q31" s="160">
        <v>0.2398124517775535</v>
      </c>
      <c r="R31" s="139"/>
      <c r="S31" s="139"/>
    </row>
    <row r="32" spans="1:19" x14ac:dyDescent="0.4">
      <c r="A32" s="169"/>
      <c r="B32" s="169"/>
      <c r="C32" s="168" t="s">
        <v>120</v>
      </c>
      <c r="D32" s="167"/>
      <c r="E32" s="167"/>
      <c r="F32" s="173"/>
      <c r="G32" s="166"/>
      <c r="H32" s="165"/>
      <c r="I32" s="164" t="e">
        <v>#DIV/0!</v>
      </c>
      <c r="J32" s="163">
        <v>0</v>
      </c>
      <c r="K32" s="166"/>
      <c r="L32" s="165"/>
      <c r="M32" s="164" t="e">
        <v>#DIV/0!</v>
      </c>
      <c r="N32" s="163">
        <v>0</v>
      </c>
      <c r="O32" s="162" t="e">
        <v>#DIV/0!</v>
      </c>
      <c r="P32" s="161" t="e">
        <v>#DIV/0!</v>
      </c>
      <c r="Q32" s="160" t="e">
        <v>#DIV/0!</v>
      </c>
      <c r="R32" s="139"/>
      <c r="S32" s="139"/>
    </row>
    <row r="33" spans="1:19" x14ac:dyDescent="0.4">
      <c r="A33" s="169"/>
      <c r="B33" s="169"/>
      <c r="C33" s="168" t="s">
        <v>119</v>
      </c>
      <c r="D33" s="167"/>
      <c r="E33" s="167"/>
      <c r="F33" s="6" t="s">
        <v>84</v>
      </c>
      <c r="G33" s="166">
        <v>1077</v>
      </c>
      <c r="H33" s="165">
        <v>1122</v>
      </c>
      <c r="I33" s="164">
        <v>0.9598930481283422</v>
      </c>
      <c r="J33" s="163">
        <v>-45</v>
      </c>
      <c r="K33" s="166">
        <v>1450</v>
      </c>
      <c r="L33" s="165">
        <v>1495</v>
      </c>
      <c r="M33" s="164">
        <v>0.96989966555183948</v>
      </c>
      <c r="N33" s="163">
        <v>-45</v>
      </c>
      <c r="O33" s="162">
        <v>0.74275862068965515</v>
      </c>
      <c r="P33" s="161">
        <v>0.75050167224080266</v>
      </c>
      <c r="Q33" s="160">
        <v>-7.7430515511475173E-3</v>
      </c>
      <c r="R33" s="139"/>
      <c r="S33" s="139"/>
    </row>
    <row r="34" spans="1:19" x14ac:dyDescent="0.4">
      <c r="A34" s="169"/>
      <c r="B34" s="169"/>
      <c r="C34" s="168" t="s">
        <v>94</v>
      </c>
      <c r="D34" s="167"/>
      <c r="E34" s="167"/>
      <c r="F34" s="173"/>
      <c r="G34" s="166"/>
      <c r="H34" s="165"/>
      <c r="I34" s="164" t="e">
        <v>#DIV/0!</v>
      </c>
      <c r="J34" s="163">
        <v>0</v>
      </c>
      <c r="K34" s="166"/>
      <c r="L34" s="165"/>
      <c r="M34" s="164" t="e">
        <v>#DIV/0!</v>
      </c>
      <c r="N34" s="163">
        <v>0</v>
      </c>
      <c r="O34" s="162" t="e">
        <v>#DIV/0!</v>
      </c>
      <c r="P34" s="161" t="e">
        <v>#DIV/0!</v>
      </c>
      <c r="Q34" s="160" t="e">
        <v>#DIV/0!</v>
      </c>
      <c r="R34" s="139"/>
      <c r="S34" s="139"/>
    </row>
    <row r="35" spans="1:19" x14ac:dyDescent="0.4">
      <c r="A35" s="169"/>
      <c r="B35" s="169"/>
      <c r="C35" s="168" t="s">
        <v>90</v>
      </c>
      <c r="D35" s="167"/>
      <c r="E35" s="167"/>
      <c r="F35" s="173"/>
      <c r="G35" s="166"/>
      <c r="H35" s="165"/>
      <c r="I35" s="164" t="e">
        <v>#DIV/0!</v>
      </c>
      <c r="J35" s="163">
        <v>0</v>
      </c>
      <c r="K35" s="166"/>
      <c r="L35" s="165"/>
      <c r="M35" s="164" t="e">
        <v>#DIV/0!</v>
      </c>
      <c r="N35" s="163">
        <v>0</v>
      </c>
      <c r="O35" s="162" t="e">
        <v>#DIV/0!</v>
      </c>
      <c r="P35" s="161" t="e">
        <v>#DIV/0!</v>
      </c>
      <c r="Q35" s="160" t="e">
        <v>#DIV/0!</v>
      </c>
      <c r="R35" s="139"/>
      <c r="S35" s="139"/>
    </row>
    <row r="36" spans="1:19" x14ac:dyDescent="0.4">
      <c r="A36" s="169"/>
      <c r="B36" s="150"/>
      <c r="C36" s="149" t="s">
        <v>93</v>
      </c>
      <c r="D36" s="147"/>
      <c r="E36" s="147"/>
      <c r="F36" s="6" t="s">
        <v>84</v>
      </c>
      <c r="G36" s="146">
        <v>5717</v>
      </c>
      <c r="H36" s="145">
        <v>5580</v>
      </c>
      <c r="I36" s="144">
        <v>1.0245519713261648</v>
      </c>
      <c r="J36" s="143">
        <v>137</v>
      </c>
      <c r="K36" s="146">
        <v>5850</v>
      </c>
      <c r="L36" s="145">
        <v>5850</v>
      </c>
      <c r="M36" s="144">
        <v>1</v>
      </c>
      <c r="N36" s="143">
        <v>0</v>
      </c>
      <c r="O36" s="142">
        <v>0.97726495726495721</v>
      </c>
      <c r="P36" s="141">
        <v>0.9538461538461539</v>
      </c>
      <c r="Q36" s="140">
        <v>2.3418803418803313E-2</v>
      </c>
      <c r="R36" s="139"/>
      <c r="S36" s="139"/>
    </row>
    <row r="37" spans="1:19" x14ac:dyDescent="0.4">
      <c r="A37" s="169"/>
      <c r="B37" s="159" t="s">
        <v>118</v>
      </c>
      <c r="C37" s="158"/>
      <c r="D37" s="158"/>
      <c r="E37" s="158"/>
      <c r="F37" s="174"/>
      <c r="G37" s="157">
        <v>650</v>
      </c>
      <c r="H37" s="156">
        <v>578</v>
      </c>
      <c r="I37" s="155">
        <v>1.1245674740484428</v>
      </c>
      <c r="J37" s="154">
        <v>72</v>
      </c>
      <c r="K37" s="157">
        <v>1230</v>
      </c>
      <c r="L37" s="156">
        <v>1252</v>
      </c>
      <c r="M37" s="155">
        <v>0.98242811501597449</v>
      </c>
      <c r="N37" s="154">
        <v>-22</v>
      </c>
      <c r="O37" s="153">
        <v>0.52845528455284552</v>
      </c>
      <c r="P37" s="152">
        <v>0.46166134185303515</v>
      </c>
      <c r="Q37" s="151">
        <v>6.6793942699810371E-2</v>
      </c>
      <c r="R37" s="139"/>
      <c r="S37" s="139"/>
    </row>
    <row r="38" spans="1:19" x14ac:dyDescent="0.4">
      <c r="A38" s="169"/>
      <c r="B38" s="169"/>
      <c r="C38" s="168" t="s">
        <v>117</v>
      </c>
      <c r="D38" s="167"/>
      <c r="E38" s="167"/>
      <c r="F38" s="6" t="s">
        <v>84</v>
      </c>
      <c r="G38" s="166">
        <v>444</v>
      </c>
      <c r="H38" s="165">
        <v>375</v>
      </c>
      <c r="I38" s="164">
        <v>1.1839999999999999</v>
      </c>
      <c r="J38" s="163">
        <v>69</v>
      </c>
      <c r="K38" s="166">
        <v>857</v>
      </c>
      <c r="L38" s="165">
        <v>862</v>
      </c>
      <c r="M38" s="164">
        <v>0.99419953596287702</v>
      </c>
      <c r="N38" s="163">
        <v>-5</v>
      </c>
      <c r="O38" s="162">
        <v>0.51808634772462081</v>
      </c>
      <c r="P38" s="161">
        <v>0.43503480278422274</v>
      </c>
      <c r="Q38" s="160">
        <v>8.305154494039807E-2</v>
      </c>
      <c r="R38" s="139"/>
      <c r="S38" s="139"/>
    </row>
    <row r="39" spans="1:19" x14ac:dyDescent="0.4">
      <c r="A39" s="150"/>
      <c r="B39" s="150"/>
      <c r="C39" s="186" t="s">
        <v>116</v>
      </c>
      <c r="D39" s="185"/>
      <c r="E39" s="185"/>
      <c r="F39" s="6" t="s">
        <v>84</v>
      </c>
      <c r="G39" s="184">
        <v>206</v>
      </c>
      <c r="H39" s="183">
        <v>203</v>
      </c>
      <c r="I39" s="182">
        <v>1.0147783251231528</v>
      </c>
      <c r="J39" s="181">
        <v>3</v>
      </c>
      <c r="K39" s="184">
        <v>373</v>
      </c>
      <c r="L39" s="183">
        <v>390</v>
      </c>
      <c r="M39" s="182">
        <v>0.95641025641025645</v>
      </c>
      <c r="N39" s="181">
        <v>-17</v>
      </c>
      <c r="O39" s="180">
        <v>0.55227882037533516</v>
      </c>
      <c r="P39" s="179">
        <v>0.52051282051282055</v>
      </c>
      <c r="Q39" s="178">
        <v>3.1765999862514605E-2</v>
      </c>
      <c r="R39" s="139"/>
      <c r="S39" s="139"/>
    </row>
    <row r="40" spans="1:19" x14ac:dyDescent="0.4">
      <c r="A40" s="159" t="s">
        <v>115</v>
      </c>
      <c r="B40" s="158" t="s">
        <v>114</v>
      </c>
      <c r="C40" s="158"/>
      <c r="D40" s="158"/>
      <c r="E40" s="158"/>
      <c r="F40" s="174"/>
      <c r="G40" s="157">
        <v>102591</v>
      </c>
      <c r="H40" s="156">
        <v>99166</v>
      </c>
      <c r="I40" s="155">
        <v>1.0345380473146037</v>
      </c>
      <c r="J40" s="154">
        <v>3425</v>
      </c>
      <c r="K40" s="177">
        <v>132795</v>
      </c>
      <c r="L40" s="156">
        <v>125610</v>
      </c>
      <c r="M40" s="155">
        <v>1.0572008598041558</v>
      </c>
      <c r="N40" s="154">
        <v>7185</v>
      </c>
      <c r="O40" s="153">
        <v>0.77255167739749242</v>
      </c>
      <c r="P40" s="152">
        <v>0.78947536024201892</v>
      </c>
      <c r="Q40" s="151">
        <v>-1.69236828445265E-2</v>
      </c>
      <c r="R40" s="139"/>
      <c r="S40" s="139"/>
    </row>
    <row r="41" spans="1:19" x14ac:dyDescent="0.4">
      <c r="A41" s="176"/>
      <c r="B41" s="159" t="s">
        <v>144</v>
      </c>
      <c r="C41" s="158"/>
      <c r="D41" s="158"/>
      <c r="E41" s="158"/>
      <c r="F41" s="174"/>
      <c r="G41" s="157">
        <v>100126</v>
      </c>
      <c r="H41" s="156">
        <v>97692</v>
      </c>
      <c r="I41" s="155">
        <v>1.0249150391024853</v>
      </c>
      <c r="J41" s="154">
        <v>2434</v>
      </c>
      <c r="K41" s="157">
        <v>129564</v>
      </c>
      <c r="L41" s="156">
        <v>122380</v>
      </c>
      <c r="M41" s="155">
        <v>1.0587024023533258</v>
      </c>
      <c r="N41" s="154">
        <v>7184</v>
      </c>
      <c r="O41" s="153">
        <v>0.77279182488962983</v>
      </c>
      <c r="P41" s="152">
        <v>0.79826769079915016</v>
      </c>
      <c r="Q41" s="151">
        <v>-2.5475865909520334E-2</v>
      </c>
      <c r="R41" s="139"/>
      <c r="S41" s="139"/>
    </row>
    <row r="42" spans="1:19" x14ac:dyDescent="0.4">
      <c r="A42" s="169"/>
      <c r="B42" s="169"/>
      <c r="C42" s="168" t="s">
        <v>143</v>
      </c>
      <c r="D42" s="167"/>
      <c r="E42" s="167"/>
      <c r="F42" s="6" t="s">
        <v>84</v>
      </c>
      <c r="G42" s="166">
        <v>36954</v>
      </c>
      <c r="H42" s="165">
        <v>37844</v>
      </c>
      <c r="I42" s="164">
        <v>0.97648240143748022</v>
      </c>
      <c r="J42" s="163">
        <v>-890</v>
      </c>
      <c r="K42" s="166">
        <v>47670</v>
      </c>
      <c r="L42" s="165">
        <v>45634</v>
      </c>
      <c r="M42" s="164">
        <v>1.0446158565981505</v>
      </c>
      <c r="N42" s="163">
        <v>2036</v>
      </c>
      <c r="O42" s="162">
        <v>0.77520453115166776</v>
      </c>
      <c r="P42" s="161">
        <v>0.82929394749528862</v>
      </c>
      <c r="Q42" s="160">
        <v>-5.4089416343620855E-2</v>
      </c>
      <c r="R42" s="139"/>
      <c r="S42" s="139"/>
    </row>
    <row r="43" spans="1:19" x14ac:dyDescent="0.4">
      <c r="A43" s="169"/>
      <c r="B43" s="169"/>
      <c r="C43" s="168" t="s">
        <v>112</v>
      </c>
      <c r="D43" s="167"/>
      <c r="E43" s="167"/>
      <c r="F43" s="6" t="s">
        <v>84</v>
      </c>
      <c r="G43" s="166">
        <v>7925</v>
      </c>
      <c r="H43" s="165">
        <v>8391</v>
      </c>
      <c r="I43" s="164">
        <v>0.94446430699559047</v>
      </c>
      <c r="J43" s="163">
        <v>-466</v>
      </c>
      <c r="K43" s="166">
        <v>9760</v>
      </c>
      <c r="L43" s="165">
        <v>10091</v>
      </c>
      <c r="M43" s="164">
        <v>0.96719849370726385</v>
      </c>
      <c r="N43" s="163">
        <v>-331</v>
      </c>
      <c r="O43" s="162">
        <v>0.81198770491803274</v>
      </c>
      <c r="P43" s="161">
        <v>0.83153304925180849</v>
      </c>
      <c r="Q43" s="160">
        <v>-1.9545344333775749E-2</v>
      </c>
      <c r="R43" s="139"/>
      <c r="S43" s="139"/>
    </row>
    <row r="44" spans="1:19" x14ac:dyDescent="0.4">
      <c r="A44" s="169"/>
      <c r="B44" s="169"/>
      <c r="C44" s="168" t="s">
        <v>96</v>
      </c>
      <c r="D44" s="167"/>
      <c r="E44" s="167"/>
      <c r="F44" s="6" t="s">
        <v>84</v>
      </c>
      <c r="G44" s="166">
        <v>7081</v>
      </c>
      <c r="H44" s="165">
        <v>5769</v>
      </c>
      <c r="I44" s="164">
        <v>1.2274224302305425</v>
      </c>
      <c r="J44" s="163">
        <v>1312</v>
      </c>
      <c r="K44" s="166">
        <v>9230</v>
      </c>
      <c r="L44" s="165">
        <v>6704</v>
      </c>
      <c r="M44" s="164">
        <v>1.3767899761336515</v>
      </c>
      <c r="N44" s="163">
        <v>2526</v>
      </c>
      <c r="O44" s="162">
        <v>0.7671722643553629</v>
      </c>
      <c r="P44" s="161">
        <v>0.86053102625298328</v>
      </c>
      <c r="Q44" s="160">
        <v>-9.3358761897620379E-2</v>
      </c>
      <c r="R44" s="139"/>
      <c r="S44" s="139"/>
    </row>
    <row r="45" spans="1:19" x14ac:dyDescent="0.4">
      <c r="A45" s="169"/>
      <c r="B45" s="169"/>
      <c r="C45" s="168" t="s">
        <v>90</v>
      </c>
      <c r="D45" s="167"/>
      <c r="E45" s="167"/>
      <c r="F45" s="6" t="s">
        <v>84</v>
      </c>
      <c r="G45" s="166">
        <v>2866</v>
      </c>
      <c r="H45" s="165">
        <v>2624</v>
      </c>
      <c r="I45" s="164">
        <v>1.0922256097560976</v>
      </c>
      <c r="J45" s="163">
        <v>242</v>
      </c>
      <c r="K45" s="166">
        <v>3628</v>
      </c>
      <c r="L45" s="165">
        <v>3610</v>
      </c>
      <c r="M45" s="164">
        <v>1.0049861495844876</v>
      </c>
      <c r="N45" s="163">
        <v>18</v>
      </c>
      <c r="O45" s="162">
        <v>0.78996692392502754</v>
      </c>
      <c r="P45" s="161">
        <v>0.72686980609418284</v>
      </c>
      <c r="Q45" s="160">
        <v>6.3097117830844707E-2</v>
      </c>
      <c r="R45" s="139"/>
      <c r="S45" s="139"/>
    </row>
    <row r="46" spans="1:19" x14ac:dyDescent="0.4">
      <c r="A46" s="169"/>
      <c r="B46" s="169"/>
      <c r="C46" s="168" t="s">
        <v>93</v>
      </c>
      <c r="D46" s="167"/>
      <c r="E46" s="167"/>
      <c r="F46" s="6" t="s">
        <v>84</v>
      </c>
      <c r="G46" s="166">
        <v>7652</v>
      </c>
      <c r="H46" s="165">
        <v>8179</v>
      </c>
      <c r="I46" s="164">
        <v>0.93556669519501157</v>
      </c>
      <c r="J46" s="163">
        <v>-527</v>
      </c>
      <c r="K46" s="166">
        <v>8100</v>
      </c>
      <c r="L46" s="165">
        <v>8749</v>
      </c>
      <c r="M46" s="164">
        <v>0.92582009372499718</v>
      </c>
      <c r="N46" s="163">
        <v>-649</v>
      </c>
      <c r="O46" s="162">
        <v>0.9446913580246914</v>
      </c>
      <c r="P46" s="161">
        <v>0.93484969710824095</v>
      </c>
      <c r="Q46" s="160">
        <v>9.8416609164504454E-3</v>
      </c>
      <c r="R46" s="139"/>
      <c r="S46" s="139"/>
    </row>
    <row r="47" spans="1:19" x14ac:dyDescent="0.4">
      <c r="A47" s="169"/>
      <c r="B47" s="169"/>
      <c r="C47" s="168" t="s">
        <v>97</v>
      </c>
      <c r="D47" s="167"/>
      <c r="E47" s="167"/>
      <c r="F47" s="6" t="s">
        <v>84</v>
      </c>
      <c r="G47" s="166">
        <v>12592</v>
      </c>
      <c r="H47" s="165">
        <v>11508</v>
      </c>
      <c r="I47" s="164">
        <v>1.0941953423705248</v>
      </c>
      <c r="J47" s="163">
        <v>1084</v>
      </c>
      <c r="K47" s="166">
        <v>16860</v>
      </c>
      <c r="L47" s="165">
        <v>14972</v>
      </c>
      <c r="M47" s="164">
        <v>1.1261020571733904</v>
      </c>
      <c r="N47" s="163">
        <v>1888</v>
      </c>
      <c r="O47" s="162">
        <v>0.74685646500593117</v>
      </c>
      <c r="P47" s="161">
        <v>0.76863478493187287</v>
      </c>
      <c r="Q47" s="160">
        <v>-2.1778319925941703E-2</v>
      </c>
      <c r="R47" s="139"/>
      <c r="S47" s="139"/>
    </row>
    <row r="48" spans="1:19" x14ac:dyDescent="0.4">
      <c r="A48" s="169"/>
      <c r="B48" s="169"/>
      <c r="C48" s="168" t="s">
        <v>91</v>
      </c>
      <c r="D48" s="167"/>
      <c r="E48" s="167"/>
      <c r="F48" s="6" t="s">
        <v>84</v>
      </c>
      <c r="G48" s="166">
        <v>1382</v>
      </c>
      <c r="H48" s="165">
        <v>1328</v>
      </c>
      <c r="I48" s="164">
        <v>1.0406626506024097</v>
      </c>
      <c r="J48" s="163">
        <v>54</v>
      </c>
      <c r="K48" s="166">
        <v>2700</v>
      </c>
      <c r="L48" s="165">
        <v>2700</v>
      </c>
      <c r="M48" s="164">
        <v>1</v>
      </c>
      <c r="N48" s="163">
        <v>0</v>
      </c>
      <c r="O48" s="162">
        <v>0.51185185185185189</v>
      </c>
      <c r="P48" s="161">
        <v>0.49185185185185187</v>
      </c>
      <c r="Q48" s="160">
        <v>2.0000000000000018E-2</v>
      </c>
      <c r="R48" s="139"/>
      <c r="S48" s="139"/>
    </row>
    <row r="49" spans="1:19" x14ac:dyDescent="0.4">
      <c r="A49" s="169"/>
      <c r="B49" s="169"/>
      <c r="C49" s="168" t="s">
        <v>111</v>
      </c>
      <c r="D49" s="167"/>
      <c r="E49" s="167"/>
      <c r="F49" s="6" t="s">
        <v>84</v>
      </c>
      <c r="G49" s="166">
        <v>1660</v>
      </c>
      <c r="H49" s="165">
        <v>1584</v>
      </c>
      <c r="I49" s="164">
        <v>1.047979797979798</v>
      </c>
      <c r="J49" s="163">
        <v>76</v>
      </c>
      <c r="K49" s="166">
        <v>1760</v>
      </c>
      <c r="L49" s="165">
        <v>1760</v>
      </c>
      <c r="M49" s="164">
        <v>1</v>
      </c>
      <c r="N49" s="163">
        <v>0</v>
      </c>
      <c r="O49" s="162">
        <v>0.94318181818181823</v>
      </c>
      <c r="P49" s="161">
        <v>0.9</v>
      </c>
      <c r="Q49" s="160">
        <v>4.318181818181821E-2</v>
      </c>
      <c r="R49" s="139"/>
      <c r="S49" s="139"/>
    </row>
    <row r="50" spans="1:19" x14ac:dyDescent="0.4">
      <c r="A50" s="169"/>
      <c r="B50" s="169"/>
      <c r="C50" s="168" t="s">
        <v>110</v>
      </c>
      <c r="D50" s="167"/>
      <c r="E50" s="167"/>
      <c r="F50" s="6" t="s">
        <v>84</v>
      </c>
      <c r="G50" s="166">
        <v>2256</v>
      </c>
      <c r="H50" s="165">
        <v>2382</v>
      </c>
      <c r="I50" s="164">
        <v>0.94710327455919396</v>
      </c>
      <c r="J50" s="163">
        <v>-126</v>
      </c>
      <c r="K50" s="166">
        <v>2700</v>
      </c>
      <c r="L50" s="165">
        <v>2970</v>
      </c>
      <c r="M50" s="164">
        <v>0.90909090909090906</v>
      </c>
      <c r="N50" s="163">
        <v>-270</v>
      </c>
      <c r="O50" s="162">
        <v>0.83555555555555561</v>
      </c>
      <c r="P50" s="161">
        <v>0.80202020202020197</v>
      </c>
      <c r="Q50" s="160">
        <v>3.353535353535364E-2</v>
      </c>
      <c r="R50" s="139"/>
      <c r="S50" s="139"/>
    </row>
    <row r="51" spans="1:19" x14ac:dyDescent="0.4">
      <c r="A51" s="169"/>
      <c r="B51" s="169"/>
      <c r="C51" s="168" t="s">
        <v>109</v>
      </c>
      <c r="D51" s="167"/>
      <c r="E51" s="167"/>
      <c r="F51" s="6" t="s">
        <v>88</v>
      </c>
      <c r="G51" s="166">
        <v>982</v>
      </c>
      <c r="H51" s="165">
        <v>1070</v>
      </c>
      <c r="I51" s="164">
        <v>0.91775700934579441</v>
      </c>
      <c r="J51" s="163">
        <v>-88</v>
      </c>
      <c r="K51" s="166">
        <v>1260</v>
      </c>
      <c r="L51" s="165">
        <v>1260</v>
      </c>
      <c r="M51" s="164">
        <v>1</v>
      </c>
      <c r="N51" s="163">
        <v>0</v>
      </c>
      <c r="O51" s="162">
        <v>0.77936507936507937</v>
      </c>
      <c r="P51" s="161">
        <v>0.84920634920634919</v>
      </c>
      <c r="Q51" s="160">
        <v>-6.9841269841269815E-2</v>
      </c>
      <c r="R51" s="139"/>
      <c r="S51" s="139"/>
    </row>
    <row r="52" spans="1:19" x14ac:dyDescent="0.4">
      <c r="A52" s="169"/>
      <c r="B52" s="169"/>
      <c r="C52" s="168" t="s">
        <v>108</v>
      </c>
      <c r="D52" s="167"/>
      <c r="E52" s="167"/>
      <c r="F52" s="6" t="s">
        <v>84</v>
      </c>
      <c r="G52" s="166">
        <v>1189</v>
      </c>
      <c r="H52" s="165">
        <v>1155</v>
      </c>
      <c r="I52" s="164">
        <v>1.0294372294372294</v>
      </c>
      <c r="J52" s="163">
        <v>34</v>
      </c>
      <c r="K52" s="166">
        <v>1660</v>
      </c>
      <c r="L52" s="165">
        <v>1760</v>
      </c>
      <c r="M52" s="164">
        <v>0.94318181818181823</v>
      </c>
      <c r="N52" s="163">
        <v>-100</v>
      </c>
      <c r="O52" s="162">
        <v>0.71626506024096381</v>
      </c>
      <c r="P52" s="161">
        <v>0.65625</v>
      </c>
      <c r="Q52" s="160">
        <v>6.0015060240963813E-2</v>
      </c>
      <c r="R52" s="139"/>
      <c r="S52" s="139"/>
    </row>
    <row r="53" spans="1:19" x14ac:dyDescent="0.4">
      <c r="A53" s="169"/>
      <c r="B53" s="169"/>
      <c r="C53" s="168" t="s">
        <v>107</v>
      </c>
      <c r="D53" s="167"/>
      <c r="E53" s="167"/>
      <c r="F53" s="6" t="s">
        <v>84</v>
      </c>
      <c r="G53" s="166">
        <v>2397</v>
      </c>
      <c r="H53" s="165">
        <v>2665</v>
      </c>
      <c r="I53" s="164">
        <v>0.89943714821763598</v>
      </c>
      <c r="J53" s="163">
        <v>-268</v>
      </c>
      <c r="K53" s="166">
        <v>2700</v>
      </c>
      <c r="L53" s="165">
        <v>2700</v>
      </c>
      <c r="M53" s="164">
        <v>1</v>
      </c>
      <c r="N53" s="163">
        <v>0</v>
      </c>
      <c r="O53" s="162">
        <v>0.88777777777777778</v>
      </c>
      <c r="P53" s="161">
        <v>0.98703703703703705</v>
      </c>
      <c r="Q53" s="160">
        <v>-9.9259259259259269E-2</v>
      </c>
      <c r="R53" s="139"/>
      <c r="S53" s="139"/>
    </row>
    <row r="54" spans="1:19" x14ac:dyDescent="0.4">
      <c r="A54" s="169"/>
      <c r="B54" s="169"/>
      <c r="C54" s="168" t="s">
        <v>106</v>
      </c>
      <c r="D54" s="167"/>
      <c r="E54" s="167"/>
      <c r="F54" s="6" t="s">
        <v>84</v>
      </c>
      <c r="G54" s="166">
        <v>1580</v>
      </c>
      <c r="H54" s="165">
        <v>1596</v>
      </c>
      <c r="I54" s="164">
        <v>0.9899749373433584</v>
      </c>
      <c r="J54" s="163">
        <v>-16</v>
      </c>
      <c r="K54" s="166">
        <v>2697</v>
      </c>
      <c r="L54" s="165">
        <v>2700</v>
      </c>
      <c r="M54" s="164">
        <v>0.99888888888888894</v>
      </c>
      <c r="N54" s="163">
        <v>-3</v>
      </c>
      <c r="O54" s="162">
        <v>0.58583611420096404</v>
      </c>
      <c r="P54" s="161">
        <v>0.59111111111111114</v>
      </c>
      <c r="Q54" s="160">
        <v>-5.2749969101471006E-3</v>
      </c>
      <c r="R54" s="139"/>
      <c r="S54" s="139"/>
    </row>
    <row r="55" spans="1:19" x14ac:dyDescent="0.4">
      <c r="A55" s="169"/>
      <c r="B55" s="169"/>
      <c r="C55" s="168" t="s">
        <v>105</v>
      </c>
      <c r="D55" s="167"/>
      <c r="E55" s="167"/>
      <c r="F55" s="6" t="s">
        <v>84</v>
      </c>
      <c r="G55" s="166">
        <v>1069</v>
      </c>
      <c r="H55" s="165">
        <v>1022</v>
      </c>
      <c r="I55" s="164">
        <v>1.0459882583170255</v>
      </c>
      <c r="J55" s="163">
        <v>47</v>
      </c>
      <c r="K55" s="166">
        <v>1760</v>
      </c>
      <c r="L55" s="165">
        <v>1760</v>
      </c>
      <c r="M55" s="164">
        <v>1</v>
      </c>
      <c r="N55" s="163">
        <v>0</v>
      </c>
      <c r="O55" s="162">
        <v>0.60738636363636367</v>
      </c>
      <c r="P55" s="161">
        <v>0.58068181818181819</v>
      </c>
      <c r="Q55" s="160">
        <v>2.6704545454545481E-2</v>
      </c>
      <c r="R55" s="139"/>
      <c r="S55" s="139"/>
    </row>
    <row r="56" spans="1:19" x14ac:dyDescent="0.4">
      <c r="A56" s="169"/>
      <c r="B56" s="169"/>
      <c r="C56" s="168" t="s">
        <v>103</v>
      </c>
      <c r="D56" s="167"/>
      <c r="E56" s="167"/>
      <c r="F56" s="6" t="s">
        <v>84</v>
      </c>
      <c r="G56" s="166">
        <v>1362</v>
      </c>
      <c r="H56" s="165">
        <v>1367</v>
      </c>
      <c r="I56" s="164">
        <v>0.99634235552304318</v>
      </c>
      <c r="J56" s="163">
        <v>-5</v>
      </c>
      <c r="K56" s="166">
        <v>1660</v>
      </c>
      <c r="L56" s="165">
        <v>1760</v>
      </c>
      <c r="M56" s="164">
        <v>0.94318181818181823</v>
      </c>
      <c r="N56" s="163">
        <v>-100</v>
      </c>
      <c r="O56" s="162">
        <v>0.82048192771084338</v>
      </c>
      <c r="P56" s="161">
        <v>0.77670454545454548</v>
      </c>
      <c r="Q56" s="160">
        <v>4.3777382256297903E-2</v>
      </c>
      <c r="R56" s="139"/>
      <c r="S56" s="139"/>
    </row>
    <row r="57" spans="1:19" x14ac:dyDescent="0.4">
      <c r="A57" s="169"/>
      <c r="B57" s="169"/>
      <c r="C57" s="168" t="s">
        <v>102</v>
      </c>
      <c r="D57" s="167"/>
      <c r="E57" s="167"/>
      <c r="F57" s="6" t="s">
        <v>84</v>
      </c>
      <c r="G57" s="166">
        <v>1167</v>
      </c>
      <c r="H57" s="165">
        <v>1250</v>
      </c>
      <c r="I57" s="164">
        <v>0.93359999999999999</v>
      </c>
      <c r="J57" s="163">
        <v>-83</v>
      </c>
      <c r="K57" s="166">
        <v>1758</v>
      </c>
      <c r="L57" s="165">
        <v>1760</v>
      </c>
      <c r="M57" s="164">
        <v>0.9988636363636364</v>
      </c>
      <c r="N57" s="163">
        <v>-2</v>
      </c>
      <c r="O57" s="162">
        <v>0.66382252559726962</v>
      </c>
      <c r="P57" s="161">
        <v>0.71022727272727271</v>
      </c>
      <c r="Q57" s="160">
        <v>-4.6404747130003088E-2</v>
      </c>
      <c r="R57" s="139"/>
      <c r="S57" s="139"/>
    </row>
    <row r="58" spans="1:19" x14ac:dyDescent="0.4">
      <c r="A58" s="169"/>
      <c r="B58" s="169"/>
      <c r="C58" s="168" t="s">
        <v>104</v>
      </c>
      <c r="D58" s="167"/>
      <c r="E58" s="167"/>
      <c r="F58" s="6" t="s">
        <v>84</v>
      </c>
      <c r="G58" s="166">
        <v>670</v>
      </c>
      <c r="H58" s="165">
        <v>753</v>
      </c>
      <c r="I58" s="164">
        <v>0.88977423638778219</v>
      </c>
      <c r="J58" s="163">
        <v>-83</v>
      </c>
      <c r="K58" s="166">
        <v>1200</v>
      </c>
      <c r="L58" s="165">
        <v>1200</v>
      </c>
      <c r="M58" s="164">
        <v>1</v>
      </c>
      <c r="N58" s="163">
        <v>0</v>
      </c>
      <c r="O58" s="162">
        <v>0.55833333333333335</v>
      </c>
      <c r="P58" s="161">
        <v>0.62749999999999995</v>
      </c>
      <c r="Q58" s="160">
        <v>-6.9166666666666599E-2</v>
      </c>
      <c r="R58" s="139"/>
      <c r="S58" s="139"/>
    </row>
    <row r="59" spans="1:19" x14ac:dyDescent="0.4">
      <c r="A59" s="169"/>
      <c r="B59" s="169"/>
      <c r="C59" s="168" t="s">
        <v>101</v>
      </c>
      <c r="D59" s="167"/>
      <c r="E59" s="167"/>
      <c r="F59" s="6" t="s">
        <v>84</v>
      </c>
      <c r="G59" s="166">
        <v>1768</v>
      </c>
      <c r="H59" s="165">
        <v>1852</v>
      </c>
      <c r="I59" s="164">
        <v>0.95464362850971918</v>
      </c>
      <c r="J59" s="163">
        <v>-84</v>
      </c>
      <c r="K59" s="166">
        <v>3641</v>
      </c>
      <c r="L59" s="165">
        <v>4160</v>
      </c>
      <c r="M59" s="164">
        <v>0.87524038461538467</v>
      </c>
      <c r="N59" s="163">
        <v>-519</v>
      </c>
      <c r="O59" s="162">
        <v>0.48558088437242514</v>
      </c>
      <c r="P59" s="161">
        <v>0.44519230769230766</v>
      </c>
      <c r="Q59" s="160">
        <v>4.0388576680117472E-2</v>
      </c>
      <c r="R59" s="139"/>
      <c r="S59" s="139"/>
    </row>
    <row r="60" spans="1:19" x14ac:dyDescent="0.4">
      <c r="A60" s="169"/>
      <c r="B60" s="169"/>
      <c r="C60" s="168" t="s">
        <v>98</v>
      </c>
      <c r="D60" s="5" t="s">
        <v>0</v>
      </c>
      <c r="E60" s="167" t="s">
        <v>89</v>
      </c>
      <c r="F60" s="6" t="s">
        <v>84</v>
      </c>
      <c r="G60" s="166">
        <v>4661</v>
      </c>
      <c r="H60" s="165">
        <v>2322</v>
      </c>
      <c r="I60" s="164">
        <v>2.007321274763135</v>
      </c>
      <c r="J60" s="163">
        <v>2339</v>
      </c>
      <c r="K60" s="166">
        <v>5400</v>
      </c>
      <c r="L60" s="165">
        <v>2700</v>
      </c>
      <c r="M60" s="164">
        <v>2</v>
      </c>
      <c r="N60" s="163">
        <v>2700</v>
      </c>
      <c r="O60" s="162">
        <v>0.86314814814814811</v>
      </c>
      <c r="P60" s="161">
        <v>0.86</v>
      </c>
      <c r="Q60" s="160">
        <v>3.1481481481481222E-3</v>
      </c>
      <c r="R60" s="139"/>
      <c r="S60" s="139"/>
    </row>
    <row r="61" spans="1:19" x14ac:dyDescent="0.4">
      <c r="A61" s="169"/>
      <c r="B61" s="169"/>
      <c r="C61" s="168" t="s">
        <v>96</v>
      </c>
      <c r="D61" s="5" t="s">
        <v>0</v>
      </c>
      <c r="E61" s="167" t="s">
        <v>89</v>
      </c>
      <c r="F61" s="6" t="s">
        <v>84</v>
      </c>
      <c r="G61" s="166">
        <v>1404</v>
      </c>
      <c r="H61" s="165">
        <v>1376</v>
      </c>
      <c r="I61" s="164">
        <v>1.0203488372093024</v>
      </c>
      <c r="J61" s="163">
        <v>28</v>
      </c>
      <c r="K61" s="166">
        <v>1660</v>
      </c>
      <c r="L61" s="165">
        <v>1670</v>
      </c>
      <c r="M61" s="164">
        <v>0.99401197604790414</v>
      </c>
      <c r="N61" s="163">
        <v>-10</v>
      </c>
      <c r="O61" s="162">
        <v>0.8457831325301205</v>
      </c>
      <c r="P61" s="161">
        <v>0.82395209580838324</v>
      </c>
      <c r="Q61" s="160">
        <v>2.1831036721737251E-2</v>
      </c>
      <c r="R61" s="139"/>
      <c r="S61" s="139"/>
    </row>
    <row r="62" spans="1:19" x14ac:dyDescent="0.4">
      <c r="A62" s="169"/>
      <c r="B62" s="169"/>
      <c r="C62" s="168" t="s">
        <v>93</v>
      </c>
      <c r="D62" s="5" t="s">
        <v>0</v>
      </c>
      <c r="E62" s="167" t="s">
        <v>89</v>
      </c>
      <c r="F62" s="6" t="s">
        <v>84</v>
      </c>
      <c r="G62" s="166">
        <v>1509</v>
      </c>
      <c r="H62" s="165">
        <v>1655</v>
      </c>
      <c r="I62" s="164">
        <v>0.91178247734138973</v>
      </c>
      <c r="J62" s="163">
        <v>-146</v>
      </c>
      <c r="K62" s="166">
        <v>1760</v>
      </c>
      <c r="L62" s="165">
        <v>1760</v>
      </c>
      <c r="M62" s="164">
        <v>1</v>
      </c>
      <c r="N62" s="163">
        <v>0</v>
      </c>
      <c r="O62" s="162">
        <v>0.85738636363636367</v>
      </c>
      <c r="P62" s="161">
        <v>0.94034090909090906</v>
      </c>
      <c r="Q62" s="160">
        <v>-8.2954545454545392E-2</v>
      </c>
      <c r="R62" s="139"/>
      <c r="S62" s="139"/>
    </row>
    <row r="63" spans="1:19" x14ac:dyDescent="0.4">
      <c r="A63" s="169"/>
      <c r="B63" s="150"/>
      <c r="C63" s="149" t="s">
        <v>97</v>
      </c>
      <c r="D63" s="11" t="s">
        <v>0</v>
      </c>
      <c r="E63" s="147" t="s">
        <v>89</v>
      </c>
      <c r="F63" s="6" t="s">
        <v>88</v>
      </c>
      <c r="G63" s="146">
        <v>0</v>
      </c>
      <c r="H63" s="145">
        <v>0</v>
      </c>
      <c r="I63" s="144" t="e">
        <v>#DIV/0!</v>
      </c>
      <c r="J63" s="143">
        <v>0</v>
      </c>
      <c r="K63" s="146">
        <v>0</v>
      </c>
      <c r="L63" s="145">
        <v>0</v>
      </c>
      <c r="M63" s="144" t="e">
        <v>#DIV/0!</v>
      </c>
      <c r="N63" s="143">
        <v>0</v>
      </c>
      <c r="O63" s="142" t="e">
        <v>#DIV/0!</v>
      </c>
      <c r="P63" s="141" t="e">
        <v>#DIV/0!</v>
      </c>
      <c r="Q63" s="140" t="e">
        <v>#DIV/0!</v>
      </c>
      <c r="R63" s="139"/>
      <c r="S63" s="139"/>
    </row>
    <row r="64" spans="1:19" x14ac:dyDescent="0.4">
      <c r="A64" s="169"/>
      <c r="B64" s="159" t="s">
        <v>142</v>
      </c>
      <c r="C64" s="158"/>
      <c r="D64" s="175"/>
      <c r="E64" s="158"/>
      <c r="F64" s="174"/>
      <c r="G64" s="157">
        <v>2465</v>
      </c>
      <c r="H64" s="156">
        <v>1474</v>
      </c>
      <c r="I64" s="155">
        <v>1.6723202170963365</v>
      </c>
      <c r="J64" s="154">
        <v>991</v>
      </c>
      <c r="K64" s="157">
        <v>3231</v>
      </c>
      <c r="L64" s="156">
        <v>3230</v>
      </c>
      <c r="M64" s="155">
        <v>1.0003095975232199</v>
      </c>
      <c r="N64" s="154">
        <v>1</v>
      </c>
      <c r="O64" s="153">
        <v>0.76292169606932836</v>
      </c>
      <c r="P64" s="152">
        <v>0.45634674922600621</v>
      </c>
      <c r="Q64" s="151">
        <v>0.30657494684332215</v>
      </c>
      <c r="R64" s="139"/>
      <c r="S64" s="139"/>
    </row>
    <row r="65" spans="1:19" x14ac:dyDescent="0.4">
      <c r="A65" s="169"/>
      <c r="B65" s="169"/>
      <c r="C65" s="168" t="s">
        <v>104</v>
      </c>
      <c r="D65" s="167"/>
      <c r="E65" s="167"/>
      <c r="F65" s="6" t="s">
        <v>84</v>
      </c>
      <c r="G65" s="166">
        <v>435</v>
      </c>
      <c r="H65" s="165">
        <v>315</v>
      </c>
      <c r="I65" s="164">
        <v>1.3809523809523809</v>
      </c>
      <c r="J65" s="163">
        <v>120</v>
      </c>
      <c r="K65" s="166">
        <v>540</v>
      </c>
      <c r="L65" s="165">
        <v>540</v>
      </c>
      <c r="M65" s="164">
        <v>1</v>
      </c>
      <c r="N65" s="163">
        <v>0</v>
      </c>
      <c r="O65" s="162">
        <v>0.80555555555555558</v>
      </c>
      <c r="P65" s="161">
        <v>0.58333333333333337</v>
      </c>
      <c r="Q65" s="160">
        <v>0.22222222222222221</v>
      </c>
      <c r="R65" s="139"/>
      <c r="S65" s="139"/>
    </row>
    <row r="66" spans="1:19" x14ac:dyDescent="0.4">
      <c r="A66" s="169"/>
      <c r="B66" s="169"/>
      <c r="C66" s="168" t="s">
        <v>103</v>
      </c>
      <c r="D66" s="167"/>
      <c r="E66" s="167"/>
      <c r="F66" s="173"/>
      <c r="G66" s="166"/>
      <c r="H66" s="165"/>
      <c r="I66" s="164" t="e">
        <v>#DIV/0!</v>
      </c>
      <c r="J66" s="163">
        <v>0</v>
      </c>
      <c r="K66" s="166"/>
      <c r="L66" s="165"/>
      <c r="M66" s="164" t="e">
        <v>#DIV/0!</v>
      </c>
      <c r="N66" s="163">
        <v>0</v>
      </c>
      <c r="O66" s="162" t="e">
        <v>#DIV/0!</v>
      </c>
      <c r="P66" s="161" t="e">
        <v>#DIV/0!</v>
      </c>
      <c r="Q66" s="160" t="e">
        <v>#DIV/0!</v>
      </c>
      <c r="R66" s="139"/>
      <c r="S66" s="139"/>
    </row>
    <row r="67" spans="1:19" x14ac:dyDescent="0.4">
      <c r="A67" s="169"/>
      <c r="B67" s="169"/>
      <c r="C67" s="168" t="s">
        <v>102</v>
      </c>
      <c r="D67" s="167"/>
      <c r="E67" s="167"/>
      <c r="F67" s="173"/>
      <c r="G67" s="166"/>
      <c r="H67" s="165"/>
      <c r="I67" s="164" t="e">
        <v>#DIV/0!</v>
      </c>
      <c r="J67" s="163">
        <v>0</v>
      </c>
      <c r="K67" s="166"/>
      <c r="L67" s="165"/>
      <c r="M67" s="164" t="e">
        <v>#DIV/0!</v>
      </c>
      <c r="N67" s="163">
        <v>0</v>
      </c>
      <c r="O67" s="162" t="e">
        <v>#DIV/0!</v>
      </c>
      <c r="P67" s="161" t="e">
        <v>#DIV/0!</v>
      </c>
      <c r="Q67" s="160" t="e">
        <v>#DIV/0!</v>
      </c>
      <c r="R67" s="139"/>
      <c r="S67" s="139"/>
    </row>
    <row r="68" spans="1:19" x14ac:dyDescent="0.4">
      <c r="A68" s="169"/>
      <c r="B68" s="169"/>
      <c r="C68" s="222" t="s">
        <v>93</v>
      </c>
      <c r="D68" s="221"/>
      <c r="E68" s="221"/>
      <c r="F68" s="220" t="s">
        <v>84</v>
      </c>
      <c r="G68" s="166">
        <v>0</v>
      </c>
      <c r="H68" s="165">
        <v>0</v>
      </c>
      <c r="I68" s="164" t="e">
        <v>#DIV/0!</v>
      </c>
      <c r="J68" s="163">
        <v>0</v>
      </c>
      <c r="K68" s="166">
        <v>0</v>
      </c>
      <c r="L68" s="165">
        <v>0</v>
      </c>
      <c r="M68" s="164" t="e">
        <v>#DIV/0!</v>
      </c>
      <c r="N68" s="163">
        <v>0</v>
      </c>
      <c r="O68" s="162" t="e">
        <v>#DIV/0!</v>
      </c>
      <c r="P68" s="161" t="e">
        <v>#DIV/0!</v>
      </c>
      <c r="Q68" s="160" t="e">
        <v>#DIV/0!</v>
      </c>
      <c r="R68" s="139"/>
      <c r="S68" s="139"/>
    </row>
    <row r="69" spans="1:19" x14ac:dyDescent="0.4">
      <c r="A69" s="169"/>
      <c r="B69" s="169"/>
      <c r="C69" s="168" t="s">
        <v>101</v>
      </c>
      <c r="D69" s="167"/>
      <c r="E69" s="167"/>
      <c r="F69" s="6" t="s">
        <v>84</v>
      </c>
      <c r="G69" s="166">
        <v>851</v>
      </c>
      <c r="H69" s="165">
        <v>514</v>
      </c>
      <c r="I69" s="164">
        <v>1.6556420233463034</v>
      </c>
      <c r="J69" s="163">
        <v>337</v>
      </c>
      <c r="K69" s="166">
        <v>1099</v>
      </c>
      <c r="L69" s="165">
        <v>1080</v>
      </c>
      <c r="M69" s="164">
        <v>1.0175925925925926</v>
      </c>
      <c r="N69" s="163">
        <v>19</v>
      </c>
      <c r="O69" s="162">
        <v>0.77434030937215648</v>
      </c>
      <c r="P69" s="161">
        <v>0.47592592592592592</v>
      </c>
      <c r="Q69" s="160">
        <v>0.29841438344623056</v>
      </c>
      <c r="R69" s="139"/>
      <c r="S69" s="139"/>
    </row>
    <row r="70" spans="1:19" x14ac:dyDescent="0.4">
      <c r="A70" s="150"/>
      <c r="B70" s="150"/>
      <c r="C70" s="149" t="s">
        <v>90</v>
      </c>
      <c r="D70" s="147"/>
      <c r="E70" s="147"/>
      <c r="F70" s="12" t="s">
        <v>84</v>
      </c>
      <c r="G70" s="146">
        <v>1179</v>
      </c>
      <c r="H70" s="145">
        <v>645</v>
      </c>
      <c r="I70" s="144">
        <v>1.827906976744186</v>
      </c>
      <c r="J70" s="143">
        <v>534</v>
      </c>
      <c r="K70" s="146">
        <v>1592</v>
      </c>
      <c r="L70" s="145">
        <v>1610</v>
      </c>
      <c r="M70" s="144">
        <v>0.98881987577639752</v>
      </c>
      <c r="N70" s="143">
        <v>-18</v>
      </c>
      <c r="O70" s="142">
        <v>0.74057788944723613</v>
      </c>
      <c r="P70" s="141">
        <v>0.40062111801242234</v>
      </c>
      <c r="Q70" s="140">
        <v>0.33995677143481379</v>
      </c>
      <c r="R70" s="139"/>
      <c r="S70" s="139"/>
    </row>
    <row r="71" spans="1:19" x14ac:dyDescent="0.4">
      <c r="C71" s="196"/>
      <c r="G71" s="138"/>
      <c r="H71" s="138"/>
      <c r="I71" s="138"/>
      <c r="J71" s="138"/>
      <c r="K71" s="138"/>
      <c r="L71" s="138"/>
      <c r="M71" s="138"/>
      <c r="N71" s="138"/>
      <c r="O71" s="137"/>
      <c r="P71" s="137"/>
      <c r="Q71" s="137"/>
    </row>
    <row r="72" spans="1:19" x14ac:dyDescent="0.4">
      <c r="C72" s="8" t="s">
        <v>83</v>
      </c>
    </row>
    <row r="73" spans="1:19" x14ac:dyDescent="0.4">
      <c r="C73" s="9" t="s">
        <v>82</v>
      </c>
    </row>
    <row r="74" spans="1:19" x14ac:dyDescent="0.4">
      <c r="C74" s="8" t="s">
        <v>81</v>
      </c>
    </row>
    <row r="75" spans="1:19" x14ac:dyDescent="0.4">
      <c r="C75" s="8" t="s">
        <v>80</v>
      </c>
    </row>
    <row r="76" spans="1:19" x14ac:dyDescent="0.4">
      <c r="C76" s="8" t="s">
        <v>79</v>
      </c>
    </row>
  </sheetData>
  <mergeCells count="15">
    <mergeCell ref="Q3:Q4"/>
    <mergeCell ref="O2:Q2"/>
    <mergeCell ref="O3:O4"/>
    <mergeCell ref="P3:P4"/>
    <mergeCell ref="K2:N2"/>
    <mergeCell ref="K3:K4"/>
    <mergeCell ref="L3:L4"/>
    <mergeCell ref="A1:D1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h26'!A1" display="'h26'!A1"/>
  </hyperlinks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6"/>
  <sheetViews>
    <sheetView showGridLines="0" zoomScale="90" zoomScaleNormal="90" workbookViewId="0">
      <selection sqref="A1:D1"/>
    </sheetView>
  </sheetViews>
  <sheetFormatPr defaultRowHeight="13.5" x14ac:dyDescent="0.4"/>
  <cols>
    <col min="1" max="1" width="2.125" style="136" customWidth="1"/>
    <col min="2" max="2" width="1.125" style="136" customWidth="1"/>
    <col min="3" max="3" width="6.75" style="136" customWidth="1"/>
    <col min="4" max="4" width="2.625" style="136" bestFit="1" customWidth="1"/>
    <col min="5" max="5" width="7.125" style="136" bestFit="1" customWidth="1"/>
    <col min="6" max="6" width="6.375" style="136" customWidth="1"/>
    <col min="7" max="8" width="12.75" style="136" bestFit="1" customWidth="1"/>
    <col min="9" max="9" width="7.625" style="136" customWidth="1"/>
    <col min="10" max="10" width="9.625" style="136" customWidth="1"/>
    <col min="11" max="12" width="12.75" style="136" bestFit="1" customWidth="1"/>
    <col min="13" max="13" width="7.625" style="136" customWidth="1"/>
    <col min="14" max="16" width="9.625" style="136" customWidth="1"/>
    <col min="17" max="17" width="8.625" style="136" customWidth="1"/>
    <col min="18" max="16384" width="9" style="136"/>
  </cols>
  <sheetData>
    <row r="1" spans="1:19" ht="17.25" customHeight="1" thickBot="1" x14ac:dyDescent="0.45">
      <c r="A1" s="281" t="str">
        <f>'h26'!A1</f>
        <v>平成26年度</v>
      </c>
      <c r="B1" s="281"/>
      <c r="C1" s="281"/>
      <c r="D1" s="281"/>
      <c r="E1" s="89"/>
      <c r="F1" s="89"/>
      <c r="G1" s="89"/>
      <c r="H1" s="89"/>
      <c r="I1" s="89"/>
      <c r="J1" s="92" t="str">
        <f ca="1">RIGHT(CELL("filename",$A$1),LEN(CELL("filename",$A$1))-FIND("]",CELL("filename",$A$1)))</f>
        <v>３月（中旬）</v>
      </c>
      <c r="K1" s="93" t="s">
        <v>72</v>
      </c>
      <c r="L1" s="89"/>
      <c r="M1" s="89"/>
      <c r="N1" s="89"/>
      <c r="O1" s="89"/>
      <c r="P1" s="89"/>
      <c r="Q1" s="89"/>
    </row>
    <row r="2" spans="1:19" x14ac:dyDescent="0.4">
      <c r="A2" s="299">
        <v>27</v>
      </c>
      <c r="B2" s="284"/>
      <c r="C2" s="1">
        <v>2015</v>
      </c>
      <c r="D2" s="2" t="s">
        <v>141</v>
      </c>
      <c r="E2" s="2">
        <v>3</v>
      </c>
      <c r="F2" s="2" t="s">
        <v>140</v>
      </c>
      <c r="G2" s="291" t="s">
        <v>139</v>
      </c>
      <c r="H2" s="284"/>
      <c r="I2" s="284"/>
      <c r="J2" s="292"/>
      <c r="K2" s="284" t="s">
        <v>138</v>
      </c>
      <c r="L2" s="284"/>
      <c r="M2" s="284"/>
      <c r="N2" s="284"/>
      <c r="O2" s="291" t="s">
        <v>137</v>
      </c>
      <c r="P2" s="284"/>
      <c r="Q2" s="302"/>
    </row>
    <row r="3" spans="1:19" x14ac:dyDescent="0.4">
      <c r="A3" s="295" t="s">
        <v>136</v>
      </c>
      <c r="B3" s="296"/>
      <c r="C3" s="296"/>
      <c r="D3" s="296"/>
      <c r="E3" s="296"/>
      <c r="F3" s="296"/>
      <c r="G3" s="293" t="s">
        <v>398</v>
      </c>
      <c r="H3" s="287" t="s">
        <v>397</v>
      </c>
      <c r="I3" s="289" t="s">
        <v>133</v>
      </c>
      <c r="J3" s="290"/>
      <c r="K3" s="285" t="s">
        <v>398</v>
      </c>
      <c r="L3" s="287" t="s">
        <v>397</v>
      </c>
      <c r="M3" s="289" t="s">
        <v>133</v>
      </c>
      <c r="N3" s="290"/>
      <c r="O3" s="303" t="s">
        <v>398</v>
      </c>
      <c r="P3" s="282" t="s">
        <v>397</v>
      </c>
      <c r="Q3" s="300" t="s">
        <v>131</v>
      </c>
    </row>
    <row r="4" spans="1:19" ht="14.25" thickBot="1" x14ac:dyDescent="0.45">
      <c r="A4" s="297"/>
      <c r="B4" s="298"/>
      <c r="C4" s="298"/>
      <c r="D4" s="298"/>
      <c r="E4" s="298"/>
      <c r="F4" s="298"/>
      <c r="G4" s="294"/>
      <c r="H4" s="288"/>
      <c r="I4" s="3" t="s">
        <v>132</v>
      </c>
      <c r="J4" s="4" t="s">
        <v>131</v>
      </c>
      <c r="K4" s="286"/>
      <c r="L4" s="288"/>
      <c r="M4" s="3" t="s">
        <v>132</v>
      </c>
      <c r="N4" s="4" t="s">
        <v>131</v>
      </c>
      <c r="O4" s="304"/>
      <c r="P4" s="283"/>
      <c r="Q4" s="301"/>
    </row>
    <row r="5" spans="1:19" x14ac:dyDescent="0.4">
      <c r="A5" s="176" t="s">
        <v>130</v>
      </c>
      <c r="B5" s="195"/>
      <c r="C5" s="195"/>
      <c r="D5" s="195"/>
      <c r="E5" s="195"/>
      <c r="F5" s="195"/>
      <c r="G5" s="194">
        <v>164883</v>
      </c>
      <c r="H5" s="193">
        <v>152255</v>
      </c>
      <c r="I5" s="192">
        <v>1.0829398049325145</v>
      </c>
      <c r="J5" s="191">
        <v>12628</v>
      </c>
      <c r="K5" s="194">
        <v>219458</v>
      </c>
      <c r="L5" s="193">
        <v>210537</v>
      </c>
      <c r="M5" s="192">
        <v>1.0423725995905708</v>
      </c>
      <c r="N5" s="191">
        <v>8921</v>
      </c>
      <c r="O5" s="190">
        <v>0.75131915901903779</v>
      </c>
      <c r="P5" s="189">
        <v>0.72317454889164379</v>
      </c>
      <c r="Q5" s="188">
        <v>2.8144610127393999E-2</v>
      </c>
      <c r="R5" s="139"/>
      <c r="S5" s="139"/>
    </row>
    <row r="6" spans="1:19" x14ac:dyDescent="0.4">
      <c r="A6" s="159" t="s">
        <v>129</v>
      </c>
      <c r="B6" s="158" t="s">
        <v>128</v>
      </c>
      <c r="C6" s="158"/>
      <c r="D6" s="158"/>
      <c r="E6" s="158"/>
      <c r="F6" s="158"/>
      <c r="G6" s="157">
        <v>67018</v>
      </c>
      <c r="H6" s="156">
        <v>61826</v>
      </c>
      <c r="I6" s="155">
        <v>1.0839776145958011</v>
      </c>
      <c r="J6" s="154">
        <v>5192</v>
      </c>
      <c r="K6" s="177">
        <v>86203</v>
      </c>
      <c r="L6" s="156">
        <v>84633</v>
      </c>
      <c r="M6" s="155">
        <v>1.0185506835395177</v>
      </c>
      <c r="N6" s="154">
        <v>1570</v>
      </c>
      <c r="O6" s="153">
        <v>0.7774439404661091</v>
      </c>
      <c r="P6" s="152">
        <v>0.73051882835300652</v>
      </c>
      <c r="Q6" s="151">
        <v>4.6925112113102574E-2</v>
      </c>
      <c r="R6" s="139"/>
      <c r="S6" s="139"/>
    </row>
    <row r="7" spans="1:19" x14ac:dyDescent="0.4">
      <c r="A7" s="169"/>
      <c r="B7" s="159" t="s">
        <v>127</v>
      </c>
      <c r="C7" s="158"/>
      <c r="D7" s="158"/>
      <c r="E7" s="158"/>
      <c r="F7" s="158"/>
      <c r="G7" s="157">
        <v>43048</v>
      </c>
      <c r="H7" s="156">
        <v>38433</v>
      </c>
      <c r="I7" s="155">
        <v>1.1200790986912288</v>
      </c>
      <c r="J7" s="154">
        <v>4615</v>
      </c>
      <c r="K7" s="157">
        <v>57613</v>
      </c>
      <c r="L7" s="156">
        <v>54668</v>
      </c>
      <c r="M7" s="155">
        <v>1.0538706373015292</v>
      </c>
      <c r="N7" s="154">
        <v>2945</v>
      </c>
      <c r="O7" s="153">
        <v>0.74719247392081645</v>
      </c>
      <c r="P7" s="152">
        <v>0.70302553596253747</v>
      </c>
      <c r="Q7" s="151">
        <v>4.4166937958278973E-2</v>
      </c>
      <c r="R7" s="139"/>
      <c r="S7" s="139"/>
    </row>
    <row r="8" spans="1:19" x14ac:dyDescent="0.4">
      <c r="A8" s="169"/>
      <c r="B8" s="169"/>
      <c r="C8" s="168" t="s">
        <v>98</v>
      </c>
      <c r="D8" s="5"/>
      <c r="E8" s="167"/>
      <c r="F8" s="6" t="s">
        <v>84</v>
      </c>
      <c r="G8" s="166">
        <v>37066</v>
      </c>
      <c r="H8" s="165">
        <v>33390</v>
      </c>
      <c r="I8" s="164">
        <v>1.1100928421683138</v>
      </c>
      <c r="J8" s="163">
        <v>3676</v>
      </c>
      <c r="K8" s="166">
        <v>47613</v>
      </c>
      <c r="L8" s="165">
        <v>48308</v>
      </c>
      <c r="M8" s="164">
        <v>0.98561314896083463</v>
      </c>
      <c r="N8" s="163">
        <v>-695</v>
      </c>
      <c r="O8" s="162">
        <v>0.77848486757818247</v>
      </c>
      <c r="P8" s="161">
        <v>0.69118986503270685</v>
      </c>
      <c r="Q8" s="160">
        <v>8.729500254547562E-2</v>
      </c>
      <c r="R8" s="139"/>
      <c r="S8" s="139"/>
    </row>
    <row r="9" spans="1:19" x14ac:dyDescent="0.4">
      <c r="A9" s="169"/>
      <c r="B9" s="169"/>
      <c r="C9" s="168" t="s">
        <v>112</v>
      </c>
      <c r="D9" s="167"/>
      <c r="E9" s="167"/>
      <c r="F9" s="6" t="s">
        <v>84</v>
      </c>
      <c r="G9" s="166">
        <v>5982</v>
      </c>
      <c r="H9" s="165">
        <v>4201</v>
      </c>
      <c r="I9" s="164">
        <v>1.4239466793620565</v>
      </c>
      <c r="J9" s="163">
        <v>1781</v>
      </c>
      <c r="K9" s="166">
        <v>10000</v>
      </c>
      <c r="L9" s="165">
        <v>5000</v>
      </c>
      <c r="M9" s="164">
        <v>2</v>
      </c>
      <c r="N9" s="163">
        <v>5000</v>
      </c>
      <c r="O9" s="162">
        <v>0.59819999999999995</v>
      </c>
      <c r="P9" s="161">
        <v>0.84019999999999995</v>
      </c>
      <c r="Q9" s="160">
        <v>-0.24199999999999999</v>
      </c>
      <c r="R9" s="139"/>
      <c r="S9" s="139"/>
    </row>
    <row r="10" spans="1:19" x14ac:dyDescent="0.4">
      <c r="A10" s="169"/>
      <c r="B10" s="169"/>
      <c r="C10" s="168" t="s">
        <v>96</v>
      </c>
      <c r="D10" s="167"/>
      <c r="E10" s="167"/>
      <c r="F10" s="173"/>
      <c r="G10" s="166"/>
      <c r="H10" s="165"/>
      <c r="I10" s="164" t="e">
        <v>#DIV/0!</v>
      </c>
      <c r="J10" s="163">
        <v>0</v>
      </c>
      <c r="K10" s="166"/>
      <c r="L10" s="165"/>
      <c r="M10" s="164" t="e">
        <v>#DIV/0!</v>
      </c>
      <c r="N10" s="163">
        <v>0</v>
      </c>
      <c r="O10" s="162" t="e">
        <v>#DIV/0!</v>
      </c>
      <c r="P10" s="161" t="e">
        <v>#DIV/0!</v>
      </c>
      <c r="Q10" s="160" t="e">
        <v>#DIV/0!</v>
      </c>
      <c r="R10" s="139"/>
      <c r="S10" s="139"/>
    </row>
    <row r="11" spans="1:19" x14ac:dyDescent="0.4">
      <c r="A11" s="169"/>
      <c r="B11" s="169"/>
      <c r="C11" s="168" t="s">
        <v>97</v>
      </c>
      <c r="D11" s="167"/>
      <c r="E11" s="167"/>
      <c r="F11" s="173"/>
      <c r="G11" s="166"/>
      <c r="H11" s="165"/>
      <c r="I11" s="164" t="e">
        <v>#DIV/0!</v>
      </c>
      <c r="J11" s="163">
        <v>0</v>
      </c>
      <c r="K11" s="166"/>
      <c r="L11" s="165"/>
      <c r="M11" s="164" t="e">
        <v>#DIV/0!</v>
      </c>
      <c r="N11" s="163">
        <v>0</v>
      </c>
      <c r="O11" s="162" t="e">
        <v>#DIV/0!</v>
      </c>
      <c r="P11" s="161" t="e">
        <v>#DIV/0!</v>
      </c>
      <c r="Q11" s="160" t="e">
        <v>#DIV/0!</v>
      </c>
      <c r="R11" s="139"/>
      <c r="S11" s="139"/>
    </row>
    <row r="12" spans="1:19" x14ac:dyDescent="0.4">
      <c r="A12" s="169"/>
      <c r="B12" s="169"/>
      <c r="C12" s="168" t="s">
        <v>93</v>
      </c>
      <c r="D12" s="167"/>
      <c r="E12" s="167"/>
      <c r="F12" s="173"/>
      <c r="G12" s="166"/>
      <c r="H12" s="165"/>
      <c r="I12" s="164" t="e">
        <v>#DIV/0!</v>
      </c>
      <c r="J12" s="163">
        <v>0</v>
      </c>
      <c r="K12" s="166"/>
      <c r="L12" s="165"/>
      <c r="M12" s="164" t="e">
        <v>#DIV/0!</v>
      </c>
      <c r="N12" s="163">
        <v>0</v>
      </c>
      <c r="O12" s="162" t="e">
        <v>#DIV/0!</v>
      </c>
      <c r="P12" s="161" t="e">
        <v>#DIV/0!</v>
      </c>
      <c r="Q12" s="160" t="e">
        <v>#DIV/0!</v>
      </c>
      <c r="R12" s="139"/>
      <c r="S12" s="139"/>
    </row>
    <row r="13" spans="1:19" x14ac:dyDescent="0.4">
      <c r="A13" s="169"/>
      <c r="B13" s="169"/>
      <c r="C13" s="168" t="s">
        <v>91</v>
      </c>
      <c r="D13" s="167"/>
      <c r="E13" s="167"/>
      <c r="F13" s="6" t="s">
        <v>84</v>
      </c>
      <c r="G13" s="166">
        <v>0</v>
      </c>
      <c r="H13" s="165">
        <v>842</v>
      </c>
      <c r="I13" s="164">
        <v>0</v>
      </c>
      <c r="J13" s="163">
        <v>-842</v>
      </c>
      <c r="K13" s="166">
        <v>0</v>
      </c>
      <c r="L13" s="165">
        <v>1360</v>
      </c>
      <c r="M13" s="164">
        <v>0</v>
      </c>
      <c r="N13" s="163">
        <v>-1360</v>
      </c>
      <c r="O13" s="162" t="e">
        <v>#DIV/0!</v>
      </c>
      <c r="P13" s="161">
        <v>0.61911764705882355</v>
      </c>
      <c r="Q13" s="160" t="e">
        <v>#DIV/0!</v>
      </c>
      <c r="R13" s="139"/>
      <c r="S13" s="139"/>
    </row>
    <row r="14" spans="1:19" x14ac:dyDescent="0.4">
      <c r="A14" s="169"/>
      <c r="B14" s="169"/>
      <c r="C14" s="168" t="s">
        <v>110</v>
      </c>
      <c r="D14" s="167"/>
      <c r="E14" s="167"/>
      <c r="F14" s="173"/>
      <c r="G14" s="166"/>
      <c r="H14" s="165"/>
      <c r="I14" s="164" t="e">
        <v>#DIV/0!</v>
      </c>
      <c r="J14" s="163">
        <v>0</v>
      </c>
      <c r="K14" s="166"/>
      <c r="L14" s="165"/>
      <c r="M14" s="164" t="e">
        <v>#DIV/0!</v>
      </c>
      <c r="N14" s="163">
        <v>0</v>
      </c>
      <c r="O14" s="162" t="e">
        <v>#DIV/0!</v>
      </c>
      <c r="P14" s="161" t="e">
        <v>#DIV/0!</v>
      </c>
      <c r="Q14" s="160" t="e">
        <v>#DIV/0!</v>
      </c>
      <c r="R14" s="139"/>
      <c r="S14" s="139"/>
    </row>
    <row r="15" spans="1:19" x14ac:dyDescent="0.4">
      <c r="A15" s="169"/>
      <c r="B15" s="169"/>
      <c r="C15" s="168" t="s">
        <v>90</v>
      </c>
      <c r="D15" s="167"/>
      <c r="E15" s="167"/>
      <c r="F15" s="173"/>
      <c r="G15" s="166"/>
      <c r="H15" s="165"/>
      <c r="I15" s="164" t="e">
        <v>#DIV/0!</v>
      </c>
      <c r="J15" s="163">
        <v>0</v>
      </c>
      <c r="K15" s="166"/>
      <c r="L15" s="165"/>
      <c r="M15" s="164" t="e">
        <v>#DIV/0!</v>
      </c>
      <c r="N15" s="163">
        <v>0</v>
      </c>
      <c r="O15" s="162" t="e">
        <v>#DIV/0!</v>
      </c>
      <c r="P15" s="161" t="e">
        <v>#DIV/0!</v>
      </c>
      <c r="Q15" s="160" t="e">
        <v>#DIV/0!</v>
      </c>
      <c r="R15" s="139"/>
      <c r="S15" s="139"/>
    </row>
    <row r="16" spans="1:19" x14ac:dyDescent="0.4">
      <c r="A16" s="169"/>
      <c r="B16" s="169"/>
      <c r="C16" s="149" t="s">
        <v>126</v>
      </c>
      <c r="D16" s="147"/>
      <c r="E16" s="147"/>
      <c r="F16" s="187"/>
      <c r="G16" s="146"/>
      <c r="H16" s="145"/>
      <c r="I16" s="144" t="e">
        <v>#DIV/0!</v>
      </c>
      <c r="J16" s="143">
        <v>0</v>
      </c>
      <c r="K16" s="146"/>
      <c r="L16" s="145"/>
      <c r="M16" s="144" t="e">
        <v>#DIV/0!</v>
      </c>
      <c r="N16" s="143">
        <v>0</v>
      </c>
      <c r="O16" s="142" t="e">
        <v>#DIV/0!</v>
      </c>
      <c r="P16" s="141" t="e">
        <v>#DIV/0!</v>
      </c>
      <c r="Q16" s="140" t="e">
        <v>#DIV/0!</v>
      </c>
      <c r="R16" s="139"/>
      <c r="S16" s="139"/>
    </row>
    <row r="17" spans="1:19" x14ac:dyDescent="0.4">
      <c r="A17" s="169"/>
      <c r="B17" s="159" t="s">
        <v>125</v>
      </c>
      <c r="C17" s="158"/>
      <c r="D17" s="158"/>
      <c r="E17" s="158"/>
      <c r="F17" s="174"/>
      <c r="G17" s="157">
        <v>23456</v>
      </c>
      <c r="H17" s="156">
        <v>22822</v>
      </c>
      <c r="I17" s="155">
        <v>1.0277802120760668</v>
      </c>
      <c r="J17" s="154">
        <v>634</v>
      </c>
      <c r="K17" s="157">
        <v>27700</v>
      </c>
      <c r="L17" s="156">
        <v>29075</v>
      </c>
      <c r="M17" s="155">
        <v>0.95270851246775579</v>
      </c>
      <c r="N17" s="154">
        <v>-1375</v>
      </c>
      <c r="O17" s="153">
        <v>0.84678700361010828</v>
      </c>
      <c r="P17" s="152">
        <v>0.78493551160791053</v>
      </c>
      <c r="Q17" s="151">
        <v>6.185149200219775E-2</v>
      </c>
      <c r="R17" s="139"/>
      <c r="S17" s="139"/>
    </row>
    <row r="18" spans="1:19" x14ac:dyDescent="0.4">
      <c r="A18" s="169"/>
      <c r="B18" s="169"/>
      <c r="C18" s="168" t="s">
        <v>98</v>
      </c>
      <c r="D18" s="167"/>
      <c r="E18" s="167"/>
      <c r="F18" s="173"/>
      <c r="G18" s="166"/>
      <c r="H18" s="165"/>
      <c r="I18" s="164" t="e">
        <v>#DIV/0!</v>
      </c>
      <c r="J18" s="163">
        <v>0</v>
      </c>
      <c r="K18" s="166"/>
      <c r="L18" s="165"/>
      <c r="M18" s="164" t="e">
        <v>#DIV/0!</v>
      </c>
      <c r="N18" s="163">
        <v>0</v>
      </c>
      <c r="O18" s="162" t="e">
        <v>#DIV/0!</v>
      </c>
      <c r="P18" s="161" t="e">
        <v>#DIV/0!</v>
      </c>
      <c r="Q18" s="160" t="e">
        <v>#DIV/0!</v>
      </c>
      <c r="R18" s="139"/>
      <c r="S18" s="139"/>
    </row>
    <row r="19" spans="1:19" x14ac:dyDescent="0.4">
      <c r="A19" s="169"/>
      <c r="B19" s="169"/>
      <c r="C19" s="168" t="s">
        <v>96</v>
      </c>
      <c r="D19" s="167"/>
      <c r="E19" s="167"/>
      <c r="F19" s="6" t="s">
        <v>84</v>
      </c>
      <c r="G19" s="166">
        <v>3289</v>
      </c>
      <c r="H19" s="165">
        <v>3623</v>
      </c>
      <c r="I19" s="164">
        <v>0.90781120618272149</v>
      </c>
      <c r="J19" s="163">
        <v>-334</v>
      </c>
      <c r="K19" s="166">
        <v>4400</v>
      </c>
      <c r="L19" s="165">
        <v>4390</v>
      </c>
      <c r="M19" s="164">
        <v>1.0022779043280183</v>
      </c>
      <c r="N19" s="163">
        <v>10</v>
      </c>
      <c r="O19" s="162">
        <v>0.74750000000000005</v>
      </c>
      <c r="P19" s="161">
        <v>0.82528473804100233</v>
      </c>
      <c r="Q19" s="160">
        <v>-7.7784738041002277E-2</v>
      </c>
      <c r="R19" s="139"/>
      <c r="S19" s="139"/>
    </row>
    <row r="20" spans="1:19" x14ac:dyDescent="0.4">
      <c r="A20" s="169"/>
      <c r="B20" s="169"/>
      <c r="C20" s="168" t="s">
        <v>97</v>
      </c>
      <c r="D20" s="167"/>
      <c r="E20" s="167"/>
      <c r="F20" s="6" t="s">
        <v>84</v>
      </c>
      <c r="G20" s="166">
        <v>7629</v>
      </c>
      <c r="H20" s="165">
        <v>7087</v>
      </c>
      <c r="I20" s="164">
        <v>1.0764780584168194</v>
      </c>
      <c r="J20" s="163">
        <v>542</v>
      </c>
      <c r="K20" s="166">
        <v>8700</v>
      </c>
      <c r="L20" s="165">
        <v>8715</v>
      </c>
      <c r="M20" s="164">
        <v>0.99827882960413084</v>
      </c>
      <c r="N20" s="163">
        <v>-15</v>
      </c>
      <c r="O20" s="162">
        <v>0.87689655172413794</v>
      </c>
      <c r="P20" s="161">
        <v>0.81319563970166375</v>
      </c>
      <c r="Q20" s="160">
        <v>6.3700912022474188E-2</v>
      </c>
      <c r="R20" s="139"/>
      <c r="S20" s="139"/>
    </row>
    <row r="21" spans="1:19" x14ac:dyDescent="0.4">
      <c r="A21" s="169"/>
      <c r="B21" s="169"/>
      <c r="C21" s="168" t="s">
        <v>98</v>
      </c>
      <c r="D21" s="5" t="s">
        <v>0</v>
      </c>
      <c r="E21" s="167" t="s">
        <v>89</v>
      </c>
      <c r="F21" s="6" t="s">
        <v>84</v>
      </c>
      <c r="G21" s="166">
        <v>2485</v>
      </c>
      <c r="H21" s="165">
        <v>2348</v>
      </c>
      <c r="I21" s="164">
        <v>1.0583475298126064</v>
      </c>
      <c r="J21" s="163">
        <v>137</v>
      </c>
      <c r="K21" s="166">
        <v>2900</v>
      </c>
      <c r="L21" s="165">
        <v>2900</v>
      </c>
      <c r="M21" s="164">
        <v>1</v>
      </c>
      <c r="N21" s="163">
        <v>0</v>
      </c>
      <c r="O21" s="162">
        <v>0.85689655172413792</v>
      </c>
      <c r="P21" s="161">
        <v>0.80965517241379314</v>
      </c>
      <c r="Q21" s="160">
        <v>4.7241379310344778E-2</v>
      </c>
      <c r="R21" s="139"/>
      <c r="S21" s="139"/>
    </row>
    <row r="22" spans="1:19" x14ac:dyDescent="0.4">
      <c r="A22" s="169"/>
      <c r="B22" s="169"/>
      <c r="C22" s="168" t="s">
        <v>98</v>
      </c>
      <c r="D22" s="5" t="s">
        <v>0</v>
      </c>
      <c r="E22" s="167" t="s">
        <v>123</v>
      </c>
      <c r="F22" s="6" t="s">
        <v>84</v>
      </c>
      <c r="G22" s="166">
        <v>1289</v>
      </c>
      <c r="H22" s="165">
        <v>1202</v>
      </c>
      <c r="I22" s="164">
        <v>1.0723793677204658</v>
      </c>
      <c r="J22" s="163">
        <v>87</v>
      </c>
      <c r="K22" s="166">
        <v>1450</v>
      </c>
      <c r="L22" s="165">
        <v>1485</v>
      </c>
      <c r="M22" s="164">
        <v>0.97643097643097643</v>
      </c>
      <c r="N22" s="163">
        <v>-35</v>
      </c>
      <c r="O22" s="162">
        <v>0.88896551724137929</v>
      </c>
      <c r="P22" s="161">
        <v>0.80942760942760938</v>
      </c>
      <c r="Q22" s="160">
        <v>7.9537907813769904E-2</v>
      </c>
      <c r="R22" s="139"/>
      <c r="S22" s="139"/>
    </row>
    <row r="23" spans="1:19" x14ac:dyDescent="0.4">
      <c r="A23" s="169"/>
      <c r="B23" s="169"/>
      <c r="C23" s="168" t="s">
        <v>98</v>
      </c>
      <c r="D23" s="5" t="s">
        <v>0</v>
      </c>
      <c r="E23" s="167" t="s">
        <v>124</v>
      </c>
      <c r="F23" s="6" t="s">
        <v>88</v>
      </c>
      <c r="G23" s="166">
        <v>0</v>
      </c>
      <c r="H23" s="165"/>
      <c r="I23" s="164" t="e">
        <v>#DIV/0!</v>
      </c>
      <c r="J23" s="163">
        <v>0</v>
      </c>
      <c r="K23" s="166"/>
      <c r="L23" s="165"/>
      <c r="M23" s="164" t="e">
        <v>#DIV/0!</v>
      </c>
      <c r="N23" s="163">
        <v>0</v>
      </c>
      <c r="O23" s="162" t="e">
        <v>#DIV/0!</v>
      </c>
      <c r="P23" s="161" t="e">
        <v>#DIV/0!</v>
      </c>
      <c r="Q23" s="160" t="e">
        <v>#DIV/0!</v>
      </c>
      <c r="R23" s="139"/>
      <c r="S23" s="139"/>
    </row>
    <row r="24" spans="1:19" x14ac:dyDescent="0.4">
      <c r="A24" s="169"/>
      <c r="B24" s="169"/>
      <c r="C24" s="168" t="s">
        <v>96</v>
      </c>
      <c r="D24" s="5" t="s">
        <v>0</v>
      </c>
      <c r="E24" s="167" t="s">
        <v>89</v>
      </c>
      <c r="F24" s="6" t="s">
        <v>84</v>
      </c>
      <c r="G24" s="166">
        <v>1271</v>
      </c>
      <c r="H24" s="165">
        <v>1172</v>
      </c>
      <c r="I24" s="164">
        <v>1.0844709897610922</v>
      </c>
      <c r="J24" s="163">
        <v>99</v>
      </c>
      <c r="K24" s="166">
        <v>1500</v>
      </c>
      <c r="L24" s="165">
        <v>1495</v>
      </c>
      <c r="M24" s="164">
        <v>1.0033444816053512</v>
      </c>
      <c r="N24" s="163">
        <v>5</v>
      </c>
      <c r="O24" s="162">
        <v>0.84733333333333338</v>
      </c>
      <c r="P24" s="161">
        <v>0.78394648829431435</v>
      </c>
      <c r="Q24" s="160">
        <v>6.3386845039019035E-2</v>
      </c>
      <c r="R24" s="139"/>
      <c r="S24" s="139"/>
    </row>
    <row r="25" spans="1:19" x14ac:dyDescent="0.4">
      <c r="A25" s="169"/>
      <c r="B25" s="169"/>
      <c r="C25" s="168" t="s">
        <v>96</v>
      </c>
      <c r="D25" s="5" t="s">
        <v>0</v>
      </c>
      <c r="E25" s="167" t="s">
        <v>123</v>
      </c>
      <c r="F25" s="173"/>
      <c r="G25" s="166"/>
      <c r="H25" s="165"/>
      <c r="I25" s="164" t="e">
        <v>#DIV/0!</v>
      </c>
      <c r="J25" s="163">
        <v>0</v>
      </c>
      <c r="K25" s="166"/>
      <c r="L25" s="165"/>
      <c r="M25" s="164" t="e">
        <v>#DIV/0!</v>
      </c>
      <c r="N25" s="163">
        <v>0</v>
      </c>
      <c r="O25" s="162" t="e">
        <v>#DIV/0!</v>
      </c>
      <c r="P25" s="161" t="e">
        <v>#DIV/0!</v>
      </c>
      <c r="Q25" s="160" t="e">
        <v>#DIV/0!</v>
      </c>
      <c r="R25" s="139"/>
      <c r="S25" s="139"/>
    </row>
    <row r="26" spans="1:19" x14ac:dyDescent="0.4">
      <c r="A26" s="169"/>
      <c r="B26" s="169"/>
      <c r="C26" s="168" t="s">
        <v>90</v>
      </c>
      <c r="D26" s="5" t="s">
        <v>0</v>
      </c>
      <c r="E26" s="167" t="s">
        <v>89</v>
      </c>
      <c r="F26" s="173"/>
      <c r="G26" s="166"/>
      <c r="H26" s="165"/>
      <c r="I26" s="164" t="e">
        <v>#DIV/0!</v>
      </c>
      <c r="J26" s="163">
        <v>0</v>
      </c>
      <c r="K26" s="166"/>
      <c r="L26" s="165"/>
      <c r="M26" s="164" t="e">
        <v>#DIV/0!</v>
      </c>
      <c r="N26" s="163">
        <v>0</v>
      </c>
      <c r="O26" s="162" t="e">
        <v>#DIV/0!</v>
      </c>
      <c r="P26" s="161" t="e">
        <v>#DIV/0!</v>
      </c>
      <c r="Q26" s="160" t="e">
        <v>#DIV/0!</v>
      </c>
      <c r="R26" s="139"/>
      <c r="S26" s="139"/>
    </row>
    <row r="27" spans="1:19" x14ac:dyDescent="0.4">
      <c r="A27" s="169"/>
      <c r="B27" s="169"/>
      <c r="C27" s="168" t="s">
        <v>93</v>
      </c>
      <c r="D27" s="5" t="s">
        <v>0</v>
      </c>
      <c r="E27" s="167" t="s">
        <v>89</v>
      </c>
      <c r="F27" s="173"/>
      <c r="G27" s="166"/>
      <c r="H27" s="165"/>
      <c r="I27" s="164" t="e">
        <v>#DIV/0!</v>
      </c>
      <c r="J27" s="163">
        <v>0</v>
      </c>
      <c r="K27" s="166"/>
      <c r="L27" s="165"/>
      <c r="M27" s="164" t="e">
        <v>#DIV/0!</v>
      </c>
      <c r="N27" s="163">
        <v>0</v>
      </c>
      <c r="O27" s="162" t="e">
        <v>#DIV/0!</v>
      </c>
      <c r="P27" s="161" t="e">
        <v>#DIV/0!</v>
      </c>
      <c r="Q27" s="160" t="e">
        <v>#DIV/0!</v>
      </c>
      <c r="R27" s="139"/>
      <c r="S27" s="139"/>
    </row>
    <row r="28" spans="1:19" x14ac:dyDescent="0.4">
      <c r="A28" s="169"/>
      <c r="B28" s="169"/>
      <c r="C28" s="168" t="s">
        <v>110</v>
      </c>
      <c r="D28" s="167"/>
      <c r="E28" s="167"/>
      <c r="F28" s="173"/>
      <c r="G28" s="166"/>
      <c r="H28" s="165"/>
      <c r="I28" s="164" t="e">
        <v>#DIV/0!</v>
      </c>
      <c r="J28" s="163">
        <v>0</v>
      </c>
      <c r="K28" s="166"/>
      <c r="L28" s="165"/>
      <c r="M28" s="164" t="e">
        <v>#DIV/0!</v>
      </c>
      <c r="N28" s="163">
        <v>0</v>
      </c>
      <c r="O28" s="162" t="e">
        <v>#DIV/0!</v>
      </c>
      <c r="P28" s="161" t="e">
        <v>#DIV/0!</v>
      </c>
      <c r="Q28" s="160" t="e">
        <v>#DIV/0!</v>
      </c>
      <c r="R28" s="139"/>
      <c r="S28" s="139"/>
    </row>
    <row r="29" spans="1:19" x14ac:dyDescent="0.4">
      <c r="A29" s="169"/>
      <c r="B29" s="169"/>
      <c r="C29" s="168" t="s">
        <v>105</v>
      </c>
      <c r="D29" s="167"/>
      <c r="E29" s="167"/>
      <c r="F29" s="173"/>
      <c r="G29" s="166"/>
      <c r="H29" s="165"/>
      <c r="I29" s="164" t="e">
        <v>#DIV/0!</v>
      </c>
      <c r="J29" s="163">
        <v>0</v>
      </c>
      <c r="K29" s="166"/>
      <c r="L29" s="165"/>
      <c r="M29" s="164" t="e">
        <v>#DIV/0!</v>
      </c>
      <c r="N29" s="163">
        <v>0</v>
      </c>
      <c r="O29" s="162" t="e">
        <v>#DIV/0!</v>
      </c>
      <c r="P29" s="161" t="e">
        <v>#DIV/0!</v>
      </c>
      <c r="Q29" s="160" t="e">
        <v>#DIV/0!</v>
      </c>
      <c r="R29" s="139"/>
      <c r="S29" s="139"/>
    </row>
    <row r="30" spans="1:19" x14ac:dyDescent="0.4">
      <c r="A30" s="169"/>
      <c r="B30" s="169"/>
      <c r="C30" s="168" t="s">
        <v>122</v>
      </c>
      <c r="D30" s="167"/>
      <c r="E30" s="167"/>
      <c r="F30" s="173"/>
      <c r="G30" s="166"/>
      <c r="H30" s="165"/>
      <c r="I30" s="164" t="e">
        <v>#DIV/0!</v>
      </c>
      <c r="J30" s="163">
        <v>0</v>
      </c>
      <c r="K30" s="166"/>
      <c r="L30" s="165"/>
      <c r="M30" s="164" t="e">
        <v>#DIV/0!</v>
      </c>
      <c r="N30" s="163">
        <v>0</v>
      </c>
      <c r="O30" s="162" t="e">
        <v>#DIV/0!</v>
      </c>
      <c r="P30" s="161" t="e">
        <v>#DIV/0!</v>
      </c>
      <c r="Q30" s="160" t="e">
        <v>#DIV/0!</v>
      </c>
      <c r="R30" s="139"/>
      <c r="S30" s="139"/>
    </row>
    <row r="31" spans="1:19" x14ac:dyDescent="0.4">
      <c r="A31" s="169"/>
      <c r="B31" s="169"/>
      <c r="C31" s="168" t="s">
        <v>121</v>
      </c>
      <c r="D31" s="167"/>
      <c r="E31" s="167"/>
      <c r="F31" s="6" t="s">
        <v>84</v>
      </c>
      <c r="G31" s="166">
        <v>1169</v>
      </c>
      <c r="H31" s="165">
        <v>1515</v>
      </c>
      <c r="I31" s="164">
        <v>0.77161716171617156</v>
      </c>
      <c r="J31" s="163">
        <v>-346</v>
      </c>
      <c r="K31" s="166">
        <v>1450</v>
      </c>
      <c r="L31" s="165">
        <v>2905</v>
      </c>
      <c r="M31" s="164">
        <v>0.49913941480206542</v>
      </c>
      <c r="N31" s="163">
        <v>-1455</v>
      </c>
      <c r="O31" s="162">
        <v>0.80620689655172417</v>
      </c>
      <c r="P31" s="161">
        <v>0.52151462994836484</v>
      </c>
      <c r="Q31" s="160">
        <v>0.28469226660335933</v>
      </c>
      <c r="R31" s="139"/>
      <c r="S31" s="139"/>
    </row>
    <row r="32" spans="1:19" x14ac:dyDescent="0.4">
      <c r="A32" s="169"/>
      <c r="B32" s="169"/>
      <c r="C32" s="168" t="s">
        <v>120</v>
      </c>
      <c r="D32" s="167"/>
      <c r="E32" s="167"/>
      <c r="F32" s="173"/>
      <c r="G32" s="166"/>
      <c r="H32" s="165"/>
      <c r="I32" s="164" t="e">
        <v>#DIV/0!</v>
      </c>
      <c r="J32" s="163">
        <v>0</v>
      </c>
      <c r="K32" s="166"/>
      <c r="L32" s="165"/>
      <c r="M32" s="164" t="e">
        <v>#DIV/0!</v>
      </c>
      <c r="N32" s="163">
        <v>0</v>
      </c>
      <c r="O32" s="162" t="e">
        <v>#DIV/0!</v>
      </c>
      <c r="P32" s="161" t="e">
        <v>#DIV/0!</v>
      </c>
      <c r="Q32" s="160" t="e">
        <v>#DIV/0!</v>
      </c>
      <c r="R32" s="139"/>
      <c r="S32" s="139"/>
    </row>
    <row r="33" spans="1:19" x14ac:dyDescent="0.4">
      <c r="A33" s="169"/>
      <c r="B33" s="169"/>
      <c r="C33" s="168" t="s">
        <v>119</v>
      </c>
      <c r="D33" s="167"/>
      <c r="E33" s="167"/>
      <c r="F33" s="6" t="s">
        <v>84</v>
      </c>
      <c r="G33" s="166">
        <v>782</v>
      </c>
      <c r="H33" s="165">
        <v>749</v>
      </c>
      <c r="I33" s="164">
        <v>1.0440587449933245</v>
      </c>
      <c r="J33" s="163">
        <v>33</v>
      </c>
      <c r="K33" s="166">
        <v>1450</v>
      </c>
      <c r="L33" s="165">
        <v>1345</v>
      </c>
      <c r="M33" s="164">
        <v>1.0780669144981412</v>
      </c>
      <c r="N33" s="163">
        <v>105</v>
      </c>
      <c r="O33" s="162">
        <v>0.53931034482758622</v>
      </c>
      <c r="P33" s="161">
        <v>0.55687732342007434</v>
      </c>
      <c r="Q33" s="160">
        <v>-1.7566978592488125E-2</v>
      </c>
      <c r="R33" s="139"/>
      <c r="S33" s="139"/>
    </row>
    <row r="34" spans="1:19" x14ac:dyDescent="0.4">
      <c r="A34" s="169"/>
      <c r="B34" s="169"/>
      <c r="C34" s="168" t="s">
        <v>94</v>
      </c>
      <c r="D34" s="167"/>
      <c r="E34" s="167"/>
      <c r="F34" s="173"/>
      <c r="G34" s="166"/>
      <c r="H34" s="165"/>
      <c r="I34" s="164" t="e">
        <v>#DIV/0!</v>
      </c>
      <c r="J34" s="163">
        <v>0</v>
      </c>
      <c r="K34" s="166"/>
      <c r="L34" s="165"/>
      <c r="M34" s="164" t="e">
        <v>#DIV/0!</v>
      </c>
      <c r="N34" s="163">
        <v>0</v>
      </c>
      <c r="O34" s="162" t="e">
        <v>#DIV/0!</v>
      </c>
      <c r="P34" s="161" t="e">
        <v>#DIV/0!</v>
      </c>
      <c r="Q34" s="160" t="e">
        <v>#DIV/0!</v>
      </c>
      <c r="R34" s="139"/>
      <c r="S34" s="139"/>
    </row>
    <row r="35" spans="1:19" x14ac:dyDescent="0.4">
      <c r="A35" s="169"/>
      <c r="B35" s="169"/>
      <c r="C35" s="168" t="s">
        <v>90</v>
      </c>
      <c r="D35" s="167"/>
      <c r="E35" s="167"/>
      <c r="F35" s="173"/>
      <c r="G35" s="166"/>
      <c r="H35" s="165"/>
      <c r="I35" s="164" t="e">
        <v>#DIV/0!</v>
      </c>
      <c r="J35" s="163">
        <v>0</v>
      </c>
      <c r="K35" s="166"/>
      <c r="L35" s="165"/>
      <c r="M35" s="164" t="e">
        <v>#DIV/0!</v>
      </c>
      <c r="N35" s="163">
        <v>0</v>
      </c>
      <c r="O35" s="162" t="e">
        <v>#DIV/0!</v>
      </c>
      <c r="P35" s="161" t="e">
        <v>#DIV/0!</v>
      </c>
      <c r="Q35" s="160" t="e">
        <v>#DIV/0!</v>
      </c>
      <c r="R35" s="139"/>
      <c r="S35" s="139"/>
    </row>
    <row r="36" spans="1:19" x14ac:dyDescent="0.4">
      <c r="A36" s="169"/>
      <c r="B36" s="150"/>
      <c r="C36" s="149" t="s">
        <v>93</v>
      </c>
      <c r="D36" s="147"/>
      <c r="E36" s="147"/>
      <c r="F36" s="6" t="s">
        <v>84</v>
      </c>
      <c r="G36" s="146">
        <v>5542</v>
      </c>
      <c r="H36" s="145">
        <v>5126</v>
      </c>
      <c r="I36" s="144">
        <v>1.0811548966055404</v>
      </c>
      <c r="J36" s="143">
        <v>416</v>
      </c>
      <c r="K36" s="146">
        <v>5850</v>
      </c>
      <c r="L36" s="145">
        <v>5840</v>
      </c>
      <c r="M36" s="144">
        <v>1.0017123287671232</v>
      </c>
      <c r="N36" s="143">
        <v>10</v>
      </c>
      <c r="O36" s="142">
        <v>0.9473504273504274</v>
      </c>
      <c r="P36" s="141">
        <v>0.87773972602739725</v>
      </c>
      <c r="Q36" s="140">
        <v>6.9610701323030155E-2</v>
      </c>
      <c r="R36" s="139"/>
      <c r="S36" s="139"/>
    </row>
    <row r="37" spans="1:19" x14ac:dyDescent="0.4">
      <c r="A37" s="169"/>
      <c r="B37" s="159" t="s">
        <v>118</v>
      </c>
      <c r="C37" s="158"/>
      <c r="D37" s="158"/>
      <c r="E37" s="158"/>
      <c r="F37" s="174"/>
      <c r="G37" s="157">
        <v>514</v>
      </c>
      <c r="H37" s="156">
        <v>571</v>
      </c>
      <c r="I37" s="155">
        <v>0.90017513134851135</v>
      </c>
      <c r="J37" s="154">
        <v>-57</v>
      </c>
      <c r="K37" s="157">
        <v>890</v>
      </c>
      <c r="L37" s="156">
        <v>890</v>
      </c>
      <c r="M37" s="155">
        <v>1</v>
      </c>
      <c r="N37" s="154">
        <v>0</v>
      </c>
      <c r="O37" s="153">
        <v>0.57752808988764048</v>
      </c>
      <c r="P37" s="152">
        <v>0.64157303370786511</v>
      </c>
      <c r="Q37" s="151">
        <v>-6.4044943820224631E-2</v>
      </c>
      <c r="R37" s="139"/>
      <c r="S37" s="139"/>
    </row>
    <row r="38" spans="1:19" x14ac:dyDescent="0.4">
      <c r="A38" s="169"/>
      <c r="B38" s="169"/>
      <c r="C38" s="168" t="s">
        <v>117</v>
      </c>
      <c r="D38" s="167"/>
      <c r="E38" s="167"/>
      <c r="F38" s="6" t="s">
        <v>84</v>
      </c>
      <c r="G38" s="166">
        <v>294</v>
      </c>
      <c r="H38" s="165">
        <v>309</v>
      </c>
      <c r="I38" s="164">
        <v>0.95145631067961167</v>
      </c>
      <c r="J38" s="163">
        <v>-15</v>
      </c>
      <c r="K38" s="166">
        <v>434</v>
      </c>
      <c r="L38" s="165">
        <v>528</v>
      </c>
      <c r="M38" s="164">
        <v>0.82196969696969702</v>
      </c>
      <c r="N38" s="163">
        <v>-94</v>
      </c>
      <c r="O38" s="162">
        <v>0.67741935483870963</v>
      </c>
      <c r="P38" s="161">
        <v>0.58522727272727271</v>
      </c>
      <c r="Q38" s="160">
        <v>9.2192082111436924E-2</v>
      </c>
      <c r="R38" s="139"/>
      <c r="S38" s="139"/>
    </row>
    <row r="39" spans="1:19" x14ac:dyDescent="0.4">
      <c r="A39" s="150"/>
      <c r="B39" s="150"/>
      <c r="C39" s="186" t="s">
        <v>116</v>
      </c>
      <c r="D39" s="185"/>
      <c r="E39" s="185"/>
      <c r="F39" s="6" t="s">
        <v>84</v>
      </c>
      <c r="G39" s="184">
        <v>220</v>
      </c>
      <c r="H39" s="183">
        <v>262</v>
      </c>
      <c r="I39" s="182">
        <v>0.83969465648854957</v>
      </c>
      <c r="J39" s="181">
        <v>-42</v>
      </c>
      <c r="K39" s="184">
        <v>456</v>
      </c>
      <c r="L39" s="183">
        <v>362</v>
      </c>
      <c r="M39" s="182">
        <v>1.2596685082872927</v>
      </c>
      <c r="N39" s="181">
        <v>94</v>
      </c>
      <c r="O39" s="180">
        <v>0.48245614035087719</v>
      </c>
      <c r="P39" s="179">
        <v>0.72375690607734811</v>
      </c>
      <c r="Q39" s="178">
        <v>-0.24130076572647091</v>
      </c>
      <c r="R39" s="139"/>
      <c r="S39" s="139"/>
    </row>
    <row r="40" spans="1:19" x14ac:dyDescent="0.4">
      <c r="A40" s="159" t="s">
        <v>115</v>
      </c>
      <c r="B40" s="158" t="s">
        <v>114</v>
      </c>
      <c r="C40" s="158"/>
      <c r="D40" s="158"/>
      <c r="E40" s="158"/>
      <c r="F40" s="174"/>
      <c r="G40" s="157">
        <v>97865</v>
      </c>
      <c r="H40" s="156">
        <v>90429</v>
      </c>
      <c r="I40" s="155">
        <v>1.0822302579924581</v>
      </c>
      <c r="J40" s="154">
        <v>7436</v>
      </c>
      <c r="K40" s="177">
        <v>133255</v>
      </c>
      <c r="L40" s="156">
        <v>125904</v>
      </c>
      <c r="M40" s="155">
        <v>1.0583857542254416</v>
      </c>
      <c r="N40" s="154">
        <v>7351</v>
      </c>
      <c r="O40" s="153">
        <v>0.73441897114554799</v>
      </c>
      <c r="P40" s="152">
        <v>0.71823770491803274</v>
      </c>
      <c r="Q40" s="151">
        <v>1.6181266227515256E-2</v>
      </c>
      <c r="R40" s="139"/>
      <c r="S40" s="139"/>
    </row>
    <row r="41" spans="1:19" x14ac:dyDescent="0.4">
      <c r="A41" s="176"/>
      <c r="B41" s="159" t="s">
        <v>113</v>
      </c>
      <c r="C41" s="158"/>
      <c r="D41" s="158"/>
      <c r="E41" s="158"/>
      <c r="F41" s="174"/>
      <c r="G41" s="157">
        <v>95440</v>
      </c>
      <c r="H41" s="156">
        <v>88945</v>
      </c>
      <c r="I41" s="155">
        <v>1.0730226544493788</v>
      </c>
      <c r="J41" s="154">
        <v>6495</v>
      </c>
      <c r="K41" s="157">
        <v>130067</v>
      </c>
      <c r="L41" s="156">
        <v>122673</v>
      </c>
      <c r="M41" s="155">
        <v>1.0602740619370195</v>
      </c>
      <c r="N41" s="154">
        <v>7394</v>
      </c>
      <c r="O41" s="153">
        <v>0.73377566946266159</v>
      </c>
      <c r="P41" s="152">
        <v>0.725057673652719</v>
      </c>
      <c r="Q41" s="151">
        <v>8.7179958099425914E-3</v>
      </c>
      <c r="R41" s="139"/>
      <c r="S41" s="139"/>
    </row>
    <row r="42" spans="1:19" x14ac:dyDescent="0.4">
      <c r="A42" s="169"/>
      <c r="B42" s="169"/>
      <c r="C42" s="168" t="s">
        <v>98</v>
      </c>
      <c r="D42" s="167"/>
      <c r="E42" s="167"/>
      <c r="F42" s="6" t="s">
        <v>84</v>
      </c>
      <c r="G42" s="166">
        <v>37904</v>
      </c>
      <c r="H42" s="165">
        <v>35796</v>
      </c>
      <c r="I42" s="164">
        <v>1.0588892613699854</v>
      </c>
      <c r="J42" s="163">
        <v>2108</v>
      </c>
      <c r="K42" s="166">
        <v>48379</v>
      </c>
      <c r="L42" s="165">
        <v>46000</v>
      </c>
      <c r="M42" s="164">
        <v>1.0517173913043478</v>
      </c>
      <c r="N42" s="163">
        <v>2379</v>
      </c>
      <c r="O42" s="162">
        <v>0.78348043572624482</v>
      </c>
      <c r="P42" s="161">
        <v>0.77817391304347827</v>
      </c>
      <c r="Q42" s="160">
        <v>5.3065226827665457E-3</v>
      </c>
      <c r="R42" s="139"/>
      <c r="S42" s="139"/>
    </row>
    <row r="43" spans="1:19" x14ac:dyDescent="0.4">
      <c r="A43" s="169"/>
      <c r="B43" s="169"/>
      <c r="C43" s="168" t="s">
        <v>112</v>
      </c>
      <c r="D43" s="167"/>
      <c r="E43" s="167"/>
      <c r="F43" s="6" t="s">
        <v>84</v>
      </c>
      <c r="G43" s="166">
        <v>5724</v>
      </c>
      <c r="H43" s="165">
        <v>6516</v>
      </c>
      <c r="I43" s="164">
        <v>0.87845303867403313</v>
      </c>
      <c r="J43" s="163">
        <v>-792</v>
      </c>
      <c r="K43" s="200">
        <v>9754</v>
      </c>
      <c r="L43" s="165">
        <v>10141</v>
      </c>
      <c r="M43" s="164">
        <v>0.96183808302928708</v>
      </c>
      <c r="N43" s="163">
        <v>-387</v>
      </c>
      <c r="O43" s="162">
        <v>0.58683616977650199</v>
      </c>
      <c r="P43" s="161">
        <v>0.64254018341386454</v>
      </c>
      <c r="Q43" s="160">
        <v>-5.5704013637362548E-2</v>
      </c>
      <c r="R43" s="139"/>
      <c r="S43" s="139"/>
    </row>
    <row r="44" spans="1:19" x14ac:dyDescent="0.4">
      <c r="A44" s="169"/>
      <c r="B44" s="169"/>
      <c r="C44" s="168" t="s">
        <v>96</v>
      </c>
      <c r="D44" s="167"/>
      <c r="E44" s="167"/>
      <c r="F44" s="6" t="s">
        <v>84</v>
      </c>
      <c r="G44" s="166">
        <v>5844</v>
      </c>
      <c r="H44" s="165">
        <v>5268</v>
      </c>
      <c r="I44" s="164">
        <v>1.1093394077448746</v>
      </c>
      <c r="J44" s="163">
        <v>576</v>
      </c>
      <c r="K44" s="200">
        <v>9230</v>
      </c>
      <c r="L44" s="165">
        <v>6830</v>
      </c>
      <c r="M44" s="164">
        <v>1.3513909224011713</v>
      </c>
      <c r="N44" s="163">
        <v>2400</v>
      </c>
      <c r="O44" s="162">
        <v>0.63315276273022747</v>
      </c>
      <c r="P44" s="161">
        <v>0.77130307467057102</v>
      </c>
      <c r="Q44" s="160">
        <v>-0.13815031194034355</v>
      </c>
      <c r="R44" s="139"/>
      <c r="S44" s="139"/>
    </row>
    <row r="45" spans="1:19" x14ac:dyDescent="0.4">
      <c r="A45" s="169"/>
      <c r="B45" s="169"/>
      <c r="C45" s="168" t="s">
        <v>90</v>
      </c>
      <c r="D45" s="167"/>
      <c r="E45" s="167"/>
      <c r="F45" s="6" t="s">
        <v>84</v>
      </c>
      <c r="G45" s="166">
        <v>2224</v>
      </c>
      <c r="H45" s="165">
        <v>2483</v>
      </c>
      <c r="I45" s="164">
        <v>0.8956906967378172</v>
      </c>
      <c r="J45" s="163">
        <v>-259</v>
      </c>
      <c r="K45" s="200">
        <v>3448</v>
      </c>
      <c r="L45" s="165">
        <v>3609</v>
      </c>
      <c r="M45" s="164">
        <v>0.95538930451648651</v>
      </c>
      <c r="N45" s="163">
        <v>-161</v>
      </c>
      <c r="O45" s="162">
        <v>0.64501160092807419</v>
      </c>
      <c r="P45" s="161">
        <v>0.68800221668052097</v>
      </c>
      <c r="Q45" s="160">
        <v>-4.2990615752446781E-2</v>
      </c>
      <c r="R45" s="139"/>
      <c r="S45" s="139"/>
    </row>
    <row r="46" spans="1:19" x14ac:dyDescent="0.4">
      <c r="A46" s="169"/>
      <c r="B46" s="169"/>
      <c r="C46" s="168" t="s">
        <v>93</v>
      </c>
      <c r="D46" s="167"/>
      <c r="E46" s="167"/>
      <c r="F46" s="6" t="s">
        <v>84</v>
      </c>
      <c r="G46" s="166">
        <v>6988</v>
      </c>
      <c r="H46" s="165">
        <v>6096</v>
      </c>
      <c r="I46" s="164">
        <v>1.1463254593175853</v>
      </c>
      <c r="J46" s="163">
        <v>892</v>
      </c>
      <c r="K46" s="200">
        <v>8370</v>
      </c>
      <c r="L46" s="165">
        <v>8750</v>
      </c>
      <c r="M46" s="164">
        <v>0.95657142857142852</v>
      </c>
      <c r="N46" s="163">
        <v>-380</v>
      </c>
      <c r="O46" s="162">
        <v>0.83488649940262849</v>
      </c>
      <c r="P46" s="161">
        <v>0.69668571428571424</v>
      </c>
      <c r="Q46" s="160">
        <v>0.13820078511691425</v>
      </c>
      <c r="R46" s="139"/>
      <c r="S46" s="139"/>
    </row>
    <row r="47" spans="1:19" x14ac:dyDescent="0.4">
      <c r="A47" s="169"/>
      <c r="B47" s="169"/>
      <c r="C47" s="168" t="s">
        <v>97</v>
      </c>
      <c r="D47" s="167"/>
      <c r="E47" s="167"/>
      <c r="F47" s="6" t="s">
        <v>84</v>
      </c>
      <c r="G47" s="166">
        <v>13720</v>
      </c>
      <c r="H47" s="165">
        <v>11722</v>
      </c>
      <c r="I47" s="164">
        <v>1.1704487288858556</v>
      </c>
      <c r="J47" s="163">
        <v>1998</v>
      </c>
      <c r="K47" s="200">
        <v>16859</v>
      </c>
      <c r="L47" s="165">
        <v>14643</v>
      </c>
      <c r="M47" s="164">
        <v>1.1513351089257666</v>
      </c>
      <c r="N47" s="163">
        <v>2216</v>
      </c>
      <c r="O47" s="162">
        <v>0.81380864819977461</v>
      </c>
      <c r="P47" s="161">
        <v>0.80051901932664071</v>
      </c>
      <c r="Q47" s="160">
        <v>1.3289628873133896E-2</v>
      </c>
      <c r="R47" s="139"/>
      <c r="S47" s="139"/>
    </row>
    <row r="48" spans="1:19" x14ac:dyDescent="0.4">
      <c r="A48" s="169"/>
      <c r="B48" s="169"/>
      <c r="C48" s="168" t="s">
        <v>91</v>
      </c>
      <c r="D48" s="167"/>
      <c r="E48" s="167"/>
      <c r="F48" s="6" t="s">
        <v>84</v>
      </c>
      <c r="G48" s="166">
        <v>1606</v>
      </c>
      <c r="H48" s="165">
        <v>1451</v>
      </c>
      <c r="I48" s="164">
        <v>1.1068228807718814</v>
      </c>
      <c r="J48" s="163">
        <v>155</v>
      </c>
      <c r="K48" s="200">
        <v>2700</v>
      </c>
      <c r="L48" s="165">
        <v>2700</v>
      </c>
      <c r="M48" s="164">
        <v>1</v>
      </c>
      <c r="N48" s="163">
        <v>0</v>
      </c>
      <c r="O48" s="162">
        <v>0.5948148148148148</v>
      </c>
      <c r="P48" s="161">
        <v>0.53740740740740744</v>
      </c>
      <c r="Q48" s="160">
        <v>5.7407407407407351E-2</v>
      </c>
      <c r="R48" s="139"/>
      <c r="S48" s="139"/>
    </row>
    <row r="49" spans="1:19" x14ac:dyDescent="0.4">
      <c r="A49" s="169"/>
      <c r="B49" s="169"/>
      <c r="C49" s="168" t="s">
        <v>111</v>
      </c>
      <c r="D49" s="167"/>
      <c r="E49" s="167"/>
      <c r="F49" s="6" t="s">
        <v>84</v>
      </c>
      <c r="G49" s="166">
        <v>1612</v>
      </c>
      <c r="H49" s="165">
        <v>1546</v>
      </c>
      <c r="I49" s="164">
        <v>1.0426908150064682</v>
      </c>
      <c r="J49" s="163">
        <v>66</v>
      </c>
      <c r="K49" s="200">
        <v>1760</v>
      </c>
      <c r="L49" s="165">
        <v>1760</v>
      </c>
      <c r="M49" s="164">
        <v>1</v>
      </c>
      <c r="N49" s="163">
        <v>0</v>
      </c>
      <c r="O49" s="162">
        <v>0.91590909090909089</v>
      </c>
      <c r="P49" s="161">
        <v>0.87840909090909092</v>
      </c>
      <c r="Q49" s="160">
        <v>3.7499999999999978E-2</v>
      </c>
      <c r="R49" s="139"/>
      <c r="S49" s="139"/>
    </row>
    <row r="50" spans="1:19" x14ac:dyDescent="0.4">
      <c r="A50" s="169"/>
      <c r="B50" s="169"/>
      <c r="C50" s="168" t="s">
        <v>110</v>
      </c>
      <c r="D50" s="167"/>
      <c r="E50" s="167"/>
      <c r="F50" s="6" t="s">
        <v>84</v>
      </c>
      <c r="G50" s="166">
        <v>1878</v>
      </c>
      <c r="H50" s="165">
        <v>2317</v>
      </c>
      <c r="I50" s="164">
        <v>0.81053085886922749</v>
      </c>
      <c r="J50" s="163">
        <v>-439</v>
      </c>
      <c r="K50" s="200">
        <v>2700</v>
      </c>
      <c r="L50" s="165">
        <v>2970</v>
      </c>
      <c r="M50" s="164">
        <v>0.90909090909090906</v>
      </c>
      <c r="N50" s="163">
        <v>-270</v>
      </c>
      <c r="O50" s="162">
        <v>0.69555555555555559</v>
      </c>
      <c r="P50" s="161">
        <v>0.78013468013468013</v>
      </c>
      <c r="Q50" s="160">
        <v>-8.4579124579124532E-2</v>
      </c>
      <c r="R50" s="139"/>
      <c r="S50" s="139"/>
    </row>
    <row r="51" spans="1:19" x14ac:dyDescent="0.4">
      <c r="A51" s="169"/>
      <c r="B51" s="169"/>
      <c r="C51" s="168" t="s">
        <v>109</v>
      </c>
      <c r="D51" s="167"/>
      <c r="E51" s="167"/>
      <c r="F51" s="6" t="s">
        <v>88</v>
      </c>
      <c r="G51" s="166">
        <v>831</v>
      </c>
      <c r="H51" s="165">
        <v>902</v>
      </c>
      <c r="I51" s="164">
        <v>0.92128603104212858</v>
      </c>
      <c r="J51" s="163">
        <v>-71</v>
      </c>
      <c r="K51" s="200">
        <v>1260</v>
      </c>
      <c r="L51" s="165">
        <v>1340</v>
      </c>
      <c r="M51" s="164">
        <v>0.94029850746268662</v>
      </c>
      <c r="N51" s="163">
        <v>-80</v>
      </c>
      <c r="O51" s="162">
        <v>0.65952380952380951</v>
      </c>
      <c r="P51" s="161">
        <v>0.67313432835820897</v>
      </c>
      <c r="Q51" s="160">
        <v>-1.3610518834399454E-2</v>
      </c>
      <c r="R51" s="139"/>
      <c r="S51" s="139"/>
    </row>
    <row r="52" spans="1:19" x14ac:dyDescent="0.4">
      <c r="A52" s="169"/>
      <c r="B52" s="169"/>
      <c r="C52" s="168" t="s">
        <v>108</v>
      </c>
      <c r="D52" s="167"/>
      <c r="E52" s="167"/>
      <c r="F52" s="6" t="s">
        <v>84</v>
      </c>
      <c r="G52" s="166">
        <v>1066</v>
      </c>
      <c r="H52" s="165">
        <v>903</v>
      </c>
      <c r="I52" s="164">
        <v>1.1805094130675526</v>
      </c>
      <c r="J52" s="163">
        <v>163</v>
      </c>
      <c r="K52" s="200">
        <v>1659</v>
      </c>
      <c r="L52" s="165">
        <v>1760</v>
      </c>
      <c r="M52" s="164">
        <v>0.94261363636363638</v>
      </c>
      <c r="N52" s="163">
        <v>-101</v>
      </c>
      <c r="O52" s="162">
        <v>0.64255575647980712</v>
      </c>
      <c r="P52" s="161">
        <v>0.51306818181818181</v>
      </c>
      <c r="Q52" s="160">
        <v>0.1294875746616253</v>
      </c>
      <c r="R52" s="139"/>
      <c r="S52" s="139"/>
    </row>
    <row r="53" spans="1:19" x14ac:dyDescent="0.4">
      <c r="A53" s="169"/>
      <c r="B53" s="169"/>
      <c r="C53" s="168" t="s">
        <v>107</v>
      </c>
      <c r="D53" s="167"/>
      <c r="E53" s="167"/>
      <c r="F53" s="6" t="s">
        <v>84</v>
      </c>
      <c r="G53" s="166">
        <v>1649</v>
      </c>
      <c r="H53" s="165">
        <v>1916</v>
      </c>
      <c r="I53" s="164">
        <v>0.86064718162839249</v>
      </c>
      <c r="J53" s="163">
        <v>-267</v>
      </c>
      <c r="K53" s="200">
        <v>2700</v>
      </c>
      <c r="L53" s="165">
        <v>2700</v>
      </c>
      <c r="M53" s="164">
        <v>1</v>
      </c>
      <c r="N53" s="163">
        <v>0</v>
      </c>
      <c r="O53" s="162">
        <v>0.6107407407407407</v>
      </c>
      <c r="P53" s="161">
        <v>0.70962962962962961</v>
      </c>
      <c r="Q53" s="160">
        <v>-9.8888888888888915E-2</v>
      </c>
      <c r="R53" s="139"/>
      <c r="S53" s="139"/>
    </row>
    <row r="54" spans="1:19" x14ac:dyDescent="0.4">
      <c r="A54" s="169"/>
      <c r="B54" s="169"/>
      <c r="C54" s="168" t="s">
        <v>106</v>
      </c>
      <c r="D54" s="167"/>
      <c r="E54" s="167"/>
      <c r="F54" s="6" t="s">
        <v>84</v>
      </c>
      <c r="G54" s="166">
        <v>1075</v>
      </c>
      <c r="H54" s="165">
        <v>1278</v>
      </c>
      <c r="I54" s="164">
        <v>0.84115805946791866</v>
      </c>
      <c r="J54" s="163">
        <v>-203</v>
      </c>
      <c r="K54" s="200">
        <v>2700</v>
      </c>
      <c r="L54" s="165">
        <v>2700</v>
      </c>
      <c r="M54" s="164">
        <v>1</v>
      </c>
      <c r="N54" s="163">
        <v>0</v>
      </c>
      <c r="O54" s="162">
        <v>0.39814814814814814</v>
      </c>
      <c r="P54" s="161">
        <v>0.47333333333333333</v>
      </c>
      <c r="Q54" s="160">
        <v>-7.5185185185185188E-2</v>
      </c>
      <c r="R54" s="139"/>
      <c r="S54" s="139"/>
    </row>
    <row r="55" spans="1:19" x14ac:dyDescent="0.4">
      <c r="A55" s="169"/>
      <c r="B55" s="169"/>
      <c r="C55" s="168" t="s">
        <v>105</v>
      </c>
      <c r="D55" s="167"/>
      <c r="E55" s="167"/>
      <c r="F55" s="6" t="s">
        <v>84</v>
      </c>
      <c r="G55" s="166">
        <v>1157</v>
      </c>
      <c r="H55" s="165">
        <v>965</v>
      </c>
      <c r="I55" s="164">
        <v>1.1989637305699481</v>
      </c>
      <c r="J55" s="163">
        <v>192</v>
      </c>
      <c r="K55" s="200">
        <v>1760</v>
      </c>
      <c r="L55" s="165">
        <v>1760</v>
      </c>
      <c r="M55" s="164">
        <v>1</v>
      </c>
      <c r="N55" s="163">
        <v>0</v>
      </c>
      <c r="O55" s="162">
        <v>0.6573863636363636</v>
      </c>
      <c r="P55" s="161">
        <v>0.54829545454545459</v>
      </c>
      <c r="Q55" s="160">
        <v>0.10909090909090902</v>
      </c>
      <c r="R55" s="139"/>
      <c r="S55" s="139"/>
    </row>
    <row r="56" spans="1:19" x14ac:dyDescent="0.4">
      <c r="A56" s="169"/>
      <c r="B56" s="169"/>
      <c r="C56" s="168" t="s">
        <v>103</v>
      </c>
      <c r="D56" s="167"/>
      <c r="E56" s="167"/>
      <c r="F56" s="6" t="s">
        <v>84</v>
      </c>
      <c r="G56" s="166">
        <v>980</v>
      </c>
      <c r="H56" s="165">
        <v>1229</v>
      </c>
      <c r="I56" s="164">
        <v>0.79739625711960949</v>
      </c>
      <c r="J56" s="163">
        <v>-249</v>
      </c>
      <c r="K56" s="200">
        <v>1328</v>
      </c>
      <c r="L56" s="165">
        <v>1760</v>
      </c>
      <c r="M56" s="164">
        <v>0.75454545454545452</v>
      </c>
      <c r="N56" s="163">
        <v>-432</v>
      </c>
      <c r="O56" s="162">
        <v>0.73795180722891562</v>
      </c>
      <c r="P56" s="161">
        <v>0.6982954545454545</v>
      </c>
      <c r="Q56" s="160">
        <v>3.9656352683461127E-2</v>
      </c>
      <c r="R56" s="139"/>
      <c r="S56" s="139"/>
    </row>
    <row r="57" spans="1:19" x14ac:dyDescent="0.4">
      <c r="A57" s="169"/>
      <c r="B57" s="169"/>
      <c r="C57" s="168" t="s">
        <v>102</v>
      </c>
      <c r="D57" s="167"/>
      <c r="E57" s="167"/>
      <c r="F57" s="6" t="s">
        <v>84</v>
      </c>
      <c r="G57" s="166">
        <v>986</v>
      </c>
      <c r="H57" s="165">
        <v>756</v>
      </c>
      <c r="I57" s="164">
        <v>1.3042328042328042</v>
      </c>
      <c r="J57" s="163">
        <v>230</v>
      </c>
      <c r="K57" s="200">
        <v>1760</v>
      </c>
      <c r="L57" s="165">
        <v>1760</v>
      </c>
      <c r="M57" s="164">
        <v>1</v>
      </c>
      <c r="N57" s="163">
        <v>0</v>
      </c>
      <c r="O57" s="162">
        <v>0.56022727272727268</v>
      </c>
      <c r="P57" s="161">
        <v>0.42954545454545456</v>
      </c>
      <c r="Q57" s="160">
        <v>0.13068181818181812</v>
      </c>
      <c r="R57" s="139"/>
      <c r="S57" s="139"/>
    </row>
    <row r="58" spans="1:19" x14ac:dyDescent="0.4">
      <c r="A58" s="169"/>
      <c r="B58" s="169"/>
      <c r="C58" s="168" t="s">
        <v>104</v>
      </c>
      <c r="D58" s="167"/>
      <c r="E58" s="167"/>
      <c r="F58" s="6" t="s">
        <v>84</v>
      </c>
      <c r="G58" s="166">
        <v>774</v>
      </c>
      <c r="H58" s="165">
        <v>838</v>
      </c>
      <c r="I58" s="164">
        <v>0.92362768496420045</v>
      </c>
      <c r="J58" s="163">
        <v>-64</v>
      </c>
      <c r="K58" s="200">
        <v>1213</v>
      </c>
      <c r="L58" s="165">
        <v>1200</v>
      </c>
      <c r="M58" s="164">
        <v>1.0108333333333333</v>
      </c>
      <c r="N58" s="163">
        <v>13</v>
      </c>
      <c r="O58" s="162">
        <v>0.63808738664468256</v>
      </c>
      <c r="P58" s="161">
        <v>0.69833333333333336</v>
      </c>
      <c r="Q58" s="160">
        <v>-6.0245946688650798E-2</v>
      </c>
      <c r="R58" s="139"/>
      <c r="S58" s="139"/>
    </row>
    <row r="59" spans="1:19" x14ac:dyDescent="0.4">
      <c r="A59" s="169"/>
      <c r="B59" s="169"/>
      <c r="C59" s="168" t="s">
        <v>101</v>
      </c>
      <c r="D59" s="167"/>
      <c r="E59" s="167"/>
      <c r="F59" s="6" t="s">
        <v>84</v>
      </c>
      <c r="G59" s="166">
        <v>1958</v>
      </c>
      <c r="H59" s="165">
        <v>1921</v>
      </c>
      <c r="I59" s="164">
        <v>1.0192608016657991</v>
      </c>
      <c r="J59" s="163">
        <v>37</v>
      </c>
      <c r="K59" s="200">
        <v>3667</v>
      </c>
      <c r="L59" s="165">
        <v>4160</v>
      </c>
      <c r="M59" s="164">
        <v>0.88149038461538465</v>
      </c>
      <c r="N59" s="163">
        <v>-493</v>
      </c>
      <c r="O59" s="162">
        <v>0.53395145895827656</v>
      </c>
      <c r="P59" s="161">
        <v>0.46177884615384618</v>
      </c>
      <c r="Q59" s="160">
        <v>7.2172612804430381E-2</v>
      </c>
      <c r="R59" s="139"/>
      <c r="S59" s="139"/>
    </row>
    <row r="60" spans="1:19" x14ac:dyDescent="0.4">
      <c r="A60" s="169"/>
      <c r="B60" s="169"/>
      <c r="C60" s="168" t="s">
        <v>98</v>
      </c>
      <c r="D60" s="5" t="s">
        <v>0</v>
      </c>
      <c r="E60" s="167" t="s">
        <v>89</v>
      </c>
      <c r="F60" s="6" t="s">
        <v>84</v>
      </c>
      <c r="G60" s="166">
        <v>4800</v>
      </c>
      <c r="H60" s="165">
        <v>2257</v>
      </c>
      <c r="I60" s="164">
        <v>2.1267168808152417</v>
      </c>
      <c r="J60" s="163">
        <v>2543</v>
      </c>
      <c r="K60" s="200">
        <v>5400</v>
      </c>
      <c r="L60" s="165">
        <v>2700</v>
      </c>
      <c r="M60" s="164">
        <v>2</v>
      </c>
      <c r="N60" s="163">
        <v>2700</v>
      </c>
      <c r="O60" s="162">
        <v>0.88888888888888884</v>
      </c>
      <c r="P60" s="161">
        <v>0.83592592592592596</v>
      </c>
      <c r="Q60" s="160">
        <v>5.2962962962962878E-2</v>
      </c>
      <c r="R60" s="139"/>
      <c r="S60" s="139"/>
    </row>
    <row r="61" spans="1:19" x14ac:dyDescent="0.4">
      <c r="A61" s="169"/>
      <c r="B61" s="169"/>
      <c r="C61" s="168" t="s">
        <v>96</v>
      </c>
      <c r="D61" s="5" t="s">
        <v>0</v>
      </c>
      <c r="E61" s="167" t="s">
        <v>89</v>
      </c>
      <c r="F61" s="6" t="s">
        <v>84</v>
      </c>
      <c r="G61" s="166">
        <v>1325</v>
      </c>
      <c r="H61" s="165">
        <v>1317</v>
      </c>
      <c r="I61" s="164">
        <v>1.006074411541382</v>
      </c>
      <c r="J61" s="163">
        <v>8</v>
      </c>
      <c r="K61" s="200">
        <v>1660</v>
      </c>
      <c r="L61" s="165">
        <v>1670</v>
      </c>
      <c r="M61" s="164">
        <v>0.99401197604790414</v>
      </c>
      <c r="N61" s="163">
        <v>-10</v>
      </c>
      <c r="O61" s="162">
        <v>0.79819277108433739</v>
      </c>
      <c r="P61" s="161">
        <v>0.78862275449101793</v>
      </c>
      <c r="Q61" s="160">
        <v>9.5700165933194636E-3</v>
      </c>
      <c r="R61" s="139"/>
      <c r="S61" s="139"/>
    </row>
    <row r="62" spans="1:19" x14ac:dyDescent="0.4">
      <c r="A62" s="169"/>
      <c r="B62" s="169"/>
      <c r="C62" s="168" t="s">
        <v>93</v>
      </c>
      <c r="D62" s="5" t="s">
        <v>0</v>
      </c>
      <c r="E62" s="167" t="s">
        <v>89</v>
      </c>
      <c r="F62" s="6" t="s">
        <v>84</v>
      </c>
      <c r="G62" s="166">
        <v>1339</v>
      </c>
      <c r="H62" s="165">
        <v>1468</v>
      </c>
      <c r="I62" s="164">
        <v>0.91212534059945505</v>
      </c>
      <c r="J62" s="163">
        <v>-129</v>
      </c>
      <c r="K62" s="200">
        <v>1760</v>
      </c>
      <c r="L62" s="165">
        <v>1760</v>
      </c>
      <c r="M62" s="164">
        <v>1</v>
      </c>
      <c r="N62" s="163">
        <v>0</v>
      </c>
      <c r="O62" s="162">
        <v>0.7607954545454545</v>
      </c>
      <c r="P62" s="161">
        <v>0.83409090909090911</v>
      </c>
      <c r="Q62" s="160">
        <v>-7.3295454545454608E-2</v>
      </c>
      <c r="R62" s="139"/>
      <c r="S62" s="139"/>
    </row>
    <row r="63" spans="1:19" x14ac:dyDescent="0.4">
      <c r="A63" s="169"/>
      <c r="B63" s="150"/>
      <c r="C63" s="149" t="s">
        <v>97</v>
      </c>
      <c r="D63" s="11" t="s">
        <v>0</v>
      </c>
      <c r="E63" s="147" t="s">
        <v>89</v>
      </c>
      <c r="F63" s="6" t="s">
        <v>88</v>
      </c>
      <c r="G63" s="146">
        <v>0</v>
      </c>
      <c r="H63" s="145">
        <v>0</v>
      </c>
      <c r="I63" s="144" t="e">
        <v>#DIV/0!</v>
      </c>
      <c r="J63" s="143">
        <v>0</v>
      </c>
      <c r="K63" s="198">
        <v>0</v>
      </c>
      <c r="L63" s="145">
        <v>0</v>
      </c>
      <c r="M63" s="144" t="e">
        <v>#DIV/0!</v>
      </c>
      <c r="N63" s="143">
        <v>0</v>
      </c>
      <c r="O63" s="142" t="e">
        <v>#DIV/0!</v>
      </c>
      <c r="P63" s="141" t="e">
        <v>#DIV/0!</v>
      </c>
      <c r="Q63" s="140" t="e">
        <v>#DIV/0!</v>
      </c>
      <c r="R63" s="139"/>
      <c r="S63" s="139"/>
    </row>
    <row r="64" spans="1:19" x14ac:dyDescent="0.4">
      <c r="A64" s="169"/>
      <c r="B64" s="159" t="s">
        <v>1</v>
      </c>
      <c r="C64" s="158"/>
      <c r="D64" s="175"/>
      <c r="E64" s="158"/>
      <c r="F64" s="174"/>
      <c r="G64" s="157">
        <v>2425</v>
      </c>
      <c r="H64" s="156">
        <v>1484</v>
      </c>
      <c r="I64" s="155">
        <v>1.6340970350404314</v>
      </c>
      <c r="J64" s="154">
        <v>941</v>
      </c>
      <c r="K64" s="157">
        <v>3188</v>
      </c>
      <c r="L64" s="156">
        <v>3231</v>
      </c>
      <c r="M64" s="155">
        <v>0.98669142680284738</v>
      </c>
      <c r="N64" s="154">
        <v>-43</v>
      </c>
      <c r="O64" s="153">
        <v>0.76066499372647423</v>
      </c>
      <c r="P64" s="152">
        <v>0.45930052615289385</v>
      </c>
      <c r="Q64" s="151">
        <v>0.30136446757358037</v>
      </c>
      <c r="R64" s="139"/>
      <c r="S64" s="139"/>
    </row>
    <row r="65" spans="1:19" x14ac:dyDescent="0.4">
      <c r="A65" s="169"/>
      <c r="B65" s="169"/>
      <c r="C65" s="168" t="s">
        <v>104</v>
      </c>
      <c r="D65" s="167"/>
      <c r="E65" s="167"/>
      <c r="F65" s="6" t="s">
        <v>84</v>
      </c>
      <c r="G65" s="166">
        <v>433</v>
      </c>
      <c r="H65" s="165">
        <v>297</v>
      </c>
      <c r="I65" s="164">
        <v>1.4579124579124578</v>
      </c>
      <c r="J65" s="163">
        <v>136</v>
      </c>
      <c r="K65" s="166">
        <v>527</v>
      </c>
      <c r="L65" s="165">
        <v>540</v>
      </c>
      <c r="M65" s="164">
        <v>0.97592592592592597</v>
      </c>
      <c r="N65" s="163">
        <v>-13</v>
      </c>
      <c r="O65" s="162">
        <v>0.82163187855787478</v>
      </c>
      <c r="P65" s="161">
        <v>0.55000000000000004</v>
      </c>
      <c r="Q65" s="160">
        <v>0.27163187855787474</v>
      </c>
      <c r="R65" s="139"/>
      <c r="S65" s="139"/>
    </row>
    <row r="66" spans="1:19" x14ac:dyDescent="0.4">
      <c r="A66" s="169"/>
      <c r="B66" s="169"/>
      <c r="C66" s="168" t="s">
        <v>103</v>
      </c>
      <c r="D66" s="167"/>
      <c r="E66" s="167"/>
      <c r="F66" s="173"/>
      <c r="G66" s="166"/>
      <c r="H66" s="165"/>
      <c r="I66" s="164" t="e">
        <v>#DIV/0!</v>
      </c>
      <c r="J66" s="163">
        <v>0</v>
      </c>
      <c r="K66" s="166"/>
      <c r="L66" s="165"/>
      <c r="M66" s="164" t="e">
        <v>#DIV/0!</v>
      </c>
      <c r="N66" s="163">
        <v>0</v>
      </c>
      <c r="O66" s="162" t="e">
        <v>#DIV/0!</v>
      </c>
      <c r="P66" s="161" t="e">
        <v>#DIV/0!</v>
      </c>
      <c r="Q66" s="160" t="e">
        <v>#DIV/0!</v>
      </c>
      <c r="R66" s="139"/>
      <c r="S66" s="139"/>
    </row>
    <row r="67" spans="1:19" x14ac:dyDescent="0.4">
      <c r="A67" s="169"/>
      <c r="B67" s="169"/>
      <c r="C67" s="168" t="s">
        <v>102</v>
      </c>
      <c r="D67" s="167"/>
      <c r="E67" s="167"/>
      <c r="F67" s="173"/>
      <c r="G67" s="166"/>
      <c r="H67" s="165"/>
      <c r="I67" s="164" t="e">
        <v>#DIV/0!</v>
      </c>
      <c r="J67" s="163">
        <v>0</v>
      </c>
      <c r="K67" s="166"/>
      <c r="L67" s="165"/>
      <c r="M67" s="164" t="e">
        <v>#DIV/0!</v>
      </c>
      <c r="N67" s="163">
        <v>0</v>
      </c>
      <c r="O67" s="162" t="e">
        <v>#DIV/0!</v>
      </c>
      <c r="P67" s="161" t="e">
        <v>#DIV/0!</v>
      </c>
      <c r="Q67" s="160" t="e">
        <v>#DIV/0!</v>
      </c>
      <c r="R67" s="139"/>
      <c r="S67" s="139"/>
    </row>
    <row r="68" spans="1:19" x14ac:dyDescent="0.4">
      <c r="A68" s="169"/>
      <c r="B68" s="169"/>
      <c r="C68" s="222" t="s">
        <v>93</v>
      </c>
      <c r="D68" s="221"/>
      <c r="E68" s="221"/>
      <c r="F68" s="220" t="s">
        <v>84</v>
      </c>
      <c r="G68" s="166">
        <v>0</v>
      </c>
      <c r="H68" s="165">
        <v>0</v>
      </c>
      <c r="I68" s="164" t="e">
        <v>#DIV/0!</v>
      </c>
      <c r="J68" s="163">
        <v>0</v>
      </c>
      <c r="K68" s="166">
        <v>0</v>
      </c>
      <c r="L68" s="165">
        <v>0</v>
      </c>
      <c r="M68" s="164" t="e">
        <v>#DIV/0!</v>
      </c>
      <c r="N68" s="163">
        <v>0</v>
      </c>
      <c r="O68" s="162" t="e">
        <v>#DIV/0!</v>
      </c>
      <c r="P68" s="161" t="e">
        <v>#DIV/0!</v>
      </c>
      <c r="Q68" s="160" t="e">
        <v>#DIV/0!</v>
      </c>
      <c r="R68" s="139"/>
      <c r="S68" s="139"/>
    </row>
    <row r="69" spans="1:19" x14ac:dyDescent="0.4">
      <c r="A69" s="169"/>
      <c r="B69" s="169"/>
      <c r="C69" s="168" t="s">
        <v>101</v>
      </c>
      <c r="D69" s="167"/>
      <c r="E69" s="167"/>
      <c r="F69" s="6" t="s">
        <v>84</v>
      </c>
      <c r="G69" s="166">
        <v>721</v>
      </c>
      <c r="H69" s="165">
        <v>566</v>
      </c>
      <c r="I69" s="164">
        <v>1.273851590106007</v>
      </c>
      <c r="J69" s="163">
        <v>155</v>
      </c>
      <c r="K69" s="166">
        <v>1073</v>
      </c>
      <c r="L69" s="165">
        <v>1080</v>
      </c>
      <c r="M69" s="164">
        <v>0.99351851851851847</v>
      </c>
      <c r="N69" s="163">
        <v>-7</v>
      </c>
      <c r="O69" s="162">
        <v>0.67194780987884439</v>
      </c>
      <c r="P69" s="161">
        <v>0.52407407407407403</v>
      </c>
      <c r="Q69" s="160">
        <v>0.14787373580477037</v>
      </c>
      <c r="R69" s="139"/>
      <c r="S69" s="139"/>
    </row>
    <row r="70" spans="1:19" x14ac:dyDescent="0.4">
      <c r="A70" s="150"/>
      <c r="B70" s="150"/>
      <c r="C70" s="149" t="s">
        <v>90</v>
      </c>
      <c r="D70" s="147"/>
      <c r="E70" s="147"/>
      <c r="F70" s="12" t="s">
        <v>84</v>
      </c>
      <c r="G70" s="146">
        <v>1271</v>
      </c>
      <c r="H70" s="145">
        <v>621</v>
      </c>
      <c r="I70" s="144">
        <v>2.0466988727858295</v>
      </c>
      <c r="J70" s="143">
        <v>650</v>
      </c>
      <c r="K70" s="146">
        <v>1588</v>
      </c>
      <c r="L70" s="145">
        <v>1611</v>
      </c>
      <c r="M70" s="144">
        <v>0.98572315332091864</v>
      </c>
      <c r="N70" s="143">
        <v>-23</v>
      </c>
      <c r="O70" s="142">
        <v>0.80037783375314864</v>
      </c>
      <c r="P70" s="141">
        <v>0.38547486033519551</v>
      </c>
      <c r="Q70" s="140">
        <v>0.41490297341795312</v>
      </c>
      <c r="R70" s="139"/>
      <c r="S70" s="139"/>
    </row>
    <row r="71" spans="1:19" x14ac:dyDescent="0.4">
      <c r="G71" s="138"/>
      <c r="H71" s="138"/>
      <c r="I71" s="138"/>
      <c r="J71" s="138"/>
      <c r="K71" s="138"/>
      <c r="L71" s="138"/>
      <c r="M71" s="138"/>
      <c r="N71" s="138"/>
      <c r="O71" s="137"/>
      <c r="P71" s="137"/>
      <c r="Q71" s="137"/>
    </row>
    <row r="72" spans="1:19" x14ac:dyDescent="0.4">
      <c r="C72" s="8" t="s">
        <v>83</v>
      </c>
    </row>
    <row r="73" spans="1:19" x14ac:dyDescent="0.4">
      <c r="C73" s="9" t="s">
        <v>82</v>
      </c>
    </row>
    <row r="74" spans="1:19" x14ac:dyDescent="0.4">
      <c r="C74" s="8" t="s">
        <v>81</v>
      </c>
    </row>
    <row r="75" spans="1:19" x14ac:dyDescent="0.4">
      <c r="C75" s="8" t="s">
        <v>80</v>
      </c>
    </row>
    <row r="76" spans="1:19" x14ac:dyDescent="0.4">
      <c r="C76" s="8" t="s">
        <v>79</v>
      </c>
    </row>
  </sheetData>
  <mergeCells count="15">
    <mergeCell ref="Q3:Q4"/>
    <mergeCell ref="O2:Q2"/>
    <mergeCell ref="O3:O4"/>
    <mergeCell ref="P3:P4"/>
    <mergeCell ref="K2:N2"/>
    <mergeCell ref="K3:K4"/>
    <mergeCell ref="L3:L4"/>
    <mergeCell ref="A1:D1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h26'!A1" display="'h26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6"/>
  <sheetViews>
    <sheetView showGridLines="0" zoomScale="90" zoomScaleNormal="90" workbookViewId="0">
      <pane xSplit="6" ySplit="5" topLeftCell="G6" activePane="bottomRight" state="frozen"/>
      <selection activeCell="A2" sqref="A2:A3"/>
      <selection pane="topRight" activeCell="A2" sqref="A2:A3"/>
      <selection pane="bottomLeft" activeCell="A2" sqref="A2:A3"/>
      <selection pane="bottomRight" sqref="A1:D1"/>
    </sheetView>
  </sheetViews>
  <sheetFormatPr defaultRowHeight="13.5" x14ac:dyDescent="0.4"/>
  <cols>
    <col min="1" max="1" width="2.125" style="136" customWidth="1"/>
    <col min="2" max="2" width="1.125" style="136" customWidth="1"/>
    <col min="3" max="3" width="6.75" style="136" customWidth="1"/>
    <col min="4" max="4" width="2.625" style="136" bestFit="1" customWidth="1"/>
    <col min="5" max="5" width="7.125" style="136" bestFit="1" customWidth="1"/>
    <col min="6" max="6" width="6.375" style="136" customWidth="1"/>
    <col min="7" max="8" width="12.75" style="136" bestFit="1" customWidth="1"/>
    <col min="9" max="9" width="7.625" style="136" customWidth="1"/>
    <col min="10" max="10" width="9.625" style="136" customWidth="1"/>
    <col min="11" max="12" width="12.75" style="136" bestFit="1" customWidth="1"/>
    <col min="13" max="13" width="7.625" style="136" customWidth="1"/>
    <col min="14" max="16" width="9.625" style="136" customWidth="1"/>
    <col min="17" max="17" width="8.625" style="136" customWidth="1"/>
    <col min="18" max="16384" width="9" style="136"/>
  </cols>
  <sheetData>
    <row r="1" spans="1:19" ht="17.25" customHeight="1" thickBot="1" x14ac:dyDescent="0.45">
      <c r="A1" s="281" t="str">
        <f>'h26'!A1</f>
        <v>平成26年度</v>
      </c>
      <c r="B1" s="281"/>
      <c r="C1" s="281"/>
      <c r="D1" s="281"/>
      <c r="E1" s="89"/>
      <c r="F1" s="89"/>
      <c r="G1" s="89"/>
      <c r="H1" s="89"/>
      <c r="I1" s="89"/>
      <c r="J1" s="92" t="str">
        <f ca="1">RIGHT(CELL("filename",$A$1),LEN(CELL("filename",$A$1))-FIND("]",CELL("filename",$A$1)))</f>
        <v>３月（下旬）</v>
      </c>
      <c r="K1" s="93" t="s">
        <v>72</v>
      </c>
      <c r="L1" s="89"/>
      <c r="M1" s="89"/>
      <c r="N1" s="89"/>
      <c r="O1" s="89"/>
      <c r="P1" s="89"/>
      <c r="Q1" s="89"/>
    </row>
    <row r="2" spans="1:19" x14ac:dyDescent="0.4">
      <c r="A2" s="299">
        <v>27</v>
      </c>
      <c r="B2" s="284"/>
      <c r="C2" s="1">
        <v>2015</v>
      </c>
      <c r="D2" s="2" t="s">
        <v>141</v>
      </c>
      <c r="E2" s="2">
        <v>3</v>
      </c>
      <c r="F2" s="2" t="s">
        <v>140</v>
      </c>
      <c r="G2" s="291" t="s">
        <v>139</v>
      </c>
      <c r="H2" s="284"/>
      <c r="I2" s="284"/>
      <c r="J2" s="292"/>
      <c r="K2" s="284" t="s">
        <v>138</v>
      </c>
      <c r="L2" s="284"/>
      <c r="M2" s="284"/>
      <c r="N2" s="284"/>
      <c r="O2" s="291" t="s">
        <v>137</v>
      </c>
      <c r="P2" s="284"/>
      <c r="Q2" s="302"/>
    </row>
    <row r="3" spans="1:19" x14ac:dyDescent="0.4">
      <c r="A3" s="295" t="s">
        <v>136</v>
      </c>
      <c r="B3" s="296"/>
      <c r="C3" s="296"/>
      <c r="D3" s="296"/>
      <c r="E3" s="296"/>
      <c r="F3" s="296"/>
      <c r="G3" s="293" t="s">
        <v>400</v>
      </c>
      <c r="H3" s="287" t="s">
        <v>399</v>
      </c>
      <c r="I3" s="289" t="s">
        <v>133</v>
      </c>
      <c r="J3" s="290"/>
      <c r="K3" s="285" t="s">
        <v>400</v>
      </c>
      <c r="L3" s="287" t="s">
        <v>399</v>
      </c>
      <c r="M3" s="289" t="s">
        <v>133</v>
      </c>
      <c r="N3" s="290"/>
      <c r="O3" s="303" t="s">
        <v>400</v>
      </c>
      <c r="P3" s="282" t="s">
        <v>399</v>
      </c>
      <c r="Q3" s="300" t="s">
        <v>131</v>
      </c>
    </row>
    <row r="4" spans="1:19" ht="14.25" thickBot="1" x14ac:dyDescent="0.45">
      <c r="A4" s="297"/>
      <c r="B4" s="298"/>
      <c r="C4" s="298"/>
      <c r="D4" s="298"/>
      <c r="E4" s="298"/>
      <c r="F4" s="298"/>
      <c r="G4" s="294"/>
      <c r="H4" s="288"/>
      <c r="I4" s="3" t="s">
        <v>132</v>
      </c>
      <c r="J4" s="4" t="s">
        <v>131</v>
      </c>
      <c r="K4" s="286"/>
      <c r="L4" s="288"/>
      <c r="M4" s="3" t="s">
        <v>132</v>
      </c>
      <c r="N4" s="4" t="s">
        <v>131</v>
      </c>
      <c r="O4" s="304"/>
      <c r="P4" s="283"/>
      <c r="Q4" s="301"/>
    </row>
    <row r="5" spans="1:19" x14ac:dyDescent="0.4">
      <c r="A5" s="176" t="s">
        <v>149</v>
      </c>
      <c r="B5" s="195"/>
      <c r="C5" s="195"/>
      <c r="D5" s="195"/>
      <c r="E5" s="195"/>
      <c r="F5" s="195"/>
      <c r="G5" s="194">
        <v>205814</v>
      </c>
      <c r="H5" s="193">
        <v>204827</v>
      </c>
      <c r="I5" s="192">
        <v>1.004818700659581</v>
      </c>
      <c r="J5" s="191">
        <v>987</v>
      </c>
      <c r="K5" s="194">
        <v>244182</v>
      </c>
      <c r="L5" s="193">
        <v>235106</v>
      </c>
      <c r="M5" s="192">
        <v>1.0386038637890993</v>
      </c>
      <c r="N5" s="191">
        <v>9076</v>
      </c>
      <c r="O5" s="190">
        <v>0.84287130091489137</v>
      </c>
      <c r="P5" s="189">
        <v>0.87121128342109522</v>
      </c>
      <c r="Q5" s="188">
        <v>-2.8339982506203842E-2</v>
      </c>
      <c r="R5" s="139"/>
      <c r="S5" s="139"/>
    </row>
    <row r="6" spans="1:19" x14ac:dyDescent="0.4">
      <c r="A6" s="159" t="s">
        <v>129</v>
      </c>
      <c r="B6" s="158" t="s">
        <v>128</v>
      </c>
      <c r="C6" s="158"/>
      <c r="D6" s="158"/>
      <c r="E6" s="158"/>
      <c r="F6" s="158"/>
      <c r="G6" s="157">
        <v>80674</v>
      </c>
      <c r="H6" s="156">
        <v>82406</v>
      </c>
      <c r="I6" s="155">
        <v>0.97898211295294035</v>
      </c>
      <c r="J6" s="154">
        <v>-1732</v>
      </c>
      <c r="K6" s="177">
        <v>95449</v>
      </c>
      <c r="L6" s="156">
        <v>94994</v>
      </c>
      <c r="M6" s="155">
        <v>1.0047897761963913</v>
      </c>
      <c r="N6" s="154">
        <v>455</v>
      </c>
      <c r="O6" s="153">
        <v>0.84520529287891966</v>
      </c>
      <c r="P6" s="152">
        <v>0.86748636756005637</v>
      </c>
      <c r="Q6" s="151">
        <v>-2.2281074681136714E-2</v>
      </c>
      <c r="R6" s="139"/>
      <c r="S6" s="139"/>
    </row>
    <row r="7" spans="1:19" x14ac:dyDescent="0.4">
      <c r="A7" s="169"/>
      <c r="B7" s="159" t="s">
        <v>127</v>
      </c>
      <c r="C7" s="158"/>
      <c r="D7" s="158"/>
      <c r="E7" s="158"/>
      <c r="F7" s="158"/>
      <c r="G7" s="157">
        <v>52423</v>
      </c>
      <c r="H7" s="156">
        <v>52506</v>
      </c>
      <c r="I7" s="155">
        <v>0.99841922827867291</v>
      </c>
      <c r="J7" s="154">
        <v>-83</v>
      </c>
      <c r="K7" s="157">
        <v>64050</v>
      </c>
      <c r="L7" s="156">
        <v>61445</v>
      </c>
      <c r="M7" s="155">
        <v>1.0423956383757833</v>
      </c>
      <c r="N7" s="154">
        <v>2605</v>
      </c>
      <c r="O7" s="153">
        <v>0.81846994535519124</v>
      </c>
      <c r="P7" s="152">
        <v>0.85452030270974044</v>
      </c>
      <c r="Q7" s="151">
        <v>-3.6050357354549201E-2</v>
      </c>
      <c r="R7" s="139"/>
      <c r="S7" s="139"/>
    </row>
    <row r="8" spans="1:19" x14ac:dyDescent="0.4">
      <c r="A8" s="169"/>
      <c r="B8" s="169"/>
      <c r="C8" s="168" t="s">
        <v>98</v>
      </c>
      <c r="D8" s="5"/>
      <c r="E8" s="167"/>
      <c r="F8" s="6" t="s">
        <v>84</v>
      </c>
      <c r="G8" s="166">
        <v>43621</v>
      </c>
      <c r="H8" s="165">
        <v>45899</v>
      </c>
      <c r="I8" s="164">
        <v>0.95036928909126561</v>
      </c>
      <c r="J8" s="163">
        <v>-2278</v>
      </c>
      <c r="K8" s="166">
        <v>53050</v>
      </c>
      <c r="L8" s="165">
        <v>52938</v>
      </c>
      <c r="M8" s="164">
        <v>1.0021156824965054</v>
      </c>
      <c r="N8" s="163">
        <v>112</v>
      </c>
      <c r="O8" s="162">
        <v>0.82226201696512724</v>
      </c>
      <c r="P8" s="161">
        <v>0.86703313309909702</v>
      </c>
      <c r="Q8" s="160">
        <v>-4.4771116133969779E-2</v>
      </c>
      <c r="R8" s="139"/>
      <c r="S8" s="139"/>
    </row>
    <row r="9" spans="1:19" x14ac:dyDescent="0.4">
      <c r="A9" s="169"/>
      <c r="B9" s="169"/>
      <c r="C9" s="168" t="s">
        <v>112</v>
      </c>
      <c r="D9" s="167"/>
      <c r="E9" s="167"/>
      <c r="F9" s="6" t="s">
        <v>84</v>
      </c>
      <c r="G9" s="166">
        <v>8802</v>
      </c>
      <c r="H9" s="165">
        <v>5421</v>
      </c>
      <c r="I9" s="164">
        <v>1.6236856668511346</v>
      </c>
      <c r="J9" s="163">
        <v>3381</v>
      </c>
      <c r="K9" s="166">
        <v>11000</v>
      </c>
      <c r="L9" s="165">
        <v>6500</v>
      </c>
      <c r="M9" s="164">
        <v>1.6923076923076923</v>
      </c>
      <c r="N9" s="163">
        <v>4500</v>
      </c>
      <c r="O9" s="162">
        <v>0.80018181818181822</v>
      </c>
      <c r="P9" s="161">
        <v>0.83399999999999996</v>
      </c>
      <c r="Q9" s="160">
        <v>-3.3818181818181747E-2</v>
      </c>
      <c r="R9" s="139"/>
      <c r="S9" s="139"/>
    </row>
    <row r="10" spans="1:19" x14ac:dyDescent="0.4">
      <c r="A10" s="169"/>
      <c r="B10" s="169"/>
      <c r="C10" s="168" t="s">
        <v>96</v>
      </c>
      <c r="D10" s="167"/>
      <c r="E10" s="167"/>
      <c r="F10" s="173"/>
      <c r="G10" s="166">
        <v>0</v>
      </c>
      <c r="H10" s="165">
        <v>0</v>
      </c>
      <c r="I10" s="164" t="e">
        <v>#DIV/0!</v>
      </c>
      <c r="J10" s="163">
        <v>0</v>
      </c>
      <c r="K10" s="166">
        <v>0</v>
      </c>
      <c r="L10" s="165">
        <v>0</v>
      </c>
      <c r="M10" s="164" t="e">
        <v>#DIV/0!</v>
      </c>
      <c r="N10" s="163">
        <v>0</v>
      </c>
      <c r="O10" s="162" t="e">
        <v>#DIV/0!</v>
      </c>
      <c r="P10" s="161" t="e">
        <v>#DIV/0!</v>
      </c>
      <c r="Q10" s="160" t="e">
        <v>#DIV/0!</v>
      </c>
      <c r="R10" s="139"/>
      <c r="S10" s="139"/>
    </row>
    <row r="11" spans="1:19" x14ac:dyDescent="0.4">
      <c r="A11" s="169"/>
      <c r="B11" s="169"/>
      <c r="C11" s="168" t="s">
        <v>97</v>
      </c>
      <c r="D11" s="167"/>
      <c r="E11" s="167"/>
      <c r="F11" s="173"/>
      <c r="G11" s="166">
        <v>0</v>
      </c>
      <c r="H11" s="165">
        <v>0</v>
      </c>
      <c r="I11" s="164" t="e">
        <v>#DIV/0!</v>
      </c>
      <c r="J11" s="163">
        <v>0</v>
      </c>
      <c r="K11" s="166">
        <v>0</v>
      </c>
      <c r="L11" s="165">
        <v>0</v>
      </c>
      <c r="M11" s="164" t="e">
        <v>#DIV/0!</v>
      </c>
      <c r="N11" s="163">
        <v>0</v>
      </c>
      <c r="O11" s="162" t="e">
        <v>#DIV/0!</v>
      </c>
      <c r="P11" s="161" t="e">
        <v>#DIV/0!</v>
      </c>
      <c r="Q11" s="160" t="e">
        <v>#DIV/0!</v>
      </c>
      <c r="R11" s="139"/>
      <c r="S11" s="139"/>
    </row>
    <row r="12" spans="1:19" x14ac:dyDescent="0.4">
      <c r="A12" s="169"/>
      <c r="B12" s="169"/>
      <c r="C12" s="168" t="s">
        <v>93</v>
      </c>
      <c r="D12" s="167"/>
      <c r="E12" s="167"/>
      <c r="F12" s="173"/>
      <c r="G12" s="166">
        <v>0</v>
      </c>
      <c r="H12" s="165">
        <v>0</v>
      </c>
      <c r="I12" s="164" t="e">
        <v>#DIV/0!</v>
      </c>
      <c r="J12" s="163">
        <v>0</v>
      </c>
      <c r="K12" s="166">
        <v>0</v>
      </c>
      <c r="L12" s="165">
        <v>0</v>
      </c>
      <c r="M12" s="164" t="e">
        <v>#DIV/0!</v>
      </c>
      <c r="N12" s="163">
        <v>0</v>
      </c>
      <c r="O12" s="162" t="e">
        <v>#DIV/0!</v>
      </c>
      <c r="P12" s="161" t="e">
        <v>#DIV/0!</v>
      </c>
      <c r="Q12" s="160" t="e">
        <v>#DIV/0!</v>
      </c>
      <c r="R12" s="139"/>
      <c r="S12" s="139"/>
    </row>
    <row r="13" spans="1:19" x14ac:dyDescent="0.4">
      <c r="A13" s="169"/>
      <c r="B13" s="169"/>
      <c r="C13" s="168" t="s">
        <v>91</v>
      </c>
      <c r="D13" s="167"/>
      <c r="E13" s="167"/>
      <c r="F13" s="6" t="s">
        <v>84</v>
      </c>
      <c r="G13" s="166">
        <v>0</v>
      </c>
      <c r="H13" s="165">
        <v>1186</v>
      </c>
      <c r="I13" s="164">
        <v>0</v>
      </c>
      <c r="J13" s="163">
        <v>-1186</v>
      </c>
      <c r="K13" s="166">
        <v>0</v>
      </c>
      <c r="L13" s="165">
        <v>2007</v>
      </c>
      <c r="M13" s="164">
        <v>0</v>
      </c>
      <c r="N13" s="163">
        <v>-2007</v>
      </c>
      <c r="O13" s="162" t="e">
        <v>#DIV/0!</v>
      </c>
      <c r="P13" s="161">
        <v>0.59093173891380169</v>
      </c>
      <c r="Q13" s="160" t="e">
        <v>#DIV/0!</v>
      </c>
      <c r="R13" s="139"/>
      <c r="S13" s="139"/>
    </row>
    <row r="14" spans="1:19" x14ac:dyDescent="0.4">
      <c r="A14" s="169"/>
      <c r="B14" s="169"/>
      <c r="C14" s="168" t="s">
        <v>110</v>
      </c>
      <c r="D14" s="167"/>
      <c r="E14" s="167"/>
      <c r="F14" s="173"/>
      <c r="G14" s="166">
        <v>0</v>
      </c>
      <c r="H14" s="165">
        <v>0</v>
      </c>
      <c r="I14" s="164" t="e">
        <v>#DIV/0!</v>
      </c>
      <c r="J14" s="163">
        <v>0</v>
      </c>
      <c r="K14" s="166">
        <v>0</v>
      </c>
      <c r="L14" s="165">
        <v>0</v>
      </c>
      <c r="M14" s="164" t="e">
        <v>#DIV/0!</v>
      </c>
      <c r="N14" s="163">
        <v>0</v>
      </c>
      <c r="O14" s="162" t="e">
        <v>#DIV/0!</v>
      </c>
      <c r="P14" s="161" t="e">
        <v>#DIV/0!</v>
      </c>
      <c r="Q14" s="160" t="e">
        <v>#DIV/0!</v>
      </c>
      <c r="R14" s="139"/>
      <c r="S14" s="139"/>
    </row>
    <row r="15" spans="1:19" x14ac:dyDescent="0.4">
      <c r="A15" s="169"/>
      <c r="B15" s="169"/>
      <c r="C15" s="168" t="s">
        <v>90</v>
      </c>
      <c r="D15" s="167"/>
      <c r="E15" s="167"/>
      <c r="F15" s="173"/>
      <c r="G15" s="166">
        <v>0</v>
      </c>
      <c r="H15" s="165">
        <v>0</v>
      </c>
      <c r="I15" s="164" t="e">
        <v>#DIV/0!</v>
      </c>
      <c r="J15" s="163">
        <v>0</v>
      </c>
      <c r="K15" s="166">
        <v>0</v>
      </c>
      <c r="L15" s="165">
        <v>0</v>
      </c>
      <c r="M15" s="164" t="e">
        <v>#DIV/0!</v>
      </c>
      <c r="N15" s="163">
        <v>0</v>
      </c>
      <c r="O15" s="162" t="e">
        <v>#DIV/0!</v>
      </c>
      <c r="P15" s="161" t="e">
        <v>#DIV/0!</v>
      </c>
      <c r="Q15" s="160" t="e">
        <v>#DIV/0!</v>
      </c>
      <c r="R15" s="139"/>
      <c r="S15" s="139"/>
    </row>
    <row r="16" spans="1:19" x14ac:dyDescent="0.4">
      <c r="A16" s="169"/>
      <c r="B16" s="169"/>
      <c r="C16" s="149" t="s">
        <v>126</v>
      </c>
      <c r="D16" s="147"/>
      <c r="E16" s="147"/>
      <c r="F16" s="187"/>
      <c r="G16" s="146">
        <v>0</v>
      </c>
      <c r="H16" s="145">
        <v>0</v>
      </c>
      <c r="I16" s="144" t="e">
        <v>#DIV/0!</v>
      </c>
      <c r="J16" s="143">
        <v>0</v>
      </c>
      <c r="K16" s="146">
        <v>0</v>
      </c>
      <c r="L16" s="145">
        <v>0</v>
      </c>
      <c r="M16" s="144" t="e">
        <v>#DIV/0!</v>
      </c>
      <c r="N16" s="143">
        <v>0</v>
      </c>
      <c r="O16" s="142" t="e">
        <v>#DIV/0!</v>
      </c>
      <c r="P16" s="141" t="e">
        <v>#DIV/0!</v>
      </c>
      <c r="Q16" s="140" t="e">
        <v>#DIV/0!</v>
      </c>
      <c r="R16" s="139"/>
      <c r="S16" s="139"/>
    </row>
    <row r="17" spans="1:19" x14ac:dyDescent="0.4">
      <c r="A17" s="169"/>
      <c r="B17" s="159" t="s">
        <v>125</v>
      </c>
      <c r="C17" s="158"/>
      <c r="D17" s="158"/>
      <c r="E17" s="158"/>
      <c r="F17" s="174"/>
      <c r="G17" s="157">
        <v>27683</v>
      </c>
      <c r="H17" s="156">
        <v>29234</v>
      </c>
      <c r="I17" s="155">
        <v>0.94694533762057875</v>
      </c>
      <c r="J17" s="154">
        <v>-1551</v>
      </c>
      <c r="K17" s="157">
        <v>30470</v>
      </c>
      <c r="L17" s="156">
        <v>32570</v>
      </c>
      <c r="M17" s="155">
        <v>0.93552348787227513</v>
      </c>
      <c r="N17" s="154">
        <v>-2100</v>
      </c>
      <c r="O17" s="153">
        <v>0.90853298326222509</v>
      </c>
      <c r="P17" s="152">
        <v>0.89757445501995703</v>
      </c>
      <c r="Q17" s="151">
        <v>1.0958528242268062E-2</v>
      </c>
      <c r="R17" s="139"/>
      <c r="S17" s="139"/>
    </row>
    <row r="18" spans="1:19" x14ac:dyDescent="0.4">
      <c r="A18" s="169"/>
      <c r="B18" s="169"/>
      <c r="C18" s="168" t="s">
        <v>98</v>
      </c>
      <c r="D18" s="167"/>
      <c r="E18" s="167"/>
      <c r="F18" s="173"/>
      <c r="G18" s="166">
        <v>0</v>
      </c>
      <c r="H18" s="165">
        <v>0</v>
      </c>
      <c r="I18" s="164" t="e">
        <v>#DIV/0!</v>
      </c>
      <c r="J18" s="163">
        <v>0</v>
      </c>
      <c r="K18" s="200">
        <v>0</v>
      </c>
      <c r="L18" s="165">
        <v>0</v>
      </c>
      <c r="M18" s="164" t="e">
        <v>#DIV/0!</v>
      </c>
      <c r="N18" s="163">
        <v>0</v>
      </c>
      <c r="O18" s="162" t="e">
        <v>#DIV/0!</v>
      </c>
      <c r="P18" s="161" t="e">
        <v>#DIV/0!</v>
      </c>
      <c r="Q18" s="160" t="e">
        <v>#DIV/0!</v>
      </c>
      <c r="R18" s="139"/>
      <c r="S18" s="139"/>
    </row>
    <row r="19" spans="1:19" x14ac:dyDescent="0.4">
      <c r="A19" s="169"/>
      <c r="B19" s="169"/>
      <c r="C19" s="168" t="s">
        <v>96</v>
      </c>
      <c r="D19" s="167"/>
      <c r="E19" s="167"/>
      <c r="F19" s="6" t="s">
        <v>84</v>
      </c>
      <c r="G19" s="166">
        <v>4276</v>
      </c>
      <c r="H19" s="165">
        <v>4712</v>
      </c>
      <c r="I19" s="164">
        <v>0.90747028862478774</v>
      </c>
      <c r="J19" s="163">
        <v>-436</v>
      </c>
      <c r="K19" s="200">
        <v>4840</v>
      </c>
      <c r="L19" s="165">
        <v>4970</v>
      </c>
      <c r="M19" s="164">
        <v>0.97384305835010065</v>
      </c>
      <c r="N19" s="163">
        <v>-130</v>
      </c>
      <c r="O19" s="162">
        <v>0.88347107438016526</v>
      </c>
      <c r="P19" s="161">
        <v>0.94808853118712277</v>
      </c>
      <c r="Q19" s="160">
        <v>-6.4617456806957518E-2</v>
      </c>
      <c r="R19" s="139"/>
      <c r="S19" s="139"/>
    </row>
    <row r="20" spans="1:19" x14ac:dyDescent="0.4">
      <c r="A20" s="169"/>
      <c r="B20" s="169"/>
      <c r="C20" s="168" t="s">
        <v>97</v>
      </c>
      <c r="D20" s="167"/>
      <c r="E20" s="167"/>
      <c r="F20" s="6" t="s">
        <v>84</v>
      </c>
      <c r="G20" s="166">
        <v>8453</v>
      </c>
      <c r="H20" s="165">
        <v>8681</v>
      </c>
      <c r="I20" s="164">
        <v>0.97373574472986979</v>
      </c>
      <c r="J20" s="163">
        <v>-228</v>
      </c>
      <c r="K20" s="200">
        <v>9570</v>
      </c>
      <c r="L20" s="165">
        <v>9580</v>
      </c>
      <c r="M20" s="164">
        <v>0.9989561586638831</v>
      </c>
      <c r="N20" s="163">
        <v>-10</v>
      </c>
      <c r="O20" s="162">
        <v>0.88328108672936256</v>
      </c>
      <c r="P20" s="161">
        <v>0.90615866388308974</v>
      </c>
      <c r="Q20" s="160">
        <v>-2.287757715372718E-2</v>
      </c>
      <c r="R20" s="139"/>
      <c r="S20" s="139"/>
    </row>
    <row r="21" spans="1:19" x14ac:dyDescent="0.4">
      <c r="A21" s="169"/>
      <c r="B21" s="169"/>
      <c r="C21" s="168" t="s">
        <v>98</v>
      </c>
      <c r="D21" s="5" t="s">
        <v>0</v>
      </c>
      <c r="E21" s="167" t="s">
        <v>89</v>
      </c>
      <c r="F21" s="6" t="s">
        <v>84</v>
      </c>
      <c r="G21" s="166">
        <v>3020</v>
      </c>
      <c r="H21" s="165">
        <v>2956</v>
      </c>
      <c r="I21" s="164">
        <v>1.0216508795669823</v>
      </c>
      <c r="J21" s="163">
        <v>64</v>
      </c>
      <c r="K21" s="200">
        <v>3190</v>
      </c>
      <c r="L21" s="165">
        <v>3190</v>
      </c>
      <c r="M21" s="164">
        <v>1</v>
      </c>
      <c r="N21" s="163">
        <v>0</v>
      </c>
      <c r="O21" s="162">
        <v>0.94670846394984332</v>
      </c>
      <c r="P21" s="161">
        <v>0.92664576802507836</v>
      </c>
      <c r="Q21" s="160">
        <v>2.0062695924764951E-2</v>
      </c>
      <c r="R21" s="139"/>
      <c r="S21" s="139"/>
    </row>
    <row r="22" spans="1:19" x14ac:dyDescent="0.4">
      <c r="A22" s="169"/>
      <c r="B22" s="169"/>
      <c r="C22" s="168" t="s">
        <v>98</v>
      </c>
      <c r="D22" s="5" t="s">
        <v>0</v>
      </c>
      <c r="E22" s="167" t="s">
        <v>123</v>
      </c>
      <c r="F22" s="6" t="s">
        <v>84</v>
      </c>
      <c r="G22" s="166">
        <v>1444</v>
      </c>
      <c r="H22" s="165">
        <v>1511</v>
      </c>
      <c r="I22" s="164">
        <v>0.95565850430178689</v>
      </c>
      <c r="J22" s="163">
        <v>-67</v>
      </c>
      <c r="K22" s="200">
        <v>1595</v>
      </c>
      <c r="L22" s="165">
        <v>1630</v>
      </c>
      <c r="M22" s="164">
        <v>0.9785276073619632</v>
      </c>
      <c r="N22" s="163">
        <v>-35</v>
      </c>
      <c r="O22" s="162">
        <v>0.90532915360501565</v>
      </c>
      <c r="P22" s="161">
        <v>0.92699386503067482</v>
      </c>
      <c r="Q22" s="160">
        <v>-2.1664711425659178E-2</v>
      </c>
      <c r="R22" s="139"/>
      <c r="S22" s="139"/>
    </row>
    <row r="23" spans="1:19" x14ac:dyDescent="0.4">
      <c r="A23" s="169"/>
      <c r="B23" s="169"/>
      <c r="C23" s="168" t="s">
        <v>98</v>
      </c>
      <c r="D23" s="5" t="s">
        <v>0</v>
      </c>
      <c r="E23" s="167" t="s">
        <v>124</v>
      </c>
      <c r="F23" s="6" t="s">
        <v>88</v>
      </c>
      <c r="G23" s="166">
        <v>0</v>
      </c>
      <c r="H23" s="165">
        <v>0</v>
      </c>
      <c r="I23" s="164" t="e">
        <v>#DIV/0!</v>
      </c>
      <c r="J23" s="163">
        <v>0</v>
      </c>
      <c r="K23" s="200">
        <v>0</v>
      </c>
      <c r="L23" s="165">
        <v>0</v>
      </c>
      <c r="M23" s="164" t="e">
        <v>#DIV/0!</v>
      </c>
      <c r="N23" s="163">
        <v>0</v>
      </c>
      <c r="O23" s="162" t="e">
        <v>#DIV/0!</v>
      </c>
      <c r="P23" s="161" t="e">
        <v>#DIV/0!</v>
      </c>
      <c r="Q23" s="160" t="e">
        <v>#DIV/0!</v>
      </c>
      <c r="R23" s="139"/>
      <c r="S23" s="139"/>
    </row>
    <row r="24" spans="1:19" x14ac:dyDescent="0.4">
      <c r="A24" s="169"/>
      <c r="B24" s="169"/>
      <c r="C24" s="168" t="s">
        <v>96</v>
      </c>
      <c r="D24" s="5" t="s">
        <v>0</v>
      </c>
      <c r="E24" s="167" t="s">
        <v>89</v>
      </c>
      <c r="F24" s="6" t="s">
        <v>84</v>
      </c>
      <c r="G24" s="166">
        <v>1424</v>
      </c>
      <c r="H24" s="165">
        <v>1498</v>
      </c>
      <c r="I24" s="164">
        <v>0.95060080106809075</v>
      </c>
      <c r="J24" s="163">
        <v>-74</v>
      </c>
      <c r="K24" s="200">
        <v>1650</v>
      </c>
      <c r="L24" s="165">
        <v>1640</v>
      </c>
      <c r="M24" s="164">
        <v>1.0060975609756098</v>
      </c>
      <c r="N24" s="163">
        <v>10</v>
      </c>
      <c r="O24" s="162">
        <v>0.86303030303030304</v>
      </c>
      <c r="P24" s="161">
        <v>0.9134146341463415</v>
      </c>
      <c r="Q24" s="160">
        <v>-5.0384331116038461E-2</v>
      </c>
      <c r="R24" s="139"/>
      <c r="S24" s="139"/>
    </row>
    <row r="25" spans="1:19" x14ac:dyDescent="0.4">
      <c r="A25" s="169"/>
      <c r="B25" s="169"/>
      <c r="C25" s="168" t="s">
        <v>96</v>
      </c>
      <c r="D25" s="5" t="s">
        <v>0</v>
      </c>
      <c r="E25" s="167" t="s">
        <v>123</v>
      </c>
      <c r="F25" s="173"/>
      <c r="G25" s="166">
        <v>0</v>
      </c>
      <c r="H25" s="165">
        <v>0</v>
      </c>
      <c r="I25" s="164" t="e">
        <v>#DIV/0!</v>
      </c>
      <c r="J25" s="163">
        <v>0</v>
      </c>
      <c r="K25" s="200">
        <v>0</v>
      </c>
      <c r="L25" s="165">
        <v>0</v>
      </c>
      <c r="M25" s="164" t="e">
        <v>#DIV/0!</v>
      </c>
      <c r="N25" s="163">
        <v>0</v>
      </c>
      <c r="O25" s="162" t="e">
        <v>#DIV/0!</v>
      </c>
      <c r="P25" s="161" t="e">
        <v>#DIV/0!</v>
      </c>
      <c r="Q25" s="160" t="e">
        <v>#DIV/0!</v>
      </c>
      <c r="R25" s="139"/>
      <c r="S25" s="139"/>
    </row>
    <row r="26" spans="1:19" x14ac:dyDescent="0.4">
      <c r="A26" s="169"/>
      <c r="B26" s="169"/>
      <c r="C26" s="168" t="s">
        <v>90</v>
      </c>
      <c r="D26" s="5" t="s">
        <v>0</v>
      </c>
      <c r="E26" s="167" t="s">
        <v>89</v>
      </c>
      <c r="F26" s="173"/>
      <c r="G26" s="166">
        <v>0</v>
      </c>
      <c r="H26" s="165">
        <v>0</v>
      </c>
      <c r="I26" s="164" t="e">
        <v>#DIV/0!</v>
      </c>
      <c r="J26" s="163">
        <v>0</v>
      </c>
      <c r="K26" s="200">
        <v>0</v>
      </c>
      <c r="L26" s="165">
        <v>0</v>
      </c>
      <c r="M26" s="164" t="e">
        <v>#DIV/0!</v>
      </c>
      <c r="N26" s="163">
        <v>0</v>
      </c>
      <c r="O26" s="162" t="e">
        <v>#DIV/0!</v>
      </c>
      <c r="P26" s="161" t="e">
        <v>#DIV/0!</v>
      </c>
      <c r="Q26" s="160" t="e">
        <v>#DIV/0!</v>
      </c>
      <c r="R26" s="139"/>
      <c r="S26" s="139"/>
    </row>
    <row r="27" spans="1:19" x14ac:dyDescent="0.4">
      <c r="A27" s="169"/>
      <c r="B27" s="169"/>
      <c r="C27" s="168" t="s">
        <v>93</v>
      </c>
      <c r="D27" s="5" t="s">
        <v>0</v>
      </c>
      <c r="E27" s="167" t="s">
        <v>89</v>
      </c>
      <c r="F27" s="173"/>
      <c r="G27" s="166">
        <v>0</v>
      </c>
      <c r="H27" s="165">
        <v>0</v>
      </c>
      <c r="I27" s="164" t="e">
        <v>#DIV/0!</v>
      </c>
      <c r="J27" s="163">
        <v>0</v>
      </c>
      <c r="K27" s="200">
        <v>0</v>
      </c>
      <c r="L27" s="165">
        <v>0</v>
      </c>
      <c r="M27" s="164" t="e">
        <v>#DIV/0!</v>
      </c>
      <c r="N27" s="163">
        <v>0</v>
      </c>
      <c r="O27" s="162" t="e">
        <v>#DIV/0!</v>
      </c>
      <c r="P27" s="161" t="e">
        <v>#DIV/0!</v>
      </c>
      <c r="Q27" s="160" t="e">
        <v>#DIV/0!</v>
      </c>
      <c r="R27" s="139"/>
      <c r="S27" s="139"/>
    </row>
    <row r="28" spans="1:19" x14ac:dyDescent="0.4">
      <c r="A28" s="169"/>
      <c r="B28" s="169"/>
      <c r="C28" s="168" t="s">
        <v>110</v>
      </c>
      <c r="D28" s="167"/>
      <c r="E28" s="167"/>
      <c r="F28" s="173"/>
      <c r="G28" s="166">
        <v>0</v>
      </c>
      <c r="H28" s="165">
        <v>0</v>
      </c>
      <c r="I28" s="164" t="e">
        <v>#DIV/0!</v>
      </c>
      <c r="J28" s="163">
        <v>0</v>
      </c>
      <c r="K28" s="200">
        <v>0</v>
      </c>
      <c r="L28" s="165">
        <v>0</v>
      </c>
      <c r="M28" s="164" t="e">
        <v>#DIV/0!</v>
      </c>
      <c r="N28" s="163">
        <v>0</v>
      </c>
      <c r="O28" s="162" t="e">
        <v>#DIV/0!</v>
      </c>
      <c r="P28" s="161" t="e">
        <v>#DIV/0!</v>
      </c>
      <c r="Q28" s="160" t="e">
        <v>#DIV/0!</v>
      </c>
      <c r="R28" s="139"/>
      <c r="S28" s="139"/>
    </row>
    <row r="29" spans="1:19" x14ac:dyDescent="0.4">
      <c r="A29" s="169"/>
      <c r="B29" s="169"/>
      <c r="C29" s="168" t="s">
        <v>105</v>
      </c>
      <c r="D29" s="167"/>
      <c r="E29" s="167"/>
      <c r="F29" s="173"/>
      <c r="G29" s="166">
        <v>0</v>
      </c>
      <c r="H29" s="165">
        <v>0</v>
      </c>
      <c r="I29" s="164" t="e">
        <v>#DIV/0!</v>
      </c>
      <c r="J29" s="163">
        <v>0</v>
      </c>
      <c r="K29" s="200">
        <v>0</v>
      </c>
      <c r="L29" s="165">
        <v>0</v>
      </c>
      <c r="M29" s="164" t="e">
        <v>#DIV/0!</v>
      </c>
      <c r="N29" s="163">
        <v>0</v>
      </c>
      <c r="O29" s="162" t="e">
        <v>#DIV/0!</v>
      </c>
      <c r="P29" s="161" t="e">
        <v>#DIV/0!</v>
      </c>
      <c r="Q29" s="160" t="e">
        <v>#DIV/0!</v>
      </c>
      <c r="R29" s="139"/>
      <c r="S29" s="139"/>
    </row>
    <row r="30" spans="1:19" x14ac:dyDescent="0.4">
      <c r="A30" s="169"/>
      <c r="B30" s="169"/>
      <c r="C30" s="168" t="s">
        <v>122</v>
      </c>
      <c r="D30" s="167"/>
      <c r="E30" s="167"/>
      <c r="F30" s="173"/>
      <c r="G30" s="166">
        <v>0</v>
      </c>
      <c r="H30" s="165">
        <v>0</v>
      </c>
      <c r="I30" s="164" t="e">
        <v>#DIV/0!</v>
      </c>
      <c r="J30" s="163">
        <v>0</v>
      </c>
      <c r="K30" s="200">
        <v>0</v>
      </c>
      <c r="L30" s="165">
        <v>0</v>
      </c>
      <c r="M30" s="164" t="e">
        <v>#DIV/0!</v>
      </c>
      <c r="N30" s="163">
        <v>0</v>
      </c>
      <c r="O30" s="162" t="e">
        <v>#DIV/0!</v>
      </c>
      <c r="P30" s="161" t="e">
        <v>#DIV/0!</v>
      </c>
      <c r="Q30" s="160" t="e">
        <v>#DIV/0!</v>
      </c>
      <c r="R30" s="139"/>
      <c r="S30" s="139"/>
    </row>
    <row r="31" spans="1:19" x14ac:dyDescent="0.4">
      <c r="A31" s="169"/>
      <c r="B31" s="169"/>
      <c r="C31" s="168" t="s">
        <v>121</v>
      </c>
      <c r="D31" s="167"/>
      <c r="E31" s="167"/>
      <c r="F31" s="6" t="s">
        <v>84</v>
      </c>
      <c r="G31" s="166">
        <v>1427</v>
      </c>
      <c r="H31" s="165">
        <v>2234</v>
      </c>
      <c r="I31" s="164">
        <v>0.63876454789615045</v>
      </c>
      <c r="J31" s="163">
        <v>-807</v>
      </c>
      <c r="K31" s="200">
        <v>1595</v>
      </c>
      <c r="L31" s="165">
        <v>3205</v>
      </c>
      <c r="M31" s="164">
        <v>0.49765990639625585</v>
      </c>
      <c r="N31" s="163">
        <v>-1610</v>
      </c>
      <c r="O31" s="162">
        <v>0.89467084639498429</v>
      </c>
      <c r="P31" s="161">
        <v>0.69703588143525741</v>
      </c>
      <c r="Q31" s="160">
        <v>0.19763496495972688</v>
      </c>
      <c r="R31" s="139"/>
      <c r="S31" s="139"/>
    </row>
    <row r="32" spans="1:19" x14ac:dyDescent="0.4">
      <c r="A32" s="169"/>
      <c r="B32" s="169"/>
      <c r="C32" s="168" t="s">
        <v>120</v>
      </c>
      <c r="D32" s="167"/>
      <c r="E32" s="167"/>
      <c r="F32" s="173"/>
      <c r="G32" s="166">
        <v>0</v>
      </c>
      <c r="H32" s="165">
        <v>0</v>
      </c>
      <c r="I32" s="164" t="e">
        <v>#DIV/0!</v>
      </c>
      <c r="J32" s="163">
        <v>0</v>
      </c>
      <c r="K32" s="200">
        <v>0</v>
      </c>
      <c r="L32" s="165">
        <v>0</v>
      </c>
      <c r="M32" s="164" t="e">
        <v>#DIV/0!</v>
      </c>
      <c r="N32" s="163">
        <v>0</v>
      </c>
      <c r="O32" s="162" t="e">
        <v>#DIV/0!</v>
      </c>
      <c r="P32" s="161" t="e">
        <v>#DIV/0!</v>
      </c>
      <c r="Q32" s="160" t="e">
        <v>#DIV/0!</v>
      </c>
      <c r="R32" s="139"/>
      <c r="S32" s="139"/>
    </row>
    <row r="33" spans="1:19" x14ac:dyDescent="0.4">
      <c r="A33" s="169"/>
      <c r="B33" s="169"/>
      <c r="C33" s="168" t="s">
        <v>119</v>
      </c>
      <c r="D33" s="167"/>
      <c r="E33" s="167"/>
      <c r="F33" s="6" t="s">
        <v>84</v>
      </c>
      <c r="G33" s="166">
        <v>1399</v>
      </c>
      <c r="H33" s="165">
        <v>1190</v>
      </c>
      <c r="I33" s="164">
        <v>1.1756302521008404</v>
      </c>
      <c r="J33" s="163">
        <v>209</v>
      </c>
      <c r="K33" s="200">
        <v>1595</v>
      </c>
      <c r="L33" s="165">
        <v>1630</v>
      </c>
      <c r="M33" s="164">
        <v>0.9785276073619632</v>
      </c>
      <c r="N33" s="163">
        <v>-35</v>
      </c>
      <c r="O33" s="162">
        <v>0.87711598746081509</v>
      </c>
      <c r="P33" s="161">
        <v>0.73006134969325154</v>
      </c>
      <c r="Q33" s="160">
        <v>0.14705463776756356</v>
      </c>
      <c r="R33" s="139"/>
      <c r="S33" s="139"/>
    </row>
    <row r="34" spans="1:19" x14ac:dyDescent="0.4">
      <c r="A34" s="169"/>
      <c r="B34" s="169"/>
      <c r="C34" s="168" t="s">
        <v>94</v>
      </c>
      <c r="D34" s="167"/>
      <c r="E34" s="167"/>
      <c r="F34" s="173"/>
      <c r="G34" s="166">
        <v>0</v>
      </c>
      <c r="H34" s="165">
        <v>0</v>
      </c>
      <c r="I34" s="164" t="e">
        <v>#DIV/0!</v>
      </c>
      <c r="J34" s="163">
        <v>0</v>
      </c>
      <c r="K34" s="200">
        <v>0</v>
      </c>
      <c r="L34" s="165">
        <v>0</v>
      </c>
      <c r="M34" s="164" t="e">
        <v>#DIV/0!</v>
      </c>
      <c r="N34" s="163">
        <v>0</v>
      </c>
      <c r="O34" s="162" t="e">
        <v>#DIV/0!</v>
      </c>
      <c r="P34" s="161" t="e">
        <v>#DIV/0!</v>
      </c>
      <c r="Q34" s="160" t="e">
        <v>#DIV/0!</v>
      </c>
      <c r="R34" s="139"/>
      <c r="S34" s="139"/>
    </row>
    <row r="35" spans="1:19" x14ac:dyDescent="0.4">
      <c r="A35" s="169"/>
      <c r="B35" s="169"/>
      <c r="C35" s="168" t="s">
        <v>90</v>
      </c>
      <c r="D35" s="167"/>
      <c r="E35" s="167"/>
      <c r="F35" s="173"/>
      <c r="G35" s="166">
        <v>0</v>
      </c>
      <c r="H35" s="165">
        <v>0</v>
      </c>
      <c r="I35" s="164" t="e">
        <v>#DIV/0!</v>
      </c>
      <c r="J35" s="163">
        <v>0</v>
      </c>
      <c r="K35" s="200">
        <v>0</v>
      </c>
      <c r="L35" s="165">
        <v>0</v>
      </c>
      <c r="M35" s="164" t="e">
        <v>#DIV/0!</v>
      </c>
      <c r="N35" s="163">
        <v>0</v>
      </c>
      <c r="O35" s="162" t="e">
        <v>#DIV/0!</v>
      </c>
      <c r="P35" s="161" t="e">
        <v>#DIV/0!</v>
      </c>
      <c r="Q35" s="160" t="e">
        <v>#DIV/0!</v>
      </c>
      <c r="R35" s="139"/>
      <c r="S35" s="139"/>
    </row>
    <row r="36" spans="1:19" x14ac:dyDescent="0.4">
      <c r="A36" s="169"/>
      <c r="B36" s="150"/>
      <c r="C36" s="149" t="s">
        <v>93</v>
      </c>
      <c r="D36" s="147"/>
      <c r="E36" s="147"/>
      <c r="F36" s="6" t="s">
        <v>84</v>
      </c>
      <c r="G36" s="146">
        <v>6240</v>
      </c>
      <c r="H36" s="145">
        <v>6452</v>
      </c>
      <c r="I36" s="144">
        <v>0.9671419714817111</v>
      </c>
      <c r="J36" s="143">
        <v>-212</v>
      </c>
      <c r="K36" s="198">
        <v>6435</v>
      </c>
      <c r="L36" s="145">
        <v>6725</v>
      </c>
      <c r="M36" s="144">
        <v>0.95687732342007437</v>
      </c>
      <c r="N36" s="143">
        <v>-290</v>
      </c>
      <c r="O36" s="142">
        <v>0.96969696969696972</v>
      </c>
      <c r="P36" s="141">
        <v>0.95940520446096655</v>
      </c>
      <c r="Q36" s="140">
        <v>1.029176523600317E-2</v>
      </c>
      <c r="R36" s="139"/>
      <c r="S36" s="139"/>
    </row>
    <row r="37" spans="1:19" x14ac:dyDescent="0.4">
      <c r="A37" s="169"/>
      <c r="B37" s="159" t="s">
        <v>118</v>
      </c>
      <c r="C37" s="158"/>
      <c r="D37" s="158"/>
      <c r="E37" s="158"/>
      <c r="F37" s="174"/>
      <c r="G37" s="157">
        <v>568</v>
      </c>
      <c r="H37" s="156">
        <v>666</v>
      </c>
      <c r="I37" s="155">
        <v>0.85285285285285284</v>
      </c>
      <c r="J37" s="154">
        <v>-98</v>
      </c>
      <c r="K37" s="157">
        <v>929</v>
      </c>
      <c r="L37" s="156">
        <v>979</v>
      </c>
      <c r="M37" s="155">
        <v>0.94892747701736468</v>
      </c>
      <c r="N37" s="154">
        <v>-50</v>
      </c>
      <c r="O37" s="153">
        <v>0.61141011840688908</v>
      </c>
      <c r="P37" s="152">
        <v>0.68028600612870271</v>
      </c>
      <c r="Q37" s="151">
        <v>-6.8875887721813633E-2</v>
      </c>
      <c r="R37" s="139"/>
      <c r="S37" s="139"/>
    </row>
    <row r="38" spans="1:19" x14ac:dyDescent="0.4">
      <c r="A38" s="169"/>
      <c r="B38" s="169"/>
      <c r="C38" s="168" t="s">
        <v>117</v>
      </c>
      <c r="D38" s="167"/>
      <c r="E38" s="167"/>
      <c r="F38" s="6" t="s">
        <v>84</v>
      </c>
      <c r="G38" s="166">
        <v>340</v>
      </c>
      <c r="H38" s="165">
        <v>303</v>
      </c>
      <c r="I38" s="164">
        <v>1.1221122112211221</v>
      </c>
      <c r="J38" s="163">
        <v>37</v>
      </c>
      <c r="K38" s="166">
        <v>506</v>
      </c>
      <c r="L38" s="165">
        <v>550</v>
      </c>
      <c r="M38" s="164">
        <v>0.92</v>
      </c>
      <c r="N38" s="163">
        <v>-44</v>
      </c>
      <c r="O38" s="162">
        <v>0.67193675889328064</v>
      </c>
      <c r="P38" s="161">
        <v>0.5509090909090909</v>
      </c>
      <c r="Q38" s="160">
        <v>0.12102766798418974</v>
      </c>
      <c r="R38" s="139"/>
      <c r="S38" s="139"/>
    </row>
    <row r="39" spans="1:19" x14ac:dyDescent="0.4">
      <c r="A39" s="150"/>
      <c r="B39" s="150"/>
      <c r="C39" s="186" t="s">
        <v>116</v>
      </c>
      <c r="D39" s="185"/>
      <c r="E39" s="185"/>
      <c r="F39" s="6" t="s">
        <v>84</v>
      </c>
      <c r="G39" s="184">
        <v>228</v>
      </c>
      <c r="H39" s="183">
        <v>363</v>
      </c>
      <c r="I39" s="182">
        <v>0.62809917355371903</v>
      </c>
      <c r="J39" s="181">
        <v>-135</v>
      </c>
      <c r="K39" s="184">
        <v>423</v>
      </c>
      <c r="L39" s="183">
        <v>429</v>
      </c>
      <c r="M39" s="182">
        <v>0.98601398601398604</v>
      </c>
      <c r="N39" s="181">
        <v>-6</v>
      </c>
      <c r="O39" s="180">
        <v>0.53900709219858156</v>
      </c>
      <c r="P39" s="179">
        <v>0.84615384615384615</v>
      </c>
      <c r="Q39" s="178">
        <v>-0.30714675395526458</v>
      </c>
      <c r="R39" s="139"/>
      <c r="S39" s="139"/>
    </row>
    <row r="40" spans="1:19" x14ac:dyDescent="0.4">
      <c r="A40" s="159" t="s">
        <v>115</v>
      </c>
      <c r="B40" s="158" t="s">
        <v>114</v>
      </c>
      <c r="C40" s="158"/>
      <c r="D40" s="158"/>
      <c r="E40" s="158"/>
      <c r="F40" s="174"/>
      <c r="G40" s="157">
        <v>125140</v>
      </c>
      <c r="H40" s="156">
        <v>122421</v>
      </c>
      <c r="I40" s="155">
        <v>1.0222102417068968</v>
      </c>
      <c r="J40" s="154">
        <v>2719</v>
      </c>
      <c r="K40" s="177">
        <v>148733</v>
      </c>
      <c r="L40" s="156">
        <v>140112</v>
      </c>
      <c r="M40" s="155">
        <v>1.0615293479502113</v>
      </c>
      <c r="N40" s="154">
        <v>8621</v>
      </c>
      <c r="O40" s="153">
        <v>0.84137346789212886</v>
      </c>
      <c r="P40" s="152">
        <v>0.87373672490578969</v>
      </c>
      <c r="Q40" s="151">
        <v>-3.2363257013660829E-2</v>
      </c>
      <c r="R40" s="139"/>
      <c r="S40" s="139"/>
    </row>
    <row r="41" spans="1:19" x14ac:dyDescent="0.4">
      <c r="A41" s="176"/>
      <c r="B41" s="159" t="s">
        <v>113</v>
      </c>
      <c r="C41" s="158"/>
      <c r="D41" s="158"/>
      <c r="E41" s="158"/>
      <c r="F41" s="174"/>
      <c r="G41" s="157">
        <v>121883</v>
      </c>
      <c r="H41" s="156">
        <v>120189</v>
      </c>
      <c r="I41" s="155">
        <v>1.0140944678797561</v>
      </c>
      <c r="J41" s="154">
        <v>1694</v>
      </c>
      <c r="K41" s="157">
        <v>144970</v>
      </c>
      <c r="L41" s="156">
        <v>136545</v>
      </c>
      <c r="M41" s="155">
        <v>1.0617012706433777</v>
      </c>
      <c r="N41" s="154">
        <v>8425</v>
      </c>
      <c r="O41" s="153">
        <v>0.84074636131613434</v>
      </c>
      <c r="P41" s="152">
        <v>0.88021531363286831</v>
      </c>
      <c r="Q41" s="151">
        <v>-3.9468952316733974E-2</v>
      </c>
      <c r="R41" s="139"/>
      <c r="S41" s="139"/>
    </row>
    <row r="42" spans="1:19" x14ac:dyDescent="0.4">
      <c r="A42" s="169"/>
      <c r="B42" s="169"/>
      <c r="C42" s="168" t="s">
        <v>98</v>
      </c>
      <c r="D42" s="167"/>
      <c r="E42" s="167"/>
      <c r="F42" s="6" t="s">
        <v>84</v>
      </c>
      <c r="G42" s="166">
        <v>46258</v>
      </c>
      <c r="H42" s="165">
        <v>47883</v>
      </c>
      <c r="I42" s="164">
        <v>0.9660631121692459</v>
      </c>
      <c r="J42" s="163">
        <v>-1625</v>
      </c>
      <c r="K42" s="166">
        <v>54174</v>
      </c>
      <c r="L42" s="165">
        <v>51800</v>
      </c>
      <c r="M42" s="164">
        <v>1.0458301158301158</v>
      </c>
      <c r="N42" s="163">
        <v>2374</v>
      </c>
      <c r="O42" s="162">
        <v>0.85387824417617308</v>
      </c>
      <c r="P42" s="161">
        <v>0.9243822393822394</v>
      </c>
      <c r="Q42" s="160">
        <v>-7.0503995206066317E-2</v>
      </c>
      <c r="R42" s="139"/>
      <c r="S42" s="139"/>
    </row>
    <row r="43" spans="1:19" x14ac:dyDescent="0.4">
      <c r="A43" s="169"/>
      <c r="B43" s="169"/>
      <c r="C43" s="168" t="s">
        <v>112</v>
      </c>
      <c r="D43" s="167"/>
      <c r="E43" s="167"/>
      <c r="F43" s="6" t="s">
        <v>84</v>
      </c>
      <c r="G43" s="166">
        <v>7983</v>
      </c>
      <c r="H43" s="165">
        <v>9085</v>
      </c>
      <c r="I43" s="164">
        <v>0.87870115575123831</v>
      </c>
      <c r="J43" s="163">
        <v>-1102</v>
      </c>
      <c r="K43" s="166">
        <v>10019</v>
      </c>
      <c r="L43" s="165">
        <v>10578</v>
      </c>
      <c r="M43" s="164">
        <v>0.94715447154471544</v>
      </c>
      <c r="N43" s="163">
        <v>-559</v>
      </c>
      <c r="O43" s="162">
        <v>0.79678610639784408</v>
      </c>
      <c r="P43" s="161">
        <v>0.85885800718472305</v>
      </c>
      <c r="Q43" s="160">
        <v>-6.2071900786878964E-2</v>
      </c>
      <c r="R43" s="139"/>
      <c r="S43" s="139"/>
    </row>
    <row r="44" spans="1:19" x14ac:dyDescent="0.4">
      <c r="A44" s="169"/>
      <c r="B44" s="169"/>
      <c r="C44" s="168" t="s">
        <v>96</v>
      </c>
      <c r="D44" s="167"/>
      <c r="E44" s="167"/>
      <c r="F44" s="6" t="s">
        <v>84</v>
      </c>
      <c r="G44" s="166">
        <v>7972</v>
      </c>
      <c r="H44" s="165">
        <v>7586</v>
      </c>
      <c r="I44" s="164">
        <v>1.0508832059056157</v>
      </c>
      <c r="J44" s="163">
        <v>386</v>
      </c>
      <c r="K44" s="166">
        <v>9989</v>
      </c>
      <c r="L44" s="165">
        <v>8284</v>
      </c>
      <c r="M44" s="164">
        <v>1.2058184451955578</v>
      </c>
      <c r="N44" s="163">
        <v>1705</v>
      </c>
      <c r="O44" s="162">
        <v>0.79807788567424165</v>
      </c>
      <c r="P44" s="161">
        <v>0.91574118783196523</v>
      </c>
      <c r="Q44" s="160">
        <v>-0.11766330215772358</v>
      </c>
      <c r="R44" s="139"/>
      <c r="S44" s="139"/>
    </row>
    <row r="45" spans="1:19" x14ac:dyDescent="0.4">
      <c r="A45" s="169"/>
      <c r="B45" s="169"/>
      <c r="C45" s="168" t="s">
        <v>90</v>
      </c>
      <c r="D45" s="167"/>
      <c r="E45" s="167"/>
      <c r="F45" s="6" t="s">
        <v>84</v>
      </c>
      <c r="G45" s="166">
        <v>3217</v>
      </c>
      <c r="H45" s="165">
        <v>3264</v>
      </c>
      <c r="I45" s="164">
        <v>0.98560049019607843</v>
      </c>
      <c r="J45" s="163">
        <v>-47</v>
      </c>
      <c r="K45" s="166">
        <v>3947</v>
      </c>
      <c r="L45" s="165">
        <v>3961</v>
      </c>
      <c r="M45" s="164">
        <v>0.99646553900530166</v>
      </c>
      <c r="N45" s="163">
        <v>-14</v>
      </c>
      <c r="O45" s="162">
        <v>0.81504940461109698</v>
      </c>
      <c r="P45" s="161">
        <v>0.82403433476394849</v>
      </c>
      <c r="Q45" s="160">
        <v>-8.9849301528515113E-3</v>
      </c>
      <c r="R45" s="139"/>
      <c r="S45" s="139"/>
    </row>
    <row r="46" spans="1:19" x14ac:dyDescent="0.4">
      <c r="A46" s="169"/>
      <c r="B46" s="169"/>
      <c r="C46" s="168" t="s">
        <v>93</v>
      </c>
      <c r="D46" s="167"/>
      <c r="E46" s="167"/>
      <c r="F46" s="6" t="s">
        <v>84</v>
      </c>
      <c r="G46" s="166">
        <v>9785</v>
      </c>
      <c r="H46" s="165">
        <v>9085</v>
      </c>
      <c r="I46" s="164">
        <v>1.07705008255366</v>
      </c>
      <c r="J46" s="163">
        <v>700</v>
      </c>
      <c r="K46" s="166">
        <v>11097</v>
      </c>
      <c r="L46" s="165">
        <v>9560</v>
      </c>
      <c r="M46" s="164">
        <v>1.1607740585774058</v>
      </c>
      <c r="N46" s="163">
        <v>1537</v>
      </c>
      <c r="O46" s="162">
        <v>0.8817698477065874</v>
      </c>
      <c r="P46" s="161">
        <v>0.95031380753138073</v>
      </c>
      <c r="Q46" s="160">
        <v>-6.8543959824793332E-2</v>
      </c>
      <c r="R46" s="139"/>
      <c r="S46" s="139"/>
    </row>
    <row r="47" spans="1:19" x14ac:dyDescent="0.4">
      <c r="A47" s="169"/>
      <c r="B47" s="169"/>
      <c r="C47" s="168" t="s">
        <v>97</v>
      </c>
      <c r="D47" s="167"/>
      <c r="E47" s="167"/>
      <c r="F47" s="6" t="s">
        <v>84</v>
      </c>
      <c r="G47" s="166">
        <v>16015</v>
      </c>
      <c r="H47" s="165">
        <v>14646</v>
      </c>
      <c r="I47" s="164">
        <v>1.0934726205107197</v>
      </c>
      <c r="J47" s="163">
        <v>1369</v>
      </c>
      <c r="K47" s="166">
        <v>18658</v>
      </c>
      <c r="L47" s="165">
        <v>16691</v>
      </c>
      <c r="M47" s="164">
        <v>1.1178479420046732</v>
      </c>
      <c r="N47" s="163">
        <v>1967</v>
      </c>
      <c r="O47" s="162">
        <v>0.85834494586772425</v>
      </c>
      <c r="P47" s="161">
        <v>0.8774788808339824</v>
      </c>
      <c r="Q47" s="160">
        <v>-1.9133934966258148E-2</v>
      </c>
      <c r="R47" s="139"/>
      <c r="S47" s="139"/>
    </row>
    <row r="48" spans="1:19" x14ac:dyDescent="0.4">
      <c r="A48" s="169"/>
      <c r="B48" s="169"/>
      <c r="C48" s="168" t="s">
        <v>91</v>
      </c>
      <c r="D48" s="167"/>
      <c r="E48" s="167"/>
      <c r="F48" s="6" t="s">
        <v>84</v>
      </c>
      <c r="G48" s="166">
        <v>2003</v>
      </c>
      <c r="H48" s="165">
        <v>1574</v>
      </c>
      <c r="I48" s="164">
        <v>1.272554002541296</v>
      </c>
      <c r="J48" s="163">
        <v>429</v>
      </c>
      <c r="K48" s="166">
        <v>2969</v>
      </c>
      <c r="L48" s="165">
        <v>2970</v>
      </c>
      <c r="M48" s="164">
        <v>0.9996632996632997</v>
      </c>
      <c r="N48" s="163">
        <v>-1</v>
      </c>
      <c r="O48" s="162">
        <v>0.67463792522734922</v>
      </c>
      <c r="P48" s="161">
        <v>0.52996632996632997</v>
      </c>
      <c r="Q48" s="160">
        <v>0.14467159526101925</v>
      </c>
      <c r="R48" s="139"/>
      <c r="S48" s="139"/>
    </row>
    <row r="49" spans="1:19" x14ac:dyDescent="0.4">
      <c r="A49" s="169"/>
      <c r="B49" s="169"/>
      <c r="C49" s="168" t="s">
        <v>111</v>
      </c>
      <c r="D49" s="167"/>
      <c r="E49" s="167"/>
      <c r="F49" s="6" t="s">
        <v>84</v>
      </c>
      <c r="G49" s="166">
        <v>1794</v>
      </c>
      <c r="H49" s="165">
        <v>1834</v>
      </c>
      <c r="I49" s="164">
        <v>0.97818974918211554</v>
      </c>
      <c r="J49" s="163">
        <v>-40</v>
      </c>
      <c r="K49" s="166">
        <v>1886</v>
      </c>
      <c r="L49" s="165">
        <v>1918</v>
      </c>
      <c r="M49" s="164">
        <v>0.98331595411887385</v>
      </c>
      <c r="N49" s="163">
        <v>-32</v>
      </c>
      <c r="O49" s="162">
        <v>0.95121951219512191</v>
      </c>
      <c r="P49" s="161">
        <v>0.95620437956204385</v>
      </c>
      <c r="Q49" s="160">
        <v>-4.9848673669219412E-3</v>
      </c>
      <c r="R49" s="139"/>
      <c r="S49" s="139"/>
    </row>
    <row r="50" spans="1:19" x14ac:dyDescent="0.4">
      <c r="A50" s="169"/>
      <c r="B50" s="169"/>
      <c r="C50" s="168" t="s">
        <v>110</v>
      </c>
      <c r="D50" s="167"/>
      <c r="E50" s="167"/>
      <c r="F50" s="6" t="s">
        <v>84</v>
      </c>
      <c r="G50" s="166">
        <v>2841</v>
      </c>
      <c r="H50" s="165">
        <v>2727</v>
      </c>
      <c r="I50" s="164">
        <v>1.0418041804180418</v>
      </c>
      <c r="J50" s="163">
        <v>114</v>
      </c>
      <c r="K50" s="166">
        <v>2970</v>
      </c>
      <c r="L50" s="165">
        <v>2970</v>
      </c>
      <c r="M50" s="164">
        <v>1</v>
      </c>
      <c r="N50" s="163">
        <v>0</v>
      </c>
      <c r="O50" s="162">
        <v>0.95656565656565662</v>
      </c>
      <c r="P50" s="161">
        <v>0.91818181818181821</v>
      </c>
      <c r="Q50" s="160">
        <v>3.8383838383838409E-2</v>
      </c>
      <c r="R50" s="139"/>
      <c r="S50" s="139"/>
    </row>
    <row r="51" spans="1:19" x14ac:dyDescent="0.4">
      <c r="A51" s="169"/>
      <c r="B51" s="169"/>
      <c r="C51" s="168" t="s">
        <v>109</v>
      </c>
      <c r="D51" s="167"/>
      <c r="E51" s="167"/>
      <c r="F51" s="6" t="s">
        <v>88</v>
      </c>
      <c r="G51" s="166">
        <v>1087</v>
      </c>
      <c r="H51" s="165">
        <v>1188</v>
      </c>
      <c r="I51" s="164">
        <v>0.91498316498316501</v>
      </c>
      <c r="J51" s="163">
        <v>-101</v>
      </c>
      <c r="K51" s="166">
        <v>1386</v>
      </c>
      <c r="L51" s="165">
        <v>1386</v>
      </c>
      <c r="M51" s="164">
        <v>1</v>
      </c>
      <c r="N51" s="163">
        <v>0</v>
      </c>
      <c r="O51" s="162">
        <v>0.78427128427128423</v>
      </c>
      <c r="P51" s="161">
        <v>0.8571428571428571</v>
      </c>
      <c r="Q51" s="160">
        <v>-7.2871572871572865E-2</v>
      </c>
      <c r="R51" s="139"/>
      <c r="S51" s="139"/>
    </row>
    <row r="52" spans="1:19" x14ac:dyDescent="0.4">
      <c r="A52" s="169"/>
      <c r="B52" s="169"/>
      <c r="C52" s="168" t="s">
        <v>108</v>
      </c>
      <c r="D52" s="167"/>
      <c r="E52" s="167"/>
      <c r="F52" s="6" t="s">
        <v>84</v>
      </c>
      <c r="G52" s="166">
        <v>1705</v>
      </c>
      <c r="H52" s="165">
        <v>1809</v>
      </c>
      <c r="I52" s="164">
        <v>0.94250967385295747</v>
      </c>
      <c r="J52" s="163">
        <v>-104</v>
      </c>
      <c r="K52" s="166">
        <v>1829</v>
      </c>
      <c r="L52" s="165">
        <v>1936</v>
      </c>
      <c r="M52" s="164">
        <v>0.94473140495867769</v>
      </c>
      <c r="N52" s="163">
        <v>-107</v>
      </c>
      <c r="O52" s="162">
        <v>0.93220338983050843</v>
      </c>
      <c r="P52" s="161">
        <v>0.93440082644628097</v>
      </c>
      <c r="Q52" s="160">
        <v>-2.1974366157725411E-3</v>
      </c>
      <c r="R52" s="139"/>
      <c r="S52" s="139"/>
    </row>
    <row r="53" spans="1:19" x14ac:dyDescent="0.4">
      <c r="A53" s="169"/>
      <c r="B53" s="169"/>
      <c r="C53" s="168" t="s">
        <v>107</v>
      </c>
      <c r="D53" s="167"/>
      <c r="E53" s="167"/>
      <c r="F53" s="6" t="s">
        <v>84</v>
      </c>
      <c r="G53" s="166">
        <v>2577</v>
      </c>
      <c r="H53" s="165">
        <v>2697</v>
      </c>
      <c r="I53" s="164">
        <v>0.95550611790878759</v>
      </c>
      <c r="J53" s="163">
        <v>-120</v>
      </c>
      <c r="K53" s="166">
        <v>2970</v>
      </c>
      <c r="L53" s="165">
        <v>2970</v>
      </c>
      <c r="M53" s="164">
        <v>1</v>
      </c>
      <c r="N53" s="163">
        <v>0</v>
      </c>
      <c r="O53" s="162">
        <v>0.86767676767676771</v>
      </c>
      <c r="P53" s="161">
        <v>0.90808080808080804</v>
      </c>
      <c r="Q53" s="160">
        <v>-4.0404040404040331E-2</v>
      </c>
      <c r="R53" s="139"/>
      <c r="S53" s="139"/>
    </row>
    <row r="54" spans="1:19" x14ac:dyDescent="0.4">
      <c r="A54" s="169"/>
      <c r="B54" s="169"/>
      <c r="C54" s="168" t="s">
        <v>106</v>
      </c>
      <c r="D54" s="167"/>
      <c r="E54" s="167"/>
      <c r="F54" s="6" t="s">
        <v>84</v>
      </c>
      <c r="G54" s="166">
        <v>2225</v>
      </c>
      <c r="H54" s="165">
        <v>2139</v>
      </c>
      <c r="I54" s="164">
        <v>1.0402057035998129</v>
      </c>
      <c r="J54" s="163">
        <v>86</v>
      </c>
      <c r="K54" s="166">
        <v>2970</v>
      </c>
      <c r="L54" s="165">
        <v>2970</v>
      </c>
      <c r="M54" s="164">
        <v>1</v>
      </c>
      <c r="N54" s="163">
        <v>0</v>
      </c>
      <c r="O54" s="162">
        <v>0.74915824915824913</v>
      </c>
      <c r="P54" s="161">
        <v>0.72020202020202018</v>
      </c>
      <c r="Q54" s="160">
        <v>2.8956228956228958E-2</v>
      </c>
      <c r="R54" s="139"/>
      <c r="S54" s="139"/>
    </row>
    <row r="55" spans="1:19" x14ac:dyDescent="0.4">
      <c r="A55" s="169"/>
      <c r="B55" s="169"/>
      <c r="C55" s="168" t="s">
        <v>105</v>
      </c>
      <c r="D55" s="167"/>
      <c r="E55" s="167"/>
      <c r="F55" s="6" t="s">
        <v>84</v>
      </c>
      <c r="G55" s="166">
        <v>1493</v>
      </c>
      <c r="H55" s="165">
        <v>1472</v>
      </c>
      <c r="I55" s="164">
        <v>1.0142663043478262</v>
      </c>
      <c r="J55" s="163">
        <v>21</v>
      </c>
      <c r="K55" s="166">
        <v>1936</v>
      </c>
      <c r="L55" s="165">
        <v>1936</v>
      </c>
      <c r="M55" s="164">
        <v>1</v>
      </c>
      <c r="N55" s="163">
        <v>0</v>
      </c>
      <c r="O55" s="162">
        <v>0.77117768595041325</v>
      </c>
      <c r="P55" s="161">
        <v>0.76033057851239672</v>
      </c>
      <c r="Q55" s="160">
        <v>1.0847107438016534E-2</v>
      </c>
      <c r="R55" s="139"/>
      <c r="S55" s="139"/>
    </row>
    <row r="56" spans="1:19" x14ac:dyDescent="0.4">
      <c r="A56" s="169"/>
      <c r="B56" s="169"/>
      <c r="C56" s="168" t="s">
        <v>103</v>
      </c>
      <c r="D56" s="167"/>
      <c r="E56" s="167"/>
      <c r="F56" s="6" t="s">
        <v>84</v>
      </c>
      <c r="G56" s="166">
        <v>1546</v>
      </c>
      <c r="H56" s="165">
        <v>1715</v>
      </c>
      <c r="I56" s="164">
        <v>0.90145772594752183</v>
      </c>
      <c r="J56" s="163">
        <v>-169</v>
      </c>
      <c r="K56" s="166">
        <v>1827</v>
      </c>
      <c r="L56" s="165">
        <v>1936</v>
      </c>
      <c r="M56" s="164">
        <v>0.94369834710743805</v>
      </c>
      <c r="N56" s="163">
        <v>-109</v>
      </c>
      <c r="O56" s="162">
        <v>0.84619594964422551</v>
      </c>
      <c r="P56" s="161">
        <v>0.88584710743801653</v>
      </c>
      <c r="Q56" s="160">
        <v>-3.9651157793791025E-2</v>
      </c>
      <c r="R56" s="139"/>
      <c r="S56" s="139"/>
    </row>
    <row r="57" spans="1:19" x14ac:dyDescent="0.4">
      <c r="A57" s="169"/>
      <c r="B57" s="169"/>
      <c r="C57" s="168" t="s">
        <v>102</v>
      </c>
      <c r="D57" s="167"/>
      <c r="E57" s="167"/>
      <c r="F57" s="6" t="s">
        <v>84</v>
      </c>
      <c r="G57" s="166">
        <v>1175</v>
      </c>
      <c r="H57" s="165">
        <v>1491</v>
      </c>
      <c r="I57" s="164">
        <v>0.78806170355466132</v>
      </c>
      <c r="J57" s="163">
        <v>-316</v>
      </c>
      <c r="K57" s="166">
        <v>1776</v>
      </c>
      <c r="L57" s="165">
        <v>1876</v>
      </c>
      <c r="M57" s="164">
        <v>0.94669509594882728</v>
      </c>
      <c r="N57" s="163">
        <v>-100</v>
      </c>
      <c r="O57" s="162">
        <v>0.66159909909909909</v>
      </c>
      <c r="P57" s="161">
        <v>0.79477611940298509</v>
      </c>
      <c r="Q57" s="160">
        <v>-0.13317702030388601</v>
      </c>
      <c r="R57" s="139"/>
      <c r="S57" s="139"/>
    </row>
    <row r="58" spans="1:19" x14ac:dyDescent="0.4">
      <c r="A58" s="169"/>
      <c r="B58" s="169"/>
      <c r="C58" s="168" t="s">
        <v>104</v>
      </c>
      <c r="D58" s="167"/>
      <c r="E58" s="167"/>
      <c r="F58" s="6" t="s">
        <v>84</v>
      </c>
      <c r="G58" s="166">
        <v>892</v>
      </c>
      <c r="H58" s="165">
        <v>931</v>
      </c>
      <c r="I58" s="164">
        <v>0.95810955961331901</v>
      </c>
      <c r="J58" s="163">
        <v>-39</v>
      </c>
      <c r="K58" s="166">
        <v>1316</v>
      </c>
      <c r="L58" s="165">
        <v>1315</v>
      </c>
      <c r="M58" s="164">
        <v>1.0007604562737642</v>
      </c>
      <c r="N58" s="163">
        <v>1</v>
      </c>
      <c r="O58" s="162">
        <v>0.67781155015197569</v>
      </c>
      <c r="P58" s="161">
        <v>0.70798479087452471</v>
      </c>
      <c r="Q58" s="160">
        <v>-3.0173240722549011E-2</v>
      </c>
      <c r="R58" s="139"/>
      <c r="S58" s="139"/>
    </row>
    <row r="59" spans="1:19" x14ac:dyDescent="0.4">
      <c r="A59" s="169"/>
      <c r="B59" s="169"/>
      <c r="C59" s="168" t="s">
        <v>101</v>
      </c>
      <c r="D59" s="167"/>
      <c r="E59" s="167"/>
      <c r="F59" s="6" t="s">
        <v>84</v>
      </c>
      <c r="G59" s="166">
        <v>2464</v>
      </c>
      <c r="H59" s="165">
        <v>2816</v>
      </c>
      <c r="I59" s="164">
        <v>0.875</v>
      </c>
      <c r="J59" s="163">
        <v>-352</v>
      </c>
      <c r="K59" s="166">
        <v>3556</v>
      </c>
      <c r="L59" s="165">
        <v>4477</v>
      </c>
      <c r="M59" s="164">
        <v>0.79428188519097609</v>
      </c>
      <c r="N59" s="163">
        <v>-921</v>
      </c>
      <c r="O59" s="162">
        <v>0.69291338582677164</v>
      </c>
      <c r="P59" s="161">
        <v>0.62899262899262898</v>
      </c>
      <c r="Q59" s="160">
        <v>6.3920756834142667E-2</v>
      </c>
      <c r="R59" s="139"/>
      <c r="S59" s="139"/>
    </row>
    <row r="60" spans="1:19" x14ac:dyDescent="0.4">
      <c r="A60" s="169"/>
      <c r="B60" s="169"/>
      <c r="C60" s="168" t="s">
        <v>98</v>
      </c>
      <c r="D60" s="5" t="s">
        <v>0</v>
      </c>
      <c r="E60" s="167" t="s">
        <v>89</v>
      </c>
      <c r="F60" s="6" t="s">
        <v>84</v>
      </c>
      <c r="G60" s="166">
        <v>5614</v>
      </c>
      <c r="H60" s="165">
        <v>2762</v>
      </c>
      <c r="I60" s="164">
        <v>2.0325850832729904</v>
      </c>
      <c r="J60" s="163">
        <v>2852</v>
      </c>
      <c r="K60" s="166">
        <v>5940</v>
      </c>
      <c r="L60" s="165">
        <v>2968</v>
      </c>
      <c r="M60" s="164">
        <v>2.0013477088948788</v>
      </c>
      <c r="N60" s="163">
        <v>2972</v>
      </c>
      <c r="O60" s="162">
        <v>0.94511784511784513</v>
      </c>
      <c r="P60" s="161">
        <v>0.93059299191374667</v>
      </c>
      <c r="Q60" s="160">
        <v>1.4524853204098465E-2</v>
      </c>
      <c r="R60" s="139"/>
      <c r="S60" s="139"/>
    </row>
    <row r="61" spans="1:19" x14ac:dyDescent="0.4">
      <c r="A61" s="169"/>
      <c r="B61" s="169"/>
      <c r="C61" s="168" t="s">
        <v>96</v>
      </c>
      <c r="D61" s="5" t="s">
        <v>0</v>
      </c>
      <c r="E61" s="167" t="s">
        <v>89</v>
      </c>
      <c r="F61" s="6" t="s">
        <v>84</v>
      </c>
      <c r="G61" s="166">
        <v>1510</v>
      </c>
      <c r="H61" s="165">
        <v>1566</v>
      </c>
      <c r="I61" s="164">
        <v>0.96424010217113665</v>
      </c>
      <c r="J61" s="163">
        <v>-56</v>
      </c>
      <c r="K61" s="166">
        <v>1828</v>
      </c>
      <c r="L61" s="165">
        <v>1855</v>
      </c>
      <c r="M61" s="164">
        <v>0.98544474393531001</v>
      </c>
      <c r="N61" s="163">
        <v>-27</v>
      </c>
      <c r="O61" s="162">
        <v>0.82603938730853388</v>
      </c>
      <c r="P61" s="161">
        <v>0.84420485175202153</v>
      </c>
      <c r="Q61" s="160">
        <v>-1.8165464443487656E-2</v>
      </c>
      <c r="R61" s="139"/>
      <c r="S61" s="139"/>
    </row>
    <row r="62" spans="1:19" x14ac:dyDescent="0.4">
      <c r="A62" s="169"/>
      <c r="B62" s="169"/>
      <c r="C62" s="168" t="s">
        <v>93</v>
      </c>
      <c r="D62" s="5" t="s">
        <v>0</v>
      </c>
      <c r="E62" s="167" t="s">
        <v>89</v>
      </c>
      <c r="F62" s="6" t="s">
        <v>84</v>
      </c>
      <c r="G62" s="166">
        <v>1727</v>
      </c>
      <c r="H62" s="165">
        <v>1826</v>
      </c>
      <c r="I62" s="164">
        <v>0.94578313253012047</v>
      </c>
      <c r="J62" s="163">
        <v>-99</v>
      </c>
      <c r="K62" s="166">
        <v>1927</v>
      </c>
      <c r="L62" s="165">
        <v>1936</v>
      </c>
      <c r="M62" s="164">
        <v>0.99535123966942152</v>
      </c>
      <c r="N62" s="163">
        <v>-9</v>
      </c>
      <c r="O62" s="162">
        <v>0.8962117280747276</v>
      </c>
      <c r="P62" s="161">
        <v>0.94318181818181823</v>
      </c>
      <c r="Q62" s="160">
        <v>-4.6970090107090634E-2</v>
      </c>
      <c r="R62" s="139"/>
      <c r="S62" s="139"/>
    </row>
    <row r="63" spans="1:19" x14ac:dyDescent="0.4">
      <c r="A63" s="169"/>
      <c r="B63" s="150"/>
      <c r="C63" s="149" t="s">
        <v>97</v>
      </c>
      <c r="D63" s="11" t="s">
        <v>0</v>
      </c>
      <c r="E63" s="147" t="s">
        <v>89</v>
      </c>
      <c r="F63" s="6" t="s">
        <v>88</v>
      </c>
      <c r="G63" s="146">
        <v>0</v>
      </c>
      <c r="H63" s="145">
        <v>93</v>
      </c>
      <c r="I63" s="144">
        <v>0</v>
      </c>
      <c r="J63" s="143">
        <v>-93</v>
      </c>
      <c r="K63" s="146">
        <v>0</v>
      </c>
      <c r="L63" s="145">
        <v>252</v>
      </c>
      <c r="M63" s="144">
        <v>0</v>
      </c>
      <c r="N63" s="143">
        <v>-252</v>
      </c>
      <c r="O63" s="142" t="e">
        <v>#DIV/0!</v>
      </c>
      <c r="P63" s="141">
        <v>0.36904761904761907</v>
      </c>
      <c r="Q63" s="140" t="e">
        <v>#DIV/0!</v>
      </c>
      <c r="R63" s="139"/>
      <c r="S63" s="139"/>
    </row>
    <row r="64" spans="1:19" x14ac:dyDescent="0.4">
      <c r="A64" s="169"/>
      <c r="B64" s="159" t="s">
        <v>1</v>
      </c>
      <c r="C64" s="158"/>
      <c r="D64" s="175"/>
      <c r="E64" s="158"/>
      <c r="F64" s="174"/>
      <c r="G64" s="157">
        <v>3257</v>
      </c>
      <c r="H64" s="156">
        <v>2232</v>
      </c>
      <c r="I64" s="155">
        <v>1.4592293906810037</v>
      </c>
      <c r="J64" s="154">
        <v>1025</v>
      </c>
      <c r="K64" s="157">
        <v>3763</v>
      </c>
      <c r="L64" s="156">
        <v>3567</v>
      </c>
      <c r="M64" s="155">
        <v>1.0549481356882535</v>
      </c>
      <c r="N64" s="154">
        <v>196</v>
      </c>
      <c r="O64" s="153">
        <v>0.86553281955886263</v>
      </c>
      <c r="P64" s="152">
        <v>0.62573591253153915</v>
      </c>
      <c r="Q64" s="151">
        <v>0.23979690702732348</v>
      </c>
      <c r="R64" s="139"/>
      <c r="S64" s="139"/>
    </row>
    <row r="65" spans="1:19" x14ac:dyDescent="0.4">
      <c r="A65" s="169"/>
      <c r="B65" s="169"/>
      <c r="C65" s="168" t="s">
        <v>104</v>
      </c>
      <c r="D65" s="167"/>
      <c r="E65" s="167"/>
      <c r="F65" s="6" t="s">
        <v>84</v>
      </c>
      <c r="G65" s="166">
        <v>509</v>
      </c>
      <c r="H65" s="165">
        <v>473</v>
      </c>
      <c r="I65" s="164">
        <v>1.0761099365750528</v>
      </c>
      <c r="J65" s="163">
        <v>36</v>
      </c>
      <c r="K65" s="166">
        <v>598</v>
      </c>
      <c r="L65" s="165">
        <v>599</v>
      </c>
      <c r="M65" s="164">
        <v>0.998330550918197</v>
      </c>
      <c r="N65" s="163">
        <v>-1</v>
      </c>
      <c r="O65" s="162">
        <v>0.8511705685618729</v>
      </c>
      <c r="P65" s="161">
        <v>0.78964941569282132</v>
      </c>
      <c r="Q65" s="160">
        <v>6.1521152869051576E-2</v>
      </c>
      <c r="R65" s="139"/>
      <c r="S65" s="139"/>
    </row>
    <row r="66" spans="1:19" x14ac:dyDescent="0.4">
      <c r="A66" s="169"/>
      <c r="B66" s="169"/>
      <c r="C66" s="168" t="s">
        <v>103</v>
      </c>
      <c r="D66" s="167"/>
      <c r="E66" s="167"/>
      <c r="F66" s="173"/>
      <c r="G66" s="166"/>
      <c r="H66" s="165"/>
      <c r="I66" s="164" t="e">
        <v>#DIV/0!</v>
      </c>
      <c r="J66" s="163">
        <v>0</v>
      </c>
      <c r="K66" s="166"/>
      <c r="L66" s="165"/>
      <c r="M66" s="164" t="e">
        <v>#DIV/0!</v>
      </c>
      <c r="N66" s="163">
        <v>0</v>
      </c>
      <c r="O66" s="162" t="e">
        <v>#DIV/0!</v>
      </c>
      <c r="P66" s="161" t="e">
        <v>#DIV/0!</v>
      </c>
      <c r="Q66" s="160" t="e">
        <v>#DIV/0!</v>
      </c>
      <c r="R66" s="139"/>
      <c r="S66" s="139"/>
    </row>
    <row r="67" spans="1:19" x14ac:dyDescent="0.4">
      <c r="A67" s="169"/>
      <c r="B67" s="169"/>
      <c r="C67" s="222" t="s">
        <v>102</v>
      </c>
      <c r="D67" s="221"/>
      <c r="E67" s="221"/>
      <c r="F67" s="244"/>
      <c r="G67" s="166"/>
      <c r="H67" s="165"/>
      <c r="I67" s="164" t="e">
        <v>#DIV/0!</v>
      </c>
      <c r="J67" s="163">
        <v>0</v>
      </c>
      <c r="K67" s="166"/>
      <c r="L67" s="165"/>
      <c r="M67" s="164" t="e">
        <v>#DIV/0!</v>
      </c>
      <c r="N67" s="163">
        <v>0</v>
      </c>
      <c r="O67" s="162" t="e">
        <v>#DIV/0!</v>
      </c>
      <c r="P67" s="161" t="e">
        <v>#DIV/0!</v>
      </c>
      <c r="Q67" s="160" t="e">
        <v>#DIV/0!</v>
      </c>
      <c r="R67" s="139"/>
      <c r="S67" s="139"/>
    </row>
    <row r="68" spans="1:19" x14ac:dyDescent="0.4">
      <c r="A68" s="169"/>
      <c r="B68" s="169"/>
      <c r="C68" s="222" t="s">
        <v>93</v>
      </c>
      <c r="D68" s="221"/>
      <c r="E68" s="221"/>
      <c r="F68" s="220" t="s">
        <v>84</v>
      </c>
      <c r="G68" s="166">
        <v>88</v>
      </c>
      <c r="H68" s="165">
        <v>0</v>
      </c>
      <c r="I68" s="164" t="e">
        <v>#DIV/0!</v>
      </c>
      <c r="J68" s="163">
        <v>88</v>
      </c>
      <c r="K68" s="166">
        <v>90</v>
      </c>
      <c r="L68" s="165">
        <v>0</v>
      </c>
      <c r="M68" s="164" t="e">
        <v>#DIV/0!</v>
      </c>
      <c r="N68" s="163">
        <v>90</v>
      </c>
      <c r="O68" s="162">
        <v>0.97777777777777775</v>
      </c>
      <c r="P68" s="161" t="e">
        <v>#DIV/0!</v>
      </c>
      <c r="Q68" s="160" t="e">
        <v>#DIV/0!</v>
      </c>
      <c r="R68" s="139"/>
      <c r="S68" s="139"/>
    </row>
    <row r="69" spans="1:19" x14ac:dyDescent="0.4">
      <c r="A69" s="169"/>
      <c r="B69" s="169"/>
      <c r="C69" s="168" t="s">
        <v>101</v>
      </c>
      <c r="D69" s="167"/>
      <c r="E69" s="167"/>
      <c r="F69" s="6" t="s">
        <v>84</v>
      </c>
      <c r="G69" s="166">
        <v>1172</v>
      </c>
      <c r="H69" s="165">
        <v>743</v>
      </c>
      <c r="I69" s="164">
        <v>1.5773889636608345</v>
      </c>
      <c r="J69" s="163">
        <v>429</v>
      </c>
      <c r="K69" s="166">
        <v>1280</v>
      </c>
      <c r="L69" s="165">
        <v>1187</v>
      </c>
      <c r="M69" s="164">
        <v>1.0783487784330243</v>
      </c>
      <c r="N69" s="163">
        <v>93</v>
      </c>
      <c r="O69" s="162">
        <v>0.91562500000000002</v>
      </c>
      <c r="P69" s="161">
        <v>0.62594776748104464</v>
      </c>
      <c r="Q69" s="160">
        <v>0.28967723251895539</v>
      </c>
      <c r="R69" s="139"/>
      <c r="S69" s="139"/>
    </row>
    <row r="70" spans="1:19" x14ac:dyDescent="0.4">
      <c r="A70" s="150"/>
      <c r="B70" s="150"/>
      <c r="C70" s="149" t="s">
        <v>90</v>
      </c>
      <c r="D70" s="147"/>
      <c r="E70" s="147"/>
      <c r="F70" s="12" t="s">
        <v>84</v>
      </c>
      <c r="G70" s="146">
        <v>1488</v>
      </c>
      <c r="H70" s="145">
        <v>1016</v>
      </c>
      <c r="I70" s="144">
        <v>1.4645669291338583</v>
      </c>
      <c r="J70" s="143">
        <v>472</v>
      </c>
      <c r="K70" s="146">
        <v>1795</v>
      </c>
      <c r="L70" s="145">
        <v>1781</v>
      </c>
      <c r="M70" s="144">
        <v>1.0078607523862999</v>
      </c>
      <c r="N70" s="143">
        <v>14</v>
      </c>
      <c r="O70" s="142">
        <v>0.82896935933147631</v>
      </c>
      <c r="P70" s="141">
        <v>0.57046603032004495</v>
      </c>
      <c r="Q70" s="140">
        <v>0.25850332901143136</v>
      </c>
      <c r="R70" s="139"/>
      <c r="S70" s="139"/>
    </row>
    <row r="71" spans="1:19" x14ac:dyDescent="0.4">
      <c r="G71" s="138"/>
      <c r="H71" s="138"/>
      <c r="I71" s="138"/>
      <c r="J71" s="138"/>
      <c r="K71" s="138"/>
      <c r="L71" s="138"/>
      <c r="M71" s="138"/>
      <c r="N71" s="138"/>
      <c r="O71" s="137"/>
      <c r="P71" s="137"/>
      <c r="Q71" s="137"/>
    </row>
    <row r="72" spans="1:19" x14ac:dyDescent="0.4">
      <c r="C72" s="8" t="s">
        <v>83</v>
      </c>
    </row>
    <row r="73" spans="1:19" x14ac:dyDescent="0.4">
      <c r="C73" s="9" t="s">
        <v>82</v>
      </c>
    </row>
    <row r="74" spans="1:19" x14ac:dyDescent="0.4">
      <c r="C74" s="8" t="s">
        <v>81</v>
      </c>
    </row>
    <row r="75" spans="1:19" x14ac:dyDescent="0.4">
      <c r="C75" s="8" t="s">
        <v>80</v>
      </c>
    </row>
    <row r="76" spans="1:19" x14ac:dyDescent="0.4">
      <c r="C76" s="8" t="s">
        <v>79</v>
      </c>
    </row>
  </sheetData>
  <mergeCells count="15">
    <mergeCell ref="Q3:Q4"/>
    <mergeCell ref="O2:Q2"/>
    <mergeCell ref="O3:O4"/>
    <mergeCell ref="P3:P4"/>
    <mergeCell ref="K2:N2"/>
    <mergeCell ref="K3:K4"/>
    <mergeCell ref="L3:L4"/>
    <mergeCell ref="A1:D1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h26'!A1" display="'h26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85" zoomScaleNormal="85" zoomScaleSheetLayoutView="90" workbookViewId="0">
      <pane xSplit="2" ySplit="5" topLeftCell="C23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02" customWidth="1"/>
    <col min="2" max="2" width="20.75" style="202" customWidth="1"/>
    <col min="3" max="4" width="11.625" style="201" customWidth="1"/>
    <col min="5" max="5" width="8.625" style="201" customWidth="1"/>
    <col min="6" max="6" width="10.625" style="201" customWidth="1"/>
    <col min="7" max="8" width="11.625" style="201" customWidth="1"/>
    <col min="9" max="9" width="8.625" style="201" customWidth="1"/>
    <col min="10" max="10" width="10.625" style="201" customWidth="1"/>
    <col min="11" max="11" width="9.625" style="70" customWidth="1"/>
    <col min="12" max="12" width="9.625" style="201" customWidth="1"/>
    <col min="13" max="13" width="8.625" style="201" customWidth="1"/>
    <col min="14" max="16384" width="9" style="201"/>
  </cols>
  <sheetData>
    <row r="1" spans="1:13" s="217" customFormat="1" x14ac:dyDescent="0.4">
      <c r="A1" s="327" t="str">
        <f>'h26'!A1</f>
        <v>平成26年度</v>
      </c>
      <c r="B1" s="327"/>
      <c r="C1" s="90"/>
      <c r="D1" s="90"/>
      <c r="E1" s="90"/>
      <c r="F1" s="95" t="str">
        <f ca="1">RIGHT(CELL("filename",$A$1),LEN(CELL("filename",$A$1))-FIND("]",CELL("filename",$A$1)))</f>
        <v>３月月間</v>
      </c>
      <c r="G1" s="94" t="s">
        <v>71</v>
      </c>
      <c r="H1" s="90"/>
      <c r="I1" s="90"/>
      <c r="J1" s="90"/>
      <c r="K1" s="90"/>
      <c r="L1" s="90"/>
      <c r="M1" s="90"/>
    </row>
    <row r="2" spans="1:13" s="217" customFormat="1" ht="19.5" thickBot="1" x14ac:dyDescent="0.45">
      <c r="A2" s="13"/>
      <c r="B2" s="13" t="s">
        <v>177</v>
      </c>
      <c r="C2" s="218">
        <v>3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7.100000000000001" customHeight="1" x14ac:dyDescent="0.4">
      <c r="A3" s="216"/>
      <c r="B3" s="215"/>
      <c r="C3" s="323" t="s">
        <v>173</v>
      </c>
      <c r="D3" s="324"/>
      <c r="E3" s="325"/>
      <c r="F3" s="326"/>
      <c r="G3" s="323" t="s">
        <v>172</v>
      </c>
      <c r="H3" s="324"/>
      <c r="I3" s="325"/>
      <c r="J3" s="326"/>
      <c r="K3" s="315" t="s">
        <v>171</v>
      </c>
      <c r="L3" s="316"/>
      <c r="M3" s="317"/>
    </row>
    <row r="4" spans="1:13" ht="17.100000000000001" customHeight="1" x14ac:dyDescent="0.4">
      <c r="A4" s="206"/>
      <c r="B4" s="214"/>
      <c r="C4" s="305" t="s">
        <v>404</v>
      </c>
      <c r="D4" s="340" t="s">
        <v>403</v>
      </c>
      <c r="E4" s="341" t="s">
        <v>168</v>
      </c>
      <c r="F4" s="342"/>
      <c r="G4" s="318" t="s">
        <v>402</v>
      </c>
      <c r="H4" s="338" t="s">
        <v>401</v>
      </c>
      <c r="I4" s="341" t="s">
        <v>168</v>
      </c>
      <c r="J4" s="342"/>
      <c r="K4" s="318" t="s">
        <v>402</v>
      </c>
      <c r="L4" s="319" t="s">
        <v>401</v>
      </c>
      <c r="M4" s="321" t="s">
        <v>167</v>
      </c>
    </row>
    <row r="5" spans="1:13" ht="17.100000000000001" customHeight="1" x14ac:dyDescent="0.4">
      <c r="A5" s="205"/>
      <c r="B5" s="213"/>
      <c r="C5" s="306"/>
      <c r="D5" s="320"/>
      <c r="E5" s="212" t="s">
        <v>166</v>
      </c>
      <c r="F5" s="211" t="s">
        <v>165</v>
      </c>
      <c r="G5" s="306"/>
      <c r="H5" s="339"/>
      <c r="I5" s="212" t="s">
        <v>166</v>
      </c>
      <c r="J5" s="211" t="s">
        <v>165</v>
      </c>
      <c r="K5" s="306"/>
      <c r="L5" s="320"/>
      <c r="M5" s="322"/>
    </row>
    <row r="6" spans="1:13" x14ac:dyDescent="0.4">
      <c r="A6" s="332" t="s">
        <v>164</v>
      </c>
      <c r="B6" s="333"/>
      <c r="C6" s="334">
        <v>590724</v>
      </c>
      <c r="D6" s="348">
        <v>596098</v>
      </c>
      <c r="E6" s="307">
        <v>0.99098470385741944</v>
      </c>
      <c r="F6" s="328">
        <v>-5374</v>
      </c>
      <c r="G6" s="334">
        <v>747302</v>
      </c>
      <c r="H6" s="336">
        <v>744656</v>
      </c>
      <c r="I6" s="307">
        <v>1.0035533185793171</v>
      </c>
      <c r="J6" s="328">
        <v>2646</v>
      </c>
      <c r="K6" s="309">
        <v>0.79047560424032048</v>
      </c>
      <c r="L6" s="345">
        <v>0.80050117101050688</v>
      </c>
      <c r="M6" s="313">
        <v>-1.00255667701864E-2</v>
      </c>
    </row>
    <row r="7" spans="1:13" x14ac:dyDescent="0.4">
      <c r="A7" s="330" t="s">
        <v>163</v>
      </c>
      <c r="B7" s="331"/>
      <c r="C7" s="335"/>
      <c r="D7" s="349"/>
      <c r="E7" s="344"/>
      <c r="F7" s="343"/>
      <c r="G7" s="335"/>
      <c r="H7" s="337"/>
      <c r="I7" s="344"/>
      <c r="J7" s="343"/>
      <c r="K7" s="310"/>
      <c r="L7" s="346"/>
      <c r="M7" s="347"/>
    </row>
    <row r="8" spans="1:13" ht="18" customHeight="1" x14ac:dyDescent="0.4">
      <c r="A8" s="208" t="s">
        <v>162</v>
      </c>
      <c r="B8" s="14"/>
      <c r="C8" s="15">
        <v>294654</v>
      </c>
      <c r="D8" s="16">
        <v>297527</v>
      </c>
      <c r="E8" s="17">
        <v>0.9903437335098999</v>
      </c>
      <c r="F8" s="18">
        <v>-2873</v>
      </c>
      <c r="G8" s="15">
        <v>368672</v>
      </c>
      <c r="H8" s="19">
        <v>370114</v>
      </c>
      <c r="I8" s="17">
        <v>0.99610390312174091</v>
      </c>
      <c r="J8" s="18">
        <v>-1442</v>
      </c>
      <c r="K8" s="20">
        <v>0.79923075253884213</v>
      </c>
      <c r="L8" s="21">
        <v>0.8038793452828048</v>
      </c>
      <c r="M8" s="210">
        <v>-4.6485927439626762E-3</v>
      </c>
    </row>
    <row r="9" spans="1:13" ht="18" customHeight="1" x14ac:dyDescent="0.4">
      <c r="A9" s="206"/>
      <c r="B9" s="81" t="s">
        <v>157</v>
      </c>
      <c r="C9" s="23">
        <v>115627</v>
      </c>
      <c r="D9" s="24">
        <v>120256</v>
      </c>
      <c r="E9" s="25">
        <v>0.96150711814795109</v>
      </c>
      <c r="F9" s="26">
        <v>-4629</v>
      </c>
      <c r="G9" s="23">
        <v>147641</v>
      </c>
      <c r="H9" s="24">
        <v>153857</v>
      </c>
      <c r="I9" s="25">
        <v>0.95959884828119613</v>
      </c>
      <c r="J9" s="26">
        <v>-6216</v>
      </c>
      <c r="K9" s="27">
        <v>0.78316321347051299</v>
      </c>
      <c r="L9" s="28">
        <v>0.78160889657279164</v>
      </c>
      <c r="M9" s="209">
        <v>1.5543168977213417E-3</v>
      </c>
    </row>
    <row r="10" spans="1:13" ht="18" customHeight="1" x14ac:dyDescent="0.4">
      <c r="A10" s="206"/>
      <c r="B10" s="66" t="s">
        <v>156</v>
      </c>
      <c r="C10" s="30">
        <v>11753</v>
      </c>
      <c r="D10" s="31">
        <v>11429</v>
      </c>
      <c r="E10" s="32">
        <v>1.0283489369148657</v>
      </c>
      <c r="F10" s="33">
        <v>324</v>
      </c>
      <c r="G10" s="30">
        <v>13485</v>
      </c>
      <c r="H10" s="31">
        <v>13605</v>
      </c>
      <c r="I10" s="32">
        <v>0.99117971334068355</v>
      </c>
      <c r="J10" s="33">
        <v>-120</v>
      </c>
      <c r="K10" s="34">
        <v>0.87156099369670004</v>
      </c>
      <c r="L10" s="35">
        <v>0.84005880191106208</v>
      </c>
      <c r="M10" s="36">
        <v>3.1502191785637956E-2</v>
      </c>
    </row>
    <row r="11" spans="1:13" ht="18" customHeight="1" x14ac:dyDescent="0.4">
      <c r="A11" s="206"/>
      <c r="B11" s="66" t="s">
        <v>154</v>
      </c>
      <c r="C11" s="30">
        <v>141182</v>
      </c>
      <c r="D11" s="31">
        <v>133217</v>
      </c>
      <c r="E11" s="32">
        <v>1.0597896664840072</v>
      </c>
      <c r="F11" s="33">
        <v>7965</v>
      </c>
      <c r="G11" s="30">
        <v>175332</v>
      </c>
      <c r="H11" s="31">
        <v>160172</v>
      </c>
      <c r="I11" s="32">
        <v>1.0946482531278876</v>
      </c>
      <c r="J11" s="33">
        <v>15160</v>
      </c>
      <c r="K11" s="34">
        <v>0.80522665571601304</v>
      </c>
      <c r="L11" s="35">
        <v>0.83171215942861421</v>
      </c>
      <c r="M11" s="36">
        <v>-2.6485503712601166E-2</v>
      </c>
    </row>
    <row r="12" spans="1:13" ht="18" customHeight="1" x14ac:dyDescent="0.4">
      <c r="A12" s="206"/>
      <c r="B12" s="204" t="s">
        <v>99</v>
      </c>
      <c r="C12" s="73">
        <v>26092</v>
      </c>
      <c r="D12" s="74">
        <v>32625</v>
      </c>
      <c r="E12" s="75">
        <v>0.7997547892720307</v>
      </c>
      <c r="F12" s="76">
        <v>-6533</v>
      </c>
      <c r="G12" s="73">
        <v>32214</v>
      </c>
      <c r="H12" s="74">
        <v>42480</v>
      </c>
      <c r="I12" s="75">
        <v>0.7583333333333333</v>
      </c>
      <c r="J12" s="76">
        <v>-10266</v>
      </c>
      <c r="K12" s="77">
        <v>0.80995840317874213</v>
      </c>
      <c r="L12" s="78">
        <v>0.76800847457627119</v>
      </c>
      <c r="M12" s="79">
        <v>4.1949928602470932E-2</v>
      </c>
    </row>
    <row r="13" spans="1:13" ht="18" customHeight="1" x14ac:dyDescent="0.4">
      <c r="A13" s="208" t="s">
        <v>161</v>
      </c>
      <c r="B13" s="14"/>
      <c r="C13" s="15">
        <v>100705</v>
      </c>
      <c r="D13" s="16">
        <v>103366</v>
      </c>
      <c r="E13" s="17">
        <v>0.9742565253565002</v>
      </c>
      <c r="F13" s="18">
        <v>-2661</v>
      </c>
      <c r="G13" s="15">
        <v>134436</v>
      </c>
      <c r="H13" s="16">
        <v>127657</v>
      </c>
      <c r="I13" s="17">
        <v>1.053103237581958</v>
      </c>
      <c r="J13" s="18">
        <v>6779</v>
      </c>
      <c r="K13" s="46">
        <v>0.7490925049837841</v>
      </c>
      <c r="L13" s="47">
        <v>0.80971666261936281</v>
      </c>
      <c r="M13" s="48">
        <v>-6.0624157635578713E-2</v>
      </c>
    </row>
    <row r="14" spans="1:13" ht="18" customHeight="1" x14ac:dyDescent="0.4">
      <c r="A14" s="206"/>
      <c r="B14" s="81" t="s">
        <v>157</v>
      </c>
      <c r="C14" s="23">
        <v>21964</v>
      </c>
      <c r="D14" s="24">
        <v>14269</v>
      </c>
      <c r="E14" s="25">
        <v>1.5392809587217045</v>
      </c>
      <c r="F14" s="26">
        <v>7695</v>
      </c>
      <c r="G14" s="23">
        <v>31000</v>
      </c>
      <c r="H14" s="24">
        <v>16500</v>
      </c>
      <c r="I14" s="25">
        <v>1.8787878787878789</v>
      </c>
      <c r="J14" s="26">
        <v>14500</v>
      </c>
      <c r="K14" s="49">
        <v>0.70851612903225802</v>
      </c>
      <c r="L14" s="50">
        <v>0.86478787878787877</v>
      </c>
      <c r="M14" s="29">
        <v>-0.15627174975562075</v>
      </c>
    </row>
    <row r="15" spans="1:13" ht="18" customHeight="1" x14ac:dyDescent="0.4">
      <c r="A15" s="206"/>
      <c r="B15" s="66" t="s">
        <v>156</v>
      </c>
      <c r="C15" s="30">
        <v>14956</v>
      </c>
      <c r="D15" s="31">
        <v>16325</v>
      </c>
      <c r="E15" s="32">
        <v>0.91614088820826955</v>
      </c>
      <c r="F15" s="33">
        <v>-1369</v>
      </c>
      <c r="G15" s="30">
        <v>18290</v>
      </c>
      <c r="H15" s="31">
        <v>18390</v>
      </c>
      <c r="I15" s="32">
        <v>0.99456226209896681</v>
      </c>
      <c r="J15" s="33">
        <v>-100</v>
      </c>
      <c r="K15" s="34">
        <v>0.81771459814106073</v>
      </c>
      <c r="L15" s="35">
        <v>0.88771071234366505</v>
      </c>
      <c r="M15" s="36">
        <v>-6.999611420260432E-2</v>
      </c>
    </row>
    <row r="16" spans="1:13" ht="18" customHeight="1" x14ac:dyDescent="0.4">
      <c r="A16" s="206"/>
      <c r="B16" s="66" t="s">
        <v>154</v>
      </c>
      <c r="C16" s="30">
        <v>55075</v>
      </c>
      <c r="D16" s="31">
        <v>55245</v>
      </c>
      <c r="E16" s="32">
        <v>0.99692279844329801</v>
      </c>
      <c r="F16" s="33">
        <v>-170</v>
      </c>
      <c r="G16" s="30">
        <v>74153</v>
      </c>
      <c r="H16" s="31">
        <v>69003</v>
      </c>
      <c r="I16" s="32">
        <v>1.0746344361839339</v>
      </c>
      <c r="J16" s="33">
        <v>5150</v>
      </c>
      <c r="K16" s="34">
        <v>0.74272113063530809</v>
      </c>
      <c r="L16" s="35">
        <v>0.80061736446241472</v>
      </c>
      <c r="M16" s="36">
        <v>-5.7896233827106625E-2</v>
      </c>
    </row>
    <row r="17" spans="1:13" ht="18" customHeight="1" x14ac:dyDescent="0.4">
      <c r="A17" s="206"/>
      <c r="B17" s="66" t="s">
        <v>153</v>
      </c>
      <c r="C17" s="30">
        <v>3938</v>
      </c>
      <c r="D17" s="31">
        <v>2282</v>
      </c>
      <c r="E17" s="32">
        <v>1.7256792287467133</v>
      </c>
      <c r="F17" s="33">
        <v>1656</v>
      </c>
      <c r="G17" s="30">
        <v>4975</v>
      </c>
      <c r="H17" s="31">
        <v>5002</v>
      </c>
      <c r="I17" s="32">
        <v>0.99460215913634542</v>
      </c>
      <c r="J17" s="33">
        <v>-27</v>
      </c>
      <c r="K17" s="34">
        <v>0.79155778894472362</v>
      </c>
      <c r="L17" s="35">
        <v>0.45621751299480207</v>
      </c>
      <c r="M17" s="36">
        <v>0.33534027594992155</v>
      </c>
    </row>
    <row r="18" spans="1:13" ht="18" customHeight="1" x14ac:dyDescent="0.4">
      <c r="A18" s="205"/>
      <c r="B18" s="204" t="s">
        <v>99</v>
      </c>
      <c r="C18" s="73">
        <v>4772</v>
      </c>
      <c r="D18" s="74">
        <v>15245</v>
      </c>
      <c r="E18" s="75">
        <v>0.3130206625122991</v>
      </c>
      <c r="F18" s="76">
        <v>-10473</v>
      </c>
      <c r="G18" s="73">
        <v>6018</v>
      </c>
      <c r="H18" s="74">
        <v>18762</v>
      </c>
      <c r="I18" s="75">
        <v>0.32075471698113206</v>
      </c>
      <c r="J18" s="76">
        <v>-12744</v>
      </c>
      <c r="K18" s="77">
        <v>0.79295446992356267</v>
      </c>
      <c r="L18" s="78">
        <v>0.81254663681910244</v>
      </c>
      <c r="M18" s="79">
        <v>-1.9592166895539775E-2</v>
      </c>
    </row>
    <row r="19" spans="1:13" ht="18" customHeight="1" x14ac:dyDescent="0.4">
      <c r="A19" s="208" t="s">
        <v>160</v>
      </c>
      <c r="B19" s="14"/>
      <c r="C19" s="15">
        <v>75748</v>
      </c>
      <c r="D19" s="16">
        <v>75050</v>
      </c>
      <c r="E19" s="17">
        <v>1.0093004663557628</v>
      </c>
      <c r="F19" s="18">
        <v>698</v>
      </c>
      <c r="G19" s="15">
        <v>91383</v>
      </c>
      <c r="H19" s="19">
        <v>90014</v>
      </c>
      <c r="I19" s="17">
        <v>1.0152087453062857</v>
      </c>
      <c r="J19" s="18">
        <v>1369</v>
      </c>
      <c r="K19" s="46">
        <v>0.82890690828709934</v>
      </c>
      <c r="L19" s="47">
        <v>0.83375919301442003</v>
      </c>
      <c r="M19" s="22">
        <v>-4.8522847273206882E-3</v>
      </c>
    </row>
    <row r="20" spans="1:13" ht="18" customHeight="1" x14ac:dyDescent="0.4">
      <c r="A20" s="206"/>
      <c r="B20" s="81" t="s">
        <v>157</v>
      </c>
      <c r="C20" s="23">
        <v>0</v>
      </c>
      <c r="D20" s="24">
        <v>0</v>
      </c>
      <c r="E20" s="25" t="e">
        <v>#DIV/0!</v>
      </c>
      <c r="F20" s="26">
        <v>0</v>
      </c>
      <c r="G20" s="23">
        <v>0</v>
      </c>
      <c r="H20" s="24">
        <v>0</v>
      </c>
      <c r="I20" s="25" t="e">
        <v>#DIV/0!</v>
      </c>
      <c r="J20" s="26">
        <v>0</v>
      </c>
      <c r="K20" s="49" t="s">
        <v>0</v>
      </c>
      <c r="L20" s="50" t="s">
        <v>0</v>
      </c>
      <c r="M20" s="29" t="e">
        <v>#VALUE!</v>
      </c>
    </row>
    <row r="21" spans="1:13" ht="18" customHeight="1" x14ac:dyDescent="0.4">
      <c r="A21" s="206"/>
      <c r="B21" s="66" t="s">
        <v>156</v>
      </c>
      <c r="C21" s="30">
        <v>23433</v>
      </c>
      <c r="D21" s="31">
        <v>22846</v>
      </c>
      <c r="E21" s="32">
        <v>1.0256937757156614</v>
      </c>
      <c r="F21" s="33">
        <v>587</v>
      </c>
      <c r="G21" s="30">
        <v>26970</v>
      </c>
      <c r="H21" s="31">
        <v>26995</v>
      </c>
      <c r="I21" s="32">
        <v>0.99907390257455087</v>
      </c>
      <c r="J21" s="33">
        <v>-25</v>
      </c>
      <c r="K21" s="34">
        <v>0.86885428253615127</v>
      </c>
      <c r="L21" s="35">
        <v>0.8463048712724579</v>
      </c>
      <c r="M21" s="36">
        <v>2.2549411263693364E-2</v>
      </c>
    </row>
    <row r="22" spans="1:13" ht="18" customHeight="1" x14ac:dyDescent="0.4">
      <c r="A22" s="206"/>
      <c r="B22" s="66" t="s">
        <v>154</v>
      </c>
      <c r="C22" s="30">
        <v>42327</v>
      </c>
      <c r="D22" s="31">
        <v>37969</v>
      </c>
      <c r="E22" s="32">
        <v>1.1147778450841477</v>
      </c>
      <c r="F22" s="33">
        <v>4358</v>
      </c>
      <c r="G22" s="30">
        <v>52377</v>
      </c>
      <c r="H22" s="31">
        <v>46558</v>
      </c>
      <c r="I22" s="32">
        <v>1.1249838910606125</v>
      </c>
      <c r="J22" s="33">
        <v>5819</v>
      </c>
      <c r="K22" s="34">
        <v>0.80812188556045594</v>
      </c>
      <c r="L22" s="35">
        <v>0.81552042613514331</v>
      </c>
      <c r="M22" s="36">
        <v>-7.3985405746873623E-3</v>
      </c>
    </row>
    <row r="23" spans="1:13" ht="18" customHeight="1" x14ac:dyDescent="0.4">
      <c r="A23" s="205"/>
      <c r="B23" s="204" t="s">
        <v>99</v>
      </c>
      <c r="C23" s="73">
        <v>9988</v>
      </c>
      <c r="D23" s="74">
        <v>14235</v>
      </c>
      <c r="E23" s="75">
        <v>0.70165086055497017</v>
      </c>
      <c r="F23" s="76">
        <v>-4247</v>
      </c>
      <c r="G23" s="73">
        <v>12036</v>
      </c>
      <c r="H23" s="74">
        <v>16461</v>
      </c>
      <c r="I23" s="75">
        <v>0.73118279569892475</v>
      </c>
      <c r="J23" s="76">
        <v>-4425</v>
      </c>
      <c r="K23" s="77">
        <v>0.82984380192755069</v>
      </c>
      <c r="L23" s="78">
        <v>0.86477127756515404</v>
      </c>
      <c r="M23" s="79">
        <v>-3.4927475637603345E-2</v>
      </c>
    </row>
    <row r="24" spans="1:13" ht="18" customHeight="1" x14ac:dyDescent="0.4">
      <c r="A24" s="208" t="s">
        <v>159</v>
      </c>
      <c r="B24" s="14"/>
      <c r="C24" s="15">
        <v>51079</v>
      </c>
      <c r="D24" s="16">
        <v>54451</v>
      </c>
      <c r="E24" s="17">
        <v>0.93807276266735229</v>
      </c>
      <c r="F24" s="18">
        <v>-3372</v>
      </c>
      <c r="G24" s="15">
        <v>56726</v>
      </c>
      <c r="H24" s="19">
        <v>61727</v>
      </c>
      <c r="I24" s="17">
        <v>0.91898196899249918</v>
      </c>
      <c r="J24" s="18">
        <v>-5001</v>
      </c>
      <c r="K24" s="46">
        <v>0.90045129217642705</v>
      </c>
      <c r="L24" s="47">
        <v>0.88212613605067469</v>
      </c>
      <c r="M24" s="48">
        <v>1.8325156125752362E-2</v>
      </c>
    </row>
    <row r="25" spans="1:13" ht="18" customHeight="1" x14ac:dyDescent="0.4">
      <c r="A25" s="206"/>
      <c r="B25" s="81" t="s">
        <v>157</v>
      </c>
      <c r="C25" s="23">
        <v>0</v>
      </c>
      <c r="D25" s="24">
        <v>0</v>
      </c>
      <c r="E25" s="25" t="e">
        <v>#DIV/0!</v>
      </c>
      <c r="F25" s="26">
        <v>0</v>
      </c>
      <c r="G25" s="23">
        <v>0</v>
      </c>
      <c r="H25" s="24">
        <v>0</v>
      </c>
      <c r="I25" s="25" t="e">
        <v>#DIV/0!</v>
      </c>
      <c r="J25" s="26">
        <v>0</v>
      </c>
      <c r="K25" s="49" t="s">
        <v>0</v>
      </c>
      <c r="L25" s="50" t="s">
        <v>0</v>
      </c>
      <c r="M25" s="29" t="e">
        <v>#VALUE!</v>
      </c>
    </row>
    <row r="26" spans="1:13" ht="18" customHeight="1" x14ac:dyDescent="0.4">
      <c r="A26" s="206"/>
      <c r="B26" s="66" t="s">
        <v>156</v>
      </c>
      <c r="C26" s="30">
        <v>17499</v>
      </c>
      <c r="D26" s="31">
        <v>17158</v>
      </c>
      <c r="E26" s="32">
        <v>1.0198741112017717</v>
      </c>
      <c r="F26" s="33">
        <v>341</v>
      </c>
      <c r="G26" s="30">
        <v>18135</v>
      </c>
      <c r="H26" s="31">
        <v>18415</v>
      </c>
      <c r="I26" s="32">
        <v>0.98479500407276677</v>
      </c>
      <c r="J26" s="33">
        <v>-280</v>
      </c>
      <c r="K26" s="34">
        <v>0.96492969396195205</v>
      </c>
      <c r="L26" s="35">
        <v>0.93174042899809939</v>
      </c>
      <c r="M26" s="36">
        <v>3.318926496385266E-2</v>
      </c>
    </row>
    <row r="27" spans="1:13" ht="18" customHeight="1" x14ac:dyDescent="0.4">
      <c r="A27" s="206"/>
      <c r="B27" s="66" t="s">
        <v>154</v>
      </c>
      <c r="C27" s="30">
        <v>29000</v>
      </c>
      <c r="D27" s="31">
        <v>28309</v>
      </c>
      <c r="E27" s="32">
        <v>1.0244091984881134</v>
      </c>
      <c r="F27" s="33">
        <v>691</v>
      </c>
      <c r="G27" s="30">
        <v>33014</v>
      </c>
      <c r="H27" s="31">
        <v>32515</v>
      </c>
      <c r="I27" s="32">
        <v>1.0153467630324466</v>
      </c>
      <c r="J27" s="33">
        <v>499</v>
      </c>
      <c r="K27" s="34">
        <v>0.87841521778639364</v>
      </c>
      <c r="L27" s="35">
        <v>0.87064431800707365</v>
      </c>
      <c r="M27" s="36">
        <v>7.7708997793199952E-3</v>
      </c>
    </row>
    <row r="28" spans="1:13" ht="18" customHeight="1" x14ac:dyDescent="0.4">
      <c r="A28" s="256"/>
      <c r="B28" s="66" t="s">
        <v>99</v>
      </c>
      <c r="C28" s="82">
        <v>4492</v>
      </c>
      <c r="D28" s="80">
        <v>8984</v>
      </c>
      <c r="E28" s="55">
        <v>0.5</v>
      </c>
      <c r="F28" s="72">
        <v>-4492</v>
      </c>
      <c r="G28" s="82">
        <v>5487</v>
      </c>
      <c r="H28" s="80">
        <v>10797</v>
      </c>
      <c r="I28" s="55">
        <v>0.50819672131147542</v>
      </c>
      <c r="J28" s="72">
        <v>-5310</v>
      </c>
      <c r="K28" s="34">
        <v>0.81866229269181701</v>
      </c>
      <c r="L28" s="83">
        <v>0.83208298601463371</v>
      </c>
      <c r="M28" s="36">
        <v>-1.3420693322816701E-2</v>
      </c>
    </row>
    <row r="29" spans="1:13" ht="18" customHeight="1" x14ac:dyDescent="0.4">
      <c r="A29" s="255"/>
      <c r="B29" s="254" t="s">
        <v>153</v>
      </c>
      <c r="C29" s="252">
        <v>88</v>
      </c>
      <c r="D29" s="253">
        <v>0</v>
      </c>
      <c r="E29" s="250" t="e">
        <v>#DIV/0!</v>
      </c>
      <c r="F29" s="249">
        <v>88</v>
      </c>
      <c r="G29" s="252">
        <v>90</v>
      </c>
      <c r="H29" s="251">
        <v>0</v>
      </c>
      <c r="I29" s="250" t="e">
        <v>#DIV/0!</v>
      </c>
      <c r="J29" s="249">
        <v>90</v>
      </c>
      <c r="K29" s="248">
        <v>0.97777777777777775</v>
      </c>
      <c r="L29" s="247" t="s">
        <v>0</v>
      </c>
      <c r="M29" s="246" t="e">
        <v>#VALUE!</v>
      </c>
    </row>
    <row r="30" spans="1:13" ht="18" customHeight="1" x14ac:dyDescent="0.4">
      <c r="A30" s="208" t="s">
        <v>158</v>
      </c>
      <c r="B30" s="14"/>
      <c r="C30" s="15">
        <v>68538</v>
      </c>
      <c r="D30" s="16">
        <v>65704</v>
      </c>
      <c r="E30" s="17">
        <v>1.0431328381833678</v>
      </c>
      <c r="F30" s="18">
        <v>2834</v>
      </c>
      <c r="G30" s="15">
        <v>96085</v>
      </c>
      <c r="H30" s="16">
        <v>95144</v>
      </c>
      <c r="I30" s="17">
        <v>1.0098902715883293</v>
      </c>
      <c r="J30" s="18">
        <v>941</v>
      </c>
      <c r="K30" s="46">
        <v>0.71330592704376339</v>
      </c>
      <c r="L30" s="47">
        <v>0.69057428739594717</v>
      </c>
      <c r="M30" s="22">
        <v>2.2731639647816215E-2</v>
      </c>
    </row>
    <row r="31" spans="1:13" ht="18" customHeight="1" x14ac:dyDescent="0.4">
      <c r="A31" s="206"/>
      <c r="B31" s="81" t="s">
        <v>157</v>
      </c>
      <c r="C31" s="23">
        <v>0</v>
      </c>
      <c r="D31" s="24">
        <v>0</v>
      </c>
      <c r="E31" s="25" t="e">
        <v>#DIV/0!</v>
      </c>
      <c r="F31" s="26">
        <v>0</v>
      </c>
      <c r="G31" s="23">
        <v>0</v>
      </c>
      <c r="H31" s="24">
        <v>0</v>
      </c>
      <c r="I31" s="25" t="e">
        <v>#DIV/0!</v>
      </c>
      <c r="J31" s="26">
        <v>0</v>
      </c>
      <c r="K31" s="49" t="s">
        <v>0</v>
      </c>
      <c r="L31" s="50" t="s">
        <v>0</v>
      </c>
      <c r="M31" s="29" t="e">
        <v>#VALUE!</v>
      </c>
    </row>
    <row r="32" spans="1:13" ht="18" customHeight="1" x14ac:dyDescent="0.4">
      <c r="A32" s="206"/>
      <c r="B32" s="66" t="s">
        <v>156</v>
      </c>
      <c r="C32" s="30">
        <v>7204</v>
      </c>
      <c r="D32" s="207">
        <v>8818</v>
      </c>
      <c r="E32" s="32">
        <v>0.81696529825357223</v>
      </c>
      <c r="F32" s="33">
        <v>-1614</v>
      </c>
      <c r="G32" s="30">
        <v>8990</v>
      </c>
      <c r="H32" s="207">
        <v>13485</v>
      </c>
      <c r="I32" s="32">
        <v>0.66666666666666663</v>
      </c>
      <c r="J32" s="33">
        <v>-4495</v>
      </c>
      <c r="K32" s="34">
        <v>0.80133481646273641</v>
      </c>
      <c r="L32" s="35">
        <v>0.65391175380051914</v>
      </c>
      <c r="M32" s="36">
        <v>0.14742306266221727</v>
      </c>
    </row>
    <row r="33" spans="1:13" ht="18" customHeight="1" x14ac:dyDescent="0.4">
      <c r="A33" s="206"/>
      <c r="B33" s="66" t="s">
        <v>155</v>
      </c>
      <c r="C33" s="30">
        <v>1732</v>
      </c>
      <c r="D33" s="31">
        <v>1815</v>
      </c>
      <c r="E33" s="32">
        <v>0.95426997245179068</v>
      </c>
      <c r="F33" s="33">
        <v>-83</v>
      </c>
      <c r="G33" s="30">
        <v>3049</v>
      </c>
      <c r="H33" s="31">
        <v>3121</v>
      </c>
      <c r="I33" s="32">
        <v>0.97693047100288366</v>
      </c>
      <c r="J33" s="33">
        <v>-72</v>
      </c>
      <c r="K33" s="34">
        <v>0.56805510003279769</v>
      </c>
      <c r="L33" s="35">
        <v>0.58154437680230697</v>
      </c>
      <c r="M33" s="36">
        <v>-1.3489276769509284E-2</v>
      </c>
    </row>
    <row r="34" spans="1:13" ht="18" customHeight="1" x14ac:dyDescent="0.4">
      <c r="A34" s="206"/>
      <c r="B34" s="66" t="s">
        <v>154</v>
      </c>
      <c r="C34" s="30">
        <v>49865</v>
      </c>
      <c r="D34" s="31">
        <v>52086</v>
      </c>
      <c r="E34" s="32">
        <v>0.95735898322005908</v>
      </c>
      <c r="F34" s="33">
        <v>-2221</v>
      </c>
      <c r="G34" s="30">
        <v>69725</v>
      </c>
      <c r="H34" s="31">
        <v>73350</v>
      </c>
      <c r="I34" s="32">
        <v>0.95057941376959787</v>
      </c>
      <c r="J34" s="33">
        <v>-3625</v>
      </c>
      <c r="K34" s="34">
        <v>0.71516672642524204</v>
      </c>
      <c r="L34" s="35">
        <v>0.71010224948875256</v>
      </c>
      <c r="M34" s="36">
        <v>5.0644769364894815E-3</v>
      </c>
    </row>
    <row r="35" spans="1:13" ht="18" customHeight="1" x14ac:dyDescent="0.4">
      <c r="A35" s="206"/>
      <c r="B35" s="66" t="s">
        <v>153</v>
      </c>
      <c r="C35" s="30">
        <v>4121</v>
      </c>
      <c r="D35" s="31">
        <v>2908</v>
      </c>
      <c r="E35" s="32">
        <v>1.4171251719394773</v>
      </c>
      <c r="F35" s="33">
        <v>1213</v>
      </c>
      <c r="G35" s="30">
        <v>5117</v>
      </c>
      <c r="H35" s="31">
        <v>5026</v>
      </c>
      <c r="I35" s="32">
        <v>1.0181058495821727</v>
      </c>
      <c r="J35" s="33">
        <v>91</v>
      </c>
      <c r="K35" s="34">
        <v>0.80535470001954268</v>
      </c>
      <c r="L35" s="35">
        <v>0.57859132510943101</v>
      </c>
      <c r="M35" s="36">
        <v>0.22676337491011167</v>
      </c>
    </row>
    <row r="36" spans="1:13" ht="18" customHeight="1" x14ac:dyDescent="0.4">
      <c r="A36" s="206"/>
      <c r="B36" s="66" t="s">
        <v>99</v>
      </c>
      <c r="C36" s="82">
        <v>5616</v>
      </c>
      <c r="D36" s="80">
        <v>0</v>
      </c>
      <c r="E36" s="55" t="e">
        <v>#DIV/0!</v>
      </c>
      <c r="F36" s="72">
        <v>5616</v>
      </c>
      <c r="G36" s="245">
        <v>9204</v>
      </c>
      <c r="H36" s="80">
        <v>0</v>
      </c>
      <c r="I36" s="55" t="e">
        <v>#DIV/0!</v>
      </c>
      <c r="J36" s="72">
        <v>9204</v>
      </c>
      <c r="K36" s="34">
        <v>0.61016949152542377</v>
      </c>
      <c r="L36" s="35" t="s">
        <v>0</v>
      </c>
      <c r="M36" s="36" t="e">
        <v>#VALUE!</v>
      </c>
    </row>
    <row r="37" spans="1:13" ht="18" customHeight="1" thickBot="1" x14ac:dyDescent="0.45">
      <c r="A37" s="205"/>
      <c r="B37" s="204" t="s">
        <v>152</v>
      </c>
      <c r="C37" s="84">
        <v>0</v>
      </c>
      <c r="D37" s="74">
        <v>77</v>
      </c>
      <c r="E37" s="75">
        <v>0</v>
      </c>
      <c r="F37" s="76">
        <v>-77</v>
      </c>
      <c r="G37" s="84">
        <v>0</v>
      </c>
      <c r="H37" s="74">
        <v>162</v>
      </c>
      <c r="I37" s="75">
        <v>0</v>
      </c>
      <c r="J37" s="76">
        <v>-162</v>
      </c>
      <c r="K37" s="86" t="s">
        <v>0</v>
      </c>
      <c r="L37" s="87">
        <v>0.47530864197530864</v>
      </c>
      <c r="M37" s="88" t="e">
        <v>#VALUE!</v>
      </c>
    </row>
    <row r="38" spans="1:13" x14ac:dyDescent="0.4">
      <c r="C38" s="203"/>
      <c r="G38" s="203"/>
    </row>
    <row r="39" spans="1:13" x14ac:dyDescent="0.4">
      <c r="C39" s="203"/>
      <c r="G39" s="203"/>
    </row>
    <row r="40" spans="1:13" x14ac:dyDescent="0.4">
      <c r="C40" s="203"/>
      <c r="G40" s="71"/>
    </row>
    <row r="41" spans="1:13" x14ac:dyDescent="0.4">
      <c r="C41" s="203"/>
      <c r="G41" s="203"/>
    </row>
    <row r="42" spans="1:13" x14ac:dyDescent="0.4">
      <c r="C42" s="203"/>
      <c r="G42" s="203"/>
    </row>
    <row r="43" spans="1:13" x14ac:dyDescent="0.4">
      <c r="C43" s="203"/>
      <c r="G43" s="203"/>
    </row>
    <row r="44" spans="1:13" x14ac:dyDescent="0.4">
      <c r="C44" s="203"/>
      <c r="G44" s="203"/>
    </row>
    <row r="45" spans="1:13" x14ac:dyDescent="0.4">
      <c r="C45" s="203"/>
      <c r="G45" s="203"/>
    </row>
    <row r="46" spans="1:13" x14ac:dyDescent="0.4">
      <c r="C46" s="203"/>
      <c r="G46" s="203"/>
    </row>
    <row r="47" spans="1:13" x14ac:dyDescent="0.4">
      <c r="C47" s="203"/>
      <c r="G47" s="203"/>
    </row>
    <row r="48" spans="1:13" x14ac:dyDescent="0.4">
      <c r="C48" s="203"/>
      <c r="G48" s="203"/>
    </row>
    <row r="49" spans="3:7" x14ac:dyDescent="0.4">
      <c r="C49" s="203"/>
      <c r="G49" s="203"/>
    </row>
    <row r="50" spans="3:7" x14ac:dyDescent="0.4">
      <c r="C50" s="203"/>
      <c r="G50" s="203"/>
    </row>
    <row r="51" spans="3:7" x14ac:dyDescent="0.4">
      <c r="C51" s="203"/>
      <c r="G51" s="203"/>
    </row>
    <row r="52" spans="3:7" x14ac:dyDescent="0.4">
      <c r="C52" s="203"/>
      <c r="G52" s="203"/>
    </row>
    <row r="53" spans="3:7" x14ac:dyDescent="0.4">
      <c r="C53" s="203"/>
      <c r="G53" s="203"/>
    </row>
    <row r="54" spans="3:7" x14ac:dyDescent="0.4">
      <c r="C54" s="203"/>
      <c r="G54" s="203"/>
    </row>
    <row r="55" spans="3:7" x14ac:dyDescent="0.4">
      <c r="C55" s="203"/>
      <c r="G55" s="203"/>
    </row>
    <row r="56" spans="3:7" x14ac:dyDescent="0.4">
      <c r="C56" s="203"/>
      <c r="G56" s="203"/>
    </row>
    <row r="57" spans="3:7" x14ac:dyDescent="0.4">
      <c r="C57" s="203"/>
      <c r="G57" s="203"/>
    </row>
    <row r="58" spans="3:7" x14ac:dyDescent="0.4">
      <c r="C58" s="203"/>
      <c r="G58" s="203"/>
    </row>
    <row r="59" spans="3:7" x14ac:dyDescent="0.4">
      <c r="C59" s="203"/>
      <c r="G59" s="203"/>
    </row>
    <row r="60" spans="3:7" x14ac:dyDescent="0.4">
      <c r="C60" s="203"/>
      <c r="G60" s="203"/>
    </row>
    <row r="61" spans="3:7" x14ac:dyDescent="0.4">
      <c r="C61" s="203"/>
      <c r="G61" s="203"/>
    </row>
    <row r="62" spans="3:7" x14ac:dyDescent="0.4">
      <c r="C62" s="203"/>
      <c r="G62" s="203"/>
    </row>
    <row r="63" spans="3:7" x14ac:dyDescent="0.4">
      <c r="C63" s="203"/>
      <c r="G63" s="203"/>
    </row>
    <row r="64" spans="3:7" x14ac:dyDescent="0.4">
      <c r="C64" s="203"/>
      <c r="G64" s="203"/>
    </row>
    <row r="65" spans="3:7" x14ac:dyDescent="0.4">
      <c r="C65" s="203"/>
      <c r="G65" s="203"/>
    </row>
    <row r="66" spans="3:7" x14ac:dyDescent="0.4">
      <c r="C66" s="203"/>
      <c r="G66" s="203"/>
    </row>
    <row r="67" spans="3:7" x14ac:dyDescent="0.4">
      <c r="C67" s="203"/>
      <c r="G67" s="203"/>
    </row>
    <row r="68" spans="3:7" x14ac:dyDescent="0.4">
      <c r="C68" s="203"/>
      <c r="G68" s="203"/>
    </row>
    <row r="69" spans="3:7" x14ac:dyDescent="0.4">
      <c r="C69" s="203"/>
      <c r="G69" s="203"/>
    </row>
    <row r="70" spans="3:7" x14ac:dyDescent="0.4">
      <c r="C70" s="203"/>
      <c r="G70" s="203"/>
    </row>
    <row r="71" spans="3:7" x14ac:dyDescent="0.4">
      <c r="C71" s="203"/>
      <c r="G71" s="203"/>
    </row>
    <row r="72" spans="3:7" x14ac:dyDescent="0.4">
      <c r="C72" s="203"/>
      <c r="G72" s="203"/>
    </row>
    <row r="73" spans="3:7" x14ac:dyDescent="0.4">
      <c r="C73" s="203"/>
      <c r="G73" s="203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26'!A1" display="'h26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85" zoomScaleNormal="85" zoomScaleSheetLayoutView="90" workbookViewId="0">
      <pane xSplit="2" ySplit="5" topLeftCell="C23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8.75" x14ac:dyDescent="0.4"/>
  <cols>
    <col min="1" max="1" width="3.25" style="202" customWidth="1"/>
    <col min="2" max="2" width="20.75" style="202" customWidth="1"/>
    <col min="3" max="4" width="11.625" style="201" customWidth="1"/>
    <col min="5" max="5" width="8.625" style="201" customWidth="1"/>
    <col min="6" max="6" width="10.625" style="201" customWidth="1"/>
    <col min="7" max="8" width="11.625" style="201" customWidth="1"/>
    <col min="9" max="9" width="8.625" style="201" customWidth="1"/>
    <col min="10" max="10" width="10.625" style="201" customWidth="1"/>
    <col min="11" max="11" width="9.625" style="70" customWidth="1"/>
    <col min="12" max="12" width="9.625" style="201" customWidth="1"/>
    <col min="13" max="13" width="8.625" style="201" customWidth="1"/>
    <col min="14" max="16384" width="9" style="201"/>
  </cols>
  <sheetData>
    <row r="1" spans="1:13" s="217" customFormat="1" x14ac:dyDescent="0.4">
      <c r="A1" s="327" t="str">
        <f>'h26'!A1</f>
        <v>平成26年度</v>
      </c>
      <c r="B1" s="327"/>
      <c r="C1" s="90"/>
      <c r="D1" s="90"/>
      <c r="E1" s="90"/>
      <c r="F1" s="95" t="str">
        <f ca="1">RIGHT(CELL("filename",$A$1),LEN(CELL("filename",$A$1))-FIND("]",CELL("filename",$A$1)))</f>
        <v>３月上旬</v>
      </c>
      <c r="G1" s="94" t="s">
        <v>71</v>
      </c>
      <c r="H1" s="90"/>
      <c r="I1" s="90"/>
      <c r="J1" s="90"/>
      <c r="K1" s="90"/>
      <c r="L1" s="90"/>
      <c r="M1" s="90"/>
    </row>
    <row r="2" spans="1:13" s="217" customFormat="1" ht="19.5" thickBot="1" x14ac:dyDescent="0.45">
      <c r="A2" s="13"/>
      <c r="B2" s="13" t="s">
        <v>359</v>
      </c>
      <c r="C2" s="218">
        <v>3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7.100000000000001" customHeight="1" x14ac:dyDescent="0.4">
      <c r="A3" s="216"/>
      <c r="B3" s="215"/>
      <c r="C3" s="323" t="s">
        <v>173</v>
      </c>
      <c r="D3" s="324"/>
      <c r="E3" s="325"/>
      <c r="F3" s="326"/>
      <c r="G3" s="323" t="s">
        <v>172</v>
      </c>
      <c r="H3" s="324"/>
      <c r="I3" s="325"/>
      <c r="J3" s="326"/>
      <c r="K3" s="315" t="s">
        <v>171</v>
      </c>
      <c r="L3" s="316"/>
      <c r="M3" s="317"/>
    </row>
    <row r="4" spans="1:13" ht="17.100000000000001" customHeight="1" x14ac:dyDescent="0.4">
      <c r="A4" s="206"/>
      <c r="B4" s="214"/>
      <c r="C4" s="305" t="s">
        <v>408</v>
      </c>
      <c r="D4" s="340" t="s">
        <v>407</v>
      </c>
      <c r="E4" s="341" t="s">
        <v>168</v>
      </c>
      <c r="F4" s="342"/>
      <c r="G4" s="318" t="s">
        <v>406</v>
      </c>
      <c r="H4" s="338" t="s">
        <v>405</v>
      </c>
      <c r="I4" s="341" t="s">
        <v>168</v>
      </c>
      <c r="J4" s="342"/>
      <c r="K4" s="318" t="s">
        <v>406</v>
      </c>
      <c r="L4" s="319" t="s">
        <v>405</v>
      </c>
      <c r="M4" s="321" t="s">
        <v>167</v>
      </c>
    </row>
    <row r="5" spans="1:13" ht="17.100000000000001" customHeight="1" x14ac:dyDescent="0.4">
      <c r="A5" s="205"/>
      <c r="B5" s="213"/>
      <c r="C5" s="306"/>
      <c r="D5" s="320"/>
      <c r="E5" s="212" t="s">
        <v>166</v>
      </c>
      <c r="F5" s="211" t="s">
        <v>165</v>
      </c>
      <c r="G5" s="306"/>
      <c r="H5" s="339"/>
      <c r="I5" s="212" t="s">
        <v>166</v>
      </c>
      <c r="J5" s="211" t="s">
        <v>165</v>
      </c>
      <c r="K5" s="306"/>
      <c r="L5" s="320"/>
      <c r="M5" s="322"/>
    </row>
    <row r="6" spans="1:13" x14ac:dyDescent="0.4">
      <c r="A6" s="332" t="s">
        <v>164</v>
      </c>
      <c r="B6" s="333"/>
      <c r="C6" s="334">
        <v>169067</v>
      </c>
      <c r="D6" s="348">
        <v>167850</v>
      </c>
      <c r="E6" s="307">
        <v>1.0072505212987786</v>
      </c>
      <c r="F6" s="328">
        <v>1217</v>
      </c>
      <c r="G6" s="334">
        <v>218703</v>
      </c>
      <c r="H6" s="336">
        <v>210351</v>
      </c>
      <c r="I6" s="307">
        <v>1.0397050643923726</v>
      </c>
      <c r="J6" s="328">
        <v>8352</v>
      </c>
      <c r="K6" s="309">
        <v>0.77304380826966246</v>
      </c>
      <c r="L6" s="345">
        <v>0.79795199452343935</v>
      </c>
      <c r="M6" s="313">
        <v>-2.4908186253776887E-2</v>
      </c>
    </row>
    <row r="7" spans="1:13" x14ac:dyDescent="0.4">
      <c r="A7" s="330" t="s">
        <v>163</v>
      </c>
      <c r="B7" s="331"/>
      <c r="C7" s="335"/>
      <c r="D7" s="349"/>
      <c r="E7" s="344"/>
      <c r="F7" s="343"/>
      <c r="G7" s="335"/>
      <c r="H7" s="337"/>
      <c r="I7" s="344"/>
      <c r="J7" s="343"/>
      <c r="K7" s="310"/>
      <c r="L7" s="346"/>
      <c r="M7" s="347"/>
    </row>
    <row r="8" spans="1:13" ht="18" customHeight="1" x14ac:dyDescent="0.4">
      <c r="A8" s="208" t="s">
        <v>162</v>
      </c>
      <c r="B8" s="14"/>
      <c r="C8" s="15">
        <v>81452</v>
      </c>
      <c r="D8" s="16">
        <v>83845</v>
      </c>
      <c r="E8" s="17">
        <v>0.97145924026477426</v>
      </c>
      <c r="F8" s="18">
        <v>-2393</v>
      </c>
      <c r="G8" s="15">
        <v>107098</v>
      </c>
      <c r="H8" s="19">
        <v>104678</v>
      </c>
      <c r="I8" s="17">
        <v>1.0231185158294962</v>
      </c>
      <c r="J8" s="18">
        <v>2420</v>
      </c>
      <c r="K8" s="20">
        <v>0.76053707819006888</v>
      </c>
      <c r="L8" s="21">
        <v>0.80098014864632494</v>
      </c>
      <c r="M8" s="210">
        <v>-4.0443070456256058E-2</v>
      </c>
    </row>
    <row r="9" spans="1:13" ht="18" customHeight="1" x14ac:dyDescent="0.4">
      <c r="A9" s="206"/>
      <c r="B9" s="81" t="s">
        <v>157</v>
      </c>
      <c r="C9" s="23">
        <v>34940</v>
      </c>
      <c r="D9" s="24">
        <v>38939</v>
      </c>
      <c r="E9" s="25">
        <v>0.89730090654613626</v>
      </c>
      <c r="F9" s="26">
        <v>-3999</v>
      </c>
      <c r="G9" s="23">
        <v>46978</v>
      </c>
      <c r="H9" s="24">
        <v>49244</v>
      </c>
      <c r="I9" s="25">
        <v>0.95398424173503371</v>
      </c>
      <c r="J9" s="26">
        <v>-2266</v>
      </c>
      <c r="K9" s="27">
        <v>0.7437523947379624</v>
      </c>
      <c r="L9" s="28">
        <v>0.79073592721955976</v>
      </c>
      <c r="M9" s="209">
        <v>-4.6983532481597368E-2</v>
      </c>
    </row>
    <row r="10" spans="1:13" ht="18" customHeight="1" x14ac:dyDescent="0.4">
      <c r="A10" s="206"/>
      <c r="B10" s="66" t="s">
        <v>156</v>
      </c>
      <c r="C10" s="30">
        <v>3515</v>
      </c>
      <c r="D10" s="31">
        <v>3412</v>
      </c>
      <c r="E10" s="32">
        <v>1.030187573270809</v>
      </c>
      <c r="F10" s="33">
        <v>103</v>
      </c>
      <c r="G10" s="30">
        <v>4350</v>
      </c>
      <c r="H10" s="31">
        <v>4400</v>
      </c>
      <c r="I10" s="32">
        <v>0.98863636363636365</v>
      </c>
      <c r="J10" s="33">
        <v>-50</v>
      </c>
      <c r="K10" s="34">
        <v>0.80804597701149428</v>
      </c>
      <c r="L10" s="35">
        <v>0.77545454545454551</v>
      </c>
      <c r="M10" s="36">
        <v>3.2591431556948769E-2</v>
      </c>
    </row>
    <row r="11" spans="1:13" ht="18" customHeight="1" x14ac:dyDescent="0.4">
      <c r="A11" s="206"/>
      <c r="B11" s="66" t="s">
        <v>154</v>
      </c>
      <c r="C11" s="30">
        <v>42997</v>
      </c>
      <c r="D11" s="31">
        <v>41494</v>
      </c>
      <c r="E11" s="32">
        <v>1.0362221044006363</v>
      </c>
      <c r="F11" s="33">
        <v>1503</v>
      </c>
      <c r="G11" s="30">
        <v>55770</v>
      </c>
      <c r="H11" s="31">
        <v>51034</v>
      </c>
      <c r="I11" s="32">
        <v>1.0928008778461418</v>
      </c>
      <c r="J11" s="33">
        <v>4736</v>
      </c>
      <c r="K11" s="34">
        <v>0.77097005558544018</v>
      </c>
      <c r="L11" s="35">
        <v>0.81306579927107414</v>
      </c>
      <c r="M11" s="36">
        <v>-4.2095743685633957E-2</v>
      </c>
    </row>
    <row r="12" spans="1:13" s="45" customFormat="1" ht="18" customHeight="1" x14ac:dyDescent="0.15">
      <c r="A12" s="37"/>
      <c r="B12" s="52" t="s">
        <v>99</v>
      </c>
      <c r="C12" s="38" t="s">
        <v>0</v>
      </c>
      <c r="D12" s="39" t="s">
        <v>0</v>
      </c>
      <c r="E12" s="40" t="s">
        <v>0</v>
      </c>
      <c r="F12" s="41" t="s">
        <v>0</v>
      </c>
      <c r="G12" s="38" t="s">
        <v>0</v>
      </c>
      <c r="H12" s="39" t="s">
        <v>0</v>
      </c>
      <c r="I12" s="40" t="s">
        <v>0</v>
      </c>
      <c r="J12" s="41" t="s">
        <v>0</v>
      </c>
      <c r="K12" s="42" t="s">
        <v>0</v>
      </c>
      <c r="L12" s="43" t="s">
        <v>0</v>
      </c>
      <c r="M12" s="44" t="s">
        <v>0</v>
      </c>
    </row>
    <row r="13" spans="1:13" ht="18" customHeight="1" x14ac:dyDescent="0.4">
      <c r="A13" s="208" t="s">
        <v>161</v>
      </c>
      <c r="B13" s="14"/>
      <c r="C13" s="15">
        <v>32331</v>
      </c>
      <c r="D13" s="16">
        <v>28772</v>
      </c>
      <c r="E13" s="17">
        <v>1.1236966495203671</v>
      </c>
      <c r="F13" s="18">
        <v>3559</v>
      </c>
      <c r="G13" s="15">
        <v>41770</v>
      </c>
      <c r="H13" s="16">
        <v>34580</v>
      </c>
      <c r="I13" s="17">
        <v>1.2079236552920762</v>
      </c>
      <c r="J13" s="18">
        <v>7190</v>
      </c>
      <c r="K13" s="46">
        <v>0.77402441943978928</v>
      </c>
      <c r="L13" s="47">
        <v>0.83204164256795832</v>
      </c>
      <c r="M13" s="48">
        <v>-5.8017223128169038E-2</v>
      </c>
    </row>
    <row r="14" spans="1:13" ht="18" customHeight="1" x14ac:dyDescent="0.4">
      <c r="A14" s="206"/>
      <c r="B14" s="81" t="s">
        <v>157</v>
      </c>
      <c r="C14" s="23">
        <v>7180</v>
      </c>
      <c r="D14" s="24">
        <v>4647</v>
      </c>
      <c r="E14" s="25">
        <v>1.5450828491499893</v>
      </c>
      <c r="F14" s="26">
        <v>2533</v>
      </c>
      <c r="G14" s="23">
        <v>10000</v>
      </c>
      <c r="H14" s="24">
        <v>5000</v>
      </c>
      <c r="I14" s="25">
        <v>2</v>
      </c>
      <c r="J14" s="26">
        <v>5000</v>
      </c>
      <c r="K14" s="49">
        <v>0.71799999999999997</v>
      </c>
      <c r="L14" s="50">
        <v>0.9294</v>
      </c>
      <c r="M14" s="29">
        <v>-0.21140000000000003</v>
      </c>
    </row>
    <row r="15" spans="1:13" ht="18" customHeight="1" x14ac:dyDescent="0.4">
      <c r="A15" s="206"/>
      <c r="B15" s="66" t="s">
        <v>156</v>
      </c>
      <c r="C15" s="30">
        <v>4696</v>
      </c>
      <c r="D15" s="31">
        <v>5320</v>
      </c>
      <c r="E15" s="32">
        <v>0.88270676691729322</v>
      </c>
      <c r="F15" s="33">
        <v>-624</v>
      </c>
      <c r="G15" s="30">
        <v>5900</v>
      </c>
      <c r="H15" s="31">
        <v>5895</v>
      </c>
      <c r="I15" s="32">
        <v>1.0008481764206956</v>
      </c>
      <c r="J15" s="33">
        <v>5</v>
      </c>
      <c r="K15" s="34">
        <v>0.79593220338983051</v>
      </c>
      <c r="L15" s="35">
        <v>0.90245971162001692</v>
      </c>
      <c r="M15" s="36">
        <v>-0.10652750823018642</v>
      </c>
    </row>
    <row r="16" spans="1:13" ht="18" customHeight="1" x14ac:dyDescent="0.4">
      <c r="A16" s="206"/>
      <c r="B16" s="66" t="s">
        <v>154</v>
      </c>
      <c r="C16" s="30">
        <v>19276</v>
      </c>
      <c r="D16" s="31">
        <v>18160</v>
      </c>
      <c r="E16" s="32">
        <v>1.061453744493392</v>
      </c>
      <c r="F16" s="33">
        <v>1116</v>
      </c>
      <c r="G16" s="30">
        <v>24278</v>
      </c>
      <c r="H16" s="31">
        <v>22075</v>
      </c>
      <c r="I16" s="32">
        <v>1.0997961494903736</v>
      </c>
      <c r="J16" s="33">
        <v>2203</v>
      </c>
      <c r="K16" s="34">
        <v>0.79396984924623115</v>
      </c>
      <c r="L16" s="35">
        <v>0.82265005662514157</v>
      </c>
      <c r="M16" s="36">
        <v>-2.8680207378910416E-2</v>
      </c>
    </row>
    <row r="17" spans="1:13" ht="18" customHeight="1" x14ac:dyDescent="0.4">
      <c r="A17" s="206"/>
      <c r="B17" s="66" t="s">
        <v>153</v>
      </c>
      <c r="C17" s="30">
        <v>1179</v>
      </c>
      <c r="D17" s="31">
        <v>645</v>
      </c>
      <c r="E17" s="32">
        <v>1.827906976744186</v>
      </c>
      <c r="F17" s="33">
        <v>534</v>
      </c>
      <c r="G17" s="30">
        <v>1592</v>
      </c>
      <c r="H17" s="31">
        <v>1610</v>
      </c>
      <c r="I17" s="32">
        <v>0.98881987577639752</v>
      </c>
      <c r="J17" s="33">
        <v>-18</v>
      </c>
      <c r="K17" s="34">
        <v>0.74057788944723613</v>
      </c>
      <c r="L17" s="35">
        <v>0.40062111801242234</v>
      </c>
      <c r="M17" s="36">
        <v>0.33995677143481379</v>
      </c>
    </row>
    <row r="18" spans="1:13" s="45" customFormat="1" ht="18" customHeight="1" x14ac:dyDescent="0.15">
      <c r="A18" s="51"/>
      <c r="B18" s="52" t="s">
        <v>99</v>
      </c>
      <c r="C18" s="53" t="s">
        <v>0</v>
      </c>
      <c r="D18" s="39" t="s">
        <v>0</v>
      </c>
      <c r="E18" s="40" t="s">
        <v>0</v>
      </c>
      <c r="F18" s="41" t="s">
        <v>0</v>
      </c>
      <c r="G18" s="53" t="s">
        <v>0</v>
      </c>
      <c r="H18" s="39" t="s">
        <v>0</v>
      </c>
      <c r="I18" s="40" t="s">
        <v>0</v>
      </c>
      <c r="J18" s="41" t="s">
        <v>0</v>
      </c>
      <c r="K18" s="42" t="s">
        <v>0</v>
      </c>
      <c r="L18" s="43" t="s">
        <v>0</v>
      </c>
      <c r="M18" s="44" t="s">
        <v>0</v>
      </c>
    </row>
    <row r="19" spans="1:13" ht="18" customHeight="1" x14ac:dyDescent="0.4">
      <c r="A19" s="208" t="s">
        <v>160</v>
      </c>
      <c r="B19" s="14"/>
      <c r="C19" s="15">
        <v>19943</v>
      </c>
      <c r="D19" s="16">
        <v>18586</v>
      </c>
      <c r="E19" s="17">
        <v>1.0730119444743356</v>
      </c>
      <c r="F19" s="18">
        <v>1357</v>
      </c>
      <c r="G19" s="15">
        <v>25560</v>
      </c>
      <c r="H19" s="19">
        <v>23672</v>
      </c>
      <c r="I19" s="17">
        <v>1.0797566745522136</v>
      </c>
      <c r="J19" s="18">
        <v>1888</v>
      </c>
      <c r="K19" s="46">
        <v>0.7802425665101721</v>
      </c>
      <c r="L19" s="47">
        <v>0.78514700912470425</v>
      </c>
      <c r="M19" s="22">
        <v>-4.9044426145321562E-3</v>
      </c>
    </row>
    <row r="20" spans="1:13" ht="18" customHeight="1" x14ac:dyDescent="0.4">
      <c r="A20" s="206"/>
      <c r="B20" s="81" t="s">
        <v>157</v>
      </c>
      <c r="C20" s="23">
        <v>0</v>
      </c>
      <c r="D20" s="24">
        <v>0</v>
      </c>
      <c r="E20" s="25" t="e">
        <v>#DIV/0!</v>
      </c>
      <c r="F20" s="26">
        <v>0</v>
      </c>
      <c r="G20" s="23">
        <v>0</v>
      </c>
      <c r="H20" s="24">
        <v>0</v>
      </c>
      <c r="I20" s="25" t="e">
        <v>#DIV/0!</v>
      </c>
      <c r="J20" s="26">
        <v>0</v>
      </c>
      <c r="K20" s="49" t="s">
        <v>0</v>
      </c>
      <c r="L20" s="50" t="s">
        <v>0</v>
      </c>
      <c r="M20" s="29" t="e">
        <v>#VALUE!</v>
      </c>
    </row>
    <row r="21" spans="1:13" ht="18" customHeight="1" x14ac:dyDescent="0.4">
      <c r="A21" s="206"/>
      <c r="B21" s="66" t="s">
        <v>156</v>
      </c>
      <c r="C21" s="30">
        <v>7351</v>
      </c>
      <c r="D21" s="31">
        <v>7078</v>
      </c>
      <c r="E21" s="32">
        <v>1.0385702175755864</v>
      </c>
      <c r="F21" s="33">
        <v>273</v>
      </c>
      <c r="G21" s="30">
        <v>8700</v>
      </c>
      <c r="H21" s="54">
        <v>8700</v>
      </c>
      <c r="I21" s="32">
        <v>1</v>
      </c>
      <c r="J21" s="33">
        <v>0</v>
      </c>
      <c r="K21" s="34">
        <v>0.84494252873563214</v>
      </c>
      <c r="L21" s="35">
        <v>0.81356321839080459</v>
      </c>
      <c r="M21" s="36">
        <v>3.1379310344827549E-2</v>
      </c>
    </row>
    <row r="22" spans="1:13" ht="18" customHeight="1" x14ac:dyDescent="0.4">
      <c r="A22" s="206"/>
      <c r="B22" s="66" t="s">
        <v>154</v>
      </c>
      <c r="C22" s="30">
        <v>12592</v>
      </c>
      <c r="D22" s="31">
        <v>11508</v>
      </c>
      <c r="E22" s="32">
        <v>1.0941953423705248</v>
      </c>
      <c r="F22" s="33">
        <v>1084</v>
      </c>
      <c r="G22" s="30">
        <v>16860</v>
      </c>
      <c r="H22" s="31">
        <v>14972</v>
      </c>
      <c r="I22" s="32">
        <v>1.1261020571733904</v>
      </c>
      <c r="J22" s="33">
        <v>1888</v>
      </c>
      <c r="K22" s="34">
        <v>0.74685646500593117</v>
      </c>
      <c r="L22" s="35">
        <v>0.76863478493187287</v>
      </c>
      <c r="M22" s="36">
        <v>-2.1778319925941703E-2</v>
      </c>
    </row>
    <row r="23" spans="1:13" s="45" customFormat="1" ht="18" customHeight="1" x14ac:dyDescent="0.15">
      <c r="A23" s="51"/>
      <c r="B23" s="52" t="s">
        <v>99</v>
      </c>
      <c r="C23" s="53" t="s">
        <v>0</v>
      </c>
      <c r="D23" s="39" t="s">
        <v>0</v>
      </c>
      <c r="E23" s="40" t="s">
        <v>0</v>
      </c>
      <c r="F23" s="41" t="s">
        <v>0</v>
      </c>
      <c r="G23" s="53" t="s">
        <v>0</v>
      </c>
      <c r="H23" s="39" t="s">
        <v>0</v>
      </c>
      <c r="I23" s="40" t="s">
        <v>0</v>
      </c>
      <c r="J23" s="41" t="s">
        <v>0</v>
      </c>
      <c r="K23" s="42" t="s">
        <v>0</v>
      </c>
      <c r="L23" s="43" t="s">
        <v>0</v>
      </c>
      <c r="M23" s="44" t="s">
        <v>0</v>
      </c>
    </row>
    <row r="24" spans="1:13" ht="18" customHeight="1" x14ac:dyDescent="0.4">
      <c r="A24" s="208" t="s">
        <v>159</v>
      </c>
      <c r="B24" s="14"/>
      <c r="C24" s="15">
        <v>14878</v>
      </c>
      <c r="D24" s="16">
        <v>15414</v>
      </c>
      <c r="E24" s="17">
        <v>0.96522641754249383</v>
      </c>
      <c r="F24" s="18">
        <v>-536</v>
      </c>
      <c r="G24" s="15">
        <v>15710</v>
      </c>
      <c r="H24" s="19">
        <v>16359</v>
      </c>
      <c r="I24" s="17">
        <v>0.96032764838926588</v>
      </c>
      <c r="J24" s="18">
        <v>-649</v>
      </c>
      <c r="K24" s="46">
        <v>0.94704010184595799</v>
      </c>
      <c r="L24" s="47">
        <v>0.94223363286264439</v>
      </c>
      <c r="M24" s="48">
        <v>4.8064689833136054E-3</v>
      </c>
    </row>
    <row r="25" spans="1:13" ht="18" customHeight="1" x14ac:dyDescent="0.4">
      <c r="A25" s="206"/>
      <c r="B25" s="81" t="s">
        <v>157</v>
      </c>
      <c r="C25" s="23">
        <v>0</v>
      </c>
      <c r="D25" s="24">
        <v>0</v>
      </c>
      <c r="E25" s="25" t="e">
        <v>#DIV/0!</v>
      </c>
      <c r="F25" s="26">
        <v>0</v>
      </c>
      <c r="G25" s="23">
        <v>0</v>
      </c>
      <c r="H25" s="24">
        <v>0</v>
      </c>
      <c r="I25" s="25" t="e">
        <v>#DIV/0!</v>
      </c>
      <c r="J25" s="26">
        <v>0</v>
      </c>
      <c r="K25" s="49" t="s">
        <v>0</v>
      </c>
      <c r="L25" s="50" t="s">
        <v>0</v>
      </c>
      <c r="M25" s="29" t="e">
        <v>#VALUE!</v>
      </c>
    </row>
    <row r="26" spans="1:13" ht="18" customHeight="1" x14ac:dyDescent="0.4">
      <c r="A26" s="206"/>
      <c r="B26" s="66" t="s">
        <v>156</v>
      </c>
      <c r="C26" s="30">
        <v>5717</v>
      </c>
      <c r="D26" s="31">
        <v>5580</v>
      </c>
      <c r="E26" s="32">
        <v>1.0245519713261648</v>
      </c>
      <c r="F26" s="33">
        <v>137</v>
      </c>
      <c r="G26" s="30">
        <v>5850</v>
      </c>
      <c r="H26" s="54">
        <v>5850</v>
      </c>
      <c r="I26" s="32">
        <v>1</v>
      </c>
      <c r="J26" s="33">
        <v>0</v>
      </c>
      <c r="K26" s="34">
        <v>0.97726495726495721</v>
      </c>
      <c r="L26" s="35">
        <v>0.9538461538461539</v>
      </c>
      <c r="M26" s="36">
        <v>2.3418803418803313E-2</v>
      </c>
    </row>
    <row r="27" spans="1:13" ht="18" customHeight="1" x14ac:dyDescent="0.4">
      <c r="A27" s="206"/>
      <c r="B27" s="66" t="s">
        <v>154</v>
      </c>
      <c r="C27" s="30">
        <v>9161</v>
      </c>
      <c r="D27" s="31">
        <v>9834</v>
      </c>
      <c r="E27" s="32">
        <v>0.93156396176530409</v>
      </c>
      <c r="F27" s="33">
        <v>-673</v>
      </c>
      <c r="G27" s="30">
        <v>9860</v>
      </c>
      <c r="H27" s="31">
        <v>10509</v>
      </c>
      <c r="I27" s="32">
        <v>0.9382434104101246</v>
      </c>
      <c r="J27" s="33">
        <v>-649</v>
      </c>
      <c r="K27" s="34">
        <v>0.92910750507099393</v>
      </c>
      <c r="L27" s="35">
        <v>0.93576934056522976</v>
      </c>
      <c r="M27" s="36">
        <v>-6.6618354942358238E-3</v>
      </c>
    </row>
    <row r="28" spans="1:13" s="45" customFormat="1" ht="18" customHeight="1" x14ac:dyDescent="0.15">
      <c r="A28" s="56"/>
      <c r="B28" s="57" t="s">
        <v>99</v>
      </c>
      <c r="C28" s="58" t="s">
        <v>0</v>
      </c>
      <c r="D28" s="59" t="s">
        <v>0</v>
      </c>
      <c r="E28" s="60" t="s">
        <v>0</v>
      </c>
      <c r="F28" s="61" t="s">
        <v>0</v>
      </c>
      <c r="G28" s="58" t="s">
        <v>0</v>
      </c>
      <c r="H28" s="59" t="s">
        <v>0</v>
      </c>
      <c r="I28" s="60" t="s">
        <v>0</v>
      </c>
      <c r="J28" s="61" t="s">
        <v>0</v>
      </c>
      <c r="K28" s="62" t="s">
        <v>0</v>
      </c>
      <c r="L28" s="63" t="s">
        <v>0</v>
      </c>
      <c r="M28" s="64" t="s">
        <v>0</v>
      </c>
    </row>
    <row r="29" spans="1:13" s="45" customFormat="1" ht="18" customHeight="1" x14ac:dyDescent="0.15">
      <c r="A29" s="264"/>
      <c r="B29" s="263" t="s">
        <v>1</v>
      </c>
      <c r="C29" s="245" t="s">
        <v>0</v>
      </c>
      <c r="D29" s="251" t="s">
        <v>0</v>
      </c>
      <c r="E29" s="262" t="e">
        <v>#VALUE!</v>
      </c>
      <c r="F29" s="261" t="e">
        <v>#VALUE!</v>
      </c>
      <c r="G29" s="252" t="s">
        <v>0</v>
      </c>
      <c r="H29" s="253" t="s">
        <v>0</v>
      </c>
      <c r="I29" s="260" t="e">
        <v>#VALUE!</v>
      </c>
      <c r="J29" s="259" t="e">
        <v>#VALUE!</v>
      </c>
      <c r="K29" s="248" t="e">
        <v>#VALUE!</v>
      </c>
      <c r="L29" s="258" t="e">
        <v>#VALUE!</v>
      </c>
      <c r="M29" s="257" t="e">
        <v>#VALUE!</v>
      </c>
    </row>
    <row r="30" spans="1:13" ht="18" customHeight="1" x14ac:dyDescent="0.4">
      <c r="A30" s="208" t="s">
        <v>158</v>
      </c>
      <c r="B30" s="14"/>
      <c r="C30" s="15">
        <v>20463</v>
      </c>
      <c r="D30" s="16">
        <v>21233</v>
      </c>
      <c r="E30" s="17">
        <v>0.9637356944379033</v>
      </c>
      <c r="F30" s="18">
        <v>-770</v>
      </c>
      <c r="G30" s="15">
        <v>28565</v>
      </c>
      <c r="H30" s="16">
        <v>31062</v>
      </c>
      <c r="I30" s="17">
        <v>0.91961238812697188</v>
      </c>
      <c r="J30" s="18">
        <v>-2497</v>
      </c>
      <c r="K30" s="46">
        <v>0.716366182391038</v>
      </c>
      <c r="L30" s="47">
        <v>0.68356834717661452</v>
      </c>
      <c r="M30" s="65">
        <v>3.2797835214423476E-2</v>
      </c>
    </row>
    <row r="31" spans="1:13" ht="18" customHeight="1" x14ac:dyDescent="0.4">
      <c r="A31" s="206"/>
      <c r="B31" s="81" t="s">
        <v>157</v>
      </c>
      <c r="C31" s="23">
        <v>0</v>
      </c>
      <c r="D31" s="24">
        <v>0</v>
      </c>
      <c r="E31" s="25" t="e">
        <v>#DIV/0!</v>
      </c>
      <c r="F31" s="26">
        <v>0</v>
      </c>
      <c r="G31" s="23">
        <v>0</v>
      </c>
      <c r="H31" s="24">
        <v>0</v>
      </c>
      <c r="I31" s="25" t="e">
        <v>#DIV/0!</v>
      </c>
      <c r="J31" s="26">
        <v>0</v>
      </c>
      <c r="K31" s="49" t="s">
        <v>0</v>
      </c>
      <c r="L31" s="50" t="s">
        <v>0</v>
      </c>
      <c r="M31" s="29" t="e">
        <v>#VALUE!</v>
      </c>
    </row>
    <row r="32" spans="1:13" ht="18" customHeight="1" x14ac:dyDescent="0.4">
      <c r="A32" s="206"/>
      <c r="B32" s="66" t="s">
        <v>156</v>
      </c>
      <c r="C32" s="30">
        <v>2427</v>
      </c>
      <c r="D32" s="207">
        <v>3130</v>
      </c>
      <c r="E32" s="32">
        <v>0.77539936102236418</v>
      </c>
      <c r="F32" s="33">
        <v>-703</v>
      </c>
      <c r="G32" s="30">
        <v>2900</v>
      </c>
      <c r="H32" s="207">
        <v>4400</v>
      </c>
      <c r="I32" s="32">
        <v>0.65909090909090906</v>
      </c>
      <c r="J32" s="33">
        <v>-1500</v>
      </c>
      <c r="K32" s="34">
        <v>0.8368965517241379</v>
      </c>
      <c r="L32" s="35">
        <v>0.71136363636363631</v>
      </c>
      <c r="M32" s="36">
        <v>0.1255329153605016</v>
      </c>
    </row>
    <row r="33" spans="1:13" ht="18" customHeight="1" x14ac:dyDescent="0.4">
      <c r="A33" s="206"/>
      <c r="B33" s="66" t="s">
        <v>155</v>
      </c>
      <c r="C33" s="30">
        <v>650</v>
      </c>
      <c r="D33" s="31">
        <v>578</v>
      </c>
      <c r="E33" s="32">
        <v>1.1245674740484428</v>
      </c>
      <c r="F33" s="33">
        <v>72</v>
      </c>
      <c r="G33" s="30">
        <v>1230</v>
      </c>
      <c r="H33" s="31">
        <v>1252</v>
      </c>
      <c r="I33" s="32">
        <v>0.98242811501597449</v>
      </c>
      <c r="J33" s="33">
        <v>-22</v>
      </c>
      <c r="K33" s="34">
        <v>0.52845528455284552</v>
      </c>
      <c r="L33" s="35">
        <v>0.46166134185303515</v>
      </c>
      <c r="M33" s="36">
        <v>6.6793942699810371E-2</v>
      </c>
    </row>
    <row r="34" spans="1:13" ht="18" customHeight="1" x14ac:dyDescent="0.4">
      <c r="A34" s="206"/>
      <c r="B34" s="66" t="s">
        <v>154</v>
      </c>
      <c r="C34" s="30">
        <v>16100</v>
      </c>
      <c r="D34" s="31">
        <v>16696</v>
      </c>
      <c r="E34" s="32">
        <v>0.96430282702443704</v>
      </c>
      <c r="F34" s="33">
        <v>-596</v>
      </c>
      <c r="G34" s="30">
        <v>22796</v>
      </c>
      <c r="H34" s="31">
        <v>23790</v>
      </c>
      <c r="I34" s="32">
        <v>0.95821773854560743</v>
      </c>
      <c r="J34" s="33">
        <v>-994</v>
      </c>
      <c r="K34" s="34">
        <v>0.7062642568871732</v>
      </c>
      <c r="L34" s="35">
        <v>0.70180748213535094</v>
      </c>
      <c r="M34" s="36">
        <v>4.4567747518222678E-3</v>
      </c>
    </row>
    <row r="35" spans="1:13" ht="18" customHeight="1" x14ac:dyDescent="0.4">
      <c r="A35" s="206"/>
      <c r="B35" s="66" t="s">
        <v>153</v>
      </c>
      <c r="C35" s="30">
        <v>1286</v>
      </c>
      <c r="D35" s="31">
        <v>829</v>
      </c>
      <c r="E35" s="32">
        <v>1.5512665862484922</v>
      </c>
      <c r="F35" s="33">
        <v>457</v>
      </c>
      <c r="G35" s="30">
        <v>1639</v>
      </c>
      <c r="H35" s="31">
        <v>1620</v>
      </c>
      <c r="I35" s="32">
        <v>1.0117283950617284</v>
      </c>
      <c r="J35" s="33">
        <v>19</v>
      </c>
      <c r="K35" s="34">
        <v>0.7846247712019524</v>
      </c>
      <c r="L35" s="35">
        <v>0.5117283950617284</v>
      </c>
      <c r="M35" s="36">
        <v>0.272896376140224</v>
      </c>
    </row>
    <row r="36" spans="1:13" s="45" customFormat="1" ht="18" customHeight="1" x14ac:dyDescent="0.15">
      <c r="A36" s="37"/>
      <c r="B36" s="57" t="s">
        <v>99</v>
      </c>
      <c r="C36" s="58" t="s">
        <v>0</v>
      </c>
      <c r="D36" s="59" t="s">
        <v>0</v>
      </c>
      <c r="E36" s="60" t="s">
        <v>0</v>
      </c>
      <c r="F36" s="61" t="s">
        <v>0</v>
      </c>
      <c r="G36" s="58" t="s">
        <v>0</v>
      </c>
      <c r="H36" s="59" t="s">
        <v>0</v>
      </c>
      <c r="I36" s="60" t="s">
        <v>0</v>
      </c>
      <c r="J36" s="61" t="s">
        <v>0</v>
      </c>
      <c r="K36" s="62" t="s">
        <v>0</v>
      </c>
      <c r="L36" s="63" t="s">
        <v>0</v>
      </c>
      <c r="M36" s="64" t="s">
        <v>0</v>
      </c>
    </row>
    <row r="37" spans="1:13" s="45" customFormat="1" ht="18" customHeight="1" thickBot="1" x14ac:dyDescent="0.2">
      <c r="A37" s="51"/>
      <c r="B37" s="52" t="s">
        <v>152</v>
      </c>
      <c r="C37" s="53" t="s">
        <v>0</v>
      </c>
      <c r="D37" s="39" t="s">
        <v>0</v>
      </c>
      <c r="E37" s="40" t="s">
        <v>0</v>
      </c>
      <c r="F37" s="41" t="s">
        <v>0</v>
      </c>
      <c r="G37" s="53" t="s">
        <v>0</v>
      </c>
      <c r="H37" s="39" t="s">
        <v>0</v>
      </c>
      <c r="I37" s="40" t="s">
        <v>0</v>
      </c>
      <c r="J37" s="41" t="s">
        <v>0</v>
      </c>
      <c r="K37" s="67" t="s">
        <v>0</v>
      </c>
      <c r="L37" s="68" t="s">
        <v>0</v>
      </c>
      <c r="M37" s="69" t="s">
        <v>0</v>
      </c>
    </row>
    <row r="38" spans="1:13" x14ac:dyDescent="0.4">
      <c r="C38" s="203"/>
      <c r="G38" s="203"/>
    </row>
    <row r="39" spans="1:13" x14ac:dyDescent="0.4">
      <c r="C39" s="203"/>
      <c r="G39" s="203"/>
    </row>
    <row r="40" spans="1:13" x14ac:dyDescent="0.4">
      <c r="C40" s="203"/>
      <c r="G40" s="71"/>
    </row>
    <row r="41" spans="1:13" x14ac:dyDescent="0.4">
      <c r="C41" s="203"/>
      <c r="G41" s="203"/>
    </row>
    <row r="42" spans="1:13" x14ac:dyDescent="0.4">
      <c r="C42" s="203"/>
      <c r="G42" s="203"/>
    </row>
    <row r="43" spans="1:13" x14ac:dyDescent="0.4">
      <c r="C43" s="203"/>
      <c r="G43" s="203"/>
    </row>
    <row r="44" spans="1:13" x14ac:dyDescent="0.4">
      <c r="C44" s="203"/>
      <c r="G44" s="203"/>
    </row>
    <row r="45" spans="1:13" x14ac:dyDescent="0.4">
      <c r="C45" s="203"/>
      <c r="G45" s="203"/>
    </row>
    <row r="46" spans="1:13" x14ac:dyDescent="0.4">
      <c r="C46" s="203"/>
      <c r="G46" s="203"/>
    </row>
    <row r="47" spans="1:13" x14ac:dyDescent="0.4">
      <c r="C47" s="203"/>
      <c r="G47" s="203"/>
    </row>
    <row r="48" spans="1:13" x14ac:dyDescent="0.4">
      <c r="C48" s="203"/>
      <c r="G48" s="203"/>
    </row>
    <row r="49" spans="3:7" x14ac:dyDescent="0.4">
      <c r="C49" s="203"/>
      <c r="G49" s="203"/>
    </row>
    <row r="50" spans="3:7" x14ac:dyDescent="0.4">
      <c r="C50" s="203"/>
      <c r="G50" s="203"/>
    </row>
    <row r="51" spans="3:7" x14ac:dyDescent="0.4">
      <c r="C51" s="203"/>
      <c r="G51" s="203"/>
    </row>
    <row r="52" spans="3:7" x14ac:dyDescent="0.4">
      <c r="C52" s="203"/>
      <c r="G52" s="203"/>
    </row>
    <row r="53" spans="3:7" x14ac:dyDescent="0.4">
      <c r="C53" s="203"/>
      <c r="G53" s="203"/>
    </row>
    <row r="54" spans="3:7" x14ac:dyDescent="0.4">
      <c r="C54" s="203"/>
      <c r="G54" s="203"/>
    </row>
    <row r="55" spans="3:7" x14ac:dyDescent="0.4">
      <c r="C55" s="203"/>
      <c r="G55" s="203"/>
    </row>
    <row r="56" spans="3:7" x14ac:dyDescent="0.4">
      <c r="C56" s="203"/>
      <c r="G56" s="203"/>
    </row>
    <row r="57" spans="3:7" x14ac:dyDescent="0.4">
      <c r="C57" s="203"/>
      <c r="G57" s="203"/>
    </row>
    <row r="58" spans="3:7" x14ac:dyDescent="0.4">
      <c r="C58" s="203"/>
      <c r="G58" s="203"/>
    </row>
    <row r="59" spans="3:7" x14ac:dyDescent="0.4">
      <c r="C59" s="203"/>
      <c r="G59" s="203"/>
    </row>
    <row r="60" spans="3:7" x14ac:dyDescent="0.4">
      <c r="C60" s="203"/>
      <c r="G60" s="203"/>
    </row>
    <row r="61" spans="3:7" x14ac:dyDescent="0.4">
      <c r="C61" s="203"/>
      <c r="G61" s="203"/>
    </row>
    <row r="62" spans="3:7" x14ac:dyDescent="0.4">
      <c r="C62" s="203"/>
      <c r="G62" s="203"/>
    </row>
    <row r="63" spans="3:7" x14ac:dyDescent="0.4">
      <c r="C63" s="203"/>
      <c r="G63" s="203"/>
    </row>
    <row r="64" spans="3:7" x14ac:dyDescent="0.4">
      <c r="C64" s="203"/>
      <c r="G64" s="203"/>
    </row>
    <row r="65" spans="3:7" x14ac:dyDescent="0.4">
      <c r="C65" s="203"/>
      <c r="G65" s="203"/>
    </row>
    <row r="66" spans="3:7" x14ac:dyDescent="0.4">
      <c r="C66" s="203"/>
      <c r="G66" s="203"/>
    </row>
    <row r="67" spans="3:7" x14ac:dyDescent="0.4">
      <c r="C67" s="203"/>
      <c r="G67" s="203"/>
    </row>
    <row r="68" spans="3:7" x14ac:dyDescent="0.4">
      <c r="C68" s="203"/>
      <c r="G68" s="203"/>
    </row>
    <row r="69" spans="3:7" x14ac:dyDescent="0.4">
      <c r="C69" s="203"/>
      <c r="G69" s="203"/>
    </row>
    <row r="70" spans="3:7" x14ac:dyDescent="0.4">
      <c r="C70" s="203"/>
      <c r="G70" s="203"/>
    </row>
    <row r="71" spans="3:7" x14ac:dyDescent="0.4">
      <c r="C71" s="203"/>
      <c r="G71" s="203"/>
    </row>
    <row r="72" spans="3:7" x14ac:dyDescent="0.4">
      <c r="C72" s="203"/>
      <c r="G72" s="203"/>
    </row>
    <row r="73" spans="3:7" x14ac:dyDescent="0.4">
      <c r="C73" s="203"/>
      <c r="G73" s="203"/>
    </row>
  </sheetData>
  <mergeCells count="26">
    <mergeCell ref="A1:B1"/>
    <mergeCell ref="C3:F3"/>
    <mergeCell ref="G3:J3"/>
    <mergeCell ref="K3:M3"/>
    <mergeCell ref="C4:C5"/>
    <mergeCell ref="D4:D5"/>
    <mergeCell ref="E4:F4"/>
    <mergeCell ref="G4:G5"/>
    <mergeCell ref="H4:H5"/>
    <mergeCell ref="I4:J4"/>
    <mergeCell ref="K4:K5"/>
    <mergeCell ref="L4:L5"/>
    <mergeCell ref="M4:M5"/>
    <mergeCell ref="L6:L7"/>
    <mergeCell ref="M6:M7"/>
    <mergeCell ref="A7:B7"/>
    <mergeCell ref="G6:G7"/>
    <mergeCell ref="H6:H7"/>
    <mergeCell ref="I6:I7"/>
    <mergeCell ref="J6:J7"/>
    <mergeCell ref="K6:K7"/>
    <mergeCell ref="A6:B6"/>
    <mergeCell ref="C6:C7"/>
    <mergeCell ref="D6:D7"/>
    <mergeCell ref="E6:E7"/>
    <mergeCell ref="F6:F7"/>
  </mergeCells>
  <phoneticPr fontId="3"/>
  <hyperlinks>
    <hyperlink ref="A1" location="'R3'!A1" display="令和３年度"/>
    <hyperlink ref="A1:B1" location="'h26'!A1" display="'h26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85" zoomScaleNormal="85" zoomScaleSheetLayoutView="90" workbookViewId="0">
      <pane xSplit="2" ySplit="5" topLeftCell="C23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8.75" x14ac:dyDescent="0.4"/>
  <cols>
    <col min="1" max="1" width="3.25" style="202" customWidth="1"/>
    <col min="2" max="2" width="20.75" style="202" customWidth="1"/>
    <col min="3" max="4" width="11.625" style="201" customWidth="1"/>
    <col min="5" max="5" width="8.625" style="201" customWidth="1"/>
    <col min="6" max="6" width="10.625" style="201" customWidth="1"/>
    <col min="7" max="8" width="11.625" style="201" customWidth="1"/>
    <col min="9" max="9" width="8.625" style="201" customWidth="1"/>
    <col min="10" max="10" width="10.625" style="201" customWidth="1"/>
    <col min="11" max="11" width="9.625" style="70" customWidth="1"/>
    <col min="12" max="12" width="9.625" style="201" customWidth="1"/>
    <col min="13" max="13" width="8.625" style="201" customWidth="1"/>
    <col min="14" max="16384" width="9" style="201"/>
  </cols>
  <sheetData>
    <row r="1" spans="1:13" s="217" customFormat="1" x14ac:dyDescent="0.4">
      <c r="A1" s="327" t="str">
        <f>'h26'!A1</f>
        <v>平成26年度</v>
      </c>
      <c r="B1" s="327"/>
      <c r="C1" s="90"/>
      <c r="D1" s="90"/>
      <c r="E1" s="90"/>
      <c r="F1" s="95" t="str">
        <f ca="1">RIGHT(CELL("filename",$A$1),LEN(CELL("filename",$A$1))-FIND("]",CELL("filename",$A$1)))</f>
        <v>３月中旬</v>
      </c>
      <c r="G1" s="94" t="s">
        <v>71</v>
      </c>
      <c r="H1" s="90"/>
      <c r="I1" s="90"/>
      <c r="J1" s="90"/>
      <c r="K1" s="90"/>
      <c r="L1" s="90"/>
      <c r="M1" s="90"/>
    </row>
    <row r="2" spans="1:13" s="217" customFormat="1" ht="19.5" thickBot="1" x14ac:dyDescent="0.45">
      <c r="A2" s="13"/>
      <c r="B2" s="13" t="s">
        <v>364</v>
      </c>
      <c r="C2" s="218">
        <v>3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7.100000000000001" customHeight="1" x14ac:dyDescent="0.4">
      <c r="A3" s="216"/>
      <c r="B3" s="215"/>
      <c r="C3" s="323" t="s">
        <v>173</v>
      </c>
      <c r="D3" s="324"/>
      <c r="E3" s="325"/>
      <c r="F3" s="326"/>
      <c r="G3" s="323" t="s">
        <v>172</v>
      </c>
      <c r="H3" s="324"/>
      <c r="I3" s="325"/>
      <c r="J3" s="326"/>
      <c r="K3" s="315" t="s">
        <v>171</v>
      </c>
      <c r="L3" s="316"/>
      <c r="M3" s="317"/>
    </row>
    <row r="4" spans="1:13" ht="17.100000000000001" customHeight="1" x14ac:dyDescent="0.4">
      <c r="A4" s="206"/>
      <c r="B4" s="214"/>
      <c r="C4" s="305" t="s">
        <v>412</v>
      </c>
      <c r="D4" s="340" t="s">
        <v>411</v>
      </c>
      <c r="E4" s="341" t="s">
        <v>168</v>
      </c>
      <c r="F4" s="342"/>
      <c r="G4" s="318" t="s">
        <v>410</v>
      </c>
      <c r="H4" s="338" t="s">
        <v>409</v>
      </c>
      <c r="I4" s="341" t="s">
        <v>168</v>
      </c>
      <c r="J4" s="342"/>
      <c r="K4" s="318" t="s">
        <v>410</v>
      </c>
      <c r="L4" s="319" t="s">
        <v>409</v>
      </c>
      <c r="M4" s="321" t="s">
        <v>167</v>
      </c>
    </row>
    <row r="5" spans="1:13" ht="17.100000000000001" customHeight="1" x14ac:dyDescent="0.4">
      <c r="A5" s="205"/>
      <c r="B5" s="213"/>
      <c r="C5" s="306"/>
      <c r="D5" s="320"/>
      <c r="E5" s="212" t="s">
        <v>166</v>
      </c>
      <c r="F5" s="211" t="s">
        <v>165</v>
      </c>
      <c r="G5" s="306"/>
      <c r="H5" s="339"/>
      <c r="I5" s="212" t="s">
        <v>166</v>
      </c>
      <c r="J5" s="211" t="s">
        <v>165</v>
      </c>
      <c r="K5" s="306"/>
      <c r="L5" s="320"/>
      <c r="M5" s="322"/>
    </row>
    <row r="6" spans="1:13" x14ac:dyDescent="0.4">
      <c r="A6" s="332" t="s">
        <v>164</v>
      </c>
      <c r="B6" s="333"/>
      <c r="C6" s="334">
        <v>164883</v>
      </c>
      <c r="D6" s="348">
        <v>152255</v>
      </c>
      <c r="E6" s="307">
        <v>1.0829398049325145</v>
      </c>
      <c r="F6" s="328">
        <v>12628</v>
      </c>
      <c r="G6" s="334">
        <v>219458</v>
      </c>
      <c r="H6" s="336">
        <v>210537</v>
      </c>
      <c r="I6" s="307">
        <v>1.0423725995905708</v>
      </c>
      <c r="J6" s="328">
        <v>8921</v>
      </c>
      <c r="K6" s="309">
        <v>0.75131915901903779</v>
      </c>
      <c r="L6" s="345">
        <v>0.72317454889164379</v>
      </c>
      <c r="M6" s="313">
        <v>2.8144610127393999E-2</v>
      </c>
    </row>
    <row r="7" spans="1:13" x14ac:dyDescent="0.4">
      <c r="A7" s="330" t="s">
        <v>163</v>
      </c>
      <c r="B7" s="331"/>
      <c r="C7" s="335"/>
      <c r="D7" s="349"/>
      <c r="E7" s="344"/>
      <c r="F7" s="343"/>
      <c r="G7" s="335"/>
      <c r="H7" s="337"/>
      <c r="I7" s="344"/>
      <c r="J7" s="343"/>
      <c r="K7" s="310"/>
      <c r="L7" s="346"/>
      <c r="M7" s="347"/>
    </row>
    <row r="8" spans="1:13" ht="18" customHeight="1" x14ac:dyDescent="0.4">
      <c r="A8" s="208" t="s">
        <v>162</v>
      </c>
      <c r="B8" s="14"/>
      <c r="C8" s="15">
        <v>85150</v>
      </c>
      <c r="D8" s="16">
        <v>77286</v>
      </c>
      <c r="E8" s="17">
        <v>1.1017519343736253</v>
      </c>
      <c r="F8" s="18">
        <v>7864</v>
      </c>
      <c r="G8" s="15">
        <v>108442</v>
      </c>
      <c r="H8" s="19">
        <v>105453</v>
      </c>
      <c r="I8" s="17">
        <v>1.0283443809090305</v>
      </c>
      <c r="J8" s="18">
        <v>2989</v>
      </c>
      <c r="K8" s="20">
        <v>0.78521237159034318</v>
      </c>
      <c r="L8" s="21">
        <v>0.73289522346448177</v>
      </c>
      <c r="M8" s="210">
        <v>5.2317148125861412E-2</v>
      </c>
    </row>
    <row r="9" spans="1:13" ht="18" customHeight="1" x14ac:dyDescent="0.4">
      <c r="A9" s="206"/>
      <c r="B9" s="81" t="s">
        <v>157</v>
      </c>
      <c r="C9" s="23">
        <v>37066</v>
      </c>
      <c r="D9" s="24">
        <v>34232</v>
      </c>
      <c r="E9" s="25">
        <v>1.0827880345875205</v>
      </c>
      <c r="F9" s="26">
        <v>2834</v>
      </c>
      <c r="G9" s="23">
        <v>47613</v>
      </c>
      <c r="H9" s="24">
        <v>49668</v>
      </c>
      <c r="I9" s="25">
        <v>0.95862527180478374</v>
      </c>
      <c r="J9" s="26">
        <v>-2055</v>
      </c>
      <c r="K9" s="27">
        <v>0.77848486757818247</v>
      </c>
      <c r="L9" s="28">
        <v>0.68921639687525171</v>
      </c>
      <c r="M9" s="209">
        <v>8.9268470702930758E-2</v>
      </c>
    </row>
    <row r="10" spans="1:13" ht="18" customHeight="1" x14ac:dyDescent="0.4">
      <c r="A10" s="206"/>
      <c r="B10" s="66" t="s">
        <v>156</v>
      </c>
      <c r="C10" s="30">
        <v>3774</v>
      </c>
      <c r="D10" s="31">
        <v>3550</v>
      </c>
      <c r="E10" s="32">
        <v>1.0630985915492959</v>
      </c>
      <c r="F10" s="33">
        <v>224</v>
      </c>
      <c r="G10" s="30">
        <v>4350</v>
      </c>
      <c r="H10" s="31">
        <v>4385</v>
      </c>
      <c r="I10" s="32">
        <v>0.99201824401368299</v>
      </c>
      <c r="J10" s="33">
        <v>-35</v>
      </c>
      <c r="K10" s="34">
        <v>0.86758620689655175</v>
      </c>
      <c r="L10" s="35">
        <v>0.80957810718358036</v>
      </c>
      <c r="M10" s="36">
        <v>5.8008099712971384E-2</v>
      </c>
    </row>
    <row r="11" spans="1:13" ht="18" customHeight="1" x14ac:dyDescent="0.4">
      <c r="A11" s="206"/>
      <c r="B11" s="66" t="s">
        <v>154</v>
      </c>
      <c r="C11" s="30">
        <v>44310</v>
      </c>
      <c r="D11" s="31">
        <v>39504</v>
      </c>
      <c r="E11" s="32">
        <v>1.1216585662211422</v>
      </c>
      <c r="F11" s="33">
        <v>4806</v>
      </c>
      <c r="G11" s="30">
        <v>56479</v>
      </c>
      <c r="H11" s="31">
        <v>51400</v>
      </c>
      <c r="I11" s="32">
        <v>1.0988132295719844</v>
      </c>
      <c r="J11" s="33">
        <v>5079</v>
      </c>
      <c r="K11" s="34">
        <v>0.78453938632057929</v>
      </c>
      <c r="L11" s="35">
        <v>0.76856031128404667</v>
      </c>
      <c r="M11" s="36">
        <v>1.597907503653262E-2</v>
      </c>
    </row>
    <row r="12" spans="1:13" s="45" customFormat="1" ht="18" customHeight="1" x14ac:dyDescent="0.15">
      <c r="A12" s="37"/>
      <c r="B12" s="52" t="s">
        <v>99</v>
      </c>
      <c r="C12" s="38" t="s">
        <v>0</v>
      </c>
      <c r="D12" s="39" t="s">
        <v>0</v>
      </c>
      <c r="E12" s="40" t="s">
        <v>0</v>
      </c>
      <c r="F12" s="41" t="s">
        <v>0</v>
      </c>
      <c r="G12" s="38" t="s">
        <v>0</v>
      </c>
      <c r="H12" s="39" t="s">
        <v>0</v>
      </c>
      <c r="I12" s="40" t="s">
        <v>0</v>
      </c>
      <c r="J12" s="41" t="s">
        <v>0</v>
      </c>
      <c r="K12" s="42" t="s">
        <v>0</v>
      </c>
      <c r="L12" s="43" t="s">
        <v>0</v>
      </c>
      <c r="M12" s="44" t="s">
        <v>0</v>
      </c>
    </row>
    <row r="13" spans="1:13" ht="18" customHeight="1" x14ac:dyDescent="0.4">
      <c r="A13" s="208" t="s">
        <v>161</v>
      </c>
      <c r="B13" s="14"/>
      <c r="C13" s="15">
        <v>26930</v>
      </c>
      <c r="D13" s="16">
        <v>25201</v>
      </c>
      <c r="E13" s="17">
        <v>1.0686083885560096</v>
      </c>
      <c r="F13" s="18">
        <v>1729</v>
      </c>
      <c r="G13" s="15">
        <v>41580</v>
      </c>
      <c r="H13" s="16">
        <v>34746</v>
      </c>
      <c r="I13" s="17">
        <v>1.1966845104472457</v>
      </c>
      <c r="J13" s="18">
        <v>6834</v>
      </c>
      <c r="K13" s="46">
        <v>0.64766714766714761</v>
      </c>
      <c r="L13" s="47">
        <v>0.72529211995625398</v>
      </c>
      <c r="M13" s="48">
        <v>-7.7624972289106364E-2</v>
      </c>
    </row>
    <row r="14" spans="1:13" ht="18" customHeight="1" x14ac:dyDescent="0.4">
      <c r="A14" s="206"/>
      <c r="B14" s="81" t="s">
        <v>157</v>
      </c>
      <c r="C14" s="23">
        <v>5982</v>
      </c>
      <c r="D14" s="24">
        <v>4201</v>
      </c>
      <c r="E14" s="25">
        <v>1.4239466793620565</v>
      </c>
      <c r="F14" s="26">
        <v>1781</v>
      </c>
      <c r="G14" s="23">
        <v>10000</v>
      </c>
      <c r="H14" s="24">
        <v>5000</v>
      </c>
      <c r="I14" s="25">
        <v>2</v>
      </c>
      <c r="J14" s="26">
        <v>5000</v>
      </c>
      <c r="K14" s="49">
        <v>0.59819999999999995</v>
      </c>
      <c r="L14" s="50">
        <v>0.84019999999999995</v>
      </c>
      <c r="M14" s="29">
        <v>-0.24199999999999999</v>
      </c>
    </row>
    <row r="15" spans="1:13" ht="18" customHeight="1" x14ac:dyDescent="0.4">
      <c r="A15" s="206"/>
      <c r="B15" s="66" t="s">
        <v>156</v>
      </c>
      <c r="C15" s="30">
        <v>4560</v>
      </c>
      <c r="D15" s="31">
        <v>4795</v>
      </c>
      <c r="E15" s="32">
        <v>0.95099061522419182</v>
      </c>
      <c r="F15" s="33">
        <v>-235</v>
      </c>
      <c r="G15" s="30">
        <v>5900</v>
      </c>
      <c r="H15" s="31">
        <v>5885</v>
      </c>
      <c r="I15" s="32">
        <v>1.0025488530161428</v>
      </c>
      <c r="J15" s="33">
        <v>15</v>
      </c>
      <c r="K15" s="34">
        <v>0.77288135593220342</v>
      </c>
      <c r="L15" s="35">
        <v>0.81478334749362791</v>
      </c>
      <c r="M15" s="36">
        <v>-4.190199156142449E-2</v>
      </c>
    </row>
    <row r="16" spans="1:13" ht="18" customHeight="1" x14ac:dyDescent="0.4">
      <c r="A16" s="206"/>
      <c r="B16" s="66" t="s">
        <v>154</v>
      </c>
      <c r="C16" s="30">
        <v>15117</v>
      </c>
      <c r="D16" s="31">
        <v>15584</v>
      </c>
      <c r="E16" s="32">
        <v>0.97003336755646818</v>
      </c>
      <c r="F16" s="33">
        <v>-467</v>
      </c>
      <c r="G16" s="30">
        <v>24092</v>
      </c>
      <c r="H16" s="31">
        <v>22250</v>
      </c>
      <c r="I16" s="32">
        <v>1.0827865168539326</v>
      </c>
      <c r="J16" s="33">
        <v>1842</v>
      </c>
      <c r="K16" s="34">
        <v>0.62746969948530629</v>
      </c>
      <c r="L16" s="35">
        <v>0.70040449438202246</v>
      </c>
      <c r="M16" s="36">
        <v>-7.2934794896716171E-2</v>
      </c>
    </row>
    <row r="17" spans="1:13" ht="18" customHeight="1" x14ac:dyDescent="0.4">
      <c r="A17" s="206"/>
      <c r="B17" s="66" t="s">
        <v>153</v>
      </c>
      <c r="C17" s="30">
        <v>1271</v>
      </c>
      <c r="D17" s="31">
        <v>621</v>
      </c>
      <c r="E17" s="32">
        <v>2.0466988727858295</v>
      </c>
      <c r="F17" s="33">
        <v>650</v>
      </c>
      <c r="G17" s="30">
        <v>1588</v>
      </c>
      <c r="H17" s="31">
        <v>1611</v>
      </c>
      <c r="I17" s="32">
        <v>0.98572315332091864</v>
      </c>
      <c r="J17" s="33">
        <v>-23</v>
      </c>
      <c r="K17" s="34">
        <v>0.80037783375314864</v>
      </c>
      <c r="L17" s="35">
        <v>0.38547486033519551</v>
      </c>
      <c r="M17" s="36">
        <v>0.41490297341795312</v>
      </c>
    </row>
    <row r="18" spans="1:13" s="45" customFormat="1" ht="18" customHeight="1" x14ac:dyDescent="0.15">
      <c r="A18" s="51"/>
      <c r="B18" s="52" t="s">
        <v>99</v>
      </c>
      <c r="C18" s="53" t="s">
        <v>0</v>
      </c>
      <c r="D18" s="39" t="s">
        <v>0</v>
      </c>
      <c r="E18" s="40" t="s">
        <v>0</v>
      </c>
      <c r="F18" s="41" t="s">
        <v>0</v>
      </c>
      <c r="G18" s="53" t="s">
        <v>0</v>
      </c>
      <c r="H18" s="39" t="s">
        <v>0</v>
      </c>
      <c r="I18" s="40" t="s">
        <v>0</v>
      </c>
      <c r="J18" s="41" t="s">
        <v>0</v>
      </c>
      <c r="K18" s="42" t="s">
        <v>0</v>
      </c>
      <c r="L18" s="43" t="s">
        <v>0</v>
      </c>
      <c r="M18" s="44" t="s">
        <v>0</v>
      </c>
    </row>
    <row r="19" spans="1:13" ht="18" customHeight="1" x14ac:dyDescent="0.4">
      <c r="A19" s="208" t="s">
        <v>160</v>
      </c>
      <c r="B19" s="14"/>
      <c r="C19" s="15">
        <v>21349</v>
      </c>
      <c r="D19" s="16">
        <v>18809</v>
      </c>
      <c r="E19" s="17">
        <v>1.1350417353394651</v>
      </c>
      <c r="F19" s="18">
        <v>2540</v>
      </c>
      <c r="G19" s="15">
        <v>25559</v>
      </c>
      <c r="H19" s="19">
        <v>23358</v>
      </c>
      <c r="I19" s="17">
        <v>1.0942289579587294</v>
      </c>
      <c r="J19" s="18">
        <v>2201</v>
      </c>
      <c r="K19" s="46">
        <v>0.83528307054266604</v>
      </c>
      <c r="L19" s="47">
        <v>0.80524873704940492</v>
      </c>
      <c r="M19" s="22">
        <v>3.0034333493261123E-2</v>
      </c>
    </row>
    <row r="20" spans="1:13" ht="18" customHeight="1" x14ac:dyDescent="0.4">
      <c r="A20" s="206"/>
      <c r="B20" s="81" t="s">
        <v>157</v>
      </c>
      <c r="C20" s="23">
        <v>0</v>
      </c>
      <c r="D20" s="24">
        <v>0</v>
      </c>
      <c r="E20" s="25" t="e">
        <v>#DIV/0!</v>
      </c>
      <c r="F20" s="26">
        <v>0</v>
      </c>
      <c r="G20" s="23">
        <v>0</v>
      </c>
      <c r="H20" s="24">
        <v>0</v>
      </c>
      <c r="I20" s="25" t="e">
        <v>#DIV/0!</v>
      </c>
      <c r="J20" s="26">
        <v>0</v>
      </c>
      <c r="K20" s="49" t="s">
        <v>0</v>
      </c>
      <c r="L20" s="50" t="s">
        <v>0</v>
      </c>
      <c r="M20" s="29" t="e">
        <v>#VALUE!</v>
      </c>
    </row>
    <row r="21" spans="1:13" ht="18" customHeight="1" x14ac:dyDescent="0.4">
      <c r="A21" s="206"/>
      <c r="B21" s="66" t="s">
        <v>156</v>
      </c>
      <c r="C21" s="30">
        <v>7629</v>
      </c>
      <c r="D21" s="31">
        <v>7087</v>
      </c>
      <c r="E21" s="32">
        <v>1.0764780584168194</v>
      </c>
      <c r="F21" s="33">
        <v>542</v>
      </c>
      <c r="G21" s="30">
        <v>8700</v>
      </c>
      <c r="H21" s="31">
        <v>8715</v>
      </c>
      <c r="I21" s="32">
        <v>0.99827882960413084</v>
      </c>
      <c r="J21" s="33">
        <v>-15</v>
      </c>
      <c r="K21" s="34">
        <v>0.87689655172413794</v>
      </c>
      <c r="L21" s="35">
        <v>0.81319563970166375</v>
      </c>
      <c r="M21" s="36">
        <v>6.3700912022474188E-2</v>
      </c>
    </row>
    <row r="22" spans="1:13" ht="18" customHeight="1" x14ac:dyDescent="0.4">
      <c r="A22" s="206"/>
      <c r="B22" s="66" t="s">
        <v>154</v>
      </c>
      <c r="C22" s="30">
        <v>13720</v>
      </c>
      <c r="D22" s="31">
        <v>11722</v>
      </c>
      <c r="E22" s="32">
        <v>1.1704487288858556</v>
      </c>
      <c r="F22" s="33">
        <v>1998</v>
      </c>
      <c r="G22" s="30">
        <v>16859</v>
      </c>
      <c r="H22" s="31">
        <v>14643</v>
      </c>
      <c r="I22" s="32">
        <v>1.1513351089257666</v>
      </c>
      <c r="J22" s="33">
        <v>2216</v>
      </c>
      <c r="K22" s="34">
        <v>0.81380864819977461</v>
      </c>
      <c r="L22" s="35">
        <v>0.80051901932664071</v>
      </c>
      <c r="M22" s="36">
        <v>1.3289628873133896E-2</v>
      </c>
    </row>
    <row r="23" spans="1:13" s="45" customFormat="1" ht="18" customHeight="1" x14ac:dyDescent="0.15">
      <c r="A23" s="51"/>
      <c r="B23" s="52" t="s">
        <v>99</v>
      </c>
      <c r="C23" s="53" t="s">
        <v>0</v>
      </c>
      <c r="D23" s="39" t="s">
        <v>0</v>
      </c>
      <c r="E23" s="40" t="s">
        <v>0</v>
      </c>
      <c r="F23" s="41" t="s">
        <v>0</v>
      </c>
      <c r="G23" s="53" t="s">
        <v>0</v>
      </c>
      <c r="H23" s="39" t="s">
        <v>0</v>
      </c>
      <c r="I23" s="40" t="s">
        <v>0</v>
      </c>
      <c r="J23" s="41" t="s">
        <v>0</v>
      </c>
      <c r="K23" s="42" t="s">
        <v>0</v>
      </c>
      <c r="L23" s="43" t="s">
        <v>0</v>
      </c>
      <c r="M23" s="44" t="s">
        <v>0</v>
      </c>
    </row>
    <row r="24" spans="1:13" ht="18" customHeight="1" x14ac:dyDescent="0.4">
      <c r="A24" s="208" t="s">
        <v>159</v>
      </c>
      <c r="B24" s="14"/>
      <c r="C24" s="15">
        <v>13869</v>
      </c>
      <c r="D24" s="16">
        <v>12690</v>
      </c>
      <c r="E24" s="17">
        <v>1.0929078014184397</v>
      </c>
      <c r="F24" s="18">
        <v>1179</v>
      </c>
      <c r="G24" s="15">
        <v>15980</v>
      </c>
      <c r="H24" s="19">
        <v>16350</v>
      </c>
      <c r="I24" s="17">
        <v>0.97737003058103977</v>
      </c>
      <c r="J24" s="18">
        <v>-370</v>
      </c>
      <c r="K24" s="46">
        <v>0.86789737171464332</v>
      </c>
      <c r="L24" s="47">
        <v>0.77614678899082568</v>
      </c>
      <c r="M24" s="48">
        <v>9.1750582723817642E-2</v>
      </c>
    </row>
    <row r="25" spans="1:13" ht="18" customHeight="1" x14ac:dyDescent="0.4">
      <c r="A25" s="206"/>
      <c r="B25" s="81" t="s">
        <v>157</v>
      </c>
      <c r="C25" s="23">
        <v>0</v>
      </c>
      <c r="D25" s="24">
        <v>0</v>
      </c>
      <c r="E25" s="25" t="e">
        <v>#DIV/0!</v>
      </c>
      <c r="F25" s="26">
        <v>0</v>
      </c>
      <c r="G25" s="23">
        <v>0</v>
      </c>
      <c r="H25" s="24">
        <v>0</v>
      </c>
      <c r="I25" s="25" t="e">
        <v>#DIV/0!</v>
      </c>
      <c r="J25" s="26">
        <v>0</v>
      </c>
      <c r="K25" s="49" t="s">
        <v>0</v>
      </c>
      <c r="L25" s="50" t="s">
        <v>0</v>
      </c>
      <c r="M25" s="29" t="e">
        <v>#VALUE!</v>
      </c>
    </row>
    <row r="26" spans="1:13" ht="18" customHeight="1" x14ac:dyDescent="0.4">
      <c r="A26" s="206"/>
      <c r="B26" s="66" t="s">
        <v>156</v>
      </c>
      <c r="C26" s="30">
        <v>5542</v>
      </c>
      <c r="D26" s="31">
        <v>5126</v>
      </c>
      <c r="E26" s="32">
        <v>1.0811548966055404</v>
      </c>
      <c r="F26" s="33">
        <v>416</v>
      </c>
      <c r="G26" s="30">
        <v>5850</v>
      </c>
      <c r="H26" s="31">
        <v>5840</v>
      </c>
      <c r="I26" s="32">
        <v>1.0017123287671232</v>
      </c>
      <c r="J26" s="33">
        <v>10</v>
      </c>
      <c r="K26" s="34">
        <v>0.9473504273504274</v>
      </c>
      <c r="L26" s="35">
        <v>0.87773972602739725</v>
      </c>
      <c r="M26" s="36">
        <v>6.9610701323030155E-2</v>
      </c>
    </row>
    <row r="27" spans="1:13" ht="18" customHeight="1" x14ac:dyDescent="0.4">
      <c r="A27" s="206"/>
      <c r="B27" s="66" t="s">
        <v>154</v>
      </c>
      <c r="C27" s="30">
        <v>8327</v>
      </c>
      <c r="D27" s="31">
        <v>7564</v>
      </c>
      <c r="E27" s="32">
        <v>1.1008725542041249</v>
      </c>
      <c r="F27" s="33">
        <v>763</v>
      </c>
      <c r="G27" s="30">
        <v>10130</v>
      </c>
      <c r="H27" s="31">
        <v>10510</v>
      </c>
      <c r="I27" s="32">
        <v>0.96384395813510937</v>
      </c>
      <c r="J27" s="33">
        <v>-380</v>
      </c>
      <c r="K27" s="34">
        <v>0.82201382033563675</v>
      </c>
      <c r="L27" s="35">
        <v>0.71969552806850623</v>
      </c>
      <c r="M27" s="36">
        <v>0.10231829226713052</v>
      </c>
    </row>
    <row r="28" spans="1:13" s="45" customFormat="1" ht="18" customHeight="1" x14ac:dyDescent="0.15">
      <c r="A28" s="56"/>
      <c r="B28" s="57" t="s">
        <v>99</v>
      </c>
      <c r="C28" s="58" t="s">
        <v>0</v>
      </c>
      <c r="D28" s="59" t="s">
        <v>0</v>
      </c>
      <c r="E28" s="60" t="s">
        <v>0</v>
      </c>
      <c r="F28" s="61" t="s">
        <v>0</v>
      </c>
      <c r="G28" s="58" t="s">
        <v>0</v>
      </c>
      <c r="H28" s="59" t="s">
        <v>0</v>
      </c>
      <c r="I28" s="60" t="s">
        <v>0</v>
      </c>
      <c r="J28" s="61" t="s">
        <v>0</v>
      </c>
      <c r="K28" s="62" t="s">
        <v>0</v>
      </c>
      <c r="L28" s="63" t="s">
        <v>0</v>
      </c>
      <c r="M28" s="64" t="s">
        <v>0</v>
      </c>
    </row>
    <row r="29" spans="1:13" s="45" customFormat="1" ht="18" customHeight="1" x14ac:dyDescent="0.15">
      <c r="A29" s="264"/>
      <c r="B29" s="263" t="s">
        <v>1</v>
      </c>
      <c r="C29" s="245" t="s">
        <v>0</v>
      </c>
      <c r="D29" s="251" t="s">
        <v>0</v>
      </c>
      <c r="E29" s="262" t="e">
        <v>#VALUE!</v>
      </c>
      <c r="F29" s="261" t="e">
        <v>#VALUE!</v>
      </c>
      <c r="G29" s="252" t="s">
        <v>0</v>
      </c>
      <c r="H29" s="253" t="s">
        <v>0</v>
      </c>
      <c r="I29" s="260" t="e">
        <v>#VALUE!</v>
      </c>
      <c r="J29" s="249" t="e">
        <v>#VALUE!</v>
      </c>
      <c r="K29" s="248" t="e">
        <v>#VALUE!</v>
      </c>
      <c r="L29" s="258" t="e">
        <v>#VALUE!</v>
      </c>
      <c r="M29" s="246" t="e">
        <v>#VALUE!</v>
      </c>
    </row>
    <row r="30" spans="1:13" ht="18" customHeight="1" x14ac:dyDescent="0.4">
      <c r="A30" s="208" t="s">
        <v>158</v>
      </c>
      <c r="B30" s="14"/>
      <c r="C30" s="15">
        <v>17585</v>
      </c>
      <c r="D30" s="16">
        <v>18269</v>
      </c>
      <c r="E30" s="17">
        <v>0.96255952706771031</v>
      </c>
      <c r="F30" s="18">
        <v>-684</v>
      </c>
      <c r="G30" s="15">
        <v>27897</v>
      </c>
      <c r="H30" s="16">
        <v>30630</v>
      </c>
      <c r="I30" s="17">
        <v>0.91077375122428994</v>
      </c>
      <c r="J30" s="18">
        <v>-2733</v>
      </c>
      <c r="K30" s="46">
        <v>0.63035451840699719</v>
      </c>
      <c r="L30" s="47">
        <v>0.59644139732288604</v>
      </c>
      <c r="M30" s="22">
        <v>3.3913121084111153E-2</v>
      </c>
    </row>
    <row r="31" spans="1:13" ht="18" customHeight="1" x14ac:dyDescent="0.4">
      <c r="A31" s="206"/>
      <c r="B31" s="81" t="s">
        <v>157</v>
      </c>
      <c r="C31" s="23">
        <v>0</v>
      </c>
      <c r="D31" s="24">
        <v>0</v>
      </c>
      <c r="E31" s="25" t="e">
        <v>#DIV/0!</v>
      </c>
      <c r="F31" s="26">
        <v>0</v>
      </c>
      <c r="G31" s="23">
        <v>0</v>
      </c>
      <c r="H31" s="24">
        <v>0</v>
      </c>
      <c r="I31" s="25" t="e">
        <v>#DIV/0!</v>
      </c>
      <c r="J31" s="26">
        <v>0</v>
      </c>
      <c r="K31" s="49" t="s">
        <v>0</v>
      </c>
      <c r="L31" s="50" t="s">
        <v>0</v>
      </c>
      <c r="M31" s="29" t="e">
        <v>#VALUE!</v>
      </c>
    </row>
    <row r="32" spans="1:13" ht="18" customHeight="1" x14ac:dyDescent="0.4">
      <c r="A32" s="206"/>
      <c r="B32" s="66" t="s">
        <v>156</v>
      </c>
      <c r="C32" s="30">
        <v>1951</v>
      </c>
      <c r="D32" s="207">
        <v>2264</v>
      </c>
      <c r="E32" s="32">
        <v>0.86174911660777387</v>
      </c>
      <c r="F32" s="33">
        <v>-313</v>
      </c>
      <c r="G32" s="30">
        <v>2900</v>
      </c>
      <c r="H32" s="207">
        <v>4250</v>
      </c>
      <c r="I32" s="32">
        <v>0.68235294117647061</v>
      </c>
      <c r="J32" s="33">
        <v>-1350</v>
      </c>
      <c r="K32" s="34">
        <v>0.6727586206896552</v>
      </c>
      <c r="L32" s="35">
        <v>0.53270588235294114</v>
      </c>
      <c r="M32" s="36">
        <v>0.14005273833671406</v>
      </c>
    </row>
    <row r="33" spans="1:13" ht="18" customHeight="1" x14ac:dyDescent="0.4">
      <c r="A33" s="206"/>
      <c r="B33" s="66" t="s">
        <v>155</v>
      </c>
      <c r="C33" s="30">
        <v>514</v>
      </c>
      <c r="D33" s="31">
        <v>571</v>
      </c>
      <c r="E33" s="32">
        <v>0.90017513134851135</v>
      </c>
      <c r="F33" s="33">
        <v>-57</v>
      </c>
      <c r="G33" s="30">
        <v>890</v>
      </c>
      <c r="H33" s="31">
        <v>890</v>
      </c>
      <c r="I33" s="32">
        <v>1</v>
      </c>
      <c r="J33" s="33">
        <v>0</v>
      </c>
      <c r="K33" s="34">
        <v>0.57752808988764048</v>
      </c>
      <c r="L33" s="35">
        <v>0.64157303370786511</v>
      </c>
      <c r="M33" s="36">
        <v>-6.4044943820224631E-2</v>
      </c>
    </row>
    <row r="34" spans="1:13" ht="18" customHeight="1" x14ac:dyDescent="0.4">
      <c r="A34" s="206"/>
      <c r="B34" s="66" t="s">
        <v>154</v>
      </c>
      <c r="C34" s="30">
        <v>13966</v>
      </c>
      <c r="D34" s="31">
        <v>14571</v>
      </c>
      <c r="E34" s="32">
        <v>0.95847917095600854</v>
      </c>
      <c r="F34" s="33">
        <v>-605</v>
      </c>
      <c r="G34" s="30">
        <v>22507</v>
      </c>
      <c r="H34" s="31">
        <v>23870</v>
      </c>
      <c r="I34" s="32">
        <v>0.94289903644742357</v>
      </c>
      <c r="J34" s="33">
        <v>-1363</v>
      </c>
      <c r="K34" s="34">
        <v>0.62051806104767404</v>
      </c>
      <c r="L34" s="35">
        <v>0.6104315039798911</v>
      </c>
      <c r="M34" s="36">
        <v>1.0086557067782942E-2</v>
      </c>
    </row>
    <row r="35" spans="1:13" ht="18" customHeight="1" x14ac:dyDescent="0.4">
      <c r="A35" s="206"/>
      <c r="B35" s="66" t="s">
        <v>153</v>
      </c>
      <c r="C35" s="30">
        <v>1154</v>
      </c>
      <c r="D35" s="31">
        <v>863</v>
      </c>
      <c r="E35" s="32">
        <v>1.3371958285052143</v>
      </c>
      <c r="F35" s="33">
        <v>291</v>
      </c>
      <c r="G35" s="30">
        <v>1600</v>
      </c>
      <c r="H35" s="31">
        <v>1620</v>
      </c>
      <c r="I35" s="32">
        <v>0.98765432098765427</v>
      </c>
      <c r="J35" s="33">
        <v>-20</v>
      </c>
      <c r="K35" s="34">
        <v>0.72124999999999995</v>
      </c>
      <c r="L35" s="35">
        <v>0.53271604938271599</v>
      </c>
      <c r="M35" s="36">
        <v>0.18853395061728395</v>
      </c>
    </row>
    <row r="36" spans="1:13" s="45" customFormat="1" ht="18" customHeight="1" x14ac:dyDescent="0.15">
      <c r="A36" s="37"/>
      <c r="B36" s="57" t="s">
        <v>99</v>
      </c>
      <c r="C36" s="58" t="s">
        <v>0</v>
      </c>
      <c r="D36" s="59" t="s">
        <v>0</v>
      </c>
      <c r="E36" s="60" t="s">
        <v>0</v>
      </c>
      <c r="F36" s="61" t="s">
        <v>0</v>
      </c>
      <c r="G36" s="58" t="s">
        <v>0</v>
      </c>
      <c r="H36" s="59" t="s">
        <v>0</v>
      </c>
      <c r="I36" s="60" t="s">
        <v>0</v>
      </c>
      <c r="J36" s="61" t="s">
        <v>0</v>
      </c>
      <c r="K36" s="62" t="s">
        <v>0</v>
      </c>
      <c r="L36" s="63" t="s">
        <v>0</v>
      </c>
      <c r="M36" s="64" t="s">
        <v>0</v>
      </c>
    </row>
    <row r="37" spans="1:13" s="45" customFormat="1" ht="18" customHeight="1" thickBot="1" x14ac:dyDescent="0.2">
      <c r="A37" s="51"/>
      <c r="B37" s="52" t="s">
        <v>152</v>
      </c>
      <c r="C37" s="53" t="s">
        <v>0</v>
      </c>
      <c r="D37" s="39" t="s">
        <v>0</v>
      </c>
      <c r="E37" s="40" t="s">
        <v>0</v>
      </c>
      <c r="F37" s="41" t="s">
        <v>0</v>
      </c>
      <c r="G37" s="53" t="s">
        <v>0</v>
      </c>
      <c r="H37" s="39" t="s">
        <v>0</v>
      </c>
      <c r="I37" s="40" t="s">
        <v>0</v>
      </c>
      <c r="J37" s="41" t="s">
        <v>0</v>
      </c>
      <c r="K37" s="67" t="s">
        <v>0</v>
      </c>
      <c r="L37" s="68" t="s">
        <v>0</v>
      </c>
      <c r="M37" s="69" t="s">
        <v>0</v>
      </c>
    </row>
    <row r="38" spans="1:13" x14ac:dyDescent="0.4">
      <c r="C38" s="203"/>
      <c r="G38" s="203"/>
    </row>
    <row r="39" spans="1:13" x14ac:dyDescent="0.4">
      <c r="C39" s="203"/>
      <c r="G39" s="203"/>
    </row>
    <row r="40" spans="1:13" x14ac:dyDescent="0.4">
      <c r="C40" s="203"/>
      <c r="G40" s="71"/>
    </row>
    <row r="41" spans="1:13" x14ac:dyDescent="0.4">
      <c r="C41" s="203"/>
      <c r="G41" s="203"/>
    </row>
    <row r="42" spans="1:13" x14ac:dyDescent="0.4">
      <c r="C42" s="203"/>
      <c r="G42" s="203"/>
    </row>
    <row r="43" spans="1:13" x14ac:dyDescent="0.4">
      <c r="C43" s="203"/>
      <c r="G43" s="203"/>
    </row>
    <row r="44" spans="1:13" x14ac:dyDescent="0.4">
      <c r="C44" s="203"/>
      <c r="G44" s="203"/>
    </row>
    <row r="45" spans="1:13" x14ac:dyDescent="0.4">
      <c r="C45" s="203"/>
      <c r="G45" s="203"/>
    </row>
    <row r="46" spans="1:13" x14ac:dyDescent="0.4">
      <c r="C46" s="203"/>
      <c r="G46" s="203"/>
    </row>
    <row r="47" spans="1:13" x14ac:dyDescent="0.4">
      <c r="C47" s="203"/>
      <c r="G47" s="203"/>
    </row>
    <row r="48" spans="1:13" x14ac:dyDescent="0.4">
      <c r="C48" s="203"/>
      <c r="G48" s="203"/>
    </row>
    <row r="49" spans="3:7" x14ac:dyDescent="0.4">
      <c r="C49" s="203"/>
      <c r="G49" s="203"/>
    </row>
    <row r="50" spans="3:7" x14ac:dyDescent="0.4">
      <c r="C50" s="203"/>
      <c r="G50" s="203"/>
    </row>
    <row r="51" spans="3:7" x14ac:dyDescent="0.4">
      <c r="C51" s="203"/>
      <c r="G51" s="203"/>
    </row>
    <row r="52" spans="3:7" x14ac:dyDescent="0.4">
      <c r="C52" s="203"/>
      <c r="G52" s="203"/>
    </row>
    <row r="53" spans="3:7" x14ac:dyDescent="0.4">
      <c r="C53" s="203"/>
      <c r="G53" s="203"/>
    </row>
    <row r="54" spans="3:7" x14ac:dyDescent="0.4">
      <c r="C54" s="203"/>
      <c r="G54" s="203"/>
    </row>
    <row r="55" spans="3:7" x14ac:dyDescent="0.4">
      <c r="C55" s="203"/>
      <c r="G55" s="203"/>
    </row>
    <row r="56" spans="3:7" x14ac:dyDescent="0.4">
      <c r="C56" s="203"/>
      <c r="G56" s="203"/>
    </row>
    <row r="57" spans="3:7" x14ac:dyDescent="0.4">
      <c r="C57" s="203"/>
      <c r="G57" s="203"/>
    </row>
    <row r="58" spans="3:7" x14ac:dyDescent="0.4">
      <c r="C58" s="203"/>
      <c r="G58" s="203"/>
    </row>
    <row r="59" spans="3:7" x14ac:dyDescent="0.4">
      <c r="C59" s="203"/>
      <c r="G59" s="203"/>
    </row>
    <row r="60" spans="3:7" x14ac:dyDescent="0.4">
      <c r="C60" s="203"/>
      <c r="G60" s="203"/>
    </row>
    <row r="61" spans="3:7" x14ac:dyDescent="0.4">
      <c r="C61" s="203"/>
      <c r="G61" s="203"/>
    </row>
    <row r="62" spans="3:7" x14ac:dyDescent="0.4">
      <c r="C62" s="203"/>
      <c r="G62" s="203"/>
    </row>
    <row r="63" spans="3:7" x14ac:dyDescent="0.4">
      <c r="C63" s="203"/>
      <c r="G63" s="203"/>
    </row>
    <row r="64" spans="3:7" x14ac:dyDescent="0.4">
      <c r="C64" s="203"/>
      <c r="G64" s="203"/>
    </row>
    <row r="65" spans="3:7" x14ac:dyDescent="0.4">
      <c r="C65" s="203"/>
      <c r="G65" s="203"/>
    </row>
    <row r="66" spans="3:7" x14ac:dyDescent="0.4">
      <c r="C66" s="203"/>
      <c r="G66" s="203"/>
    </row>
    <row r="67" spans="3:7" x14ac:dyDescent="0.4">
      <c r="C67" s="203"/>
      <c r="G67" s="203"/>
    </row>
    <row r="68" spans="3:7" x14ac:dyDescent="0.4">
      <c r="C68" s="203"/>
      <c r="G68" s="203"/>
    </row>
    <row r="69" spans="3:7" x14ac:dyDescent="0.4">
      <c r="C69" s="203"/>
      <c r="G69" s="203"/>
    </row>
    <row r="70" spans="3:7" x14ac:dyDescent="0.4">
      <c r="C70" s="203"/>
      <c r="G70" s="203"/>
    </row>
    <row r="71" spans="3:7" x14ac:dyDescent="0.4">
      <c r="C71" s="203"/>
      <c r="G71" s="203"/>
    </row>
    <row r="72" spans="3:7" x14ac:dyDescent="0.4">
      <c r="C72" s="203"/>
      <c r="G72" s="203"/>
    </row>
    <row r="73" spans="3:7" x14ac:dyDescent="0.4">
      <c r="C73" s="203"/>
      <c r="G73" s="203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26'!A1" display="'h26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85" zoomScaleNormal="85" zoomScaleSheetLayoutView="90" workbookViewId="0">
      <pane xSplit="2" ySplit="5" topLeftCell="C24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8.75" x14ac:dyDescent="0.4"/>
  <cols>
    <col min="1" max="1" width="3.25" style="202" customWidth="1"/>
    <col min="2" max="2" width="20.75" style="202" customWidth="1"/>
    <col min="3" max="4" width="11.625" style="201" customWidth="1"/>
    <col min="5" max="5" width="8.625" style="201" customWidth="1"/>
    <col min="6" max="6" width="10.625" style="201" customWidth="1"/>
    <col min="7" max="8" width="11.625" style="201" customWidth="1"/>
    <col min="9" max="9" width="8.625" style="201" customWidth="1"/>
    <col min="10" max="10" width="10.625" style="201" customWidth="1"/>
    <col min="11" max="11" width="9.625" style="70" customWidth="1"/>
    <col min="12" max="12" width="9.625" style="201" customWidth="1"/>
    <col min="13" max="13" width="8.625" style="201" customWidth="1"/>
    <col min="14" max="16384" width="9" style="201"/>
  </cols>
  <sheetData>
    <row r="1" spans="1:13" s="217" customFormat="1" x14ac:dyDescent="0.4">
      <c r="A1" s="327" t="str">
        <f>'h26'!A1</f>
        <v>平成26年度</v>
      </c>
      <c r="B1" s="327"/>
      <c r="C1" s="90"/>
      <c r="D1" s="90"/>
      <c r="E1" s="90"/>
      <c r="F1" s="95" t="str">
        <f ca="1">RIGHT(CELL("filename",$A$1),LEN(CELL("filename",$A$1))-FIND("]",CELL("filename",$A$1)))</f>
        <v>３月下旬</v>
      </c>
      <c r="G1" s="94" t="s">
        <v>71</v>
      </c>
      <c r="H1" s="90"/>
      <c r="I1" s="90"/>
      <c r="J1" s="90"/>
      <c r="K1" s="90"/>
      <c r="L1" s="90"/>
      <c r="M1" s="90"/>
    </row>
    <row r="2" spans="1:13" s="217" customFormat="1" ht="19.5" thickBot="1" x14ac:dyDescent="0.45">
      <c r="A2" s="13"/>
      <c r="B2" s="13" t="s">
        <v>364</v>
      </c>
      <c r="C2" s="218">
        <v>3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7.100000000000001" customHeight="1" x14ac:dyDescent="0.4">
      <c r="A3" s="216"/>
      <c r="B3" s="215"/>
      <c r="C3" s="323" t="s">
        <v>173</v>
      </c>
      <c r="D3" s="324"/>
      <c r="E3" s="325"/>
      <c r="F3" s="326"/>
      <c r="G3" s="323" t="s">
        <v>172</v>
      </c>
      <c r="H3" s="324"/>
      <c r="I3" s="325"/>
      <c r="J3" s="326"/>
      <c r="K3" s="315" t="s">
        <v>171</v>
      </c>
      <c r="L3" s="316"/>
      <c r="M3" s="317"/>
    </row>
    <row r="4" spans="1:13" ht="17.100000000000001" customHeight="1" x14ac:dyDescent="0.4">
      <c r="A4" s="206"/>
      <c r="B4" s="214"/>
      <c r="C4" s="305" t="s">
        <v>416</v>
      </c>
      <c r="D4" s="340" t="s">
        <v>415</v>
      </c>
      <c r="E4" s="341" t="s">
        <v>168</v>
      </c>
      <c r="F4" s="342"/>
      <c r="G4" s="318" t="s">
        <v>414</v>
      </c>
      <c r="H4" s="338" t="s">
        <v>413</v>
      </c>
      <c r="I4" s="341" t="s">
        <v>168</v>
      </c>
      <c r="J4" s="342"/>
      <c r="K4" s="318" t="s">
        <v>414</v>
      </c>
      <c r="L4" s="319" t="s">
        <v>413</v>
      </c>
      <c r="M4" s="321" t="s">
        <v>167</v>
      </c>
    </row>
    <row r="5" spans="1:13" ht="17.100000000000001" customHeight="1" x14ac:dyDescent="0.4">
      <c r="A5" s="205"/>
      <c r="B5" s="213"/>
      <c r="C5" s="306"/>
      <c r="D5" s="320"/>
      <c r="E5" s="212" t="s">
        <v>166</v>
      </c>
      <c r="F5" s="211" t="s">
        <v>165</v>
      </c>
      <c r="G5" s="306"/>
      <c r="H5" s="339"/>
      <c r="I5" s="212" t="s">
        <v>166</v>
      </c>
      <c r="J5" s="211" t="s">
        <v>165</v>
      </c>
      <c r="K5" s="306"/>
      <c r="L5" s="320"/>
      <c r="M5" s="322"/>
    </row>
    <row r="6" spans="1:13" x14ac:dyDescent="0.4">
      <c r="A6" s="332" t="s">
        <v>164</v>
      </c>
      <c r="B6" s="333"/>
      <c r="C6" s="334">
        <v>205814</v>
      </c>
      <c r="D6" s="348">
        <v>204827</v>
      </c>
      <c r="E6" s="307">
        <v>1.004818700659581</v>
      </c>
      <c r="F6" s="328">
        <v>987</v>
      </c>
      <c r="G6" s="334">
        <v>244182</v>
      </c>
      <c r="H6" s="336">
        <v>235106</v>
      </c>
      <c r="I6" s="307">
        <v>1.0386038637890993</v>
      </c>
      <c r="J6" s="328">
        <v>9076</v>
      </c>
      <c r="K6" s="309">
        <v>0.84287130091489137</v>
      </c>
      <c r="L6" s="345">
        <v>0.87121128342109522</v>
      </c>
      <c r="M6" s="313">
        <v>-2.8339982506203842E-2</v>
      </c>
    </row>
    <row r="7" spans="1:13" x14ac:dyDescent="0.4">
      <c r="A7" s="330" t="s">
        <v>163</v>
      </c>
      <c r="B7" s="331"/>
      <c r="C7" s="335"/>
      <c r="D7" s="349"/>
      <c r="E7" s="344"/>
      <c r="F7" s="343"/>
      <c r="G7" s="335"/>
      <c r="H7" s="337"/>
      <c r="I7" s="344"/>
      <c r="J7" s="343"/>
      <c r="K7" s="310"/>
      <c r="L7" s="346"/>
      <c r="M7" s="347"/>
    </row>
    <row r="8" spans="1:13" ht="18" customHeight="1" x14ac:dyDescent="0.4">
      <c r="A8" s="208" t="s">
        <v>162</v>
      </c>
      <c r="B8" s="14"/>
      <c r="C8" s="15">
        <v>101960</v>
      </c>
      <c r="D8" s="16">
        <v>103771</v>
      </c>
      <c r="E8" s="17">
        <v>0.9825481107438494</v>
      </c>
      <c r="F8" s="18">
        <v>-1811</v>
      </c>
      <c r="G8" s="15">
        <v>120918</v>
      </c>
      <c r="H8" s="19">
        <v>117503</v>
      </c>
      <c r="I8" s="17">
        <v>1.029063087750951</v>
      </c>
      <c r="J8" s="18">
        <v>3415</v>
      </c>
      <c r="K8" s="20">
        <v>0.84321606377875913</v>
      </c>
      <c r="L8" s="21">
        <v>0.88313489868343786</v>
      </c>
      <c r="M8" s="210">
        <v>-3.9918834904678735E-2</v>
      </c>
    </row>
    <row r="9" spans="1:13" ht="18" customHeight="1" x14ac:dyDescent="0.4">
      <c r="A9" s="206"/>
      <c r="B9" s="81" t="s">
        <v>157</v>
      </c>
      <c r="C9" s="23">
        <v>43621</v>
      </c>
      <c r="D9" s="24">
        <v>47085</v>
      </c>
      <c r="E9" s="25">
        <v>0.92643092279919292</v>
      </c>
      <c r="F9" s="26">
        <v>-3464</v>
      </c>
      <c r="G9" s="23">
        <v>53050</v>
      </c>
      <c r="H9" s="24">
        <v>54945</v>
      </c>
      <c r="I9" s="25">
        <v>0.96551096551096549</v>
      </c>
      <c r="J9" s="26">
        <v>-1895</v>
      </c>
      <c r="K9" s="27">
        <v>0.82226201696512724</v>
      </c>
      <c r="L9" s="28">
        <v>0.85694785694785691</v>
      </c>
      <c r="M9" s="209">
        <v>-3.4685839982729672E-2</v>
      </c>
    </row>
    <row r="10" spans="1:13" ht="18" customHeight="1" x14ac:dyDescent="0.4">
      <c r="A10" s="206"/>
      <c r="B10" s="66" t="s">
        <v>156</v>
      </c>
      <c r="C10" s="30">
        <v>4464</v>
      </c>
      <c r="D10" s="31">
        <v>4467</v>
      </c>
      <c r="E10" s="32">
        <v>0.99932840832773673</v>
      </c>
      <c r="F10" s="33">
        <v>-3</v>
      </c>
      <c r="G10" s="30">
        <v>4785</v>
      </c>
      <c r="H10" s="31">
        <v>4820</v>
      </c>
      <c r="I10" s="32">
        <v>0.99273858921161828</v>
      </c>
      <c r="J10" s="33">
        <v>-35</v>
      </c>
      <c r="K10" s="34">
        <v>0.93291536050156743</v>
      </c>
      <c r="L10" s="35">
        <v>0.92676348547717846</v>
      </c>
      <c r="M10" s="36">
        <v>6.1518750243889642E-3</v>
      </c>
    </row>
    <row r="11" spans="1:13" ht="18" customHeight="1" x14ac:dyDescent="0.4">
      <c r="A11" s="206"/>
      <c r="B11" s="66" t="s">
        <v>154</v>
      </c>
      <c r="C11" s="30">
        <v>53875</v>
      </c>
      <c r="D11" s="31">
        <v>52219</v>
      </c>
      <c r="E11" s="32">
        <v>1.0317125950324595</v>
      </c>
      <c r="F11" s="33">
        <v>1656</v>
      </c>
      <c r="G11" s="30">
        <v>63083</v>
      </c>
      <c r="H11" s="31">
        <v>57738</v>
      </c>
      <c r="I11" s="32">
        <v>1.0925733485745956</v>
      </c>
      <c r="J11" s="33">
        <v>5345</v>
      </c>
      <c r="K11" s="34">
        <v>0.85403357481413378</v>
      </c>
      <c r="L11" s="35">
        <v>0.90441303820707331</v>
      </c>
      <c r="M11" s="36">
        <v>-5.0379463392939527E-2</v>
      </c>
    </row>
    <row r="12" spans="1:13" s="45" customFormat="1" ht="18" customHeight="1" x14ac:dyDescent="0.15">
      <c r="A12" s="37"/>
      <c r="B12" s="52" t="s">
        <v>99</v>
      </c>
      <c r="C12" s="38" t="s">
        <v>0</v>
      </c>
      <c r="D12" s="39" t="s">
        <v>0</v>
      </c>
      <c r="E12" s="40" t="s">
        <v>0</v>
      </c>
      <c r="F12" s="41" t="s">
        <v>0</v>
      </c>
      <c r="G12" s="38" t="s">
        <v>0</v>
      </c>
      <c r="H12" s="39" t="s">
        <v>0</v>
      </c>
      <c r="I12" s="40" t="s">
        <v>0</v>
      </c>
      <c r="J12" s="41" t="s">
        <v>0</v>
      </c>
      <c r="K12" s="42" t="s">
        <v>0</v>
      </c>
      <c r="L12" s="43" t="s">
        <v>0</v>
      </c>
      <c r="M12" s="44" t="s">
        <v>0</v>
      </c>
    </row>
    <row r="13" spans="1:13" ht="18" customHeight="1" x14ac:dyDescent="0.4">
      <c r="A13" s="208" t="s">
        <v>161</v>
      </c>
      <c r="B13" s="14"/>
      <c r="C13" s="15">
        <v>36672</v>
      </c>
      <c r="D13" s="16">
        <v>34148</v>
      </c>
      <c r="E13" s="17">
        <v>1.0739135527702941</v>
      </c>
      <c r="F13" s="18">
        <v>2524</v>
      </c>
      <c r="G13" s="15">
        <v>45068</v>
      </c>
      <c r="H13" s="16">
        <v>39569</v>
      </c>
      <c r="I13" s="17">
        <v>1.1389724279107383</v>
      </c>
      <c r="J13" s="18">
        <v>5499</v>
      </c>
      <c r="K13" s="46">
        <v>0.81370373657584094</v>
      </c>
      <c r="L13" s="47">
        <v>0.8629988122014709</v>
      </c>
      <c r="M13" s="48">
        <v>-4.9295075625629958E-2</v>
      </c>
    </row>
    <row r="14" spans="1:13" ht="18" customHeight="1" x14ac:dyDescent="0.4">
      <c r="A14" s="206"/>
      <c r="B14" s="81" t="s">
        <v>157</v>
      </c>
      <c r="C14" s="23">
        <v>8802</v>
      </c>
      <c r="D14" s="24">
        <v>5421</v>
      </c>
      <c r="E14" s="25">
        <v>1.6236856668511346</v>
      </c>
      <c r="F14" s="26">
        <v>3381</v>
      </c>
      <c r="G14" s="23">
        <v>11000</v>
      </c>
      <c r="H14" s="24">
        <v>6500</v>
      </c>
      <c r="I14" s="25">
        <v>1.6923076923076923</v>
      </c>
      <c r="J14" s="26">
        <v>4500</v>
      </c>
      <c r="K14" s="49">
        <v>0.80018181818181822</v>
      </c>
      <c r="L14" s="50">
        <v>0.83399999999999996</v>
      </c>
      <c r="M14" s="29">
        <v>-3.3818181818181747E-2</v>
      </c>
    </row>
    <row r="15" spans="1:13" ht="18" customHeight="1" x14ac:dyDescent="0.4">
      <c r="A15" s="206"/>
      <c r="B15" s="66" t="s">
        <v>156</v>
      </c>
      <c r="C15" s="30">
        <v>5700</v>
      </c>
      <c r="D15" s="31">
        <v>6210</v>
      </c>
      <c r="E15" s="32">
        <v>0.91787439613526567</v>
      </c>
      <c r="F15" s="33">
        <v>-510</v>
      </c>
      <c r="G15" s="30">
        <v>6490</v>
      </c>
      <c r="H15" s="31">
        <v>6610</v>
      </c>
      <c r="I15" s="32">
        <v>0.9818456883509834</v>
      </c>
      <c r="J15" s="33">
        <v>-120</v>
      </c>
      <c r="K15" s="34">
        <v>0.8782742681047766</v>
      </c>
      <c r="L15" s="35">
        <v>0.93948562783661116</v>
      </c>
      <c r="M15" s="36">
        <v>-6.1211359731834558E-2</v>
      </c>
    </row>
    <row r="16" spans="1:13" ht="18" customHeight="1" x14ac:dyDescent="0.4">
      <c r="A16" s="206"/>
      <c r="B16" s="66" t="s">
        <v>154</v>
      </c>
      <c r="C16" s="30">
        <v>20682</v>
      </c>
      <c r="D16" s="31">
        <v>21501</v>
      </c>
      <c r="E16" s="32">
        <v>0.9619087484303056</v>
      </c>
      <c r="F16" s="33">
        <v>-819</v>
      </c>
      <c r="G16" s="30">
        <v>25783</v>
      </c>
      <c r="H16" s="31">
        <v>24678</v>
      </c>
      <c r="I16" s="32">
        <v>1.0447767242077963</v>
      </c>
      <c r="J16" s="33">
        <v>1105</v>
      </c>
      <c r="K16" s="34">
        <v>0.80215645968273663</v>
      </c>
      <c r="L16" s="35">
        <v>0.87126185266229028</v>
      </c>
      <c r="M16" s="36">
        <v>-6.9105392979553648E-2</v>
      </c>
    </row>
    <row r="17" spans="1:13" ht="18" customHeight="1" x14ac:dyDescent="0.4">
      <c r="A17" s="206"/>
      <c r="B17" s="66" t="s">
        <v>153</v>
      </c>
      <c r="C17" s="30">
        <v>1488</v>
      </c>
      <c r="D17" s="31">
        <v>1016</v>
      </c>
      <c r="E17" s="32">
        <v>1.4645669291338583</v>
      </c>
      <c r="F17" s="33">
        <v>472</v>
      </c>
      <c r="G17" s="30">
        <v>1795</v>
      </c>
      <c r="H17" s="31">
        <v>1781</v>
      </c>
      <c r="I17" s="32">
        <v>1.0078607523862999</v>
      </c>
      <c r="J17" s="33">
        <v>14</v>
      </c>
      <c r="K17" s="34">
        <v>0.82896935933147631</v>
      </c>
      <c r="L17" s="35">
        <v>0.57046603032004495</v>
      </c>
      <c r="M17" s="36">
        <v>0.25850332901143136</v>
      </c>
    </row>
    <row r="18" spans="1:13" s="45" customFormat="1" ht="18" customHeight="1" x14ac:dyDescent="0.15">
      <c r="A18" s="51"/>
      <c r="B18" s="52" t="s">
        <v>99</v>
      </c>
      <c r="C18" s="53" t="s">
        <v>0</v>
      </c>
      <c r="D18" s="39" t="s">
        <v>0</v>
      </c>
      <c r="E18" s="40" t="s">
        <v>0</v>
      </c>
      <c r="F18" s="41" t="s">
        <v>0</v>
      </c>
      <c r="G18" s="53" t="s">
        <v>0</v>
      </c>
      <c r="H18" s="39" t="s">
        <v>0</v>
      </c>
      <c r="I18" s="40" t="s">
        <v>0</v>
      </c>
      <c r="J18" s="41" t="s">
        <v>0</v>
      </c>
      <c r="K18" s="42" t="s">
        <v>0</v>
      </c>
      <c r="L18" s="43" t="s">
        <v>0</v>
      </c>
      <c r="M18" s="44" t="s">
        <v>0</v>
      </c>
    </row>
    <row r="19" spans="1:13" ht="18" customHeight="1" x14ac:dyDescent="0.4">
      <c r="A19" s="208" t="s">
        <v>160</v>
      </c>
      <c r="B19" s="14"/>
      <c r="C19" s="15">
        <v>24468</v>
      </c>
      <c r="D19" s="16">
        <v>23420</v>
      </c>
      <c r="E19" s="17">
        <v>1.0447480785653287</v>
      </c>
      <c r="F19" s="18">
        <v>1048</v>
      </c>
      <c r="G19" s="15">
        <v>28228</v>
      </c>
      <c r="H19" s="19">
        <v>26523</v>
      </c>
      <c r="I19" s="17">
        <v>1.0642838291294348</v>
      </c>
      <c r="J19" s="18">
        <v>1705</v>
      </c>
      <c r="K19" s="46">
        <v>0.86679892305512263</v>
      </c>
      <c r="L19" s="47">
        <v>0.88300720129698751</v>
      </c>
      <c r="M19" s="22">
        <v>-1.6208278241864882E-2</v>
      </c>
    </row>
    <row r="20" spans="1:13" ht="18" customHeight="1" x14ac:dyDescent="0.4">
      <c r="A20" s="206"/>
      <c r="B20" s="81" t="s">
        <v>157</v>
      </c>
      <c r="C20" s="23">
        <v>0</v>
      </c>
      <c r="D20" s="24">
        <v>0</v>
      </c>
      <c r="E20" s="25" t="e">
        <v>#DIV/0!</v>
      </c>
      <c r="F20" s="26">
        <v>0</v>
      </c>
      <c r="G20" s="23">
        <v>0</v>
      </c>
      <c r="H20" s="24">
        <v>0</v>
      </c>
      <c r="I20" s="25" t="e">
        <v>#DIV/0!</v>
      </c>
      <c r="J20" s="26">
        <v>0</v>
      </c>
      <c r="K20" s="49" t="s">
        <v>0</v>
      </c>
      <c r="L20" s="50" t="s">
        <v>0</v>
      </c>
      <c r="M20" s="29" t="e">
        <v>#VALUE!</v>
      </c>
    </row>
    <row r="21" spans="1:13" ht="18" customHeight="1" x14ac:dyDescent="0.4">
      <c r="A21" s="206"/>
      <c r="B21" s="66" t="s">
        <v>156</v>
      </c>
      <c r="C21" s="30">
        <v>8453</v>
      </c>
      <c r="D21" s="31">
        <v>8681</v>
      </c>
      <c r="E21" s="32">
        <v>0.97373574472986979</v>
      </c>
      <c r="F21" s="33">
        <v>-228</v>
      </c>
      <c r="G21" s="30">
        <v>9570</v>
      </c>
      <c r="H21" s="31">
        <v>9580</v>
      </c>
      <c r="I21" s="32">
        <v>0.9989561586638831</v>
      </c>
      <c r="J21" s="33">
        <v>-10</v>
      </c>
      <c r="K21" s="34">
        <v>0.88328108672936256</v>
      </c>
      <c r="L21" s="35">
        <v>0.90615866388308974</v>
      </c>
      <c r="M21" s="36">
        <v>-2.287757715372718E-2</v>
      </c>
    </row>
    <row r="22" spans="1:13" ht="18" customHeight="1" x14ac:dyDescent="0.4">
      <c r="A22" s="206"/>
      <c r="B22" s="66" t="s">
        <v>154</v>
      </c>
      <c r="C22" s="30">
        <v>16015</v>
      </c>
      <c r="D22" s="31">
        <v>14739</v>
      </c>
      <c r="E22" s="32">
        <v>1.0865730375195062</v>
      </c>
      <c r="F22" s="33">
        <v>1276</v>
      </c>
      <c r="G22" s="30">
        <v>18658</v>
      </c>
      <c r="H22" s="31">
        <v>16943</v>
      </c>
      <c r="I22" s="32">
        <v>1.1012217434928879</v>
      </c>
      <c r="J22" s="33">
        <v>1715</v>
      </c>
      <c r="K22" s="34">
        <v>0.85834494586772425</v>
      </c>
      <c r="L22" s="35">
        <v>0.86991677979106419</v>
      </c>
      <c r="M22" s="36">
        <v>-1.1571833923339936E-2</v>
      </c>
    </row>
    <row r="23" spans="1:13" s="45" customFormat="1" ht="18" customHeight="1" x14ac:dyDescent="0.15">
      <c r="A23" s="51"/>
      <c r="B23" s="52" t="s">
        <v>99</v>
      </c>
      <c r="C23" s="53" t="s">
        <v>0</v>
      </c>
      <c r="D23" s="39" t="s">
        <v>0</v>
      </c>
      <c r="E23" s="40" t="s">
        <v>0</v>
      </c>
      <c r="F23" s="41" t="s">
        <v>0</v>
      </c>
      <c r="G23" s="53" t="s">
        <v>0</v>
      </c>
      <c r="H23" s="39" t="s">
        <v>0</v>
      </c>
      <c r="I23" s="40" t="s">
        <v>0</v>
      </c>
      <c r="J23" s="41" t="s">
        <v>0</v>
      </c>
      <c r="K23" s="42" t="s">
        <v>0</v>
      </c>
      <c r="L23" s="43" t="s">
        <v>0</v>
      </c>
      <c r="M23" s="44" t="s">
        <v>0</v>
      </c>
    </row>
    <row r="24" spans="1:13" ht="18" customHeight="1" x14ac:dyDescent="0.4">
      <c r="A24" s="208" t="s">
        <v>159</v>
      </c>
      <c r="B24" s="14"/>
      <c r="C24" s="15">
        <v>17840</v>
      </c>
      <c r="D24" s="16">
        <v>17363</v>
      </c>
      <c r="E24" s="17">
        <v>1.0274722110234407</v>
      </c>
      <c r="F24" s="18">
        <v>477</v>
      </c>
      <c r="G24" s="15">
        <v>19549</v>
      </c>
      <c r="H24" s="19">
        <v>18221</v>
      </c>
      <c r="I24" s="17">
        <v>1.0728829372701827</v>
      </c>
      <c r="J24" s="18">
        <v>1328</v>
      </c>
      <c r="K24" s="46">
        <v>0.91257864852422121</v>
      </c>
      <c r="L24" s="47">
        <v>0.95291147576971624</v>
      </c>
      <c r="M24" s="48">
        <v>-4.0332827245495029E-2</v>
      </c>
    </row>
    <row r="25" spans="1:13" ht="18" customHeight="1" x14ac:dyDescent="0.4">
      <c r="A25" s="206"/>
      <c r="B25" s="81" t="s">
        <v>157</v>
      </c>
      <c r="C25" s="23">
        <v>0</v>
      </c>
      <c r="D25" s="24">
        <v>0</v>
      </c>
      <c r="E25" s="25" t="e">
        <v>#DIV/0!</v>
      </c>
      <c r="F25" s="26">
        <v>0</v>
      </c>
      <c r="G25" s="23">
        <v>0</v>
      </c>
      <c r="H25" s="24">
        <v>0</v>
      </c>
      <c r="I25" s="25" t="e">
        <v>#DIV/0!</v>
      </c>
      <c r="J25" s="26">
        <v>0</v>
      </c>
      <c r="K25" s="49" t="s">
        <v>0</v>
      </c>
      <c r="L25" s="50" t="s">
        <v>0</v>
      </c>
      <c r="M25" s="29" t="e">
        <v>#VALUE!</v>
      </c>
    </row>
    <row r="26" spans="1:13" ht="18" customHeight="1" x14ac:dyDescent="0.4">
      <c r="A26" s="206"/>
      <c r="B26" s="66" t="s">
        <v>156</v>
      </c>
      <c r="C26" s="30">
        <v>6240</v>
      </c>
      <c r="D26" s="31">
        <v>6452</v>
      </c>
      <c r="E26" s="32">
        <v>0.9671419714817111</v>
      </c>
      <c r="F26" s="33">
        <v>-212</v>
      </c>
      <c r="G26" s="30">
        <v>6435</v>
      </c>
      <c r="H26" s="31">
        <v>6725</v>
      </c>
      <c r="I26" s="32">
        <v>0.95687732342007437</v>
      </c>
      <c r="J26" s="33">
        <v>-290</v>
      </c>
      <c r="K26" s="34">
        <v>0.96969696969696972</v>
      </c>
      <c r="L26" s="35">
        <v>0.95940520446096655</v>
      </c>
      <c r="M26" s="36">
        <v>1.029176523600317E-2</v>
      </c>
    </row>
    <row r="27" spans="1:13" ht="18" customHeight="1" x14ac:dyDescent="0.4">
      <c r="A27" s="206"/>
      <c r="B27" s="66" t="s">
        <v>154</v>
      </c>
      <c r="C27" s="30">
        <v>11512</v>
      </c>
      <c r="D27" s="31">
        <v>10911</v>
      </c>
      <c r="E27" s="32">
        <v>1.055082027311887</v>
      </c>
      <c r="F27" s="33">
        <v>601</v>
      </c>
      <c r="G27" s="30">
        <v>13024</v>
      </c>
      <c r="H27" s="31">
        <v>11496</v>
      </c>
      <c r="I27" s="32">
        <v>1.1329157967988865</v>
      </c>
      <c r="J27" s="33">
        <v>1528</v>
      </c>
      <c r="K27" s="34">
        <v>0.88390663390663393</v>
      </c>
      <c r="L27" s="35">
        <v>0.94911273486430059</v>
      </c>
      <c r="M27" s="36">
        <v>-6.5206100957666657E-2</v>
      </c>
    </row>
    <row r="28" spans="1:13" s="45" customFormat="1" ht="18" customHeight="1" x14ac:dyDescent="0.15">
      <c r="A28" s="56"/>
      <c r="B28" s="57" t="s">
        <v>99</v>
      </c>
      <c r="C28" s="58" t="s">
        <v>0</v>
      </c>
      <c r="D28" s="59" t="s">
        <v>0</v>
      </c>
      <c r="E28" s="60" t="s">
        <v>0</v>
      </c>
      <c r="F28" s="61" t="s">
        <v>0</v>
      </c>
      <c r="G28" s="58" t="s">
        <v>0</v>
      </c>
      <c r="H28" s="59" t="s">
        <v>0</v>
      </c>
      <c r="I28" s="60" t="s">
        <v>0</v>
      </c>
      <c r="J28" s="61" t="s">
        <v>0</v>
      </c>
      <c r="K28" s="62" t="s">
        <v>0</v>
      </c>
      <c r="L28" s="63" t="s">
        <v>0</v>
      </c>
      <c r="M28" s="64" t="s">
        <v>0</v>
      </c>
    </row>
    <row r="29" spans="1:13" s="45" customFormat="1" ht="18" customHeight="1" x14ac:dyDescent="0.15">
      <c r="A29" s="271"/>
      <c r="B29" s="254" t="s">
        <v>153</v>
      </c>
      <c r="C29" s="268">
        <v>88</v>
      </c>
      <c r="D29" s="267">
        <v>0</v>
      </c>
      <c r="E29" s="270" t="e">
        <v>#DIV/0!</v>
      </c>
      <c r="F29" s="269">
        <v>88</v>
      </c>
      <c r="G29" s="268">
        <v>90</v>
      </c>
      <c r="H29" s="267">
        <v>0</v>
      </c>
      <c r="I29" s="262" t="e">
        <v>#DIV/0!</v>
      </c>
      <c r="J29" s="261">
        <v>90</v>
      </c>
      <c r="K29" s="266">
        <v>0.97777777777777775</v>
      </c>
      <c r="L29" s="247" t="s">
        <v>0</v>
      </c>
      <c r="M29" s="265" t="e">
        <v>#VALUE!</v>
      </c>
    </row>
    <row r="30" spans="1:13" ht="18" customHeight="1" x14ac:dyDescent="0.4">
      <c r="A30" s="208" t="s">
        <v>158</v>
      </c>
      <c r="B30" s="14"/>
      <c r="C30" s="15">
        <v>24874</v>
      </c>
      <c r="D30" s="16">
        <v>26125</v>
      </c>
      <c r="E30" s="17">
        <v>0.95211483253588514</v>
      </c>
      <c r="F30" s="18">
        <v>-1251</v>
      </c>
      <c r="G30" s="15">
        <v>30419</v>
      </c>
      <c r="H30" s="16">
        <v>33290</v>
      </c>
      <c r="I30" s="17">
        <v>0.91375788525082602</v>
      </c>
      <c r="J30" s="18">
        <v>-2871</v>
      </c>
      <c r="K30" s="46">
        <v>0.81771261382688454</v>
      </c>
      <c r="L30" s="47">
        <v>0.7847702012616401</v>
      </c>
      <c r="M30" s="22">
        <v>3.2942412565244439E-2</v>
      </c>
    </row>
    <row r="31" spans="1:13" ht="18" customHeight="1" x14ac:dyDescent="0.4">
      <c r="A31" s="206"/>
      <c r="B31" s="81" t="s">
        <v>157</v>
      </c>
      <c r="C31" s="23">
        <v>0</v>
      </c>
      <c r="D31" s="24">
        <v>0</v>
      </c>
      <c r="E31" s="25" t="e">
        <v>#DIV/0!</v>
      </c>
      <c r="F31" s="26">
        <v>0</v>
      </c>
      <c r="G31" s="23">
        <v>0</v>
      </c>
      <c r="H31" s="24">
        <v>0</v>
      </c>
      <c r="I31" s="25" t="e">
        <v>#DIV/0!</v>
      </c>
      <c r="J31" s="26">
        <v>0</v>
      </c>
      <c r="K31" s="49" t="s">
        <v>0</v>
      </c>
      <c r="L31" s="50" t="s">
        <v>0</v>
      </c>
      <c r="M31" s="29" t="e">
        <v>#VALUE!</v>
      </c>
    </row>
    <row r="32" spans="1:13" ht="18" customHeight="1" x14ac:dyDescent="0.4">
      <c r="A32" s="206"/>
      <c r="B32" s="66" t="s">
        <v>156</v>
      </c>
      <c r="C32" s="30">
        <v>2826</v>
      </c>
      <c r="D32" s="207">
        <v>3424</v>
      </c>
      <c r="E32" s="32">
        <v>0.82535046728971961</v>
      </c>
      <c r="F32" s="33">
        <v>-598</v>
      </c>
      <c r="G32" s="30">
        <v>3190</v>
      </c>
      <c r="H32" s="207">
        <v>4835</v>
      </c>
      <c r="I32" s="32">
        <v>0.65977249224405377</v>
      </c>
      <c r="J32" s="33">
        <v>-1645</v>
      </c>
      <c r="K32" s="34">
        <v>0.88589341692789969</v>
      </c>
      <c r="L32" s="35">
        <v>0.70816959669079627</v>
      </c>
      <c r="M32" s="36">
        <v>0.17772382023710342</v>
      </c>
    </row>
    <row r="33" spans="1:13" ht="18" customHeight="1" x14ac:dyDescent="0.4">
      <c r="A33" s="206"/>
      <c r="B33" s="66" t="s">
        <v>155</v>
      </c>
      <c r="C33" s="30">
        <v>568</v>
      </c>
      <c r="D33" s="31">
        <v>666</v>
      </c>
      <c r="E33" s="32">
        <v>0.85285285285285284</v>
      </c>
      <c r="F33" s="33">
        <v>-98</v>
      </c>
      <c r="G33" s="30">
        <v>929</v>
      </c>
      <c r="H33" s="31">
        <v>979</v>
      </c>
      <c r="I33" s="32">
        <v>0.94892747701736468</v>
      </c>
      <c r="J33" s="33">
        <v>-50</v>
      </c>
      <c r="K33" s="34">
        <v>0.61141011840688908</v>
      </c>
      <c r="L33" s="35">
        <v>0.68028600612870271</v>
      </c>
      <c r="M33" s="36">
        <v>-6.8875887721813633E-2</v>
      </c>
    </row>
    <row r="34" spans="1:13" ht="18" customHeight="1" x14ac:dyDescent="0.4">
      <c r="A34" s="206"/>
      <c r="B34" s="66" t="s">
        <v>154</v>
      </c>
      <c r="C34" s="30">
        <v>19799</v>
      </c>
      <c r="D34" s="31">
        <v>20819</v>
      </c>
      <c r="E34" s="32">
        <v>0.95100629232912248</v>
      </c>
      <c r="F34" s="33">
        <v>-1020</v>
      </c>
      <c r="G34" s="30">
        <v>24422</v>
      </c>
      <c r="H34" s="31">
        <v>25690</v>
      </c>
      <c r="I34" s="32">
        <v>0.95064227325807704</v>
      </c>
      <c r="J34" s="33">
        <v>-1268</v>
      </c>
      <c r="K34" s="34">
        <v>0.81070346408975513</v>
      </c>
      <c r="L34" s="35">
        <v>0.81039314908524718</v>
      </c>
      <c r="M34" s="36">
        <v>3.1031500450795502E-4</v>
      </c>
    </row>
    <row r="35" spans="1:13" ht="18" customHeight="1" x14ac:dyDescent="0.4">
      <c r="A35" s="206"/>
      <c r="B35" s="66" t="s">
        <v>153</v>
      </c>
      <c r="C35" s="30">
        <v>1681</v>
      </c>
      <c r="D35" s="31">
        <v>1216</v>
      </c>
      <c r="E35" s="32">
        <v>1.3824013157894737</v>
      </c>
      <c r="F35" s="33">
        <v>465</v>
      </c>
      <c r="G35" s="30">
        <v>1878</v>
      </c>
      <c r="H35" s="31">
        <v>1786</v>
      </c>
      <c r="I35" s="32">
        <v>1.051511758118701</v>
      </c>
      <c r="J35" s="33">
        <v>92</v>
      </c>
      <c r="K35" s="34">
        <v>0.89510117145899892</v>
      </c>
      <c r="L35" s="35">
        <v>0.68085106382978722</v>
      </c>
      <c r="M35" s="36">
        <v>0.21425010762921171</v>
      </c>
    </row>
    <row r="36" spans="1:13" s="45" customFormat="1" ht="18" customHeight="1" x14ac:dyDescent="0.15">
      <c r="A36" s="37"/>
      <c r="B36" s="57" t="s">
        <v>99</v>
      </c>
      <c r="C36" s="58" t="s">
        <v>0</v>
      </c>
      <c r="D36" s="59" t="s">
        <v>0</v>
      </c>
      <c r="E36" s="60" t="s">
        <v>0</v>
      </c>
      <c r="F36" s="61" t="s">
        <v>0</v>
      </c>
      <c r="G36" s="58" t="s">
        <v>0</v>
      </c>
      <c r="H36" s="59" t="s">
        <v>0</v>
      </c>
      <c r="I36" s="60" t="s">
        <v>0</v>
      </c>
      <c r="J36" s="61" t="s">
        <v>0</v>
      </c>
      <c r="K36" s="62" t="s">
        <v>0</v>
      </c>
      <c r="L36" s="63" t="s">
        <v>0</v>
      </c>
      <c r="M36" s="64" t="s">
        <v>0</v>
      </c>
    </row>
    <row r="37" spans="1:13" s="45" customFormat="1" ht="18" customHeight="1" thickBot="1" x14ac:dyDescent="0.2">
      <c r="A37" s="51"/>
      <c r="B37" s="52" t="s">
        <v>152</v>
      </c>
      <c r="C37" s="53" t="s">
        <v>0</v>
      </c>
      <c r="D37" s="39" t="s">
        <v>0</v>
      </c>
      <c r="E37" s="40" t="s">
        <v>0</v>
      </c>
      <c r="F37" s="41" t="s">
        <v>0</v>
      </c>
      <c r="G37" s="53" t="s">
        <v>0</v>
      </c>
      <c r="H37" s="39" t="s">
        <v>0</v>
      </c>
      <c r="I37" s="40" t="s">
        <v>0</v>
      </c>
      <c r="J37" s="41" t="s">
        <v>0</v>
      </c>
      <c r="K37" s="67" t="s">
        <v>0</v>
      </c>
      <c r="L37" s="68" t="s">
        <v>0</v>
      </c>
      <c r="M37" s="69" t="s">
        <v>0</v>
      </c>
    </row>
    <row r="38" spans="1:13" x14ac:dyDescent="0.4">
      <c r="C38" s="203"/>
      <c r="G38" s="203"/>
    </row>
    <row r="39" spans="1:13" x14ac:dyDescent="0.4">
      <c r="C39" s="203"/>
      <c r="G39" s="203"/>
    </row>
    <row r="40" spans="1:13" x14ac:dyDescent="0.4">
      <c r="C40" s="203"/>
      <c r="G40" s="71"/>
    </row>
    <row r="41" spans="1:13" x14ac:dyDescent="0.4">
      <c r="C41" s="203"/>
      <c r="G41" s="203"/>
    </row>
    <row r="42" spans="1:13" x14ac:dyDescent="0.4">
      <c r="C42" s="203"/>
      <c r="G42" s="203"/>
    </row>
    <row r="43" spans="1:13" x14ac:dyDescent="0.4">
      <c r="C43" s="203"/>
      <c r="G43" s="203"/>
    </row>
    <row r="44" spans="1:13" x14ac:dyDescent="0.4">
      <c r="C44" s="203"/>
      <c r="G44" s="203"/>
    </row>
    <row r="45" spans="1:13" x14ac:dyDescent="0.4">
      <c r="C45" s="203"/>
      <c r="G45" s="203"/>
    </row>
    <row r="46" spans="1:13" x14ac:dyDescent="0.4">
      <c r="C46" s="203"/>
      <c r="G46" s="203"/>
    </row>
    <row r="47" spans="1:13" x14ac:dyDescent="0.4">
      <c r="C47" s="203"/>
      <c r="G47" s="203"/>
    </row>
    <row r="48" spans="1:13" x14ac:dyDescent="0.4">
      <c r="C48" s="203"/>
      <c r="G48" s="203"/>
    </row>
    <row r="49" spans="3:7" x14ac:dyDescent="0.4">
      <c r="C49" s="203"/>
      <c r="G49" s="203"/>
    </row>
    <row r="50" spans="3:7" x14ac:dyDescent="0.4">
      <c r="C50" s="203"/>
      <c r="G50" s="203"/>
    </row>
    <row r="51" spans="3:7" x14ac:dyDescent="0.4">
      <c r="C51" s="203"/>
      <c r="G51" s="203"/>
    </row>
    <row r="52" spans="3:7" x14ac:dyDescent="0.4">
      <c r="C52" s="203"/>
      <c r="G52" s="203"/>
    </row>
    <row r="53" spans="3:7" x14ac:dyDescent="0.4">
      <c r="C53" s="203"/>
      <c r="G53" s="203"/>
    </row>
    <row r="54" spans="3:7" x14ac:dyDescent="0.4">
      <c r="C54" s="203"/>
      <c r="G54" s="203"/>
    </row>
    <row r="55" spans="3:7" x14ac:dyDescent="0.4">
      <c r="C55" s="203"/>
      <c r="G55" s="203"/>
    </row>
    <row r="56" spans="3:7" x14ac:dyDescent="0.4">
      <c r="C56" s="203"/>
      <c r="G56" s="203"/>
    </row>
    <row r="57" spans="3:7" x14ac:dyDescent="0.4">
      <c r="C57" s="203"/>
      <c r="G57" s="203"/>
    </row>
    <row r="58" spans="3:7" x14ac:dyDescent="0.4">
      <c r="C58" s="203"/>
      <c r="G58" s="203"/>
    </row>
    <row r="59" spans="3:7" x14ac:dyDescent="0.4">
      <c r="C59" s="203"/>
      <c r="G59" s="203"/>
    </row>
    <row r="60" spans="3:7" x14ac:dyDescent="0.4">
      <c r="C60" s="203"/>
      <c r="G60" s="203"/>
    </row>
    <row r="61" spans="3:7" x14ac:dyDescent="0.4">
      <c r="C61" s="203"/>
      <c r="G61" s="203"/>
    </row>
    <row r="62" spans="3:7" x14ac:dyDescent="0.4">
      <c r="C62" s="203"/>
      <c r="G62" s="203"/>
    </row>
    <row r="63" spans="3:7" x14ac:dyDescent="0.4">
      <c r="C63" s="203"/>
      <c r="G63" s="203"/>
    </row>
    <row r="64" spans="3:7" x14ac:dyDescent="0.4">
      <c r="C64" s="203"/>
      <c r="G64" s="203"/>
    </row>
    <row r="65" spans="3:7" x14ac:dyDescent="0.4">
      <c r="C65" s="203"/>
      <c r="G65" s="203"/>
    </row>
    <row r="66" spans="3:7" x14ac:dyDescent="0.4">
      <c r="C66" s="203"/>
      <c r="G66" s="203"/>
    </row>
    <row r="67" spans="3:7" x14ac:dyDescent="0.4">
      <c r="C67" s="203"/>
      <c r="G67" s="203"/>
    </row>
    <row r="68" spans="3:7" x14ac:dyDescent="0.4">
      <c r="C68" s="203"/>
      <c r="G68" s="203"/>
    </row>
    <row r="69" spans="3:7" x14ac:dyDescent="0.4">
      <c r="C69" s="203"/>
      <c r="G69" s="203"/>
    </row>
    <row r="70" spans="3:7" x14ac:dyDescent="0.4">
      <c r="C70" s="203"/>
      <c r="G70" s="203"/>
    </row>
    <row r="71" spans="3:7" x14ac:dyDescent="0.4">
      <c r="C71" s="203"/>
      <c r="G71" s="203"/>
    </row>
    <row r="72" spans="3:7" x14ac:dyDescent="0.4">
      <c r="C72" s="203"/>
      <c r="G72" s="203"/>
    </row>
    <row r="73" spans="3:7" x14ac:dyDescent="0.4">
      <c r="C73" s="203"/>
      <c r="G73" s="203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26'!A1" display="'h26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97</vt:i4>
      </vt:variant>
      <vt:variant>
        <vt:lpstr>名前付き一覧</vt:lpstr>
      </vt:variant>
      <vt:variant>
        <vt:i4>96</vt:i4>
      </vt:variant>
    </vt:vector>
  </HeadingPairs>
  <TitlesOfParts>
    <vt:vector size="193" baseType="lpstr">
      <vt:lpstr>h26</vt:lpstr>
      <vt:lpstr>４月（月間）</vt:lpstr>
      <vt:lpstr>４月（上旬）</vt:lpstr>
      <vt:lpstr>４月（中旬）</vt:lpstr>
      <vt:lpstr>４月（下旬）</vt:lpstr>
      <vt:lpstr>４月月間</vt:lpstr>
      <vt:lpstr>４月上旬</vt:lpstr>
      <vt:lpstr>４月中旬</vt:lpstr>
      <vt:lpstr>４月下旬</vt:lpstr>
      <vt:lpstr>５月（月間）</vt:lpstr>
      <vt:lpstr>５月（上旬）</vt:lpstr>
      <vt:lpstr>５月（中旬）</vt:lpstr>
      <vt:lpstr>５月（下旬）</vt:lpstr>
      <vt:lpstr>５月月間</vt:lpstr>
      <vt:lpstr>５月上旬</vt:lpstr>
      <vt:lpstr>５月中旬</vt:lpstr>
      <vt:lpstr>５月下旬</vt:lpstr>
      <vt:lpstr>６月（月間）</vt:lpstr>
      <vt:lpstr>６月（上旬）</vt:lpstr>
      <vt:lpstr>６月（中旬）</vt:lpstr>
      <vt:lpstr>６月（下旬）</vt:lpstr>
      <vt:lpstr>６月月間</vt:lpstr>
      <vt:lpstr>６月上旬</vt:lpstr>
      <vt:lpstr>６月中旬</vt:lpstr>
      <vt:lpstr>６月下旬</vt:lpstr>
      <vt:lpstr>７月（月間）</vt:lpstr>
      <vt:lpstr>７月（上旬）</vt:lpstr>
      <vt:lpstr>７月（中旬）</vt:lpstr>
      <vt:lpstr>７月（下旬）</vt:lpstr>
      <vt:lpstr>７月月間</vt:lpstr>
      <vt:lpstr>７月上旬</vt:lpstr>
      <vt:lpstr>７月中旬</vt:lpstr>
      <vt:lpstr>７月下旬</vt:lpstr>
      <vt:lpstr>８月（月間）</vt:lpstr>
      <vt:lpstr>８月（上旬）</vt:lpstr>
      <vt:lpstr>８月（中旬）</vt:lpstr>
      <vt:lpstr>８月（下旬）</vt:lpstr>
      <vt:lpstr>８月月間</vt:lpstr>
      <vt:lpstr>８月上旬</vt:lpstr>
      <vt:lpstr>８月中旬</vt:lpstr>
      <vt:lpstr>８月下旬</vt:lpstr>
      <vt:lpstr>９月（月間）</vt:lpstr>
      <vt:lpstr>９月（上旬）</vt:lpstr>
      <vt:lpstr>９月（中旬）</vt:lpstr>
      <vt:lpstr>９月（下旬）</vt:lpstr>
      <vt:lpstr>９月月間</vt:lpstr>
      <vt:lpstr>９月上旬</vt:lpstr>
      <vt:lpstr>９月中旬</vt:lpstr>
      <vt:lpstr>９月下旬</vt:lpstr>
      <vt:lpstr>10月（月間）</vt:lpstr>
      <vt:lpstr>10月（上旬）</vt:lpstr>
      <vt:lpstr>10月（中旬）</vt:lpstr>
      <vt:lpstr>10月（下旬）</vt:lpstr>
      <vt:lpstr>10月月間</vt:lpstr>
      <vt:lpstr>10月上旬</vt:lpstr>
      <vt:lpstr>10月中旬</vt:lpstr>
      <vt:lpstr>10月下旬</vt:lpstr>
      <vt:lpstr>11月（月間）</vt:lpstr>
      <vt:lpstr>11月（上旬）</vt:lpstr>
      <vt:lpstr>11月（中旬）</vt:lpstr>
      <vt:lpstr>11月（下旬）</vt:lpstr>
      <vt:lpstr>11月月間</vt:lpstr>
      <vt:lpstr>11月上旬</vt:lpstr>
      <vt:lpstr>11月中旬</vt:lpstr>
      <vt:lpstr>11月下旬</vt:lpstr>
      <vt:lpstr>12月（月間）</vt:lpstr>
      <vt:lpstr>12月（上旬）</vt:lpstr>
      <vt:lpstr>12月（中旬）</vt:lpstr>
      <vt:lpstr>12月（下旬）</vt:lpstr>
      <vt:lpstr>12月月間</vt:lpstr>
      <vt:lpstr>12月上旬</vt:lpstr>
      <vt:lpstr>12月中旬</vt:lpstr>
      <vt:lpstr>12月下旬</vt:lpstr>
      <vt:lpstr>１月（月間）</vt:lpstr>
      <vt:lpstr>１月（上旬）</vt:lpstr>
      <vt:lpstr>１月（中旬）</vt:lpstr>
      <vt:lpstr>１月（下旬）</vt:lpstr>
      <vt:lpstr>１月月間</vt:lpstr>
      <vt:lpstr>１月上旬</vt:lpstr>
      <vt:lpstr>１月中旬</vt:lpstr>
      <vt:lpstr>１月下旬</vt:lpstr>
      <vt:lpstr>２月（月間）</vt:lpstr>
      <vt:lpstr>２月（上旬）</vt:lpstr>
      <vt:lpstr>２月（中旬）</vt:lpstr>
      <vt:lpstr>２月（下旬）</vt:lpstr>
      <vt:lpstr>２月月間</vt:lpstr>
      <vt:lpstr>２月上旬</vt:lpstr>
      <vt:lpstr>２月中旬</vt:lpstr>
      <vt:lpstr>２月下旬</vt:lpstr>
      <vt:lpstr>３月（月間）</vt:lpstr>
      <vt:lpstr>３月（上旬）</vt:lpstr>
      <vt:lpstr>３月（中旬）</vt:lpstr>
      <vt:lpstr>３月（下旬）</vt:lpstr>
      <vt:lpstr>３月月間</vt:lpstr>
      <vt:lpstr>３月上旬</vt:lpstr>
      <vt:lpstr>３月中旬</vt:lpstr>
      <vt:lpstr>３月下旬</vt:lpstr>
      <vt:lpstr>'10月下旬'!Print_Area</vt:lpstr>
      <vt:lpstr>'10月月間'!Print_Area</vt:lpstr>
      <vt:lpstr>'10月上旬'!Print_Area</vt:lpstr>
      <vt:lpstr>'10月中旬'!Print_Area</vt:lpstr>
      <vt:lpstr>'11月下旬'!Print_Area</vt:lpstr>
      <vt:lpstr>'11月月間'!Print_Area</vt:lpstr>
      <vt:lpstr>'11月上旬'!Print_Area</vt:lpstr>
      <vt:lpstr>'11月中旬'!Print_Area</vt:lpstr>
      <vt:lpstr>'12月下旬'!Print_Area</vt:lpstr>
      <vt:lpstr>'12月月間'!Print_Area</vt:lpstr>
      <vt:lpstr>'12月上旬'!Print_Area</vt:lpstr>
      <vt:lpstr>'12月中旬'!Print_Area</vt:lpstr>
      <vt:lpstr>'１月下旬'!Print_Area</vt:lpstr>
      <vt:lpstr>'１月月間'!Print_Area</vt:lpstr>
      <vt:lpstr>'１月上旬'!Print_Area</vt:lpstr>
      <vt:lpstr>'１月中旬'!Print_Area</vt:lpstr>
      <vt:lpstr>'２月下旬'!Print_Area</vt:lpstr>
      <vt:lpstr>'２月月間'!Print_Area</vt:lpstr>
      <vt:lpstr>'２月上旬'!Print_Area</vt:lpstr>
      <vt:lpstr>'２月中旬'!Print_Area</vt:lpstr>
      <vt:lpstr>'３月下旬'!Print_Area</vt:lpstr>
      <vt:lpstr>'３月月間'!Print_Area</vt:lpstr>
      <vt:lpstr>'３月上旬'!Print_Area</vt:lpstr>
      <vt:lpstr>'３月中旬'!Print_Area</vt:lpstr>
      <vt:lpstr>'４月下旬'!Print_Area</vt:lpstr>
      <vt:lpstr>'４月月間'!Print_Area</vt:lpstr>
      <vt:lpstr>'４月上旬'!Print_Area</vt:lpstr>
      <vt:lpstr>'４月中旬'!Print_Area</vt:lpstr>
      <vt:lpstr>'５月下旬'!Print_Area</vt:lpstr>
      <vt:lpstr>'５月月間'!Print_Area</vt:lpstr>
      <vt:lpstr>'５月上旬'!Print_Area</vt:lpstr>
      <vt:lpstr>'５月中旬'!Print_Area</vt:lpstr>
      <vt:lpstr>'６月下旬'!Print_Area</vt:lpstr>
      <vt:lpstr>'６月月間'!Print_Area</vt:lpstr>
      <vt:lpstr>'６月上旬'!Print_Area</vt:lpstr>
      <vt:lpstr>'６月中旬'!Print_Area</vt:lpstr>
      <vt:lpstr>'７月下旬'!Print_Area</vt:lpstr>
      <vt:lpstr>'７月月間'!Print_Area</vt:lpstr>
      <vt:lpstr>'７月上旬'!Print_Area</vt:lpstr>
      <vt:lpstr>'７月中旬'!Print_Area</vt:lpstr>
      <vt:lpstr>'８月下旬'!Print_Area</vt:lpstr>
      <vt:lpstr>'８月月間'!Print_Area</vt:lpstr>
      <vt:lpstr>'８月上旬'!Print_Area</vt:lpstr>
      <vt:lpstr>'８月中旬'!Print_Area</vt:lpstr>
      <vt:lpstr>'９月下旬'!Print_Area</vt:lpstr>
      <vt:lpstr>'９月月間'!Print_Area</vt:lpstr>
      <vt:lpstr>'９月上旬'!Print_Area</vt:lpstr>
      <vt:lpstr>'９月中旬'!Print_Area</vt:lpstr>
      <vt:lpstr>'10月（下旬）'!Print_Titles</vt:lpstr>
      <vt:lpstr>'10月（月間）'!Print_Titles</vt:lpstr>
      <vt:lpstr>'10月（上旬）'!Print_Titles</vt:lpstr>
      <vt:lpstr>'10月（中旬）'!Print_Titles</vt:lpstr>
      <vt:lpstr>'11月（下旬）'!Print_Titles</vt:lpstr>
      <vt:lpstr>'11月（月間）'!Print_Titles</vt:lpstr>
      <vt:lpstr>'11月（上旬）'!Print_Titles</vt:lpstr>
      <vt:lpstr>'11月（中旬）'!Print_Titles</vt:lpstr>
      <vt:lpstr>'12月（下旬）'!Print_Titles</vt:lpstr>
      <vt:lpstr>'12月（月間）'!Print_Titles</vt:lpstr>
      <vt:lpstr>'12月（上旬）'!Print_Titles</vt:lpstr>
      <vt:lpstr>'12月（中旬）'!Print_Titles</vt:lpstr>
      <vt:lpstr>'１月（下旬）'!Print_Titles</vt:lpstr>
      <vt:lpstr>'１月（月間）'!Print_Titles</vt:lpstr>
      <vt:lpstr>'１月（上旬）'!Print_Titles</vt:lpstr>
      <vt:lpstr>'１月（中旬）'!Print_Titles</vt:lpstr>
      <vt:lpstr>'２月（下旬）'!Print_Titles</vt:lpstr>
      <vt:lpstr>'２月（月間）'!Print_Titles</vt:lpstr>
      <vt:lpstr>'２月（上旬）'!Print_Titles</vt:lpstr>
      <vt:lpstr>'２月（中旬）'!Print_Titles</vt:lpstr>
      <vt:lpstr>'３月（下旬）'!Print_Titles</vt:lpstr>
      <vt:lpstr>'３月（月間）'!Print_Titles</vt:lpstr>
      <vt:lpstr>'３月（上旬）'!Print_Titles</vt:lpstr>
      <vt:lpstr>'３月（中旬）'!Print_Titles</vt:lpstr>
      <vt:lpstr>'４月（下旬）'!Print_Titles</vt:lpstr>
      <vt:lpstr>'４月（月間）'!Print_Titles</vt:lpstr>
      <vt:lpstr>'４月（上旬）'!Print_Titles</vt:lpstr>
      <vt:lpstr>'４月（中旬）'!Print_Titles</vt:lpstr>
      <vt:lpstr>'５月（下旬）'!Print_Titles</vt:lpstr>
      <vt:lpstr>'５月（月間）'!Print_Titles</vt:lpstr>
      <vt:lpstr>'５月（上旬）'!Print_Titles</vt:lpstr>
      <vt:lpstr>'５月（中旬）'!Print_Titles</vt:lpstr>
      <vt:lpstr>'６月（下旬）'!Print_Titles</vt:lpstr>
      <vt:lpstr>'６月（月間）'!Print_Titles</vt:lpstr>
      <vt:lpstr>'６月（上旬）'!Print_Titles</vt:lpstr>
      <vt:lpstr>'６月（中旬）'!Print_Titles</vt:lpstr>
      <vt:lpstr>'７月（下旬）'!Print_Titles</vt:lpstr>
      <vt:lpstr>'７月（月間）'!Print_Titles</vt:lpstr>
      <vt:lpstr>'７月（上旬）'!Print_Titles</vt:lpstr>
      <vt:lpstr>'７月（中旬）'!Print_Titles</vt:lpstr>
      <vt:lpstr>'８月（下旬）'!Print_Titles</vt:lpstr>
      <vt:lpstr>'８月（月間）'!Print_Titles</vt:lpstr>
      <vt:lpstr>'８月（上旬）'!Print_Titles</vt:lpstr>
      <vt:lpstr>'８月（中旬）'!Print_Titles</vt:lpstr>
      <vt:lpstr>'９月（下旬）'!Print_Titles</vt:lpstr>
      <vt:lpstr>'９月（月間）'!Print_Titles</vt:lpstr>
      <vt:lpstr>'９月（上旬）'!Print_Titles</vt:lpstr>
      <vt:lpstr>'９月（中旬）'!Print_Titles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2024-01-10T02:51:17Z</dcterms:modified>
</cp:coreProperties>
</file>