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5" windowWidth="20475" windowHeight="4560"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U63" i="11" l="1"/>
  <c r="AP63" i="11"/>
  <c r="AU88" i="11"/>
  <c r="AP88" i="11"/>
  <c r="AF88" i="11"/>
  <c r="AP23" i="11"/>
  <c r="AA23" i="11"/>
  <c r="V23" i="11"/>
  <c r="Q23"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C34" i="9"/>
  <c r="C35"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W34" i="9" l="1"/>
  <c r="BW35" i="9" s="1"/>
  <c r="BW36" i="9" s="1"/>
  <c r="BW37" i="9" s="1"/>
  <c r="BW38" i="9" s="1"/>
  <c r="BW39" i="9" s="1"/>
  <c r="BW40" i="9" s="1"/>
  <c r="BW41" i="9" s="1"/>
  <c r="BW42" i="9" s="1"/>
  <c r="CO34" i="9"/>
  <c r="CO35" i="9" s="1"/>
  <c r="CO36" i="9" s="1"/>
</calcChain>
</file>

<file path=xl/sharedStrings.xml><?xml version="1.0" encoding="utf-8"?>
<sst xmlns="http://schemas.openxmlformats.org/spreadsheetml/2006/main" count="1046" uniqueCount="565">
  <si>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</si>
  <si>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</si>
  <si>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</si>
  <si>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</si>
  <si>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</si>
  <si>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</si>
  <si>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</si>
  <si>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</si>
  <si>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</si>
  <si>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</si>
  <si>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</si>
  <si>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</si>
  <si>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</si>
  <si>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</si>
  <si>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</si>
  <si>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</si>
  <si>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</si>
  <si>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</si>
  <si>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</si>
  <si>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</si>
  <si>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</si>
  <si>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</si>
  <si>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</si>
  <si>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</si>
  <si>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</si>
  <si>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</si>
  <si>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</si>
  <si>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</si>
  <si>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</si>
  <si>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</si>
  <si>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</si>
  <si>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</si>
  <si>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</si>
  <si>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</si>
  <si>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</si>
  <si>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</si>
  <si>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</si>
  <si>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</si>
  <si>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</si>
  <si>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</si>
  <si>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</si>
  <si>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</si>
  <si>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</si>
  <si>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</si>
  <si>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</si>
  <si>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</si>
  <si>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</si>
  <si>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</si>
  <si>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</si>
  <si>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</si>
  <si>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</si>
  <si>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</si>
  <si>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</si>
  <si>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</si>
  <si>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</si>
  <si>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</si>
  <si>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</si>
  <si>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</si>
  <si>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</si>
  <si>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</si>
  <si>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</si>
  <si>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</si>
  <si>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</si>
  <si>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</si>
  <si>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</si>
  <si>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</si>
  <si>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</si>
  <si>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</si>
  <si>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</si>
  <si>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</si>
  <si>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</si>
  <si>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</si>
  <si>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</si>
  <si>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</si>
  <si>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</si>
  <si>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</si>
  <si>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</si>
  <si>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</si>
  <si>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</si>
  <si>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</si>
  <si>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</si>
  <si>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金武町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</si>
  <si>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</si>
  <si>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</si>
  <si>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</si>
  <si>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</si>
  <si>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</si>
  <si>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</si>
  <si>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</si>
  <si>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</si>
  <si>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</si>
  <si>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</si>
  <si>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</si>
  <si>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</si>
  <si>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</si>
  <si>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</si>
  <si>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</si>
  <si>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</si>
  <si>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</si>
  <si>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</si>
  <si>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</si>
  <si>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</si>
  <si>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</si>
  <si>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</si>
  <si>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</si>
  <si>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</si>
  <si>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</si>
  <si>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</si>
  <si>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</si>
  <si>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</si>
  <si>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</si>
  <si>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</si>
  <si>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</si>
  <si>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</si>
  <si>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</si>
  <si>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</si>
  <si>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</si>
  <si>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</si>
  <si>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</si>
  <si>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</si>
  <si>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</si>
  <si>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</si>
  <si>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</si>
  <si>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</si>
  <si>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</si>
  <si>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</si>
  <si>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</si>
  <si>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</si>
  <si>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</si>
  <si>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</si>
  <si>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</si>
  <si>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</si>
  <si>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</si>
  <si>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</si>
  <si>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</si>
  <si>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</si>
  <si>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</si>
  <si>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</si>
  <si>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</si>
  <si>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</si>
  <si>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</si>
  <si>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</si>
  <si>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</si>
  <si>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</si>
  <si>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</si>
  <si>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</si>
  <si>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</si>
  <si>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</si>
  <si>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</si>
  <si>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</si>
  <si>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</si>
  <si>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</si>
  <si>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</si>
  <si>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</si>
  <si>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</si>
  <si>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</si>
  <si>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</si>
  <si>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</si>
  <si>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</si>
  <si>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</si>
  <si>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</si>
  <si>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</si>
  <si>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</si>
  <si>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</si>
  <si>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</si>
  <si>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</si>
  <si>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</si>
  <si>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</si>
  <si>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</si>
  <si>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</si>
  <si>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</si>
  <si>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</si>
  <si>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</si>
  <si>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</si>
  <si>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</si>
  <si>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</si>
  <si>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</si>
  <si>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</si>
  <si>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</si>
  <si>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</si>
  <si>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</si>
  <si>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</si>
  <si>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</si>
  <si>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</si>
  <si>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</si>
  <si>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</si>
  <si>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</si>
  <si>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</si>
  <si>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</si>
  <si>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</si>
  <si>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沖縄県金武町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</si>
  <si>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</si>
  <si>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</si>
  <si>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</si>
  <si>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</si>
  <si>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</si>
  <si>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</si>
  <si>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</si>
  <si>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</si>
  <si>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</si>
  <si>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</si>
  <si>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</si>
  <si>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</si>
  <si>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</si>
  <si>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</si>
  <si>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</si>
  <si>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</si>
  <si>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</si>
  <si>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</si>
  <si>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</si>
  <si>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</si>
  <si>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</si>
  <si>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</si>
  <si>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</si>
  <si>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</si>
  <si>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</si>
  <si>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</si>
  <si>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</si>
  <si>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</si>
  <si>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</si>
  <si>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</si>
  <si>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</si>
  <si>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</si>
  <si>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</si>
  <si>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</si>
  <si>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</si>
  <si>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</si>
  <si>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</si>
  <si>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</si>
  <si>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</si>
  <si>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</si>
  <si>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</si>
  <si>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</si>
  <si>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</si>
  <si>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</si>
  <si>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</si>
  <si>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</si>
  <si>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</si>
  <si>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</si>
  <si>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</si>
  <si>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</si>
  <si>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</si>
  <si>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</si>
  <si>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</si>
  <si>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</si>
  <si>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</si>
  <si>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</si>
  <si>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</si>
  <si>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</si>
  <si>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</si>
  <si>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</si>
  <si>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</si>
  <si>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</si>
  <si>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</si>
  <si>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</si>
  <si>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</si>
  <si>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</si>
  <si>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</si>
  <si>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</si>
  <si>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</si>
  <si>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</si>
  <si>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</si>
  <si>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</si>
  <si>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</si>
  <si>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</si>
  <si>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</si>
  <si>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</si>
  <si>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</si>
  <si>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</si>
  <si>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</si>
  <si>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</si>
  <si>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</si>
  <si>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</si>
  <si>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</si>
  <si>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</si>
  <si>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</si>
  <si>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</si>
  <si>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</si>
  <si>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</si>
  <si>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</si>
  <si>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</si>
  <si>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</si>
  <si>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</si>
  <si>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</si>
  <si>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</si>
  <si>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</si>
  <si>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</si>
  <si>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</si>
  <si>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</si>
  <si>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</si>
  <si>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</si>
  <si>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</si>
  <si>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</si>
  <si>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</si>
  <si>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</si>
  <si>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</si>
  <si>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</si>
  <si>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</si>
  <si>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</si>
  <si>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</si>
  <si>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</si>
  <si>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</si>
  <si>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</si>
  <si>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</si>
  <si>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</si>
  <si>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</si>
  <si>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</si>
  <si>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</si>
  <si>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</si>
  <si>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</si>
  <si>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</si>
  <si>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</si>
  <si>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</si>
  <si>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</si>
  <si>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</si>
  <si>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</si>
  <si>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</si>
  <si>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</si>
  <si>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</si>
  <si>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</si>
  <si>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</si>
  <si>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</si>
  <si>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</si>
  <si>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</si>
  <si>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</si>
  <si>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</si>
  <si>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</si>
  <si>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</si>
  <si>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</si>
  <si>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</si>
  <si>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</si>
  <si>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</si>
  <si>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</si>
  <si>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</si>
  <si>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</si>
  <si>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</si>
  <si>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</si>
  <si>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</si>
  <si>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沖縄県金武町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</si>
  <si>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</si>
  <si>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</si>
  <si>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</si>
  <si>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</si>
  <si>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</si>
  <si>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</si>
  <si>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</si>
  <si>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</si>
  <si>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</si>
  <si>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</si>
  <si>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</si>
  <si>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</si>
  <si>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</si>
  <si>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</si>
  <si>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</si>
  <si>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</si>
  <si>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</si>
  <si>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</si>
  <si>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</si>
  <si>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</si>
  <si>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有線放送電話事業特別会計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</si>
  <si>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</si>
  <si>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</si>
  <si>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</si>
  <si>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</si>
  <si>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</si>
  <si>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</si>
  <si>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</si>
  <si>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</si>
  <si>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</si>
  <si>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</si>
  <si>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</si>
  <si>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</si>
  <si>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</si>
  <si>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</si>
  <si>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</si>
  <si>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</si>
  <si>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金武町水道事業会計</t>
    <phoneticPr fontId="5"/>
  </si>
  <si>
    <t>法適用企業</t>
    <phoneticPr fontId="5"/>
  </si>
  <si>
    <t>金武町下水道事業特別会計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</si>
  <si>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</si>
  <si>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</si>
  <si>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</si>
  <si>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</si>
  <si>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</si>
  <si>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</si>
  <si>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</si>
  <si>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</si>
  <si>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</si>
  <si>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</si>
  <si>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</si>
  <si>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</si>
  <si>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</si>
  <si>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</si>
  <si>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</si>
  <si>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</si>
  <si>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</si>
  <si>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</si>
  <si>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</si>
  <si>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</si>
  <si>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</si>
  <si>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</si>
  <si>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</si>
  <si>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</si>
  <si>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</si>
  <si>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</si>
  <si>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</si>
  <si>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</si>
  <si>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</si>
  <si>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</si>
  <si>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</si>
  <si>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</si>
  <si>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</si>
  <si>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</si>
  <si>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</si>
  <si>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</si>
  <si>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</si>
  <si>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</si>
  <si>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</si>
  <si>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</si>
  <si>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</si>
  <si>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</si>
  <si>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</si>
  <si>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</si>
  <si>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</si>
  <si>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</si>
  <si>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</si>
  <si>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</si>
  <si>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</si>
  <si>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</si>
  <si>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</si>
  <si>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</si>
  <si>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</si>
  <si>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</si>
  <si>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</si>
  <si>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</si>
  <si>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</si>
  <si>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</si>
  <si>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</si>
  <si>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金武町水道事業会計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</si>
  <si>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</si>
  <si>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</si>
  <si>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</si>
  <si>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</si>
  <si>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</si>
  <si>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</si>
  <si>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</si>
  <si>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</si>
  <si>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</si>
  <si>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</si>
  <si>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</si>
  <si>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</si>
  <si>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</si>
  <si>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</si>
  <si>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</si>
  <si>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</si>
  <si>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</si>
  <si>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</si>
  <si>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</si>
  <si>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</si>
  <si>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</si>
  <si>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</si>
  <si>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</si>
  <si>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</si>
  <si>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</si>
  <si>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</si>
  <si>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</si>
  <si>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</si>
  <si>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</si>
  <si>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</si>
  <si>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</si>
  <si>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</si>
  <si>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</si>
  <si>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</si>
  <si>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</si>
  <si>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</si>
  <si>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</si>
  <si>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</si>
  <si>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</si>
  <si>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</si>
  <si>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</si>
  <si>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</si>
  <si>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</si>
  <si>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</si>
  <si>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</si>
  <si>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</si>
  <si>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</si>
  <si>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</si>
  <si>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</si>
  <si>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</si>
  <si>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</si>
  <si>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</si>
  <si>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</si>
  <si>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</si>
  <si>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</si>
  <si>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</si>
  <si>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</si>
  <si>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</si>
  <si>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</si>
  <si>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</si>
  <si>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</si>
  <si>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</si>
  <si>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</si>
  <si>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</si>
  <si>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</si>
  <si>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</si>
  <si>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</si>
  <si>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</si>
  <si>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</si>
  <si>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</si>
  <si>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</si>
  <si>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</si>
  <si>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</si>
  <si>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</si>
  <si>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</si>
  <si>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</si>
  <si>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</si>
  <si>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</si>
  <si>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</si>
  <si>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</si>
  <si>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</si>
  <si>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</si>
  <si>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</si>
  <si>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</si>
  <si>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</si>
  <si>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</si>
  <si>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</si>
  <si>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</si>
  <si>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13.77</t>
  </si>
  <si>
    <t>▲ 5.49</t>
  </si>
  <si>
    <t>▲ 25.10</t>
  </si>
  <si>
    <t>▲ 1.37</t>
  </si>
  <si>
    <t>金武町水道事業会計</t>
  </si>
  <si>
    <t>一般会計</t>
  </si>
  <si>
    <t>国民健康保険事業特別会計</t>
  </si>
  <si>
    <t>金武町下水道事業特別会計</t>
  </si>
  <si>
    <t>有線放送電話事業特別会計</t>
  </si>
  <si>
    <t>後期高齢者医療特別会計</t>
  </si>
  <si>
    <t>▲ 0.01</t>
  </si>
  <si>
    <t>▲ 0.00</t>
  </si>
  <si>
    <t>その他会計（赤字）</t>
  </si>
  <si>
    <t>その他会計（黒字）</t>
  </si>
  <si>
    <t>北部広域市町村圏事務組合</t>
    <rPh sb="0" eb="2">
      <t>ホクブ</t>
    </rPh>
    <rPh sb="2" eb="4">
      <t>コウイキ</t>
    </rPh>
    <rPh sb="4" eb="7">
      <t>シチョウソン</t>
    </rPh>
    <rPh sb="7" eb="8">
      <t>ケン</t>
    </rPh>
    <rPh sb="8" eb="10">
      <t>ジム</t>
    </rPh>
    <rPh sb="10" eb="12">
      <t>クミアイ</t>
    </rPh>
    <phoneticPr fontId="24"/>
  </si>
  <si>
    <t>沖縄県市町村総合事務組合</t>
    <rPh sb="0" eb="3">
      <t>オキナワケン</t>
    </rPh>
    <rPh sb="3" eb="6">
      <t>シチョウソン</t>
    </rPh>
    <rPh sb="6" eb="8">
      <t>ソウゴウ</t>
    </rPh>
    <rPh sb="8" eb="10">
      <t>ジム</t>
    </rPh>
    <rPh sb="10" eb="12">
      <t>クミアイ</t>
    </rPh>
    <phoneticPr fontId="24"/>
  </si>
  <si>
    <t>金武地区消防衛生組合</t>
    <rPh sb="0" eb="2">
      <t>キン</t>
    </rPh>
    <rPh sb="2" eb="4">
      <t>チク</t>
    </rPh>
    <rPh sb="4" eb="6">
      <t>ショウボウ</t>
    </rPh>
    <rPh sb="6" eb="8">
      <t>エイセイ</t>
    </rPh>
    <rPh sb="8" eb="10">
      <t>クミアイ</t>
    </rPh>
    <phoneticPr fontId="24"/>
  </si>
  <si>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4"/>
  </si>
  <si>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4"/>
  </si>
  <si>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4"/>
  </si>
  <si>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4"/>
  </si>
  <si>
    <t>沖縄県市町村自治会館管理組合</t>
    <rPh sb="0" eb="3">
      <t>オキナワケン</t>
    </rPh>
    <rPh sb="3" eb="6">
      <t>シチョウソン</t>
    </rPh>
    <rPh sb="6" eb="8">
      <t>ジチ</t>
    </rPh>
    <rPh sb="8" eb="10">
      <t>カイカン</t>
    </rPh>
    <rPh sb="10" eb="12">
      <t>カンリ</t>
    </rPh>
    <rPh sb="12" eb="14">
      <t>クミアイ</t>
    </rPh>
    <phoneticPr fontId="24"/>
  </si>
  <si>
    <t>沖縄県町村交通災害共済組合</t>
    <rPh sb="0" eb="3">
      <t>オキナワケン</t>
    </rPh>
    <rPh sb="3" eb="5">
      <t>チョウソン</t>
    </rPh>
    <rPh sb="5" eb="7">
      <t>コウツウ</t>
    </rPh>
    <rPh sb="7" eb="9">
      <t>サイガイ</t>
    </rPh>
    <rPh sb="9" eb="11">
      <t>キョウサイ</t>
    </rPh>
    <rPh sb="11" eb="13">
      <t>クミアイ</t>
    </rPh>
    <phoneticPr fontId="24"/>
  </si>
  <si>
    <t xml:space="preserve">きのこセンター金武 </t>
    <phoneticPr fontId="2"/>
  </si>
  <si>
    <t>金武町特産品加工センター</t>
    <phoneticPr fontId="2"/>
  </si>
  <si>
    <t>金武有機堆肥センター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</si>
  <si>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</si>
  <si>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</si>
  <si>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</si>
  <si>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</si>
  <si>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</si>
  <si>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</si>
  <si>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</si>
  <si>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</si>
  <si>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</si>
  <si>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</si>
  <si>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</si>
  <si>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近年償還を開始した事業が複数あることにより、実質公債費比率が増加しているものの、類似団体と比較して低い状態が続いている。また、将来負担比率についても、償還の終了に伴い起債残高の減少が見込まれることから、良好な状態が続くものと想定される。今後も地方債の新規発行の抑制等、現在の水準の維持に努める。</t>
    <rPh sb="1" eb="3">
      <t>キンネン</t>
    </rPh>
    <rPh sb="3" eb="5">
      <t>ショウカン</t>
    </rPh>
    <rPh sb="6" eb="8">
      <t>カイシ</t>
    </rPh>
    <rPh sb="10" eb="12">
      <t>ジギョウ</t>
    </rPh>
    <rPh sb="13" eb="15">
      <t>フクスウ</t>
    </rPh>
    <rPh sb="23" eb="25">
      <t>ジッシツ</t>
    </rPh>
    <rPh sb="25" eb="28">
      <t>コウサイヒ</t>
    </rPh>
    <rPh sb="28" eb="30">
      <t>ヒリツ</t>
    </rPh>
    <rPh sb="31" eb="33">
      <t>ゾウカ</t>
    </rPh>
    <rPh sb="41" eb="43">
      <t>ルイジ</t>
    </rPh>
    <rPh sb="43" eb="45">
      <t>ダンタイ</t>
    </rPh>
    <rPh sb="46" eb="48">
      <t>ヒカク</t>
    </rPh>
    <rPh sb="50" eb="51">
      <t>ヒク</t>
    </rPh>
    <rPh sb="52" eb="54">
      <t>ジョウタイ</t>
    </rPh>
    <rPh sb="55" eb="56">
      <t>ツヅ</t>
    </rPh>
    <rPh sb="64" eb="66">
      <t>ショウライ</t>
    </rPh>
    <rPh sb="66" eb="68">
      <t>フタン</t>
    </rPh>
    <rPh sb="68" eb="70">
      <t>ヒリツ</t>
    </rPh>
    <rPh sb="76" eb="78">
      <t>ショウカン</t>
    </rPh>
    <rPh sb="79" eb="81">
      <t>シュウリョウ</t>
    </rPh>
    <rPh sb="82" eb="83">
      <t>トモナ</t>
    </rPh>
    <rPh sb="84" eb="86">
      <t>キサイ</t>
    </rPh>
    <rPh sb="86" eb="88">
      <t>ザンダカ</t>
    </rPh>
    <rPh sb="89" eb="91">
      <t>ゲンショウ</t>
    </rPh>
    <rPh sb="92" eb="94">
      <t>ミコ</t>
    </rPh>
    <rPh sb="102" eb="104">
      <t>リョウコウ</t>
    </rPh>
    <rPh sb="105" eb="107">
      <t>ジョウタイ</t>
    </rPh>
    <rPh sb="108" eb="109">
      <t>ツヅ</t>
    </rPh>
    <rPh sb="119" eb="121">
      <t>コンゴ</t>
    </rPh>
    <rPh sb="122" eb="124">
      <t>チホウ</t>
    </rPh>
    <rPh sb="124" eb="125">
      <t>サイ</t>
    </rPh>
    <rPh sb="126" eb="128">
      <t>シンキ</t>
    </rPh>
    <rPh sb="128" eb="130">
      <t>ハッコウ</t>
    </rPh>
    <rPh sb="131" eb="133">
      <t>ヨクセイ</t>
    </rPh>
    <rPh sb="133" eb="134">
      <t>トウ</t>
    </rPh>
    <rPh sb="135" eb="137">
      <t>ゲンザイ</t>
    </rPh>
    <rPh sb="138" eb="140">
      <t>スイジュン</t>
    </rPh>
    <rPh sb="141" eb="143">
      <t>イジ</t>
    </rPh>
    <rPh sb="144" eb="14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</si>
</sst>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310581</c:v>
                </c:pt>
                <c:pt idx="1">
                  <c:v>280766</c:v>
                </c:pt>
                <c:pt idx="2">
                  <c:v>601612</c:v>
                </c:pt>
                <c:pt idx="3">
                  <c:v>269396</c:v>
                </c:pt>
                <c:pt idx="4">
                  <c:v>276896</c:v>
                </c:pt>
              </c:numCache>
            </c:numRef>
          </c:val>
          <c:smooth val="0"/>
        </c:ser>
        <c:dLbls>
          <c:showLegendKey val="0"/>
          <c:showVal val="0"/>
          <c:showCatName val="0"/>
          <c:showSerName val="0"/>
          <c:showPercent val="0"/>
          <c:showBubbleSize val="0"/>
        </c:dLbls>
        <c:marker val="1"/>
        <c:smooth val="0"/>
        <c:axId val="110856064"/>
        <c:axId val="124391424"/>
      </c:lineChart>
      <c:catAx>
        <c:axId val="110856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91424"/>
        <c:crosses val="autoZero"/>
        <c:auto val="1"/>
        <c:lblAlgn val="ctr"/>
        <c:lblOffset val="100"/>
        <c:tickLblSkip val="1"/>
        <c:tickMarkSkip val="1"/>
        <c:noMultiLvlLbl val="0"/>
      </c:catAx>
      <c:valAx>
        <c:axId val="12439142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5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12.65</c:v>
                </c:pt>
                <c:pt idx="1">
                  <c:v>4.3899999999999997</c:v>
                </c:pt>
                <c:pt idx="2">
                  <c:v>9.34</c:v>
                </c:pt>
                <c:pt idx="3">
                  <c:v>4.22</c:v>
                </c:pt>
                <c:pt idx="4">
                  <c:v>8.23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24.72</c:v>
                </c:pt>
                <c:pt idx="1">
                  <c:v>32.99</c:v>
                </c:pt>
                <c:pt idx="2">
                  <c:v>25.96</c:v>
                </c:pt>
                <c:pt idx="3">
                  <c:v>15.36</c:v>
                </c:pt>
                <c:pt idx="4">
                  <c:v>13.89</c:v>
                </c:pt>
              </c:numCache>
            </c:numRef>
          </c:val>
        </c:ser>
        <c:dLbls>
          <c:showLegendKey val="0"/>
          <c:showVal val="0"/>
          <c:showCatName val="0"/>
          <c:showSerName val="0"/>
          <c:showPercent val="0"/>
          <c:showBubbleSize val="0"/>
        </c:dLbls>
        <c:gapWidth val="250"/>
        <c:overlap val="100"/>
        <c:axId val="130409216"/>
        <c:axId val="130411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14.27</c:v>
                </c:pt>
                <c:pt idx="1">
                  <c:v>-13.77</c:v>
                </c:pt>
                <c:pt idx="2">
                  <c:v>-5.49</c:v>
                </c:pt>
                <c:pt idx="3">
                  <c:v>-25.1</c:v>
                </c:pt>
                <c:pt idx="4">
                  <c:v>-1.37</c:v>
                </c:pt>
              </c:numCache>
            </c:numRef>
          </c:val>
          <c:smooth val="0"/>
        </c:ser>
        <c:dLbls>
          <c:showLegendKey val="0"/>
          <c:showVal val="0"/>
          <c:showCatName val="0"/>
          <c:showSerName val="0"/>
          <c:showPercent val="0"/>
          <c:showBubbleSize val="0"/>
        </c:dLbls>
        <c:marker val="1"/>
        <c:smooth val="0"/>
        <c:axId val="130409216"/>
        <c:axId val="130411136"/>
      </c:lineChart>
      <c:catAx>
        <c:axId val="1304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11136"/>
        <c:crosses val="autoZero"/>
        <c:auto val="1"/>
        <c:lblAlgn val="ctr"/>
        <c:lblOffset val="100"/>
        <c:tickLblSkip val="1"/>
        <c:tickMarkSkip val="1"/>
        <c:noMultiLvlLbl val="0"/>
      </c:catAx>
      <c:valAx>
        <c:axId val="13041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0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2.37</c:v>
                </c:pt>
                <c:pt idx="2">
                  <c:v>#N/A</c:v>
                </c:pt>
                <c:pt idx="3">
                  <c:v>2.52</c:v>
                </c:pt>
                <c:pt idx="4">
                  <c:v>#N/A</c:v>
                </c:pt>
                <c:pt idx="5">
                  <c:v>2.37</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0.01</c:v>
                </c:pt>
                <c:pt idx="1">
                  <c:v>#N/A</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有線放送電話事業特別会計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0.05</c:v>
                </c:pt>
                <c:pt idx="4">
                  <c:v>#N/A</c:v>
                </c:pt>
                <c:pt idx="5">
                  <c:v>7.0000000000000007E-2</c:v>
                </c:pt>
                <c:pt idx="6">
                  <c:v>#N/A</c:v>
                </c:pt>
                <c:pt idx="7">
                  <c:v>0.06</c:v>
                </c:pt>
                <c:pt idx="8">
                  <c:v>#N/A</c:v>
                </c:pt>
                <c:pt idx="9">
                  <c:v>0.11</c:v>
                </c:pt>
              </c:numCache>
            </c:numRef>
          </c:val>
        </c:ser>
        <c:ser>
          <c:idx val="6"/>
          <c:order val="6"/>
          <c:tx>
            <c:strRef>
              <c:f>データシート!$A$33</c:f>
              <c:strCache>
                <c:ptCount val="1"/>
                <c:pt idx="0">
                  <c:v>金武町下水道事業特別会計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2.41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3.24</c:v>
                </c:pt>
                <c:pt idx="2">
                  <c:v>#N/A</c:v>
                </c:pt>
                <c:pt idx="3">
                  <c:v>1.4</c:v>
                </c:pt>
                <c:pt idx="4">
                  <c:v>#N/A</c:v>
                </c:pt>
                <c:pt idx="5">
                  <c:v>3.54</c:v>
                </c:pt>
                <c:pt idx="6">
                  <c:v>#N/A</c:v>
                </c:pt>
                <c:pt idx="7">
                  <c:v>2.2599999999999998</c:v>
                </c:pt>
                <c:pt idx="8">
                  <c:v>#N/A</c:v>
                </c:pt>
                <c:pt idx="9">
                  <c:v>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12.62</c:v>
                </c:pt>
                <c:pt idx="2">
                  <c:v>#N/A</c:v>
                </c:pt>
                <c:pt idx="3">
                  <c:v>4.33</c:v>
                </c:pt>
                <c:pt idx="4">
                  <c:v>#N/A</c:v>
                </c:pt>
                <c:pt idx="5">
                  <c:v>9.25</c:v>
                </c:pt>
                <c:pt idx="6">
                  <c:v>#N/A</c:v>
                </c:pt>
                <c:pt idx="7">
                  <c:v>4.1500000000000004</c:v>
                </c:pt>
                <c:pt idx="8">
                  <c:v>#N/A</c:v>
                </c:pt>
                <c:pt idx="9">
                  <c:v>8.1199999999999992</c:v>
                </c:pt>
              </c:numCache>
            </c:numRef>
          </c:val>
        </c:ser>
        <c:ser>
          <c:idx val="9"/>
          <c:order val="9"/>
          <c:tx>
            <c:strRef>
              <c:f>データシート!$A$36</c:f>
              <c:strCache>
                <c:ptCount val="1"/>
                <c:pt idx="0">
                  <c:v>金武町水道事業会計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18.12</c:v>
                </c:pt>
                <c:pt idx="2">
                  <c:v>#N/A</c:v>
                </c:pt>
                <c:pt idx="3">
                  <c:v>19.02</c:v>
                </c:pt>
                <c:pt idx="4">
                  <c:v>#N/A</c:v>
                </c:pt>
                <c:pt idx="5">
                  <c:v>19.34</c:v>
                </c:pt>
                <c:pt idx="6">
                  <c:v>#N/A</c:v>
                </c:pt>
                <c:pt idx="7">
                  <c:v>21.11</c:v>
                </c:pt>
                <c:pt idx="8">
                  <c:v>#N/A</c:v>
                </c:pt>
                <c:pt idx="9">
                  <c:v>20.69</c:v>
                </c:pt>
              </c:numCache>
            </c:numRef>
          </c:val>
        </c:ser>
        <c:dLbls>
          <c:showLegendKey val="0"/>
          <c:showVal val="0"/>
          <c:showCatName val="0"/>
          <c:showSerName val="0"/>
          <c:showPercent val="0"/>
          <c:showBubbleSize val="0"/>
        </c:dLbls>
        <c:gapWidth val="150"/>
        <c:overlap val="100"/>
        <c:axId val="130861312"/>
        <c:axId val="130867200"/>
      </c:barChart>
      <c:catAx>
        <c:axId val="1308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67200"/>
        <c:crosses val="autoZero"/>
        <c:auto val="1"/>
        <c:lblAlgn val="ctr"/>
        <c:lblOffset val="100"/>
        <c:tickLblSkip val="1"/>
        <c:tickMarkSkip val="1"/>
        <c:noMultiLvlLbl val="0"/>
      </c:catAx>
      <c:valAx>
        <c:axId val="13086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6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c:v>
                </c:pt>
                <c:pt idx="5">
                  <c:v>244</c:v>
                </c:pt>
                <c:pt idx="8">
                  <c:v>260</c:v>
                </c:pt>
                <c:pt idx="11">
                  <c:v>278</c:v>
                </c:pt>
                <c:pt idx="14">
                  <c:v>271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20</c:v>
                </c:pt>
                <c:pt idx="6">
                  <c:v>15</c:v>
                </c:pt>
                <c:pt idx="9">
                  <c:v>15</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c:v>
                </c:pt>
                <c:pt idx="3">
                  <c:v>25</c:v>
                </c:pt>
                <c:pt idx="6">
                  <c:v>25</c:v>
                </c:pt>
                <c:pt idx="9">
                  <c:v>1</c:v>
                </c:pt>
                <c:pt idx="12">
                  <c:v>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284</c:v>
                </c:pt>
                <c:pt idx="3">
                  <c:v>291</c:v>
                </c:pt>
                <c:pt idx="6">
                  <c:v>314</c:v>
                </c:pt>
                <c:pt idx="9">
                  <c:v>413</c:v>
                </c:pt>
                <c:pt idx="12">
                  <c:v>430</c:v>
                </c:pt>
              </c:numCache>
            </c:numRef>
          </c:val>
        </c:ser>
        <c:dLbls>
          <c:showLegendKey val="0"/>
          <c:showVal val="0"/>
          <c:showCatName val="0"/>
          <c:showSerName val="0"/>
          <c:showPercent val="0"/>
          <c:showBubbleSize val="0"/>
        </c:dLbls>
        <c:gapWidth val="100"/>
        <c:overlap val="100"/>
        <c:axId val="110802432"/>
        <c:axId val="11080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107</c:v>
                </c:pt>
                <c:pt idx="2">
                  <c:v>#N/A</c:v>
                </c:pt>
                <c:pt idx="3">
                  <c:v>#N/A</c:v>
                </c:pt>
                <c:pt idx="4">
                  <c:v>92</c:v>
                </c:pt>
                <c:pt idx="5">
                  <c:v>#N/A</c:v>
                </c:pt>
                <c:pt idx="6">
                  <c:v>#N/A</c:v>
                </c:pt>
                <c:pt idx="7">
                  <c:v>94</c:v>
                </c:pt>
                <c:pt idx="8">
                  <c:v>#N/A</c:v>
                </c:pt>
                <c:pt idx="9">
                  <c:v>#N/A</c:v>
                </c:pt>
                <c:pt idx="10">
                  <c:v>151</c:v>
                </c:pt>
                <c:pt idx="11">
                  <c:v>#N/A</c:v>
                </c:pt>
                <c:pt idx="12">
                  <c:v>#N/A</c:v>
                </c:pt>
                <c:pt idx="13">
                  <c:v>172</c:v>
                </c:pt>
                <c:pt idx="14">
                  <c:v>#N/A</c:v>
                </c:pt>
              </c:numCache>
            </c:numRef>
          </c:val>
          <c:smooth val="0"/>
        </c:ser>
        <c:dLbls>
          <c:showLegendKey val="0"/>
          <c:showVal val="0"/>
          <c:showCatName val="0"/>
          <c:showSerName val="0"/>
          <c:showPercent val="0"/>
          <c:showBubbleSize val="0"/>
        </c:dLbls>
        <c:marker val="1"/>
        <c:smooth val="0"/>
        <c:axId val="110802432"/>
        <c:axId val="110804352"/>
      </c:lineChart>
      <c:catAx>
        <c:axId val="1108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04352"/>
        <c:crosses val="autoZero"/>
        <c:auto val="1"/>
        <c:lblAlgn val="ctr"/>
        <c:lblOffset val="100"/>
        <c:tickLblSkip val="1"/>
        <c:tickMarkSkip val="1"/>
        <c:noMultiLvlLbl val="0"/>
      </c:catAx>
      <c:valAx>
        <c:axId val="11080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0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2766</c:v>
                </c:pt>
                <c:pt idx="5">
                  <c:v>3087</c:v>
                </c:pt>
                <c:pt idx="8">
                  <c:v>3101</c:v>
                </c:pt>
                <c:pt idx="11">
                  <c:v>3099</c:v>
                </c:pt>
                <c:pt idx="14">
                  <c:v>3076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133</c:v>
                </c:pt>
                <c:pt idx="5">
                  <c:v>174</c:v>
                </c:pt>
                <c:pt idx="8">
                  <c:v>150</c:v>
                </c:pt>
                <c:pt idx="11">
                  <c:v>126</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2282</c:v>
                </c:pt>
                <c:pt idx="5">
                  <c:v>2542</c:v>
                </c:pt>
                <c:pt idx="8">
                  <c:v>2391</c:v>
                </c:pt>
                <c:pt idx="11">
                  <c:v>2472</c:v>
                </c:pt>
                <c:pt idx="14">
                  <c:v>2230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592</c:v>
                </c:pt>
                <c:pt idx="3">
                  <c:v>571</c:v>
                </c:pt>
                <c:pt idx="6">
                  <c:v>561</c:v>
                </c:pt>
                <c:pt idx="9">
                  <c:v>446</c:v>
                </c:pt>
                <c:pt idx="12">
                  <c:v>192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84</c:v>
                </c:pt>
                <c:pt idx="3">
                  <c:v>62</c:v>
                </c:pt>
                <c:pt idx="6">
                  <c:v>46</c:v>
                </c:pt>
                <c:pt idx="9">
                  <c:v>78</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389</c:v>
                </c:pt>
                <c:pt idx="3">
                  <c:v>365</c:v>
                </c:pt>
                <c:pt idx="6">
                  <c:v>341</c:v>
                </c:pt>
                <c:pt idx="9">
                  <c:v>316</c:v>
                </c:pt>
                <c:pt idx="12">
                  <c:v>290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4566</c:v>
                </c:pt>
                <c:pt idx="3">
                  <c:v>4672</c:v>
                </c:pt>
                <c:pt idx="6">
                  <c:v>4756</c:v>
                </c:pt>
                <c:pt idx="9">
                  <c:v>4620</c:v>
                </c:pt>
                <c:pt idx="12">
                  <c:v>4443</c:v>
                </c:pt>
              </c:numCache>
            </c:numRef>
          </c:val>
        </c:ser>
        <c:dLbls>
          <c:showLegendKey val="0"/>
          <c:showVal val="0"/>
          <c:showCatName val="0"/>
          <c:showSerName val="0"/>
          <c:showPercent val="0"/>
          <c:showBubbleSize val="0"/>
        </c:dLbls>
        <c:gapWidth val="100"/>
        <c:overlap val="100"/>
        <c:axId val="123909248"/>
        <c:axId val="12391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452</c:v>
                </c:pt>
                <c:pt idx="2">
                  <c:v>#N/A</c:v>
                </c:pt>
                <c:pt idx="3">
                  <c:v>#N/A</c:v>
                </c:pt>
                <c:pt idx="4">
                  <c:v>0</c:v>
                </c:pt>
                <c:pt idx="5">
                  <c:v>#N/A</c:v>
                </c:pt>
                <c:pt idx="6">
                  <c:v>#N/A</c:v>
                </c:pt>
                <c:pt idx="7">
                  <c:v>62</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3909248"/>
        <c:axId val="123911168"/>
      </c:lineChart>
      <c:catAx>
        <c:axId val="12390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911168"/>
        <c:crosses val="autoZero"/>
        <c:auto val="1"/>
        <c:lblAlgn val="ctr"/>
        <c:lblOffset val="100"/>
        <c:tickLblSkip val="1"/>
        <c:tickMarkSkip val="1"/>
        <c:noMultiLvlLbl val="0"/>
      </c:catAx>
      <c:valAx>
        <c:axId val="1239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0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{BA3404AF-4AAB-4620-A8E2-CBABAFD90D02}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{105FF046-A85F-4F30-8AEA-EA34EFD92A23}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{ADFE8467-65CE-442D-8ABE-20BE6D4CC8F4}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{A4295407-C536-4236-BFEC-BE0EC78D82CB}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{A2CD19F6-20C0-4F00-A294-81D032FF38A8}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{1642B4D1-320F-4487-8B52-020C322B8BEA}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{3AF88B08-F919-4D4B-8BD0-4B4C02E05868}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{7B68529B-7A8A-49AC-AF45-00171F8EF24B}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{B06C1476-3C34-4B3B-B0E5-4F13A3B79E4B}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{E03B351F-50F7-4A3A-8A2F-E8255102A450}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1409024"/>
        <c:axId val="131410944"/>
      </c:scatterChart>
      <c:valAx>
        <c:axId val="131409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10944"/>
        <c:crosses val="autoZero"/>
        <c:crossBetween val="midCat"/>
      </c:valAx>
      <c:valAx>
        <c:axId val="131410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09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{5D28E273-9243-4B40-9747-30CF93210CAA}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{FFA737CF-FE32-43C2-B547-F4EE7692ED24}</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{726A884B-B643-4315-8E1F-DFADDE6EB433}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{1FE08364-DAF8-46AC-A344-61B85EFF0212}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{676C5C8F-528F-4FD7-9EEA-B1CA6AAB46AE}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4.5</c:v>
                </c:pt>
                <c:pt idx="2">
                  <c:v>2.9</c:v>
                </c:pt>
                <c:pt idx="3">
                  <c:v>3.4</c:v>
                </c:pt>
                <c:pt idx="4">
                  <c:v>4.2</c:v>
                </c:pt>
              </c:numCache>
            </c:numRef>
          </c:xVal>
          <c:yVal>
            <c:numRef>
              <c:f>公会計指標分析・財政指標組合せ分析表!$K$73:$O$73</c:f>
              <c:numCache>
                <c:formatCode>#,##0.0;"▲ "#,##0.0</c:formatCode>
                <c:ptCount val="5"/>
                <c:pt idx="0">
                  <c:v>13.6</c:v>
                </c:pt>
                <c:pt idx="2">
                  <c:v>1.9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{D3D68833-62C8-4F77-A11F-27B56D08CCF6}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{80BCED9E-BEEB-42C4-8D96-404E366A8C5E}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{75D8964F-A691-4059-B001-6B840DF89B54}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{4DA8D9E0-6F6D-4D67-A832-8E49604124E3}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{F22BB730-C90F-4F0D-9367-FCED51EE3DA4}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smooth val="0"/>
        </c:ser>
        <c:dLbls>
          <c:showLegendKey val="0"/>
          <c:showVal val="0"/>
          <c:showCatName val="0"/>
          <c:showSerName val="0"/>
          <c:showPercent val="0"/>
          <c:showBubbleSize val="0"/>
        </c:dLbls>
        <c:axId val="131875200"/>
        <c:axId val="131877120"/>
      </c:scatterChart>
      <c:valAx>
        <c:axId val="131875200"/>
        <c:scaling>
          <c:orientation val="minMax"/>
          <c:max val="12.4"/>
          <c:min val="2.299999999999999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77120"/>
        <c:crosses val="autoZero"/>
        <c:crossBetween val="midCat"/>
      </c:valAx>
      <c:valAx>
        <c:axId val="131877120"/>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75200"/>
        <c:crosses val="autoZero"/>
        <c:crossBetween val="midCat"/>
        <c:majorUnit val="5.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償還開始による新規元利償還があるため、</a:t>
          </a:r>
          <a:r>
            <a:rPr kumimoji="1" lang="ja-JP" altLang="ja-JP" sz="1100">
              <a:solidFill>
                <a:schemeClr val="dk1"/>
              </a:solidFill>
              <a:effectLst/>
              <a:latin typeface="+mn-lt"/>
              <a:ea typeface="+mn-ea"/>
              <a:cs typeface="+mn-cs"/>
            </a:rPr>
            <a:t>元利償還金が増加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。一方で、臨時財政対策債などの交付税措置のある地方債を発行しているため、算入公債費等の額も増加が続いている。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今後も起債の抑制、交付税措置のある地方債の積極的な選択等、将来負担の軽減に努める。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地方債残高が減少</a:t>
          </a:r>
          <a:r>
            <a:rPr kumimoji="1" lang="ja-JP" altLang="en-US" sz="1100">
              <a:solidFill>
                <a:schemeClr val="dk1"/>
              </a:solidFill>
              <a:effectLst/>
              <a:latin typeface="+mn-lt"/>
              <a:ea typeface="+mn-ea"/>
              <a:cs typeface="+mn-cs"/>
            </a:rPr>
            <a:t>傾向にある。しか</a:t>
          </a:r>
          <a:r>
            <a:rPr kumimoji="1" lang="ja-JP" altLang="ja-JP" sz="1100">
              <a:solidFill>
                <a:schemeClr val="dk1"/>
              </a:solidFill>
              <a:effectLst/>
              <a:latin typeface="+mn-lt"/>
              <a:ea typeface="+mn-ea"/>
              <a:cs typeface="+mn-cs"/>
            </a:rPr>
            <a:t>し、充当可能基金の残高が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ため、基金の積立と地方債の起債の抑制に努め、将来負担の低減を図る。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類似団体平均を下回っている。今後は基地跡地の活用等を積極的に推進し、地域の経済基盤の安定化を図る。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95250</xdr:rowOff>
    </xdr:to>
    <xdr:cxnSp macro="">
      <xdr:nvCxnSpPr>
        <xdr:cNvPr id="78" name="直線コネクタ 77"/>
        <xdr:cNvCxnSpPr/>
      </xdr:nvCxnSpPr>
      <xdr:spPr>
        <a:xfrm>
          <a:off x="1447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、義務的経費の削減等に取り組み、現状の維持に努める。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62</xdr:row>
      <xdr:rowOff>126492</xdr:rowOff>
    </xdr:to>
    <xdr:cxnSp macro="">
      <xdr:nvCxnSpPr>
        <xdr:cNvPr id="130" name="直線コネクタ 129"/>
        <xdr:cNvCxnSpPr/>
      </xdr:nvCxnSpPr>
      <xdr:spPr>
        <a:xfrm flipV="1">
          <a:off x="4114800" y="107081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126492</xdr:rowOff>
    </xdr:to>
    <xdr:cxnSp macro="">
      <xdr:nvCxnSpPr>
        <xdr:cNvPr id="133" name="直線コネクタ 132"/>
        <xdr:cNvCxnSpPr/>
      </xdr:nvCxnSpPr>
      <xdr:spPr>
        <a:xfrm>
          <a:off x="3225800" y="106984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5" name="テキスト ボックス 134"/>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68580</xdr:rowOff>
    </xdr:to>
    <xdr:cxnSp macro="">
      <xdr:nvCxnSpPr>
        <xdr:cNvPr id="136" name="直線コネクタ 135"/>
        <xdr:cNvCxnSpPr/>
      </xdr:nvCxnSpPr>
      <xdr:spPr>
        <a:xfrm>
          <a:off x="23368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8" name="テキスト ボックス 137"/>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62</xdr:row>
      <xdr:rowOff>68580</xdr:rowOff>
    </xdr:to>
    <xdr:cxnSp macro="">
      <xdr:nvCxnSpPr>
        <xdr:cNvPr id="139" name="直線コネクタ 138"/>
        <xdr:cNvCxnSpPr/>
      </xdr:nvCxnSpPr>
      <xdr:spPr>
        <a:xfrm>
          <a:off x="1447800" y="10404094"/>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3" name="テキスト ボックス 142"/>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49" name="円/楕円 148"/>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43959</xdr:rowOff>
    </xdr:from>
    <xdr:ext cx="762000" cy="259045"/>
    <xdr:sp macro="" textlink="">
      <xdr:nvSpPr>
        <xdr:cNvPr id="150"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1" name="円/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2" name="テキスト ボックス 151"/>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4" name="テキスト ボックス 15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7" name="円/楕円 156"/>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8" name="テキスト ボックス 157"/>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[287,597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に減少へと転じたが、平成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年度から再び</a:t>
          </a:r>
          <a:r>
            <a:rPr kumimoji="1" lang="ja-JP" altLang="ja-JP" sz="1100">
              <a:solidFill>
                <a:schemeClr val="dk1"/>
              </a:solidFill>
              <a:effectLst/>
              <a:latin typeface="+mn-lt"/>
              <a:ea typeface="+mn-ea"/>
              <a:cs typeface="+mn-cs"/>
            </a:rPr>
            <a:t>増加に転じ</a:t>
          </a:r>
          <a:r>
            <a:rPr kumimoji="1" lang="ja-JP" altLang="en-US" sz="1100">
              <a:solidFill>
                <a:schemeClr val="dk1"/>
              </a:solidFill>
              <a:effectLst/>
              <a:latin typeface="+mn-lt"/>
              <a:ea typeface="+mn-ea"/>
              <a:cs typeface="+mn-cs"/>
            </a:rPr>
            <a:t>、現在も増加し続けている</a:t>
          </a:r>
          <a:r>
            <a:rPr kumimoji="1" lang="ja-JP" altLang="ja-JP" sz="1100">
              <a:solidFill>
                <a:schemeClr val="dk1"/>
              </a:solidFill>
              <a:effectLst/>
              <a:latin typeface="+mn-lt"/>
              <a:ea typeface="+mn-ea"/>
              <a:cs typeface="+mn-cs"/>
            </a:rPr>
            <a:t>。また、類似団体平均と比較して人件費、物件費の支出が多い高行政コスト団体となっている。今後は、業務の効率化を図りつつ、委託料、需用費の見直し等、物件費の抑制に取り組む。</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126479</xdr:rowOff>
    </xdr:from>
    <xdr:to>
      <xdr:col>7</xdr:col>
      <xdr:colOff>152400</xdr:colOff>
      <xdr:row>86</xdr:row>
      <xdr:rowOff>41743</xdr:rowOff>
    </xdr:to>
    <xdr:cxnSp macro="">
      <xdr:nvCxnSpPr>
        <xdr:cNvPr id="191" name="直線コネクタ 190"/>
        <xdr:cNvCxnSpPr/>
      </xdr:nvCxnSpPr>
      <xdr:spPr>
        <a:xfrm>
          <a:off x="4114800" y="14699729"/>
          <a:ext cx="838200" cy="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50195</xdr:rowOff>
    </xdr:from>
    <xdr:to>
      <xdr:col>6</xdr:col>
      <xdr:colOff>0</xdr:colOff>
      <xdr:row>85</xdr:row>
      <xdr:rowOff>126479</xdr:rowOff>
    </xdr:to>
    <xdr:cxnSp macro="">
      <xdr:nvCxnSpPr>
        <xdr:cNvPr id="194" name="直線コネクタ 193"/>
        <xdr:cNvCxnSpPr/>
      </xdr:nvCxnSpPr>
      <xdr:spPr>
        <a:xfrm>
          <a:off x="3225800" y="14623445"/>
          <a:ext cx="889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50195</xdr:rowOff>
    </xdr:from>
    <xdr:to>
      <xdr:col>4</xdr:col>
      <xdr:colOff>482600</xdr:colOff>
      <xdr:row>85</xdr:row>
      <xdr:rowOff>65967</xdr:rowOff>
    </xdr:to>
    <xdr:cxnSp macro="">
      <xdr:nvCxnSpPr>
        <xdr:cNvPr id="197" name="直線コネクタ 196"/>
        <xdr:cNvCxnSpPr/>
      </xdr:nvCxnSpPr>
      <xdr:spPr>
        <a:xfrm flipV="1">
          <a:off x="2336800" y="14623445"/>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65967</xdr:rowOff>
    </xdr:from>
    <xdr:to>
      <xdr:col>3</xdr:col>
      <xdr:colOff>279400</xdr:colOff>
      <xdr:row>85</xdr:row>
      <xdr:rowOff>144906</xdr:rowOff>
    </xdr:to>
    <xdr:cxnSp macro="">
      <xdr:nvCxnSpPr>
        <xdr:cNvPr id="200" name="直線コネクタ 199"/>
        <xdr:cNvCxnSpPr/>
      </xdr:nvCxnSpPr>
      <xdr:spPr>
        <a:xfrm flipV="1">
          <a:off x="1447800" y="14639217"/>
          <a:ext cx="889000" cy="7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145933</xdr:rowOff>
    </xdr:from>
    <xdr:ext cx="762000" cy="259045"/>
    <xdr:sp macro="" textlink="">
      <xdr:nvSpPr>
        <xdr:cNvPr id="202" name="テキスト ボックス 201"/>
        <xdr:cNvSpPr txBox="1"/>
      </xdr:nvSpPr>
      <xdr:spPr>
        <a:xfrm>
          <a:off x="1955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169750</xdr:rowOff>
    </xdr:from>
    <xdr:ext cx="762000" cy="259045"/>
    <xdr:sp macro="" textlink="">
      <xdr:nvSpPr>
        <xdr:cNvPr id="204" name="テキスト ボックス 203"/>
        <xdr:cNvSpPr txBox="1"/>
      </xdr:nvSpPr>
      <xdr:spPr>
        <a:xfrm>
          <a:off x="1066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162393</xdr:rowOff>
    </xdr:from>
    <xdr:to>
      <xdr:col>7</xdr:col>
      <xdr:colOff>203200</xdr:colOff>
      <xdr:row>86</xdr:row>
      <xdr:rowOff>92543</xdr:rowOff>
    </xdr:to>
    <xdr:sp macro="" textlink="">
      <xdr:nvSpPr>
        <xdr:cNvPr id="210" name="円/楕円 209"/>
        <xdr:cNvSpPr/>
      </xdr:nvSpPr>
      <xdr:spPr>
        <a:xfrm>
          <a:off x="4902200" y="147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134470</xdr:rowOff>
    </xdr:from>
    <xdr:ext cx="762000" cy="259045"/>
    <xdr:sp macro="" textlink="">
      <xdr:nvSpPr>
        <xdr:cNvPr id="211" name="人件費・物件費等の状況該当値テキスト"/>
        <xdr:cNvSpPr txBox="1"/>
      </xdr:nvSpPr>
      <xdr:spPr>
        <a:xfrm>
          <a:off x="5041900" y="1470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287,597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75679</xdr:rowOff>
    </xdr:from>
    <xdr:to>
      <xdr:col>6</xdr:col>
      <xdr:colOff>50800</xdr:colOff>
      <xdr:row>86</xdr:row>
      <xdr:rowOff>5829</xdr:rowOff>
    </xdr:to>
    <xdr:sp macro="" textlink="">
      <xdr:nvSpPr>
        <xdr:cNvPr id="212" name="円/楕円 211"/>
        <xdr:cNvSpPr/>
      </xdr:nvSpPr>
      <xdr:spPr>
        <a:xfrm>
          <a:off x="4064000" y="1464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162056</xdr:rowOff>
    </xdr:from>
    <xdr:ext cx="736600" cy="259045"/>
    <xdr:sp macro="" textlink="">
      <xdr:nvSpPr>
        <xdr:cNvPr id="213" name="テキスト ボックス 212"/>
        <xdr:cNvSpPr txBox="1"/>
      </xdr:nvSpPr>
      <xdr:spPr>
        <a:xfrm>
          <a:off x="3733800" y="1473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269,629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170845</xdr:rowOff>
    </xdr:from>
    <xdr:to>
      <xdr:col>4</xdr:col>
      <xdr:colOff>533400</xdr:colOff>
      <xdr:row>85</xdr:row>
      <xdr:rowOff>100995</xdr:rowOff>
    </xdr:to>
    <xdr:sp macro="" textlink="">
      <xdr:nvSpPr>
        <xdr:cNvPr id="214" name="円/楕円 213"/>
        <xdr:cNvSpPr/>
      </xdr:nvSpPr>
      <xdr:spPr>
        <a:xfrm>
          <a:off x="3175000" y="1457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85772</xdr:rowOff>
    </xdr:from>
    <xdr:ext cx="762000" cy="259045"/>
    <xdr:sp macro="" textlink="">
      <xdr:nvSpPr>
        <xdr:cNvPr id="215" name="テキスト ボックス 214"/>
        <xdr:cNvSpPr txBox="1"/>
      </xdr:nvSpPr>
      <xdr:spPr>
        <a:xfrm>
          <a:off x="2844800" y="1465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253,822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15167</xdr:rowOff>
    </xdr:from>
    <xdr:to>
      <xdr:col>3</xdr:col>
      <xdr:colOff>330200</xdr:colOff>
      <xdr:row>85</xdr:row>
      <xdr:rowOff>116767</xdr:rowOff>
    </xdr:to>
    <xdr:sp macro="" textlink="">
      <xdr:nvSpPr>
        <xdr:cNvPr id="216" name="円/楕円 215"/>
        <xdr:cNvSpPr/>
      </xdr:nvSpPr>
      <xdr:spPr>
        <a:xfrm>
          <a:off x="2286000" y="145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101544</xdr:rowOff>
    </xdr:from>
    <xdr:ext cx="762000" cy="259045"/>
    <xdr:sp macro="" textlink="">
      <xdr:nvSpPr>
        <xdr:cNvPr id="217" name="テキスト ボックス 216"/>
        <xdr:cNvSpPr txBox="1"/>
      </xdr:nvSpPr>
      <xdr:spPr>
        <a:xfrm>
          <a:off x="1955800" y="1467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257,090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94106</xdr:rowOff>
    </xdr:from>
    <xdr:to>
      <xdr:col>2</xdr:col>
      <xdr:colOff>127000</xdr:colOff>
      <xdr:row>86</xdr:row>
      <xdr:rowOff>24256</xdr:rowOff>
    </xdr:to>
    <xdr:sp macro="" textlink="">
      <xdr:nvSpPr>
        <xdr:cNvPr id="218" name="円/楕円 217"/>
        <xdr:cNvSpPr/>
      </xdr:nvSpPr>
      <xdr:spPr>
        <a:xfrm>
          <a:off x="1397000" y="146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9033</xdr:rowOff>
    </xdr:from>
    <xdr:ext cx="762000" cy="259045"/>
    <xdr:sp macro="" textlink="">
      <xdr:nvSpPr>
        <xdr:cNvPr id="219" name="テキスト ボックス 218"/>
        <xdr:cNvSpPr txBox="1"/>
      </xdr:nvSpPr>
      <xdr:spPr>
        <a:xfrm>
          <a:off x="1066800" y="147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類似団体平均を上回る水準で維持している。今後も国や県の給与改定等の動向を注視し、適切な給与水準の維持に努める。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45296</xdr:rowOff>
    </xdr:from>
    <xdr:to>
      <xdr:col>24</xdr:col>
      <xdr:colOff>558800</xdr:colOff>
      <xdr:row>86</xdr:row>
      <xdr:rowOff>101600</xdr:rowOff>
    </xdr:to>
    <xdr:cxnSp macro="">
      <xdr:nvCxnSpPr>
        <xdr:cNvPr id="253" name="直線コネクタ 252"/>
        <xdr:cNvCxnSpPr/>
      </xdr:nvCxnSpPr>
      <xdr:spPr>
        <a:xfrm>
          <a:off x="16179800" y="1478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86</xdr:row>
      <xdr:rowOff>45296</xdr:rowOff>
    </xdr:to>
    <xdr:cxnSp macro="">
      <xdr:nvCxnSpPr>
        <xdr:cNvPr id="256" name="直線コネクタ 255"/>
        <xdr:cNvCxnSpPr/>
      </xdr:nvCxnSpPr>
      <xdr:spPr>
        <a:xfrm>
          <a:off x="15290800" y="1462913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55880</xdr:rowOff>
    </xdr:from>
    <xdr:to>
      <xdr:col>22</xdr:col>
      <xdr:colOff>203200</xdr:colOff>
      <xdr:row>89</xdr:row>
      <xdr:rowOff>13546</xdr:rowOff>
    </xdr:to>
    <xdr:cxnSp macro="">
      <xdr:nvCxnSpPr>
        <xdr:cNvPr id="259" name="直線コネクタ 258"/>
        <xdr:cNvCxnSpPr/>
      </xdr:nvCxnSpPr>
      <xdr:spPr>
        <a:xfrm flipV="1">
          <a:off x="14401800" y="1462913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37677</xdr:rowOff>
    </xdr:to>
    <xdr:cxnSp macro="">
      <xdr:nvCxnSpPr>
        <xdr:cNvPr id="262" name="直線コネクタ 261"/>
        <xdr:cNvCxnSpPr/>
      </xdr:nvCxnSpPr>
      <xdr:spPr>
        <a:xfrm flipV="1">
          <a:off x="13512800" y="152725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2" name="円/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4" name="円/楕円 273"/>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75" name="テキスト ボックス 274"/>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5080</xdr:rowOff>
    </xdr:from>
    <xdr:to>
      <xdr:col>22</xdr:col>
      <xdr:colOff>254000</xdr:colOff>
      <xdr:row>85</xdr:row>
      <xdr:rowOff>106680</xdr:rowOff>
    </xdr:to>
    <xdr:sp macro="" textlink="">
      <xdr:nvSpPr>
        <xdr:cNvPr id="276" name="円/楕円 275"/>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91457</xdr:rowOff>
    </xdr:from>
    <xdr:ext cx="762000" cy="259045"/>
    <xdr:sp macro="" textlink="">
      <xdr:nvSpPr>
        <xdr:cNvPr id="277" name="テキスト ボックス 276"/>
        <xdr:cNvSpPr txBox="1"/>
      </xdr:nvSpPr>
      <xdr:spPr>
        <a:xfrm>
          <a:off x="14909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78" name="円/楕円 277"/>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79" name="テキスト ボックス 278"/>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0" name="円/楕円 279"/>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1" name="テキスト ボックス 280"/>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減少傾向ではあるが、基地跡地利用の推進や基地渉外等の業務に対応するため、類似団体と比較して職員数が多くなっている。各課の業務量の把握等を行い、適切な配置、適切な定員管理に努める。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41554</xdr:rowOff>
    </xdr:from>
    <xdr:to>
      <xdr:col>24</xdr:col>
      <xdr:colOff>558800</xdr:colOff>
      <xdr:row>62</xdr:row>
      <xdr:rowOff>55550</xdr:rowOff>
    </xdr:to>
    <xdr:cxnSp macro="">
      <xdr:nvCxnSpPr>
        <xdr:cNvPr id="313" name="直線コネクタ 312"/>
        <xdr:cNvCxnSpPr/>
      </xdr:nvCxnSpPr>
      <xdr:spPr>
        <a:xfrm flipV="1">
          <a:off x="16179800" y="10671454"/>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55550</xdr:rowOff>
    </xdr:from>
    <xdr:to>
      <xdr:col>23</xdr:col>
      <xdr:colOff>406400</xdr:colOff>
      <xdr:row>62</xdr:row>
      <xdr:rowOff>62306</xdr:rowOff>
    </xdr:to>
    <xdr:cxnSp macro="">
      <xdr:nvCxnSpPr>
        <xdr:cNvPr id="316" name="直線コネクタ 315"/>
        <xdr:cNvCxnSpPr/>
      </xdr:nvCxnSpPr>
      <xdr:spPr>
        <a:xfrm flipV="1">
          <a:off x="15290800" y="1068545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62306</xdr:rowOff>
    </xdr:from>
    <xdr:to>
      <xdr:col>22</xdr:col>
      <xdr:colOff>203200</xdr:colOff>
      <xdr:row>62</xdr:row>
      <xdr:rowOff>72441</xdr:rowOff>
    </xdr:to>
    <xdr:cxnSp macro="">
      <xdr:nvCxnSpPr>
        <xdr:cNvPr id="319" name="直線コネクタ 318"/>
        <xdr:cNvCxnSpPr/>
      </xdr:nvCxnSpPr>
      <xdr:spPr>
        <a:xfrm flipV="1">
          <a:off x="14401800" y="1069220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72441</xdr:rowOff>
    </xdr:from>
    <xdr:to>
      <xdr:col>21</xdr:col>
      <xdr:colOff>0</xdr:colOff>
      <xdr:row>62</xdr:row>
      <xdr:rowOff>80645</xdr:rowOff>
    </xdr:to>
    <xdr:cxnSp macro="">
      <xdr:nvCxnSpPr>
        <xdr:cNvPr id="322" name="直線コネクタ 321"/>
        <xdr:cNvCxnSpPr/>
      </xdr:nvCxnSpPr>
      <xdr:spPr>
        <a:xfrm flipV="1">
          <a:off x="13512800" y="1070234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162204</xdr:rowOff>
    </xdr:from>
    <xdr:to>
      <xdr:col>24</xdr:col>
      <xdr:colOff>609600</xdr:colOff>
      <xdr:row>62</xdr:row>
      <xdr:rowOff>92354</xdr:rowOff>
    </xdr:to>
    <xdr:sp macro="" textlink="">
      <xdr:nvSpPr>
        <xdr:cNvPr id="332" name="円/楕円 331"/>
        <xdr:cNvSpPr/>
      </xdr:nvSpPr>
      <xdr:spPr>
        <a:xfrm>
          <a:off x="16967200" y="106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134281</xdr:rowOff>
    </xdr:from>
    <xdr:ext cx="762000" cy="259045"/>
    <xdr:sp macro="" textlink="">
      <xdr:nvSpPr>
        <xdr:cNvPr id="333" name="定員管理の状況該当値テキスト"/>
        <xdr:cNvSpPr txBox="1"/>
      </xdr:nvSpPr>
      <xdr:spPr>
        <a:xfrm>
          <a:off x="17106900" y="105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4750</xdr:rowOff>
    </xdr:from>
    <xdr:to>
      <xdr:col>23</xdr:col>
      <xdr:colOff>457200</xdr:colOff>
      <xdr:row>62</xdr:row>
      <xdr:rowOff>106350</xdr:rowOff>
    </xdr:to>
    <xdr:sp macro="" textlink="">
      <xdr:nvSpPr>
        <xdr:cNvPr id="334" name="円/楕円 333"/>
        <xdr:cNvSpPr/>
      </xdr:nvSpPr>
      <xdr:spPr>
        <a:xfrm>
          <a:off x="161290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91127</xdr:rowOff>
    </xdr:from>
    <xdr:ext cx="736600" cy="259045"/>
    <xdr:sp macro="" textlink="">
      <xdr:nvSpPr>
        <xdr:cNvPr id="335" name="テキスト ボックス 334"/>
        <xdr:cNvSpPr txBox="1"/>
      </xdr:nvSpPr>
      <xdr:spPr>
        <a:xfrm>
          <a:off x="15798800" y="1072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11506</xdr:rowOff>
    </xdr:from>
    <xdr:to>
      <xdr:col>22</xdr:col>
      <xdr:colOff>254000</xdr:colOff>
      <xdr:row>62</xdr:row>
      <xdr:rowOff>113106</xdr:rowOff>
    </xdr:to>
    <xdr:sp macro="" textlink="">
      <xdr:nvSpPr>
        <xdr:cNvPr id="336" name="円/楕円 335"/>
        <xdr:cNvSpPr/>
      </xdr:nvSpPr>
      <xdr:spPr>
        <a:xfrm>
          <a:off x="15240000" y="106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97883</xdr:rowOff>
    </xdr:from>
    <xdr:ext cx="762000" cy="259045"/>
    <xdr:sp macro="" textlink="">
      <xdr:nvSpPr>
        <xdr:cNvPr id="337" name="テキスト ボックス 336"/>
        <xdr:cNvSpPr txBox="1"/>
      </xdr:nvSpPr>
      <xdr:spPr>
        <a:xfrm>
          <a:off x="14909800" y="1072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21641</xdr:rowOff>
    </xdr:from>
    <xdr:to>
      <xdr:col>21</xdr:col>
      <xdr:colOff>50800</xdr:colOff>
      <xdr:row>62</xdr:row>
      <xdr:rowOff>123241</xdr:rowOff>
    </xdr:to>
    <xdr:sp macro="" textlink="">
      <xdr:nvSpPr>
        <xdr:cNvPr id="338" name="円/楕円 337"/>
        <xdr:cNvSpPr/>
      </xdr:nvSpPr>
      <xdr:spPr>
        <a:xfrm>
          <a:off x="14351000" y="1065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108018</xdr:rowOff>
    </xdr:from>
    <xdr:ext cx="762000" cy="259045"/>
    <xdr:sp macro="" textlink="">
      <xdr:nvSpPr>
        <xdr:cNvPr id="339" name="テキスト ボックス 338"/>
        <xdr:cNvSpPr txBox="1"/>
      </xdr:nvSpPr>
      <xdr:spPr>
        <a:xfrm>
          <a:off x="14020800" y="1073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40" name="円/楕円 339"/>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41" name="テキスト ボックス 340"/>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据置期間が終了し償還を開始した事業が複数あり、前年度から償還額が増加したものの、公債費率は</a:t>
          </a:r>
          <a:r>
            <a:rPr kumimoji="1" lang="ja-JP" altLang="ja-JP" sz="1100">
              <a:solidFill>
                <a:schemeClr val="dk1"/>
              </a:solidFill>
              <a:effectLst/>
              <a:latin typeface="+mn-lt"/>
              <a:ea typeface="+mn-ea"/>
              <a:cs typeface="+mn-cs"/>
            </a:rPr>
            <a:t>良好な状態が続いている。今後も起債の抑制や、交付税措置のある起債の積極的な活用に取り組み、現在の水準の維持に努める。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170241</xdr:rowOff>
    </xdr:from>
    <xdr:to>
      <xdr:col>24</xdr:col>
      <xdr:colOff>558800</xdr:colOff>
      <xdr:row>38</xdr:row>
      <xdr:rowOff>90715</xdr:rowOff>
    </xdr:to>
    <xdr:cxnSp macro="">
      <xdr:nvCxnSpPr>
        <xdr:cNvPr id="377" name="直線コネクタ 376"/>
        <xdr:cNvCxnSpPr/>
      </xdr:nvCxnSpPr>
      <xdr:spPr>
        <a:xfrm>
          <a:off x="16179800" y="651389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112788</xdr:rowOff>
    </xdr:from>
    <xdr:to>
      <xdr:col>23</xdr:col>
      <xdr:colOff>406400</xdr:colOff>
      <xdr:row>37</xdr:row>
      <xdr:rowOff>170241</xdr:rowOff>
    </xdr:to>
    <xdr:cxnSp macro="">
      <xdr:nvCxnSpPr>
        <xdr:cNvPr id="380" name="直線コネクタ 379"/>
        <xdr:cNvCxnSpPr/>
      </xdr:nvCxnSpPr>
      <xdr:spPr>
        <a:xfrm>
          <a:off x="15290800" y="64564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38</xdr:row>
      <xdr:rowOff>125185</xdr:rowOff>
    </xdr:to>
    <xdr:cxnSp macro="">
      <xdr:nvCxnSpPr>
        <xdr:cNvPr id="383" name="直線コネクタ 382"/>
        <xdr:cNvCxnSpPr/>
      </xdr:nvCxnSpPr>
      <xdr:spPr>
        <a:xfrm flipV="1">
          <a:off x="14401800" y="64564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125185</xdr:rowOff>
    </xdr:from>
    <xdr:to>
      <xdr:col>21</xdr:col>
      <xdr:colOff>0</xdr:colOff>
      <xdr:row>39</xdr:row>
      <xdr:rowOff>22678</xdr:rowOff>
    </xdr:to>
    <xdr:cxnSp macro="">
      <xdr:nvCxnSpPr>
        <xdr:cNvPr id="386" name="直線コネクタ 385"/>
        <xdr:cNvCxnSpPr/>
      </xdr:nvCxnSpPr>
      <xdr:spPr>
        <a:xfrm flipV="1">
          <a:off x="13512800" y="66402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96" name="円/楕円 395"/>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397"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119440</xdr:rowOff>
    </xdr:from>
    <xdr:to>
      <xdr:col>23</xdr:col>
      <xdr:colOff>457200</xdr:colOff>
      <xdr:row>38</xdr:row>
      <xdr:rowOff>49591</xdr:rowOff>
    </xdr:to>
    <xdr:sp macro="" textlink="">
      <xdr:nvSpPr>
        <xdr:cNvPr id="398" name="円/楕円 397"/>
        <xdr:cNvSpPr/>
      </xdr:nvSpPr>
      <xdr:spPr>
        <a:xfrm>
          <a:off x="161290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59767</xdr:rowOff>
    </xdr:from>
    <xdr:ext cx="736600" cy="259045"/>
    <xdr:sp macro="" textlink="">
      <xdr:nvSpPr>
        <xdr:cNvPr id="399" name="テキスト ボックス 398"/>
        <xdr:cNvSpPr txBox="1"/>
      </xdr:nvSpPr>
      <xdr:spPr>
        <a:xfrm>
          <a:off x="15798800" y="623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61988</xdr:rowOff>
    </xdr:from>
    <xdr:to>
      <xdr:col>22</xdr:col>
      <xdr:colOff>254000</xdr:colOff>
      <xdr:row>37</xdr:row>
      <xdr:rowOff>163588</xdr:rowOff>
    </xdr:to>
    <xdr:sp macro="" textlink="">
      <xdr:nvSpPr>
        <xdr:cNvPr id="400" name="円/楕円 399"/>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2315</xdr:rowOff>
    </xdr:from>
    <xdr:ext cx="762000" cy="259045"/>
    <xdr:sp macro="" textlink="">
      <xdr:nvSpPr>
        <xdr:cNvPr id="401" name="テキスト ボックス 400"/>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74385</xdr:rowOff>
    </xdr:from>
    <xdr:to>
      <xdr:col>21</xdr:col>
      <xdr:colOff>50800</xdr:colOff>
      <xdr:row>39</xdr:row>
      <xdr:rowOff>4535</xdr:rowOff>
    </xdr:to>
    <xdr:sp macro="" textlink="">
      <xdr:nvSpPr>
        <xdr:cNvPr id="402" name="円/楕円 401"/>
        <xdr:cNvSpPr/>
      </xdr:nvSpPr>
      <xdr:spPr>
        <a:xfrm>
          <a:off x="14351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14713</xdr:rowOff>
    </xdr:from>
    <xdr:ext cx="762000" cy="259045"/>
    <xdr:sp macro="" textlink="">
      <xdr:nvSpPr>
        <xdr:cNvPr id="403" name="テキスト ボックス 402"/>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143328</xdr:rowOff>
    </xdr:from>
    <xdr:to>
      <xdr:col>19</xdr:col>
      <xdr:colOff>533400</xdr:colOff>
      <xdr:row>39</xdr:row>
      <xdr:rowOff>73478</xdr:rowOff>
    </xdr:to>
    <xdr:sp macro="" textlink="">
      <xdr:nvSpPr>
        <xdr:cNvPr id="404" name="円/楕円 403"/>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83655</xdr:rowOff>
    </xdr:from>
    <xdr:ext cx="762000" cy="259045"/>
    <xdr:sp macro="" textlink="">
      <xdr:nvSpPr>
        <xdr:cNvPr id="405" name="テキスト ボックス 404"/>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将来負担比率は低い状態を保</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ている。今後も現在の水準の維持に努める。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157963</xdr:rowOff>
    </xdr:from>
    <xdr:ext cx="762000" cy="259045"/>
    <xdr:sp macro="" textlink="">
      <xdr:nvSpPr>
        <xdr:cNvPr id="444" name="テキスト ボックス 443"/>
        <xdr:cNvSpPr txBox="1"/>
      </xdr:nvSpPr>
      <xdr:spPr>
        <a:xfrm>
          <a:off x="14909800" y="255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8" name="テキスト ボックス 447"/>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13</xdr:row>
      <xdr:rowOff>106299</xdr:rowOff>
    </xdr:from>
    <xdr:to>
      <xdr:col>22</xdr:col>
      <xdr:colOff>254000</xdr:colOff>
      <xdr:row>14</xdr:row>
      <xdr:rowOff>36449</xdr:rowOff>
    </xdr:to>
    <xdr:sp macro="" textlink="">
      <xdr:nvSpPr>
        <xdr:cNvPr id="454" name="円/楕円 453"/>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46626</xdr:rowOff>
    </xdr:from>
    <xdr:ext cx="762000" cy="259045"/>
    <xdr:sp macro="" textlink="">
      <xdr:nvSpPr>
        <xdr:cNvPr id="455" name="テキスト ボックス 454"/>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28956</xdr:rowOff>
    </xdr:from>
    <xdr:to>
      <xdr:col>19</xdr:col>
      <xdr:colOff>533400</xdr:colOff>
      <xdr:row>14</xdr:row>
      <xdr:rowOff>130556</xdr:rowOff>
    </xdr:to>
    <xdr:sp macro="" textlink="">
      <xdr:nvSpPr>
        <xdr:cNvPr id="456" name="円/楕円 455"/>
        <xdr:cNvSpPr/>
      </xdr:nvSpPr>
      <xdr:spPr>
        <a:xfrm>
          <a:off x="13462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140733</xdr:rowOff>
    </xdr:from>
    <xdr:ext cx="762000" cy="259045"/>
    <xdr:sp macro="" textlink="">
      <xdr:nvSpPr>
        <xdr:cNvPr id="457" name="テキスト ボックス 456"/>
        <xdr:cNvSpPr txBox="1"/>
      </xdr:nvSpPr>
      <xdr:spPr>
        <a:xfrm>
          <a:off x="13131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退職者数の減による退職金の減額により、前年度より改善されたが、類似団体平均と比べて、高い水準にある。これは、</a:t>
          </a:r>
          <a:r>
            <a:rPr kumimoji="1" lang="ja-JP" altLang="ja-JP" sz="1100">
              <a:solidFill>
                <a:schemeClr val="dk1"/>
              </a:solidFill>
              <a:effectLst/>
              <a:latin typeface="+mn-lt"/>
              <a:ea typeface="+mn-ea"/>
              <a:cs typeface="+mn-cs"/>
            </a:rPr>
            <a:t>基地跡地利用の推進や基地渉外等の業務に対応するため、類似団体と比較して職員数が多くなっている</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38</xdr:row>
      <xdr:rowOff>26416</xdr:rowOff>
    </xdr:to>
    <xdr:cxnSp macro="">
      <xdr:nvCxnSpPr>
        <xdr:cNvPr id="64" name="直線コネクタ 63"/>
        <xdr:cNvCxnSpPr/>
      </xdr:nvCxnSpPr>
      <xdr:spPr>
        <a:xfrm flipV="1">
          <a:off x="3987800" y="64409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xdr:rowOff>
    </xdr:from>
    <xdr:to>
      <xdr:col>5</xdr:col>
      <xdr:colOff>549275</xdr:colOff>
      <xdr:row>38</xdr:row>
      <xdr:rowOff>26416</xdr:rowOff>
    </xdr:to>
    <xdr:cxnSp macro="">
      <xdr:nvCxnSpPr>
        <xdr:cNvPr id="67" name="直線コネクタ 66"/>
        <xdr:cNvCxnSpPr/>
      </xdr:nvCxnSpPr>
      <xdr:spPr>
        <a:xfrm>
          <a:off x="3098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62992</xdr:rowOff>
    </xdr:to>
    <xdr:cxnSp macro="">
      <xdr:nvCxnSpPr>
        <xdr:cNvPr id="70" name="直線コネクタ 69"/>
        <xdr:cNvCxnSpPr/>
      </xdr:nvCxnSpPr>
      <xdr:spPr>
        <a:xfrm flipV="1">
          <a:off x="2209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38</xdr:row>
      <xdr:rowOff>62992</xdr:rowOff>
    </xdr:to>
    <xdr:cxnSp macro="">
      <xdr:nvCxnSpPr>
        <xdr:cNvPr id="73" name="直線コネクタ 72"/>
        <xdr:cNvCxnSpPr/>
      </xdr:nvCxnSpPr>
      <xdr:spPr>
        <a:xfrm>
          <a:off x="1320800" y="633577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147066</xdr:rowOff>
    </xdr:from>
    <xdr:to>
      <xdr:col>5</xdr:col>
      <xdr:colOff>600075</xdr:colOff>
      <xdr:row>38</xdr:row>
      <xdr:rowOff>77215</xdr:rowOff>
    </xdr:to>
    <xdr:sp macro="" textlink="">
      <xdr:nvSpPr>
        <xdr:cNvPr id="85" name="円/楕円 84"/>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61993</xdr:rowOff>
    </xdr:from>
    <xdr:ext cx="736600" cy="259045"/>
    <xdr:sp macro="" textlink="">
      <xdr:nvSpPr>
        <xdr:cNvPr id="86" name="テキスト ボックス 85"/>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物件費の中で最も大きな割合を占める委託料の削減に取り組んでいるが、類似団体平均と比較して高い状態にある。今後も費用対効果等を考慮し、委託料の見直しに継続的に取り組む。</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20320</xdr:rowOff>
    </xdr:from>
    <xdr:to>
      <xdr:col>24</xdr:col>
      <xdr:colOff>31750</xdr:colOff>
      <xdr:row>20</xdr:row>
      <xdr:rowOff>43180</xdr:rowOff>
    </xdr:to>
    <xdr:cxnSp macro="">
      <xdr:nvCxnSpPr>
        <xdr:cNvPr id="125" name="直線コネクタ 124"/>
        <xdr:cNvCxnSpPr/>
      </xdr:nvCxnSpPr>
      <xdr:spPr>
        <a:xfrm flipV="1">
          <a:off x="15671800" y="344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xdr:rowOff>
    </xdr:from>
    <xdr:to>
      <xdr:col>22</xdr:col>
      <xdr:colOff>565150</xdr:colOff>
      <xdr:row>20</xdr:row>
      <xdr:rowOff>43180</xdr:rowOff>
    </xdr:to>
    <xdr:cxnSp macro="">
      <xdr:nvCxnSpPr>
        <xdr:cNvPr id="128" name="直線コネクタ 127"/>
        <xdr:cNvCxnSpPr/>
      </xdr:nvCxnSpPr>
      <xdr:spPr>
        <a:xfrm>
          <a:off x="14782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138430</xdr:rowOff>
    </xdr:from>
    <xdr:to>
      <xdr:col>21</xdr:col>
      <xdr:colOff>361950</xdr:colOff>
      <xdr:row>20</xdr:row>
      <xdr:rowOff>5080</xdr:rowOff>
    </xdr:to>
    <xdr:cxnSp macro="">
      <xdr:nvCxnSpPr>
        <xdr:cNvPr id="131" name="直線コネクタ 130"/>
        <xdr:cNvCxnSpPr/>
      </xdr:nvCxnSpPr>
      <xdr:spPr>
        <a:xfrm>
          <a:off x="13893800" y="3395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138430</xdr:rowOff>
    </xdr:from>
    <xdr:to>
      <xdr:col>20</xdr:col>
      <xdr:colOff>158750</xdr:colOff>
      <xdr:row>20</xdr:row>
      <xdr:rowOff>149860</xdr:rowOff>
    </xdr:to>
    <xdr:cxnSp macro="">
      <xdr:nvCxnSpPr>
        <xdr:cNvPr id="134" name="直線コネクタ 133"/>
        <xdr:cNvCxnSpPr/>
      </xdr:nvCxnSpPr>
      <xdr:spPr>
        <a:xfrm flipV="1">
          <a:off x="13004800" y="3395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140970</xdr:rowOff>
    </xdr:from>
    <xdr:to>
      <xdr:col>24</xdr:col>
      <xdr:colOff>82550</xdr:colOff>
      <xdr:row>20</xdr:row>
      <xdr:rowOff>71120</xdr:rowOff>
    </xdr:to>
    <xdr:sp macro="" textlink="">
      <xdr:nvSpPr>
        <xdr:cNvPr id="144" name="円/楕円 143"/>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49547</xdr:rowOff>
    </xdr:from>
    <xdr:ext cx="762000" cy="259045"/>
    <xdr:sp macro="" textlink="">
      <xdr:nvSpPr>
        <xdr:cNvPr id="145" name="物件費該当値テキスト"/>
        <xdr:cNvSpPr txBox="1"/>
      </xdr:nvSpPr>
      <xdr:spPr>
        <a:xfrm>
          <a:off x="165989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163830</xdr:rowOff>
    </xdr:from>
    <xdr:to>
      <xdr:col>22</xdr:col>
      <xdr:colOff>615950</xdr:colOff>
      <xdr:row>20</xdr:row>
      <xdr:rowOff>93980</xdr:rowOff>
    </xdr:to>
    <xdr:sp macro="" textlink="">
      <xdr:nvSpPr>
        <xdr:cNvPr id="146" name="円/楕円 145"/>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78757</xdr:rowOff>
    </xdr:from>
    <xdr:ext cx="736600" cy="259045"/>
    <xdr:sp macro="" textlink="">
      <xdr:nvSpPr>
        <xdr:cNvPr id="147" name="テキスト ボックス 146"/>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125730</xdr:rowOff>
    </xdr:from>
    <xdr:to>
      <xdr:col>21</xdr:col>
      <xdr:colOff>412750</xdr:colOff>
      <xdr:row>20</xdr:row>
      <xdr:rowOff>55880</xdr:rowOff>
    </xdr:to>
    <xdr:sp macro="" textlink="">
      <xdr:nvSpPr>
        <xdr:cNvPr id="148" name="円/楕円 147"/>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40657</xdr:rowOff>
    </xdr:from>
    <xdr:ext cx="762000" cy="259045"/>
    <xdr:sp macro="" textlink="">
      <xdr:nvSpPr>
        <xdr:cNvPr id="149" name="テキスト ボックス 148"/>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87630</xdr:rowOff>
    </xdr:from>
    <xdr:to>
      <xdr:col>20</xdr:col>
      <xdr:colOff>209550</xdr:colOff>
      <xdr:row>20</xdr:row>
      <xdr:rowOff>17780</xdr:rowOff>
    </xdr:to>
    <xdr:sp macro="" textlink="">
      <xdr:nvSpPr>
        <xdr:cNvPr id="150" name="円/楕円 149"/>
        <xdr:cNvSpPr/>
      </xdr:nvSpPr>
      <xdr:spPr>
        <a:xfrm>
          <a:off x="13843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2557</xdr:rowOff>
    </xdr:from>
    <xdr:ext cx="762000" cy="259045"/>
    <xdr:sp macro="" textlink="">
      <xdr:nvSpPr>
        <xdr:cNvPr id="151" name="テキスト ボックス 150"/>
        <xdr:cNvSpPr txBox="1"/>
      </xdr:nvSpPr>
      <xdr:spPr>
        <a:xfrm>
          <a:off x="13512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99060</xdr:rowOff>
    </xdr:from>
    <xdr:to>
      <xdr:col>19</xdr:col>
      <xdr:colOff>6350</xdr:colOff>
      <xdr:row>21</xdr:row>
      <xdr:rowOff>29210</xdr:rowOff>
    </xdr:to>
    <xdr:sp macro="" textlink="">
      <xdr:nvSpPr>
        <xdr:cNvPr id="152" name="円/楕円 151"/>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13987</xdr:rowOff>
    </xdr:from>
    <xdr:ext cx="762000" cy="259045"/>
    <xdr:sp macro="" textlink="">
      <xdr:nvSpPr>
        <xdr:cNvPr id="153" name="テキスト ボックス 152"/>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高齢者人口の増加は今後も続くことが見込まれるため、老人福祉</a:t>
          </a:r>
          <a:r>
            <a:rPr kumimoji="1" lang="ja-JP" altLang="en-US" sz="1100">
              <a:solidFill>
                <a:schemeClr val="dk1"/>
              </a:solidFill>
              <a:effectLst/>
              <a:latin typeface="+mn-lt"/>
              <a:ea typeface="+mn-ea"/>
              <a:cs typeface="+mn-cs"/>
            </a:rPr>
            <a:t>に係る費用</a:t>
          </a:r>
          <a:r>
            <a:rPr kumimoji="1" lang="ja-JP" altLang="ja-JP" sz="1100">
              <a:solidFill>
                <a:schemeClr val="dk1"/>
              </a:solidFill>
              <a:effectLst/>
              <a:latin typeface="+mn-lt"/>
              <a:ea typeface="+mn-ea"/>
              <a:cs typeface="+mn-cs"/>
            </a:rPr>
            <a:t>の継続的な増加が見込まれる。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165100</xdr:rowOff>
    </xdr:to>
    <xdr:cxnSp macro="">
      <xdr:nvCxnSpPr>
        <xdr:cNvPr id="186" name="直線コネクタ 185"/>
        <xdr:cNvCxnSpPr/>
      </xdr:nvCxnSpPr>
      <xdr:spPr>
        <a:xfrm>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107950</xdr:rowOff>
    </xdr:to>
    <xdr:cxnSp macro="">
      <xdr:nvCxnSpPr>
        <xdr:cNvPr id="189" name="直線コネクタ 188"/>
        <xdr:cNvCxnSpPr/>
      </xdr:nvCxnSpPr>
      <xdr:spPr>
        <a:xfrm>
          <a:off x="3098800" y="9575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2" name="直線コネクタ 191"/>
        <xdr:cNvCxnSpPr/>
      </xdr:nvCxnSpPr>
      <xdr:spPr>
        <a:xfrm flipV="1">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5" name="直線コネクタ 194"/>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9" name="テキスト ボックス 198"/>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7" name="円/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8" name="テキスト ボックス 207"/>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1" name="円/楕円 210"/>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12" name="テキスト ボックス 211"/>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14" name="テキスト ボックス 213"/>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類似団体平均を下回っているものの、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から下水道事業特別会計を新規に設立したことによる</a:t>
          </a:r>
          <a:r>
            <a:rPr kumimoji="1" lang="ja-JP" altLang="ja-JP" sz="1100">
              <a:solidFill>
                <a:schemeClr val="dk1"/>
              </a:solidFill>
              <a:effectLst/>
              <a:latin typeface="+mn-lt"/>
              <a:ea typeface="+mn-ea"/>
              <a:cs typeface="+mn-cs"/>
            </a:rPr>
            <a:t>特別会計への繰出金が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a:t>
          </a:r>
          <a:r>
            <a:rPr kumimoji="1" lang="ja-JP" altLang="en-US" sz="1100">
              <a:solidFill>
                <a:schemeClr val="dk1"/>
              </a:solidFill>
              <a:effectLst/>
              <a:latin typeface="+mn-lt"/>
              <a:ea typeface="+mn-ea"/>
              <a:cs typeface="+mn-cs"/>
            </a:rPr>
            <a:t>増加率も上昇</a:t>
          </a:r>
          <a:r>
            <a:rPr kumimoji="1" lang="ja-JP" altLang="ja-JP" sz="1100">
              <a:solidFill>
                <a:schemeClr val="dk1"/>
              </a:solidFill>
              <a:effectLst/>
              <a:latin typeface="+mn-lt"/>
              <a:ea typeface="+mn-ea"/>
              <a:cs typeface="+mn-cs"/>
            </a:rPr>
            <a:t>している。今後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特別会計の財政基盤強化等に取り組み、類似団体平均以下の水準を維持できるよう努める。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35560</xdr:rowOff>
    </xdr:to>
    <xdr:cxnSp macro="">
      <xdr:nvCxnSpPr>
        <xdr:cNvPr id="244" name="直線コネクタ 243"/>
        <xdr:cNvCxnSpPr/>
      </xdr:nvCxnSpPr>
      <xdr:spPr>
        <a:xfrm>
          <a:off x="15671800" y="9623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5"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35560</xdr:rowOff>
    </xdr:to>
    <xdr:cxnSp macro="">
      <xdr:nvCxnSpPr>
        <xdr:cNvPr id="247" name="直線コネクタ 246"/>
        <xdr:cNvCxnSpPr/>
      </xdr:nvCxnSpPr>
      <xdr:spPr>
        <a:xfrm flipV="1">
          <a:off x="14782800" y="9623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9" name="テキスト ボックス 24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56</xdr:row>
      <xdr:rowOff>35560</xdr:rowOff>
    </xdr:to>
    <xdr:cxnSp macro="">
      <xdr:nvCxnSpPr>
        <xdr:cNvPr id="250" name="直線コネクタ 249"/>
        <xdr:cNvCxnSpPr/>
      </xdr:nvCxnSpPr>
      <xdr:spPr>
        <a:xfrm>
          <a:off x="13893800" y="9545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45991</xdr:rowOff>
    </xdr:from>
    <xdr:ext cx="762000" cy="259045"/>
    <xdr:sp macro="" textlink="">
      <xdr:nvSpPr>
        <xdr:cNvPr id="252" name="テキスト ボックス 251"/>
        <xdr:cNvSpPr txBox="1"/>
      </xdr:nvSpPr>
      <xdr:spPr>
        <a:xfrm>
          <a:off x="14401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115570</xdr:rowOff>
    </xdr:to>
    <xdr:cxnSp macro="">
      <xdr:nvCxnSpPr>
        <xdr:cNvPr id="253" name="直線コネクタ 252"/>
        <xdr:cNvCxnSpPr/>
      </xdr:nvCxnSpPr>
      <xdr:spPr>
        <a:xfrm>
          <a:off x="13004800" y="9431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41419</xdr:rowOff>
    </xdr:from>
    <xdr:ext cx="762000" cy="259045"/>
    <xdr:sp macro="" textlink="">
      <xdr:nvSpPr>
        <xdr:cNvPr id="255" name="テキスト ボックス 254"/>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57" name="テキスト ボックス 256"/>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3" name="円/楕円 262"/>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4"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5" name="円/楕円 264"/>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6" name="テキスト ボックス 265"/>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7" name="円/楕円 266"/>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68" name="テキスト ボックス 267"/>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9" name="円/楕円 268"/>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0" name="テキスト ボックス 269"/>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1" name="円/楕円 270"/>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2" name="テキスト ボックス 271"/>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a:t>
          </a:r>
          <a:r>
            <a:rPr kumimoji="1" lang="ja-JP" altLang="en-US" sz="1100">
              <a:solidFill>
                <a:schemeClr val="dk1"/>
              </a:solidFill>
              <a:effectLst/>
              <a:latin typeface="+mn-lt"/>
              <a:ea typeface="+mn-ea"/>
              <a:cs typeface="+mn-cs"/>
            </a:rPr>
            <a:t>が、全国平均及び沖縄県平均を上回っている</a:t>
          </a:r>
          <a:r>
            <a:rPr kumimoji="1" lang="ja-JP" altLang="ja-JP" sz="1100">
              <a:solidFill>
                <a:schemeClr val="dk1"/>
              </a:solidFill>
              <a:effectLst/>
              <a:latin typeface="+mn-lt"/>
              <a:ea typeface="+mn-ea"/>
              <a:cs typeface="+mn-cs"/>
            </a:rPr>
            <a:t>。補助対象団体への審査見直し等も考慮し、今後も</a:t>
          </a:r>
          <a:r>
            <a:rPr kumimoji="1" lang="ja-JP" altLang="en-US" sz="1100">
              <a:solidFill>
                <a:schemeClr val="dk1"/>
              </a:solidFill>
              <a:effectLst/>
              <a:latin typeface="+mn-lt"/>
              <a:ea typeface="+mn-ea"/>
              <a:cs typeface="+mn-cs"/>
            </a:rPr>
            <a:t>削減に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117856</xdr:rowOff>
    </xdr:to>
    <xdr:cxnSp macro="">
      <xdr:nvCxnSpPr>
        <xdr:cNvPr id="302" name="直線コネクタ 301"/>
        <xdr:cNvCxnSpPr/>
      </xdr:nvCxnSpPr>
      <xdr:spPr>
        <a:xfrm>
          <a:off x="15671800" y="6271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108712</xdr:rowOff>
    </xdr:to>
    <xdr:cxnSp macro="">
      <xdr:nvCxnSpPr>
        <xdr:cNvPr id="305" name="直線コネクタ 304"/>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37</xdr:row>
      <xdr:rowOff>5842</xdr:rowOff>
    </xdr:to>
    <xdr:cxnSp macro="">
      <xdr:nvCxnSpPr>
        <xdr:cNvPr id="308" name="直線コネクタ 307"/>
        <xdr:cNvCxnSpPr/>
      </xdr:nvCxnSpPr>
      <xdr:spPr>
        <a:xfrm flipV="1">
          <a:off x="13893800" y="62809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5842</xdr:rowOff>
    </xdr:to>
    <xdr:cxnSp macro="">
      <xdr:nvCxnSpPr>
        <xdr:cNvPr id="311" name="直線コネクタ 310"/>
        <xdr:cNvCxnSpPr/>
      </xdr:nvCxnSpPr>
      <xdr:spPr>
        <a:xfrm>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1" name="円/楕円 320"/>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2"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3" name="円/楕円 322"/>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4" name="テキスト ボックス 323"/>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5" name="円/楕円 324"/>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26" name="テキスト ボックス 32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7" name="円/楕円 326"/>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28" name="テキスト ボックス 327"/>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9" name="円/楕円 328"/>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30" name="テキスト ボックス 329"/>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償還が開始した起債により、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年度より増加傾向であるが、類似団体平均を大きく下回り、良好な状態が続いている。今後も起債の抑制等に取り組み、現在の水準の維持に努める。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74422</xdr:rowOff>
    </xdr:from>
    <xdr:to>
      <xdr:col>7</xdr:col>
      <xdr:colOff>15875</xdr:colOff>
      <xdr:row>75</xdr:row>
      <xdr:rowOff>97282</xdr:rowOff>
    </xdr:to>
    <xdr:cxnSp macro="">
      <xdr:nvCxnSpPr>
        <xdr:cNvPr id="360" name="直線コネクタ 359"/>
        <xdr:cNvCxnSpPr/>
      </xdr:nvCxnSpPr>
      <xdr:spPr>
        <a:xfrm>
          <a:off x="3987800" y="12933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74422</xdr:rowOff>
    </xdr:to>
    <xdr:cxnSp macro="">
      <xdr:nvCxnSpPr>
        <xdr:cNvPr id="363" name="直線コネクタ 362"/>
        <xdr:cNvCxnSpPr/>
      </xdr:nvCxnSpPr>
      <xdr:spPr>
        <a:xfrm>
          <a:off x="3098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56134</xdr:rowOff>
    </xdr:from>
    <xdr:to>
      <xdr:col>4</xdr:col>
      <xdr:colOff>346075</xdr:colOff>
      <xdr:row>75</xdr:row>
      <xdr:rowOff>69850</xdr:rowOff>
    </xdr:to>
    <xdr:cxnSp macro="">
      <xdr:nvCxnSpPr>
        <xdr:cNvPr id="366" name="直線コネクタ 365"/>
        <xdr:cNvCxnSpPr/>
      </xdr:nvCxnSpPr>
      <xdr:spPr>
        <a:xfrm>
          <a:off x="2209800" y="12914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56134</xdr:rowOff>
    </xdr:to>
    <xdr:cxnSp macro="">
      <xdr:nvCxnSpPr>
        <xdr:cNvPr id="369" name="直線コネクタ 368"/>
        <xdr:cNvCxnSpPr/>
      </xdr:nvCxnSpPr>
      <xdr:spPr>
        <a:xfrm>
          <a:off x="1320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46482</xdr:rowOff>
    </xdr:from>
    <xdr:to>
      <xdr:col>7</xdr:col>
      <xdr:colOff>66675</xdr:colOff>
      <xdr:row>75</xdr:row>
      <xdr:rowOff>148081</xdr:rowOff>
    </xdr:to>
    <xdr:sp macro="" textlink="">
      <xdr:nvSpPr>
        <xdr:cNvPr id="379" name="円/楕円 378"/>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126509</xdr:rowOff>
    </xdr:from>
    <xdr:ext cx="762000" cy="259045"/>
    <xdr:sp macro="" textlink="">
      <xdr:nvSpPr>
        <xdr:cNvPr id="380" name="公債費該当値テキスト"/>
        <xdr:cNvSpPr txBox="1"/>
      </xdr:nvSpPr>
      <xdr:spPr>
        <a:xfrm>
          <a:off x="4914900" y="12813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23622</xdr:rowOff>
    </xdr:from>
    <xdr:to>
      <xdr:col>5</xdr:col>
      <xdr:colOff>600075</xdr:colOff>
      <xdr:row>75</xdr:row>
      <xdr:rowOff>125222</xdr:rowOff>
    </xdr:to>
    <xdr:sp macro="" textlink="">
      <xdr:nvSpPr>
        <xdr:cNvPr id="381" name="円/楕円 380"/>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135399</xdr:rowOff>
    </xdr:from>
    <xdr:ext cx="736600" cy="259045"/>
    <xdr:sp macro="" textlink="">
      <xdr:nvSpPr>
        <xdr:cNvPr id="382" name="テキスト ボックス 381"/>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83" name="円/楕円 382"/>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84" name="テキスト ボックス 383"/>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5334</xdr:rowOff>
    </xdr:from>
    <xdr:to>
      <xdr:col>3</xdr:col>
      <xdr:colOff>193675</xdr:colOff>
      <xdr:row>75</xdr:row>
      <xdr:rowOff>106934</xdr:rowOff>
    </xdr:to>
    <xdr:sp macro="" textlink="">
      <xdr:nvSpPr>
        <xdr:cNvPr id="385" name="円/楕円 384"/>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117111</xdr:rowOff>
    </xdr:from>
    <xdr:ext cx="762000" cy="259045"/>
    <xdr:sp macro="" textlink="">
      <xdr:nvSpPr>
        <xdr:cNvPr id="386" name="テキスト ボックス 385"/>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87" name="円/楕円 38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8" name="テキスト ボックス 38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類似団体平均を上回っている状態である。類似団体平均に近づけるよう、義務的経費の削減に努める。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92711</xdr:rowOff>
    </xdr:from>
    <xdr:to>
      <xdr:col>24</xdr:col>
      <xdr:colOff>31750</xdr:colOff>
      <xdr:row>78</xdr:row>
      <xdr:rowOff>149861</xdr:rowOff>
    </xdr:to>
    <xdr:cxnSp macro="">
      <xdr:nvCxnSpPr>
        <xdr:cNvPr id="421" name="直線コネクタ 420"/>
        <xdr:cNvCxnSpPr/>
      </xdr:nvCxnSpPr>
      <xdr:spPr>
        <a:xfrm flipV="1">
          <a:off x="15671800" y="134658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149861</xdr:rowOff>
    </xdr:to>
    <xdr:cxnSp macro="">
      <xdr:nvCxnSpPr>
        <xdr:cNvPr id="424" name="直線コネクタ 423"/>
        <xdr:cNvCxnSpPr/>
      </xdr:nvCxnSpPr>
      <xdr:spPr>
        <a:xfrm>
          <a:off x="14782800" y="13481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78</xdr:row>
      <xdr:rowOff>119380</xdr:rowOff>
    </xdr:to>
    <xdr:cxnSp macro="">
      <xdr:nvCxnSpPr>
        <xdr:cNvPr id="427" name="直線コネクタ 426"/>
        <xdr:cNvCxnSpPr/>
      </xdr:nvCxnSpPr>
      <xdr:spPr>
        <a:xfrm flipV="1">
          <a:off x="13893800" y="13481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78</xdr:row>
      <xdr:rowOff>119380</xdr:rowOff>
    </xdr:to>
    <xdr:cxnSp macro="">
      <xdr:nvCxnSpPr>
        <xdr:cNvPr id="430" name="直線コネクタ 429"/>
        <xdr:cNvCxnSpPr/>
      </xdr:nvCxnSpPr>
      <xdr:spPr>
        <a:xfrm>
          <a:off x="13004800" y="13267689"/>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41911</xdr:rowOff>
    </xdr:from>
    <xdr:to>
      <xdr:col>24</xdr:col>
      <xdr:colOff>82550</xdr:colOff>
      <xdr:row>78</xdr:row>
      <xdr:rowOff>143511</xdr:rowOff>
    </xdr:to>
    <xdr:sp macro="" textlink="">
      <xdr:nvSpPr>
        <xdr:cNvPr id="440" name="円/楕円 439"/>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13988</xdr:rowOff>
    </xdr:from>
    <xdr:ext cx="762000" cy="259045"/>
    <xdr:sp macro="" textlink="">
      <xdr:nvSpPr>
        <xdr:cNvPr id="441"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2" name="円/楕円 441"/>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3" name="テキスト ボックス 442"/>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4" name="円/楕円 443"/>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5" name="テキスト ボックス 444"/>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46" name="円/楕円 44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47" name="テキスト ボックス 446"/>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48" name="円/楕円 447"/>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101616</xdr:rowOff>
    </xdr:from>
    <xdr:ext cx="762000" cy="259045"/>
    <xdr:sp macro="" textlink="">
      <xdr:nvSpPr>
        <xdr:cNvPr id="449" name="テキスト ボックス 448"/>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沖縄県金武町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26774</xdr:rowOff>
    </xdr:from>
    <xdr:to>
      <xdr:col>4</xdr:col>
      <xdr:colOff>1117600</xdr:colOff>
      <xdr:row>16</xdr:row>
      <xdr:rowOff>41184</xdr:rowOff>
    </xdr:to>
    <xdr:cxnSp macro="">
      <xdr:nvCxnSpPr>
        <xdr:cNvPr id="50" name="直線コネクタ 49"/>
        <xdr:cNvCxnSpPr/>
      </xdr:nvCxnSpPr>
      <xdr:spPr bwMode="auto">
        <a:xfrm>
          <a:off x="5003800" y="2817599"/>
          <a:ext cx="6477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26774</xdr:rowOff>
    </xdr:from>
    <xdr:to>
      <xdr:col>4</xdr:col>
      <xdr:colOff>469900</xdr:colOff>
      <xdr:row>16</xdr:row>
      <xdr:rowOff>56957</xdr:rowOff>
    </xdr:to>
    <xdr:cxnSp macro="">
      <xdr:nvCxnSpPr>
        <xdr:cNvPr id="53" name="直線コネクタ 52"/>
        <xdr:cNvCxnSpPr/>
      </xdr:nvCxnSpPr>
      <xdr:spPr bwMode="auto">
        <a:xfrm flipV="1">
          <a:off x="4305300" y="2817599"/>
          <a:ext cx="698500" cy="3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15253</xdr:rowOff>
    </xdr:from>
    <xdr:to>
      <xdr:col>3</xdr:col>
      <xdr:colOff>904875</xdr:colOff>
      <xdr:row>16</xdr:row>
      <xdr:rowOff>56957</xdr:rowOff>
    </xdr:to>
    <xdr:cxnSp macro="">
      <xdr:nvCxnSpPr>
        <xdr:cNvPr id="56" name="直線コネクタ 55"/>
        <xdr:cNvCxnSpPr/>
      </xdr:nvCxnSpPr>
      <xdr:spPr bwMode="auto">
        <a:xfrm>
          <a:off x="3606800" y="2806078"/>
          <a:ext cx="698500" cy="4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83939</xdr:rowOff>
    </xdr:from>
    <xdr:to>
      <xdr:col>3</xdr:col>
      <xdr:colOff>206375</xdr:colOff>
      <xdr:row>16</xdr:row>
      <xdr:rowOff>15253</xdr:rowOff>
    </xdr:to>
    <xdr:cxnSp macro="">
      <xdr:nvCxnSpPr>
        <xdr:cNvPr id="59" name="直線コネクタ 58"/>
        <xdr:cNvCxnSpPr/>
      </xdr:nvCxnSpPr>
      <xdr:spPr bwMode="auto">
        <a:xfrm>
          <a:off x="2908300" y="2703314"/>
          <a:ext cx="698500" cy="10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161834</xdr:rowOff>
    </xdr:from>
    <xdr:to>
      <xdr:col>5</xdr:col>
      <xdr:colOff>34925</xdr:colOff>
      <xdr:row>16</xdr:row>
      <xdr:rowOff>91984</xdr:rowOff>
    </xdr:to>
    <xdr:sp macro="" textlink="">
      <xdr:nvSpPr>
        <xdr:cNvPr id="69" name="円/楕円 68"/>
        <xdr:cNvSpPr/>
      </xdr:nvSpPr>
      <xdr:spPr bwMode="auto">
        <a:xfrm>
          <a:off x="5600700" y="278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6911</xdr:rowOff>
    </xdr:from>
    <xdr:ext cx="762000" cy="259045"/>
    <xdr:sp macro="" textlink="">
      <xdr:nvSpPr>
        <xdr:cNvPr id="70" name="人口1人当たり決算額の推移該当値テキスト130"/>
        <xdr:cNvSpPr txBox="1"/>
      </xdr:nvSpPr>
      <xdr:spPr>
        <a:xfrm>
          <a:off x="5740400" y="26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145,012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147424</xdr:rowOff>
    </xdr:from>
    <xdr:to>
      <xdr:col>4</xdr:col>
      <xdr:colOff>520700</xdr:colOff>
      <xdr:row>16</xdr:row>
      <xdr:rowOff>77574</xdr:rowOff>
    </xdr:to>
    <xdr:sp macro="" textlink="">
      <xdr:nvSpPr>
        <xdr:cNvPr id="71" name="円/楕円 70"/>
        <xdr:cNvSpPr/>
      </xdr:nvSpPr>
      <xdr:spPr bwMode="auto">
        <a:xfrm>
          <a:off x="4953000" y="276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87751</xdr:rowOff>
    </xdr:from>
    <xdr:ext cx="736600" cy="259045"/>
    <xdr:sp macro="" textlink="">
      <xdr:nvSpPr>
        <xdr:cNvPr id="72" name="テキスト ボックス 71"/>
        <xdr:cNvSpPr txBox="1"/>
      </xdr:nvSpPr>
      <xdr:spPr>
        <a:xfrm>
          <a:off x="4622800" y="253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6157</xdr:rowOff>
    </xdr:from>
    <xdr:to>
      <xdr:col>3</xdr:col>
      <xdr:colOff>955675</xdr:colOff>
      <xdr:row>16</xdr:row>
      <xdr:rowOff>107757</xdr:rowOff>
    </xdr:to>
    <xdr:sp macro="" textlink="">
      <xdr:nvSpPr>
        <xdr:cNvPr id="73" name="円/楕円 72"/>
        <xdr:cNvSpPr/>
      </xdr:nvSpPr>
      <xdr:spPr bwMode="auto">
        <a:xfrm>
          <a:off x="4254500" y="279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117934</xdr:rowOff>
    </xdr:from>
    <xdr:ext cx="762000" cy="259045"/>
    <xdr:sp macro="" textlink="">
      <xdr:nvSpPr>
        <xdr:cNvPr id="74" name="テキスト ボックス 73"/>
        <xdr:cNvSpPr txBox="1"/>
      </xdr:nvSpPr>
      <xdr:spPr>
        <a:xfrm>
          <a:off x="3924300" y="25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135903</xdr:rowOff>
    </xdr:from>
    <xdr:to>
      <xdr:col>3</xdr:col>
      <xdr:colOff>257175</xdr:colOff>
      <xdr:row>16</xdr:row>
      <xdr:rowOff>66053</xdr:rowOff>
    </xdr:to>
    <xdr:sp macro="" textlink="">
      <xdr:nvSpPr>
        <xdr:cNvPr id="75" name="円/楕円 74"/>
        <xdr:cNvSpPr/>
      </xdr:nvSpPr>
      <xdr:spPr bwMode="auto">
        <a:xfrm>
          <a:off x="3556000" y="27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76230</xdr:rowOff>
    </xdr:from>
    <xdr:ext cx="762000" cy="259045"/>
    <xdr:sp macro="" textlink="">
      <xdr:nvSpPr>
        <xdr:cNvPr id="76" name="テキスト ボックス 75"/>
        <xdr:cNvSpPr txBox="1"/>
      </xdr:nvSpPr>
      <xdr:spPr>
        <a:xfrm>
          <a:off x="3225800" y="25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33139</xdr:rowOff>
    </xdr:from>
    <xdr:to>
      <xdr:col>2</xdr:col>
      <xdr:colOff>692150</xdr:colOff>
      <xdr:row>15</xdr:row>
      <xdr:rowOff>134739</xdr:rowOff>
    </xdr:to>
    <xdr:sp macro="" textlink="">
      <xdr:nvSpPr>
        <xdr:cNvPr id="77" name="円/楕円 76"/>
        <xdr:cNvSpPr/>
      </xdr:nvSpPr>
      <xdr:spPr bwMode="auto">
        <a:xfrm>
          <a:off x="2857500" y="265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144916</xdr:rowOff>
    </xdr:from>
    <xdr:ext cx="762000" cy="259045"/>
    <xdr:sp macro="" textlink="">
      <xdr:nvSpPr>
        <xdr:cNvPr id="78" name="テキスト ボックス 77"/>
        <xdr:cNvSpPr txBox="1"/>
      </xdr:nvSpPr>
      <xdr:spPr>
        <a:xfrm>
          <a:off x="2527300" y="242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12632</xdr:rowOff>
    </xdr:from>
    <xdr:to>
      <xdr:col>4</xdr:col>
      <xdr:colOff>1117600</xdr:colOff>
      <xdr:row>37</xdr:row>
      <xdr:rowOff>52179</xdr:rowOff>
    </xdr:to>
    <xdr:cxnSp macro="">
      <xdr:nvCxnSpPr>
        <xdr:cNvPr id="110" name="直線コネクタ 109"/>
        <xdr:cNvCxnSpPr/>
      </xdr:nvCxnSpPr>
      <xdr:spPr bwMode="auto">
        <a:xfrm flipV="1">
          <a:off x="5003800" y="7137332"/>
          <a:ext cx="647700" cy="39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52179</xdr:rowOff>
    </xdr:from>
    <xdr:to>
      <xdr:col>4</xdr:col>
      <xdr:colOff>469900</xdr:colOff>
      <xdr:row>37</xdr:row>
      <xdr:rowOff>166045</xdr:rowOff>
    </xdr:to>
    <xdr:cxnSp macro="">
      <xdr:nvCxnSpPr>
        <xdr:cNvPr id="113" name="直線コネクタ 112"/>
        <xdr:cNvCxnSpPr/>
      </xdr:nvCxnSpPr>
      <xdr:spPr bwMode="auto">
        <a:xfrm flipV="1">
          <a:off x="4305300" y="7176879"/>
          <a:ext cx="698500" cy="11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166045</xdr:rowOff>
    </xdr:from>
    <xdr:to>
      <xdr:col>3</xdr:col>
      <xdr:colOff>904875</xdr:colOff>
      <xdr:row>37</xdr:row>
      <xdr:rowOff>170480</xdr:rowOff>
    </xdr:to>
    <xdr:cxnSp macro="">
      <xdr:nvCxnSpPr>
        <xdr:cNvPr id="116" name="直線コネクタ 115"/>
        <xdr:cNvCxnSpPr/>
      </xdr:nvCxnSpPr>
      <xdr:spPr bwMode="auto">
        <a:xfrm flipV="1">
          <a:off x="3606800" y="7290745"/>
          <a:ext cx="698500" cy="4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140670</xdr:rowOff>
    </xdr:from>
    <xdr:to>
      <xdr:col>3</xdr:col>
      <xdr:colOff>206375</xdr:colOff>
      <xdr:row>37</xdr:row>
      <xdr:rowOff>170480</xdr:rowOff>
    </xdr:to>
    <xdr:cxnSp macro="">
      <xdr:nvCxnSpPr>
        <xdr:cNvPr id="119" name="直線コネクタ 118"/>
        <xdr:cNvCxnSpPr/>
      </xdr:nvCxnSpPr>
      <xdr:spPr bwMode="auto">
        <a:xfrm>
          <a:off x="2908300" y="7265370"/>
          <a:ext cx="698500" cy="29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133282</xdr:rowOff>
    </xdr:from>
    <xdr:to>
      <xdr:col>5</xdr:col>
      <xdr:colOff>34925</xdr:colOff>
      <xdr:row>37</xdr:row>
      <xdr:rowOff>63432</xdr:rowOff>
    </xdr:to>
    <xdr:sp macro="" textlink="">
      <xdr:nvSpPr>
        <xdr:cNvPr id="129" name="円/楕円 128"/>
        <xdr:cNvSpPr/>
      </xdr:nvSpPr>
      <xdr:spPr bwMode="auto">
        <a:xfrm>
          <a:off x="5600700" y="708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105359</xdr:rowOff>
    </xdr:from>
    <xdr:ext cx="762000" cy="259045"/>
    <xdr:sp macro="" textlink="">
      <xdr:nvSpPr>
        <xdr:cNvPr id="130" name="人口1人当たり決算額の推移該当値テキスト445"/>
        <xdr:cNvSpPr txBox="1"/>
      </xdr:nvSpPr>
      <xdr:spPr>
        <a:xfrm>
          <a:off x="5740400" y="705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1379</xdr:rowOff>
    </xdr:from>
    <xdr:to>
      <xdr:col>4</xdr:col>
      <xdr:colOff>520700</xdr:colOff>
      <xdr:row>37</xdr:row>
      <xdr:rowOff>102979</xdr:rowOff>
    </xdr:to>
    <xdr:sp macro="" textlink="">
      <xdr:nvSpPr>
        <xdr:cNvPr id="131" name="円/楕円 130"/>
        <xdr:cNvSpPr/>
      </xdr:nvSpPr>
      <xdr:spPr bwMode="auto">
        <a:xfrm>
          <a:off x="4953000" y="712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87756</xdr:rowOff>
    </xdr:from>
    <xdr:ext cx="736600" cy="259045"/>
    <xdr:sp macro="" textlink="">
      <xdr:nvSpPr>
        <xdr:cNvPr id="132" name="テキスト ボックス 131"/>
        <xdr:cNvSpPr txBox="1"/>
      </xdr:nvSpPr>
      <xdr:spPr>
        <a:xfrm>
          <a:off x="4622800" y="721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115245</xdr:rowOff>
    </xdr:from>
    <xdr:to>
      <xdr:col>3</xdr:col>
      <xdr:colOff>955675</xdr:colOff>
      <xdr:row>37</xdr:row>
      <xdr:rowOff>216845</xdr:rowOff>
    </xdr:to>
    <xdr:sp macro="" textlink="">
      <xdr:nvSpPr>
        <xdr:cNvPr id="133" name="円/楕円 132"/>
        <xdr:cNvSpPr/>
      </xdr:nvSpPr>
      <xdr:spPr bwMode="auto">
        <a:xfrm>
          <a:off x="4254500" y="723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201622</xdr:rowOff>
    </xdr:from>
    <xdr:ext cx="762000" cy="259045"/>
    <xdr:sp macro="" textlink="">
      <xdr:nvSpPr>
        <xdr:cNvPr id="134" name="テキスト ボックス 133"/>
        <xdr:cNvSpPr txBox="1"/>
      </xdr:nvSpPr>
      <xdr:spPr>
        <a:xfrm>
          <a:off x="3924300" y="732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119680</xdr:rowOff>
    </xdr:from>
    <xdr:to>
      <xdr:col>3</xdr:col>
      <xdr:colOff>257175</xdr:colOff>
      <xdr:row>37</xdr:row>
      <xdr:rowOff>221280</xdr:rowOff>
    </xdr:to>
    <xdr:sp macro="" textlink="">
      <xdr:nvSpPr>
        <xdr:cNvPr id="135" name="円/楕円 134"/>
        <xdr:cNvSpPr/>
      </xdr:nvSpPr>
      <xdr:spPr bwMode="auto">
        <a:xfrm>
          <a:off x="3556000" y="724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206057</xdr:rowOff>
    </xdr:from>
    <xdr:ext cx="762000" cy="259045"/>
    <xdr:sp macro="" textlink="">
      <xdr:nvSpPr>
        <xdr:cNvPr id="136" name="テキスト ボックス 135"/>
        <xdr:cNvSpPr txBox="1"/>
      </xdr:nvSpPr>
      <xdr:spPr>
        <a:xfrm>
          <a:off x="3225800" y="733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89870</xdr:rowOff>
    </xdr:from>
    <xdr:to>
      <xdr:col>2</xdr:col>
      <xdr:colOff>692150</xdr:colOff>
      <xdr:row>37</xdr:row>
      <xdr:rowOff>191470</xdr:rowOff>
    </xdr:to>
    <xdr:sp macro="" textlink="">
      <xdr:nvSpPr>
        <xdr:cNvPr id="137" name="円/楕円 136"/>
        <xdr:cNvSpPr/>
      </xdr:nvSpPr>
      <xdr:spPr bwMode="auto">
        <a:xfrm>
          <a:off x="2857500" y="721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176247</xdr:rowOff>
    </xdr:from>
    <xdr:ext cx="762000" cy="259045"/>
    <xdr:sp macro="" textlink="">
      <xdr:nvSpPr>
        <xdr:cNvPr id="138" name="テキスト ボックス 137"/>
        <xdr:cNvSpPr txBox="1"/>
      </xdr:nvSpPr>
      <xdr:spPr>
        <a:xfrm>
          <a:off x="2527300" y="730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84203</xdr:rowOff>
    </xdr:from>
    <xdr:to>
      <xdr:col>6</xdr:col>
      <xdr:colOff>511175</xdr:colOff>
      <xdr:row>35</xdr:row>
      <xdr:rowOff>157736</xdr:rowOff>
    </xdr:to>
    <xdr:cxnSp macro="">
      <xdr:nvCxnSpPr>
        <xdr:cNvPr id="61" name="直線コネクタ 60"/>
        <xdr:cNvCxnSpPr/>
      </xdr:nvCxnSpPr>
      <xdr:spPr>
        <a:xfrm>
          <a:off x="3797300" y="608495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84203</xdr:rowOff>
    </xdr:from>
    <xdr:to>
      <xdr:col>5</xdr:col>
      <xdr:colOff>358775</xdr:colOff>
      <xdr:row>35</xdr:row>
      <xdr:rowOff>108931</xdr:rowOff>
    </xdr:to>
    <xdr:cxnSp macro="">
      <xdr:nvCxnSpPr>
        <xdr:cNvPr id="64" name="直線コネクタ 63"/>
        <xdr:cNvCxnSpPr/>
      </xdr:nvCxnSpPr>
      <xdr:spPr>
        <a:xfrm flipV="1">
          <a:off x="2908300" y="6084953"/>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99101</xdr:rowOff>
    </xdr:from>
    <xdr:to>
      <xdr:col>4</xdr:col>
      <xdr:colOff>155575</xdr:colOff>
      <xdr:row>35</xdr:row>
      <xdr:rowOff>108931</xdr:rowOff>
    </xdr:to>
    <xdr:cxnSp macro="">
      <xdr:nvCxnSpPr>
        <xdr:cNvPr id="67" name="直線コネクタ 66"/>
        <xdr:cNvCxnSpPr/>
      </xdr:nvCxnSpPr>
      <xdr:spPr>
        <a:xfrm>
          <a:off x="2019300" y="609985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99101</xdr:rowOff>
    </xdr:from>
    <xdr:to>
      <xdr:col>2</xdr:col>
      <xdr:colOff>638175</xdr:colOff>
      <xdr:row>36</xdr:row>
      <xdr:rowOff>100465</xdr:rowOff>
    </xdr:to>
    <xdr:cxnSp macro="">
      <xdr:nvCxnSpPr>
        <xdr:cNvPr id="70" name="直線コネクタ 69"/>
        <xdr:cNvCxnSpPr/>
      </xdr:nvCxnSpPr>
      <xdr:spPr>
        <a:xfrm flipV="1">
          <a:off x="1130300" y="6099851"/>
          <a:ext cx="889000" cy="1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106936</xdr:rowOff>
    </xdr:from>
    <xdr:to>
      <xdr:col>6</xdr:col>
      <xdr:colOff>561975</xdr:colOff>
      <xdr:row>36</xdr:row>
      <xdr:rowOff>37086</xdr:rowOff>
    </xdr:to>
    <xdr:sp macro="" textlink="">
      <xdr:nvSpPr>
        <xdr:cNvPr id="80" name="円/楕円 79"/>
        <xdr:cNvSpPr/>
      </xdr:nvSpPr>
      <xdr:spPr>
        <a:xfrm>
          <a:off x="4584700" y="61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129813</xdr:rowOff>
    </xdr:from>
    <xdr:ext cx="599010" cy="259045"/>
    <xdr:sp macro="" textlink="">
      <xdr:nvSpPr>
        <xdr:cNvPr id="81" name="人件費該当値テキスト"/>
        <xdr:cNvSpPr txBox="1"/>
      </xdr:nvSpPr>
      <xdr:spPr>
        <a:xfrm>
          <a:off x="4686300" y="595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33403</xdr:rowOff>
    </xdr:from>
    <xdr:to>
      <xdr:col>5</xdr:col>
      <xdr:colOff>409575</xdr:colOff>
      <xdr:row>35</xdr:row>
      <xdr:rowOff>135003</xdr:rowOff>
    </xdr:to>
    <xdr:sp macro="" textlink="">
      <xdr:nvSpPr>
        <xdr:cNvPr id="82" name="円/楕円 81"/>
        <xdr:cNvSpPr/>
      </xdr:nvSpPr>
      <xdr:spPr>
        <a:xfrm>
          <a:off x="3746500" y="603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151530</xdr:rowOff>
    </xdr:from>
    <xdr:ext cx="599010" cy="259045"/>
    <xdr:sp macro="" textlink="">
      <xdr:nvSpPr>
        <xdr:cNvPr id="83" name="テキスト ボックス 82"/>
        <xdr:cNvSpPr txBox="1"/>
      </xdr:nvSpPr>
      <xdr:spPr>
        <a:xfrm>
          <a:off x="3497794" y="580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58131</xdr:rowOff>
    </xdr:from>
    <xdr:to>
      <xdr:col>4</xdr:col>
      <xdr:colOff>206375</xdr:colOff>
      <xdr:row>35</xdr:row>
      <xdr:rowOff>159731</xdr:rowOff>
    </xdr:to>
    <xdr:sp macro="" textlink="">
      <xdr:nvSpPr>
        <xdr:cNvPr id="84" name="円/楕円 83"/>
        <xdr:cNvSpPr/>
      </xdr:nvSpPr>
      <xdr:spPr>
        <a:xfrm>
          <a:off x="2857500" y="60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4808</xdr:rowOff>
    </xdr:from>
    <xdr:ext cx="599010" cy="259045"/>
    <xdr:sp macro="" textlink="">
      <xdr:nvSpPr>
        <xdr:cNvPr id="85" name="テキスト ボックス 84"/>
        <xdr:cNvSpPr txBox="1"/>
      </xdr:nvSpPr>
      <xdr:spPr>
        <a:xfrm>
          <a:off x="2608794" y="583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131,538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48301</xdr:rowOff>
    </xdr:from>
    <xdr:to>
      <xdr:col>3</xdr:col>
      <xdr:colOff>3175</xdr:colOff>
      <xdr:row>35</xdr:row>
      <xdr:rowOff>149901</xdr:rowOff>
    </xdr:to>
    <xdr:sp macro="" textlink="">
      <xdr:nvSpPr>
        <xdr:cNvPr id="86" name="円/楕円 85"/>
        <xdr:cNvSpPr/>
      </xdr:nvSpPr>
      <xdr:spPr>
        <a:xfrm>
          <a:off x="1968500" y="60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166428</xdr:rowOff>
    </xdr:from>
    <xdr:ext cx="599010" cy="259045"/>
    <xdr:sp macro="" textlink="">
      <xdr:nvSpPr>
        <xdr:cNvPr id="87" name="テキスト ボックス 86"/>
        <xdr:cNvSpPr txBox="1"/>
      </xdr:nvSpPr>
      <xdr:spPr>
        <a:xfrm>
          <a:off x="1719794" y="58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49665</xdr:rowOff>
    </xdr:from>
    <xdr:to>
      <xdr:col>1</xdr:col>
      <xdr:colOff>485775</xdr:colOff>
      <xdr:row>36</xdr:row>
      <xdr:rowOff>151265</xdr:rowOff>
    </xdr:to>
    <xdr:sp macro="" textlink="">
      <xdr:nvSpPr>
        <xdr:cNvPr id="88" name="円/楕円 87"/>
        <xdr:cNvSpPr/>
      </xdr:nvSpPr>
      <xdr:spPr>
        <a:xfrm>
          <a:off x="1079500" y="62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167792</xdr:rowOff>
    </xdr:from>
    <xdr:ext cx="599010" cy="259045"/>
    <xdr:sp macro="" textlink="">
      <xdr:nvSpPr>
        <xdr:cNvPr id="89" name="テキスト ボックス 88"/>
        <xdr:cNvSpPr txBox="1"/>
      </xdr:nvSpPr>
      <xdr:spPr>
        <a:xfrm>
          <a:off x="830794" y="599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37995</xdr:rowOff>
    </xdr:from>
    <xdr:to>
      <xdr:col>6</xdr:col>
      <xdr:colOff>511175</xdr:colOff>
      <xdr:row>52</xdr:row>
      <xdr:rowOff>46649</xdr:rowOff>
    </xdr:to>
    <xdr:cxnSp macro="">
      <xdr:nvCxnSpPr>
        <xdr:cNvPr id="121" name="直線コネクタ 120"/>
        <xdr:cNvCxnSpPr/>
      </xdr:nvCxnSpPr>
      <xdr:spPr>
        <a:xfrm flipV="1">
          <a:off x="3797300" y="8781945"/>
          <a:ext cx="838200" cy="18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46649</xdr:rowOff>
    </xdr:from>
    <xdr:to>
      <xdr:col>5</xdr:col>
      <xdr:colOff>358775</xdr:colOff>
      <xdr:row>52</xdr:row>
      <xdr:rowOff>166947</xdr:rowOff>
    </xdr:to>
    <xdr:cxnSp macro="">
      <xdr:nvCxnSpPr>
        <xdr:cNvPr id="124" name="直線コネクタ 123"/>
        <xdr:cNvCxnSpPr/>
      </xdr:nvCxnSpPr>
      <xdr:spPr>
        <a:xfrm flipV="1">
          <a:off x="2908300" y="8962049"/>
          <a:ext cx="889000" cy="1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162131</xdr:rowOff>
    </xdr:from>
    <xdr:ext cx="534377" cy="259045"/>
    <xdr:sp macro="" textlink="">
      <xdr:nvSpPr>
        <xdr:cNvPr id="126" name="テキスト ボックス 125"/>
        <xdr:cNvSpPr txBox="1"/>
      </xdr:nvSpPr>
      <xdr:spPr>
        <a:xfrm>
          <a:off x="3530111" y="97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153612</xdr:rowOff>
    </xdr:from>
    <xdr:to>
      <xdr:col>4</xdr:col>
      <xdr:colOff>155575</xdr:colOff>
      <xdr:row>52</xdr:row>
      <xdr:rowOff>166947</xdr:rowOff>
    </xdr:to>
    <xdr:cxnSp macro="">
      <xdr:nvCxnSpPr>
        <xdr:cNvPr id="127" name="直線コネクタ 126"/>
        <xdr:cNvCxnSpPr/>
      </xdr:nvCxnSpPr>
      <xdr:spPr>
        <a:xfrm>
          <a:off x="2019300" y="906901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36368</xdr:rowOff>
    </xdr:from>
    <xdr:ext cx="534377" cy="259045"/>
    <xdr:sp macro="" textlink="">
      <xdr:nvSpPr>
        <xdr:cNvPr id="129" name="テキスト ボックス 128"/>
        <xdr:cNvSpPr txBox="1"/>
      </xdr:nvSpPr>
      <xdr:spPr>
        <a:xfrm>
          <a:off x="2641111" y="98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137861</xdr:rowOff>
    </xdr:from>
    <xdr:to>
      <xdr:col>2</xdr:col>
      <xdr:colOff>638175</xdr:colOff>
      <xdr:row>52</xdr:row>
      <xdr:rowOff>153612</xdr:rowOff>
    </xdr:to>
    <xdr:cxnSp macro="">
      <xdr:nvCxnSpPr>
        <xdr:cNvPr id="130" name="直線コネクタ 129"/>
        <xdr:cNvCxnSpPr/>
      </xdr:nvCxnSpPr>
      <xdr:spPr>
        <a:xfrm>
          <a:off x="1130300" y="8710361"/>
          <a:ext cx="889000" cy="35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61482</xdr:rowOff>
    </xdr:from>
    <xdr:ext cx="534377" cy="259045"/>
    <xdr:sp macro="" textlink="">
      <xdr:nvSpPr>
        <xdr:cNvPr id="132" name="テキスト ボックス 131"/>
        <xdr:cNvSpPr txBox="1"/>
      </xdr:nvSpPr>
      <xdr:spPr>
        <a:xfrm>
          <a:off x="1752111" y="98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24263</xdr:rowOff>
    </xdr:from>
    <xdr:ext cx="534377" cy="259045"/>
    <xdr:sp macro="" textlink="">
      <xdr:nvSpPr>
        <xdr:cNvPr id="134" name="テキスト ボックス 133"/>
        <xdr:cNvSpPr txBox="1"/>
      </xdr:nvSpPr>
      <xdr:spPr>
        <a:xfrm>
          <a:off x="863111" y="979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158645</xdr:rowOff>
    </xdr:from>
    <xdr:to>
      <xdr:col>6</xdr:col>
      <xdr:colOff>561975</xdr:colOff>
      <xdr:row>51</xdr:row>
      <xdr:rowOff>88795</xdr:rowOff>
    </xdr:to>
    <xdr:sp macro="" textlink="">
      <xdr:nvSpPr>
        <xdr:cNvPr id="140" name="円/楕円 139"/>
        <xdr:cNvSpPr/>
      </xdr:nvSpPr>
      <xdr:spPr>
        <a:xfrm>
          <a:off x="4584700" y="87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10072</xdr:rowOff>
    </xdr:from>
    <xdr:ext cx="599010" cy="259045"/>
    <xdr:sp macro="" textlink="">
      <xdr:nvSpPr>
        <xdr:cNvPr id="141" name="物件費該当値テキスト"/>
        <xdr:cNvSpPr txBox="1"/>
      </xdr:nvSpPr>
      <xdr:spPr>
        <a:xfrm>
          <a:off x="4686300" y="85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161,593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167299</xdr:rowOff>
    </xdr:from>
    <xdr:to>
      <xdr:col>5</xdr:col>
      <xdr:colOff>409575</xdr:colOff>
      <xdr:row>52</xdr:row>
      <xdr:rowOff>97449</xdr:rowOff>
    </xdr:to>
    <xdr:sp macro="" textlink="">
      <xdr:nvSpPr>
        <xdr:cNvPr id="142" name="円/楕円 141"/>
        <xdr:cNvSpPr/>
      </xdr:nvSpPr>
      <xdr:spPr>
        <a:xfrm>
          <a:off x="3746500" y="89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113976</xdr:rowOff>
    </xdr:from>
    <xdr:ext cx="599010" cy="259045"/>
    <xdr:sp macro="" textlink="">
      <xdr:nvSpPr>
        <xdr:cNvPr id="143" name="テキスト ボックス 142"/>
        <xdr:cNvSpPr txBox="1"/>
      </xdr:nvSpPr>
      <xdr:spPr>
        <a:xfrm>
          <a:off x="3497794" y="868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145,048</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116147</xdr:rowOff>
    </xdr:from>
    <xdr:to>
      <xdr:col>4</xdr:col>
      <xdr:colOff>206375</xdr:colOff>
      <xdr:row>53</xdr:row>
      <xdr:rowOff>46297</xdr:rowOff>
    </xdr:to>
    <xdr:sp macro="" textlink="">
      <xdr:nvSpPr>
        <xdr:cNvPr id="144" name="円/楕円 143"/>
        <xdr:cNvSpPr/>
      </xdr:nvSpPr>
      <xdr:spPr>
        <a:xfrm>
          <a:off x="2857500" y="90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62824</xdr:rowOff>
    </xdr:from>
    <xdr:ext cx="599010" cy="259045"/>
    <xdr:sp macro="" textlink="">
      <xdr:nvSpPr>
        <xdr:cNvPr id="145" name="テキスト ボックス 144"/>
        <xdr:cNvSpPr txBox="1"/>
      </xdr:nvSpPr>
      <xdr:spPr>
        <a:xfrm>
          <a:off x="2608794" y="88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102812</xdr:rowOff>
    </xdr:from>
    <xdr:to>
      <xdr:col>3</xdr:col>
      <xdr:colOff>3175</xdr:colOff>
      <xdr:row>53</xdr:row>
      <xdr:rowOff>32962</xdr:rowOff>
    </xdr:to>
    <xdr:sp macro="" textlink="">
      <xdr:nvSpPr>
        <xdr:cNvPr id="146" name="円/楕円 145"/>
        <xdr:cNvSpPr/>
      </xdr:nvSpPr>
      <xdr:spPr>
        <a:xfrm>
          <a:off x="1968500" y="90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51</xdr:row>
      <xdr:rowOff>49489</xdr:rowOff>
    </xdr:from>
    <xdr:ext cx="599010" cy="259045"/>
    <xdr:sp macro="" textlink="">
      <xdr:nvSpPr>
        <xdr:cNvPr id="147" name="テキスト ボックス 146"/>
        <xdr:cNvSpPr txBox="1"/>
      </xdr:nvSpPr>
      <xdr:spPr>
        <a:xfrm>
          <a:off x="1719794" y="87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135,222</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87061</xdr:rowOff>
    </xdr:from>
    <xdr:to>
      <xdr:col>1</xdr:col>
      <xdr:colOff>485775</xdr:colOff>
      <xdr:row>51</xdr:row>
      <xdr:rowOff>17211</xdr:rowOff>
    </xdr:to>
    <xdr:sp macro="" textlink="">
      <xdr:nvSpPr>
        <xdr:cNvPr id="148" name="円/楕円 147"/>
        <xdr:cNvSpPr/>
      </xdr:nvSpPr>
      <xdr:spPr>
        <a:xfrm>
          <a:off x="1079500" y="86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33738</xdr:rowOff>
    </xdr:from>
    <xdr:ext cx="599010" cy="259045"/>
    <xdr:sp macro="" textlink="">
      <xdr:nvSpPr>
        <xdr:cNvPr id="149" name="テキスト ボックス 148"/>
        <xdr:cNvSpPr txBox="1"/>
      </xdr:nvSpPr>
      <xdr:spPr>
        <a:xfrm>
          <a:off x="830794" y="84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104815</xdr:rowOff>
    </xdr:from>
    <xdr:to>
      <xdr:col>6</xdr:col>
      <xdr:colOff>511175</xdr:colOff>
      <xdr:row>76</xdr:row>
      <xdr:rowOff>30978</xdr:rowOff>
    </xdr:to>
    <xdr:cxnSp macro="">
      <xdr:nvCxnSpPr>
        <xdr:cNvPr id="176" name="直線コネクタ 175"/>
        <xdr:cNvCxnSpPr/>
      </xdr:nvCxnSpPr>
      <xdr:spPr>
        <a:xfrm flipV="1">
          <a:off x="3797300" y="12963565"/>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30978</xdr:rowOff>
    </xdr:from>
    <xdr:to>
      <xdr:col>5</xdr:col>
      <xdr:colOff>358775</xdr:colOff>
      <xdr:row>77</xdr:row>
      <xdr:rowOff>11959</xdr:rowOff>
    </xdr:to>
    <xdr:cxnSp macro="">
      <xdr:nvCxnSpPr>
        <xdr:cNvPr id="179" name="直線コネクタ 178"/>
        <xdr:cNvCxnSpPr/>
      </xdr:nvCxnSpPr>
      <xdr:spPr>
        <a:xfrm flipV="1">
          <a:off x="2908300" y="13061178"/>
          <a:ext cx="889000" cy="1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77523</xdr:rowOff>
    </xdr:from>
    <xdr:ext cx="469744" cy="259045"/>
    <xdr:sp macro="" textlink="">
      <xdr:nvSpPr>
        <xdr:cNvPr id="181" name="テキスト ボックス 180"/>
        <xdr:cNvSpPr txBox="1"/>
      </xdr:nvSpPr>
      <xdr:spPr>
        <a:xfrm>
          <a:off x="3562427"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122783</xdr:rowOff>
    </xdr:from>
    <xdr:to>
      <xdr:col>4</xdr:col>
      <xdr:colOff>155575</xdr:colOff>
      <xdr:row>77</xdr:row>
      <xdr:rowOff>11959</xdr:rowOff>
    </xdr:to>
    <xdr:cxnSp macro="">
      <xdr:nvCxnSpPr>
        <xdr:cNvPr id="182" name="直線コネクタ 181"/>
        <xdr:cNvCxnSpPr/>
      </xdr:nvCxnSpPr>
      <xdr:spPr>
        <a:xfrm>
          <a:off x="2019300" y="13152983"/>
          <a:ext cx="889000" cy="6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103401</xdr:rowOff>
    </xdr:from>
    <xdr:ext cx="469744" cy="259045"/>
    <xdr:sp macro="" textlink="">
      <xdr:nvSpPr>
        <xdr:cNvPr id="184" name="テキスト ボックス 183"/>
        <xdr:cNvSpPr txBox="1"/>
      </xdr:nvSpPr>
      <xdr:spPr>
        <a:xfrm>
          <a:off x="2673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122783</xdr:rowOff>
    </xdr:from>
    <xdr:to>
      <xdr:col>2</xdr:col>
      <xdr:colOff>638175</xdr:colOff>
      <xdr:row>76</xdr:row>
      <xdr:rowOff>166446</xdr:rowOff>
    </xdr:to>
    <xdr:cxnSp macro="">
      <xdr:nvCxnSpPr>
        <xdr:cNvPr id="185" name="直線コネクタ 184"/>
        <xdr:cNvCxnSpPr/>
      </xdr:nvCxnSpPr>
      <xdr:spPr>
        <a:xfrm flipV="1">
          <a:off x="1130300" y="13152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104222</xdr:rowOff>
    </xdr:from>
    <xdr:ext cx="469744" cy="259045"/>
    <xdr:sp macro="" textlink="">
      <xdr:nvSpPr>
        <xdr:cNvPr id="187" name="テキスト ボックス 186"/>
        <xdr:cNvSpPr txBox="1"/>
      </xdr:nvSpPr>
      <xdr:spPr>
        <a:xfrm>
          <a:off x="1784427" y="13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106920</xdr:rowOff>
    </xdr:from>
    <xdr:ext cx="469744" cy="259045"/>
    <xdr:sp macro="" textlink="">
      <xdr:nvSpPr>
        <xdr:cNvPr id="189" name="テキスト ボックス 188"/>
        <xdr:cNvSpPr txBox="1"/>
      </xdr:nvSpPr>
      <xdr:spPr>
        <a:xfrm>
          <a:off x="895427"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54015</xdr:rowOff>
    </xdr:from>
    <xdr:to>
      <xdr:col>6</xdr:col>
      <xdr:colOff>561975</xdr:colOff>
      <xdr:row>75</xdr:row>
      <xdr:rowOff>155615</xdr:rowOff>
    </xdr:to>
    <xdr:sp macro="" textlink="">
      <xdr:nvSpPr>
        <xdr:cNvPr id="195" name="円/楕円 194"/>
        <xdr:cNvSpPr/>
      </xdr:nvSpPr>
      <xdr:spPr>
        <a:xfrm>
          <a:off x="45847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76892</xdr:rowOff>
    </xdr:from>
    <xdr:ext cx="534377" cy="259045"/>
    <xdr:sp macro="" textlink="">
      <xdr:nvSpPr>
        <xdr:cNvPr id="196" name="維持補修費該当値テキスト"/>
        <xdr:cNvSpPr txBox="1"/>
      </xdr:nvSpPr>
      <xdr:spPr>
        <a:xfrm>
          <a:off x="4686300" y="127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151628</xdr:rowOff>
    </xdr:from>
    <xdr:to>
      <xdr:col>5</xdr:col>
      <xdr:colOff>409575</xdr:colOff>
      <xdr:row>76</xdr:row>
      <xdr:rowOff>81778</xdr:rowOff>
    </xdr:to>
    <xdr:sp macro="" textlink="">
      <xdr:nvSpPr>
        <xdr:cNvPr id="197" name="円/楕円 196"/>
        <xdr:cNvSpPr/>
      </xdr:nvSpPr>
      <xdr:spPr>
        <a:xfrm>
          <a:off x="3746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98305</xdr:rowOff>
    </xdr:from>
    <xdr:ext cx="469744" cy="259045"/>
    <xdr:sp macro="" textlink="">
      <xdr:nvSpPr>
        <xdr:cNvPr id="198" name="テキスト ボックス 197"/>
        <xdr:cNvSpPr txBox="1"/>
      </xdr:nvSpPr>
      <xdr:spPr>
        <a:xfrm>
          <a:off x="3562427"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132609</xdr:rowOff>
    </xdr:from>
    <xdr:to>
      <xdr:col>4</xdr:col>
      <xdr:colOff>206375</xdr:colOff>
      <xdr:row>77</xdr:row>
      <xdr:rowOff>62759</xdr:rowOff>
    </xdr:to>
    <xdr:sp macro="" textlink="">
      <xdr:nvSpPr>
        <xdr:cNvPr id="199" name="円/楕円 198"/>
        <xdr:cNvSpPr/>
      </xdr:nvSpPr>
      <xdr:spPr>
        <a:xfrm>
          <a:off x="2857500" y="131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79285</xdr:rowOff>
    </xdr:from>
    <xdr:ext cx="469744" cy="259045"/>
    <xdr:sp macro="" textlink="">
      <xdr:nvSpPr>
        <xdr:cNvPr id="200" name="テキスト ボックス 199"/>
        <xdr:cNvSpPr txBox="1"/>
      </xdr:nvSpPr>
      <xdr:spPr>
        <a:xfrm>
          <a:off x="2673427" y="1293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71983</xdr:rowOff>
    </xdr:from>
    <xdr:to>
      <xdr:col>3</xdr:col>
      <xdr:colOff>3175</xdr:colOff>
      <xdr:row>77</xdr:row>
      <xdr:rowOff>2133</xdr:rowOff>
    </xdr:to>
    <xdr:sp macro="" textlink="">
      <xdr:nvSpPr>
        <xdr:cNvPr id="201" name="円/楕円 200"/>
        <xdr:cNvSpPr/>
      </xdr:nvSpPr>
      <xdr:spPr>
        <a:xfrm>
          <a:off x="1968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18661</xdr:rowOff>
    </xdr:from>
    <xdr:ext cx="469744" cy="259045"/>
    <xdr:sp macro="" textlink="">
      <xdr:nvSpPr>
        <xdr:cNvPr id="202" name="テキスト ボックス 201"/>
        <xdr:cNvSpPr txBox="1"/>
      </xdr:nvSpPr>
      <xdr:spPr>
        <a:xfrm>
          <a:off x="1784427" y="1287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115646</xdr:rowOff>
    </xdr:from>
    <xdr:to>
      <xdr:col>1</xdr:col>
      <xdr:colOff>485775</xdr:colOff>
      <xdr:row>77</xdr:row>
      <xdr:rowOff>45796</xdr:rowOff>
    </xdr:to>
    <xdr:sp macro="" textlink="">
      <xdr:nvSpPr>
        <xdr:cNvPr id="203" name="円/楕円 202"/>
        <xdr:cNvSpPr/>
      </xdr:nvSpPr>
      <xdr:spPr>
        <a:xfrm>
          <a:off x="1079500" y="131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62323</xdr:rowOff>
    </xdr:from>
    <xdr:ext cx="469744" cy="259045"/>
    <xdr:sp macro="" textlink="">
      <xdr:nvSpPr>
        <xdr:cNvPr id="204" name="テキスト ボックス 203"/>
        <xdr:cNvSpPr txBox="1"/>
      </xdr:nvSpPr>
      <xdr:spPr>
        <a:xfrm>
          <a:off x="895427" y="129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47476</xdr:rowOff>
    </xdr:from>
    <xdr:to>
      <xdr:col>6</xdr:col>
      <xdr:colOff>511175</xdr:colOff>
      <xdr:row>94</xdr:row>
      <xdr:rowOff>51526</xdr:rowOff>
    </xdr:to>
    <xdr:cxnSp macro="">
      <xdr:nvCxnSpPr>
        <xdr:cNvPr id="236" name="直線コネクタ 235"/>
        <xdr:cNvCxnSpPr/>
      </xdr:nvCxnSpPr>
      <xdr:spPr>
        <a:xfrm flipV="1">
          <a:off x="3797300" y="16163776"/>
          <a:ext cx="8382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51526</xdr:rowOff>
    </xdr:from>
    <xdr:to>
      <xdr:col>5</xdr:col>
      <xdr:colOff>358775</xdr:colOff>
      <xdr:row>95</xdr:row>
      <xdr:rowOff>14819</xdr:rowOff>
    </xdr:to>
    <xdr:cxnSp macro="">
      <xdr:nvCxnSpPr>
        <xdr:cNvPr id="239" name="直線コネクタ 238"/>
        <xdr:cNvCxnSpPr/>
      </xdr:nvCxnSpPr>
      <xdr:spPr>
        <a:xfrm flipV="1">
          <a:off x="2908300" y="16167826"/>
          <a:ext cx="889000" cy="1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14819</xdr:rowOff>
    </xdr:from>
    <xdr:to>
      <xdr:col>4</xdr:col>
      <xdr:colOff>155575</xdr:colOff>
      <xdr:row>95</xdr:row>
      <xdr:rowOff>87122</xdr:rowOff>
    </xdr:to>
    <xdr:cxnSp macro="">
      <xdr:nvCxnSpPr>
        <xdr:cNvPr id="242" name="直線コネクタ 241"/>
        <xdr:cNvCxnSpPr/>
      </xdr:nvCxnSpPr>
      <xdr:spPr>
        <a:xfrm flipV="1">
          <a:off x="2019300" y="16302569"/>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87122</xdr:rowOff>
    </xdr:from>
    <xdr:to>
      <xdr:col>2</xdr:col>
      <xdr:colOff>638175</xdr:colOff>
      <xdr:row>95</xdr:row>
      <xdr:rowOff>153905</xdr:rowOff>
    </xdr:to>
    <xdr:cxnSp macro="">
      <xdr:nvCxnSpPr>
        <xdr:cNvPr id="245" name="直線コネクタ 244"/>
        <xdr:cNvCxnSpPr/>
      </xdr:nvCxnSpPr>
      <xdr:spPr>
        <a:xfrm flipV="1">
          <a:off x="1130300" y="16374872"/>
          <a:ext cx="8890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168126</xdr:rowOff>
    </xdr:from>
    <xdr:to>
      <xdr:col>6</xdr:col>
      <xdr:colOff>561975</xdr:colOff>
      <xdr:row>94</xdr:row>
      <xdr:rowOff>98276</xdr:rowOff>
    </xdr:to>
    <xdr:sp macro="" textlink="">
      <xdr:nvSpPr>
        <xdr:cNvPr id="255" name="円/楕円 254"/>
        <xdr:cNvSpPr/>
      </xdr:nvSpPr>
      <xdr:spPr>
        <a:xfrm>
          <a:off x="4584700" y="1611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19553</xdr:rowOff>
    </xdr:from>
    <xdr:ext cx="534377" cy="259045"/>
    <xdr:sp macro="" textlink="">
      <xdr:nvSpPr>
        <xdr:cNvPr id="256" name="扶助費該当値テキスト"/>
        <xdr:cNvSpPr txBox="1"/>
      </xdr:nvSpPr>
      <xdr:spPr>
        <a:xfrm>
          <a:off x="4686300" y="159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75,648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726</xdr:rowOff>
    </xdr:from>
    <xdr:to>
      <xdr:col>5</xdr:col>
      <xdr:colOff>409575</xdr:colOff>
      <xdr:row>94</xdr:row>
      <xdr:rowOff>102326</xdr:rowOff>
    </xdr:to>
    <xdr:sp macro="" textlink="">
      <xdr:nvSpPr>
        <xdr:cNvPr id="257" name="円/楕円 256"/>
        <xdr:cNvSpPr/>
      </xdr:nvSpPr>
      <xdr:spPr>
        <a:xfrm>
          <a:off x="3746500" y="161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118853</xdr:rowOff>
    </xdr:from>
    <xdr:ext cx="534377" cy="259045"/>
    <xdr:sp macro="" textlink="">
      <xdr:nvSpPr>
        <xdr:cNvPr id="258" name="テキスト ボックス 257"/>
        <xdr:cNvSpPr txBox="1"/>
      </xdr:nvSpPr>
      <xdr:spPr>
        <a:xfrm>
          <a:off x="3530111" y="158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135469</xdr:rowOff>
    </xdr:from>
    <xdr:to>
      <xdr:col>4</xdr:col>
      <xdr:colOff>206375</xdr:colOff>
      <xdr:row>95</xdr:row>
      <xdr:rowOff>65619</xdr:rowOff>
    </xdr:to>
    <xdr:sp macro="" textlink="">
      <xdr:nvSpPr>
        <xdr:cNvPr id="259" name="円/楕円 258"/>
        <xdr:cNvSpPr/>
      </xdr:nvSpPr>
      <xdr:spPr>
        <a:xfrm>
          <a:off x="2857500" y="1625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82146</xdr:rowOff>
    </xdr:from>
    <xdr:ext cx="534377" cy="259045"/>
    <xdr:sp macro="" textlink="">
      <xdr:nvSpPr>
        <xdr:cNvPr id="260" name="テキスト ボックス 259"/>
        <xdr:cNvSpPr txBox="1"/>
      </xdr:nvSpPr>
      <xdr:spPr>
        <a:xfrm>
          <a:off x="2641111" y="1602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36322</xdr:rowOff>
    </xdr:from>
    <xdr:to>
      <xdr:col>3</xdr:col>
      <xdr:colOff>3175</xdr:colOff>
      <xdr:row>95</xdr:row>
      <xdr:rowOff>137922</xdr:rowOff>
    </xdr:to>
    <xdr:sp macro="" textlink="">
      <xdr:nvSpPr>
        <xdr:cNvPr id="261" name="円/楕円 260"/>
        <xdr:cNvSpPr/>
      </xdr:nvSpPr>
      <xdr:spPr>
        <a:xfrm>
          <a:off x="1968500" y="163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154449</xdr:rowOff>
    </xdr:from>
    <xdr:ext cx="534377" cy="259045"/>
    <xdr:sp macro="" textlink="">
      <xdr:nvSpPr>
        <xdr:cNvPr id="262" name="テキスト ボックス 261"/>
        <xdr:cNvSpPr txBox="1"/>
      </xdr:nvSpPr>
      <xdr:spPr>
        <a:xfrm>
          <a:off x="1752111" y="160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103105</xdr:rowOff>
    </xdr:from>
    <xdr:to>
      <xdr:col>1</xdr:col>
      <xdr:colOff>485775</xdr:colOff>
      <xdr:row>96</xdr:row>
      <xdr:rowOff>33255</xdr:rowOff>
    </xdr:to>
    <xdr:sp macro="" textlink="">
      <xdr:nvSpPr>
        <xdr:cNvPr id="263" name="円/楕円 262"/>
        <xdr:cNvSpPr/>
      </xdr:nvSpPr>
      <xdr:spPr>
        <a:xfrm>
          <a:off x="1079500" y="163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49782</xdr:rowOff>
    </xdr:from>
    <xdr:ext cx="534377" cy="259045"/>
    <xdr:sp macro="" textlink="">
      <xdr:nvSpPr>
        <xdr:cNvPr id="264" name="テキスト ボックス 263"/>
        <xdr:cNvSpPr txBox="1"/>
      </xdr:nvSpPr>
      <xdr:spPr>
        <a:xfrm>
          <a:off x="863111" y="161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51036</xdr:rowOff>
    </xdr:from>
    <xdr:to>
      <xdr:col>15</xdr:col>
      <xdr:colOff>180975</xdr:colOff>
      <xdr:row>31</xdr:row>
      <xdr:rowOff>149497</xdr:rowOff>
    </xdr:to>
    <xdr:cxnSp macro="">
      <xdr:nvCxnSpPr>
        <xdr:cNvPr id="296" name="直線コネクタ 295"/>
        <xdr:cNvCxnSpPr/>
      </xdr:nvCxnSpPr>
      <xdr:spPr>
        <a:xfrm flipV="1">
          <a:off x="9639300" y="5194536"/>
          <a:ext cx="838200" cy="26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96157</xdr:rowOff>
    </xdr:from>
    <xdr:to>
      <xdr:col>14</xdr:col>
      <xdr:colOff>28575</xdr:colOff>
      <xdr:row>31</xdr:row>
      <xdr:rowOff>149497</xdr:rowOff>
    </xdr:to>
    <xdr:cxnSp macro="">
      <xdr:nvCxnSpPr>
        <xdr:cNvPr id="299" name="直線コネクタ 298"/>
        <xdr:cNvCxnSpPr/>
      </xdr:nvCxnSpPr>
      <xdr:spPr>
        <a:xfrm>
          <a:off x="8750300" y="541110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36303</xdr:rowOff>
    </xdr:from>
    <xdr:ext cx="534377" cy="259045"/>
    <xdr:sp macro="" textlink="">
      <xdr:nvSpPr>
        <xdr:cNvPr id="301" name="テキスト ボックス 300"/>
        <xdr:cNvSpPr txBox="1"/>
      </xdr:nvSpPr>
      <xdr:spPr>
        <a:xfrm>
          <a:off x="9372111" y="637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96157</xdr:rowOff>
    </xdr:from>
    <xdr:to>
      <xdr:col>12</xdr:col>
      <xdr:colOff>511175</xdr:colOff>
      <xdr:row>31</xdr:row>
      <xdr:rowOff>133310</xdr:rowOff>
    </xdr:to>
    <xdr:cxnSp macro="">
      <xdr:nvCxnSpPr>
        <xdr:cNvPr id="302" name="直線コネクタ 301"/>
        <xdr:cNvCxnSpPr/>
      </xdr:nvCxnSpPr>
      <xdr:spPr>
        <a:xfrm flipV="1">
          <a:off x="7861300" y="5411107"/>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56877</xdr:rowOff>
    </xdr:from>
    <xdr:ext cx="534377" cy="259045"/>
    <xdr:sp macro="" textlink="">
      <xdr:nvSpPr>
        <xdr:cNvPr id="304" name="テキスト ボックス 303"/>
        <xdr:cNvSpPr txBox="1"/>
      </xdr:nvSpPr>
      <xdr:spPr>
        <a:xfrm>
          <a:off x="8483111" y="64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127312</xdr:rowOff>
    </xdr:from>
    <xdr:to>
      <xdr:col>11</xdr:col>
      <xdr:colOff>307975</xdr:colOff>
      <xdr:row>31</xdr:row>
      <xdr:rowOff>133310</xdr:rowOff>
    </xdr:to>
    <xdr:cxnSp macro="">
      <xdr:nvCxnSpPr>
        <xdr:cNvPr id="305" name="直線コネクタ 304"/>
        <xdr:cNvCxnSpPr/>
      </xdr:nvCxnSpPr>
      <xdr:spPr>
        <a:xfrm>
          <a:off x="6972300" y="544226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111915</xdr:rowOff>
    </xdr:from>
    <xdr:ext cx="534377" cy="259045"/>
    <xdr:sp macro="" textlink="">
      <xdr:nvSpPr>
        <xdr:cNvPr id="307" name="テキスト ボックス 306"/>
        <xdr:cNvSpPr txBox="1"/>
      </xdr:nvSpPr>
      <xdr:spPr>
        <a:xfrm>
          <a:off x="7594111" y="64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98025</xdr:rowOff>
    </xdr:from>
    <xdr:ext cx="534377" cy="259045"/>
    <xdr:sp macro="" textlink="">
      <xdr:nvSpPr>
        <xdr:cNvPr id="309" name="テキスト ボックス 308"/>
        <xdr:cNvSpPr txBox="1"/>
      </xdr:nvSpPr>
      <xdr:spPr>
        <a:xfrm>
          <a:off x="6705111" y="644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236</xdr:rowOff>
    </xdr:from>
    <xdr:to>
      <xdr:col>15</xdr:col>
      <xdr:colOff>231775</xdr:colOff>
      <xdr:row>30</xdr:row>
      <xdr:rowOff>101836</xdr:rowOff>
    </xdr:to>
    <xdr:sp macro="" textlink="">
      <xdr:nvSpPr>
        <xdr:cNvPr id="315" name="円/楕円 314"/>
        <xdr:cNvSpPr/>
      </xdr:nvSpPr>
      <xdr:spPr>
        <a:xfrm>
          <a:off x="10426700" y="51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124713</xdr:rowOff>
    </xdr:from>
    <xdr:ext cx="599010" cy="259045"/>
    <xdr:sp macro="" textlink="">
      <xdr:nvSpPr>
        <xdr:cNvPr id="316" name="補助費等該当値テキスト"/>
        <xdr:cNvSpPr txBox="1"/>
      </xdr:nvSpPr>
      <xdr:spPr>
        <a:xfrm>
          <a:off x="10528300" y="509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176,145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98697</xdr:rowOff>
    </xdr:from>
    <xdr:to>
      <xdr:col>14</xdr:col>
      <xdr:colOff>79375</xdr:colOff>
      <xdr:row>32</xdr:row>
      <xdr:rowOff>28847</xdr:rowOff>
    </xdr:to>
    <xdr:sp macro="" textlink="">
      <xdr:nvSpPr>
        <xdr:cNvPr id="317" name="円/楕円 316"/>
        <xdr:cNvSpPr/>
      </xdr:nvSpPr>
      <xdr:spPr>
        <a:xfrm>
          <a:off x="95885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45374</xdr:rowOff>
    </xdr:from>
    <xdr:ext cx="599010" cy="259045"/>
    <xdr:sp macro="" textlink="">
      <xdr:nvSpPr>
        <xdr:cNvPr id="318" name="テキスト ボックス 317"/>
        <xdr:cNvSpPr txBox="1"/>
      </xdr:nvSpPr>
      <xdr:spPr>
        <a:xfrm>
          <a:off x="9339794" y="518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45357</xdr:rowOff>
    </xdr:from>
    <xdr:to>
      <xdr:col>12</xdr:col>
      <xdr:colOff>561975</xdr:colOff>
      <xdr:row>31</xdr:row>
      <xdr:rowOff>146957</xdr:rowOff>
    </xdr:to>
    <xdr:sp macro="" textlink="">
      <xdr:nvSpPr>
        <xdr:cNvPr id="319" name="円/楕円 318"/>
        <xdr:cNvSpPr/>
      </xdr:nvSpPr>
      <xdr:spPr>
        <a:xfrm>
          <a:off x="8699500" y="53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163484</xdr:rowOff>
    </xdr:from>
    <xdr:ext cx="599010" cy="259045"/>
    <xdr:sp macro="" textlink="">
      <xdr:nvSpPr>
        <xdr:cNvPr id="320" name="テキスト ボックス 319"/>
        <xdr:cNvSpPr txBox="1"/>
      </xdr:nvSpPr>
      <xdr:spPr>
        <a:xfrm>
          <a:off x="8450794" y="51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156,250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82510</xdr:rowOff>
    </xdr:from>
    <xdr:to>
      <xdr:col>11</xdr:col>
      <xdr:colOff>358775</xdr:colOff>
      <xdr:row>32</xdr:row>
      <xdr:rowOff>12660</xdr:rowOff>
    </xdr:to>
    <xdr:sp macro="" textlink="">
      <xdr:nvSpPr>
        <xdr:cNvPr id="321" name="円/楕円 320"/>
        <xdr:cNvSpPr/>
      </xdr:nvSpPr>
      <xdr:spPr>
        <a:xfrm>
          <a:off x="7810500" y="53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29187</xdr:rowOff>
    </xdr:from>
    <xdr:ext cx="599010" cy="259045"/>
    <xdr:sp macro="" textlink="">
      <xdr:nvSpPr>
        <xdr:cNvPr id="322" name="テキスト ボックス 321"/>
        <xdr:cNvSpPr txBox="1"/>
      </xdr:nvSpPr>
      <xdr:spPr>
        <a:xfrm>
          <a:off x="7561794" y="51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152,837</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76512</xdr:rowOff>
    </xdr:from>
    <xdr:to>
      <xdr:col>10</xdr:col>
      <xdr:colOff>155575</xdr:colOff>
      <xdr:row>32</xdr:row>
      <xdr:rowOff>6662</xdr:rowOff>
    </xdr:to>
    <xdr:sp macro="" textlink="">
      <xdr:nvSpPr>
        <xdr:cNvPr id="323" name="円/楕円 322"/>
        <xdr:cNvSpPr/>
      </xdr:nvSpPr>
      <xdr:spPr>
        <a:xfrm>
          <a:off x="6921500" y="53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23189</xdr:rowOff>
    </xdr:from>
    <xdr:ext cx="599010" cy="259045"/>
    <xdr:sp macro="" textlink="">
      <xdr:nvSpPr>
        <xdr:cNvPr id="324" name="テキスト ボックス 323"/>
        <xdr:cNvSpPr txBox="1"/>
      </xdr:nvSpPr>
      <xdr:spPr>
        <a:xfrm>
          <a:off x="6672794" y="516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53</xdr:row>
      <xdr:rowOff>99988</xdr:rowOff>
    </xdr:from>
    <xdr:to>
      <xdr:col>15</xdr:col>
      <xdr:colOff>180340</xdr:colOff>
      <xdr:row>58</xdr:row>
      <xdr:rowOff>92023</xdr:rowOff>
    </xdr:to>
    <xdr:cxnSp macro="">
      <xdr:nvCxnSpPr>
        <xdr:cNvPr id="346" name="直線コネクタ 345"/>
        <xdr:cNvCxnSpPr/>
      </xdr:nvCxnSpPr>
      <xdr:spPr>
        <a:xfrm flipV="1">
          <a:off x="10475595" y="9186838"/>
          <a:ext cx="1270" cy="84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95850</xdr:rowOff>
    </xdr:from>
    <xdr:ext cx="534377" cy="259045"/>
    <xdr:sp macro="" textlink="">
      <xdr:nvSpPr>
        <xdr:cNvPr id="347" name="普通建設事業費最小値テキスト"/>
        <xdr:cNvSpPr txBox="1"/>
      </xdr:nvSpPr>
      <xdr:spPr>
        <a:xfrm>
          <a:off x="10528300" y="100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92023</xdr:rowOff>
    </xdr:from>
    <xdr:to>
      <xdr:col>15</xdr:col>
      <xdr:colOff>269875</xdr:colOff>
      <xdr:row>58</xdr:row>
      <xdr:rowOff>92023</xdr:rowOff>
    </xdr:to>
    <xdr:cxnSp macro="">
      <xdr:nvCxnSpPr>
        <xdr:cNvPr id="348" name="直線コネクタ 347"/>
        <xdr:cNvCxnSpPr/>
      </xdr:nvCxnSpPr>
      <xdr:spPr>
        <a:xfrm>
          <a:off x="10388600" y="10036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46665</xdr:rowOff>
    </xdr:from>
    <xdr:ext cx="599010" cy="259045"/>
    <xdr:sp macro="" textlink="">
      <xdr:nvSpPr>
        <xdr:cNvPr id="349" name="普通建設事業費最大値テキスト"/>
        <xdr:cNvSpPr txBox="1"/>
      </xdr:nvSpPr>
      <xdr:spPr>
        <a:xfrm>
          <a:off x="10528300" y="896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53</xdr:row>
      <xdr:rowOff>99988</xdr:rowOff>
    </xdr:from>
    <xdr:to>
      <xdr:col>15</xdr:col>
      <xdr:colOff>269875</xdr:colOff>
      <xdr:row>53</xdr:row>
      <xdr:rowOff>99988</xdr:rowOff>
    </xdr:to>
    <xdr:cxnSp macro="">
      <xdr:nvCxnSpPr>
        <xdr:cNvPr id="350" name="直線コネクタ 349"/>
        <xdr:cNvCxnSpPr/>
      </xdr:nvCxnSpPr>
      <xdr:spPr>
        <a:xfrm>
          <a:off x="10388600" y="918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21065</xdr:rowOff>
    </xdr:from>
    <xdr:to>
      <xdr:col>15</xdr:col>
      <xdr:colOff>180975</xdr:colOff>
      <xdr:row>55</xdr:row>
      <xdr:rowOff>38211</xdr:rowOff>
    </xdr:to>
    <xdr:cxnSp macro="">
      <xdr:nvCxnSpPr>
        <xdr:cNvPr id="351" name="直線コネクタ 350"/>
        <xdr:cNvCxnSpPr/>
      </xdr:nvCxnSpPr>
      <xdr:spPr>
        <a:xfrm flipV="1">
          <a:off x="9639300" y="9450815"/>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65105</xdr:rowOff>
    </xdr:from>
    <xdr:ext cx="534377" cy="259045"/>
    <xdr:sp macro="" textlink="">
      <xdr:nvSpPr>
        <xdr:cNvPr id="352" name="普通建設事業費平均値テキスト"/>
        <xdr:cNvSpPr txBox="1"/>
      </xdr:nvSpPr>
      <xdr:spPr>
        <a:xfrm>
          <a:off x="10528300" y="9837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86678</xdr:rowOff>
    </xdr:from>
    <xdr:to>
      <xdr:col>15</xdr:col>
      <xdr:colOff>231775</xdr:colOff>
      <xdr:row>58</xdr:row>
      <xdr:rowOff>16828</xdr:rowOff>
    </xdr:to>
    <xdr:sp macro="" textlink="">
      <xdr:nvSpPr>
        <xdr:cNvPr id="353" name="フローチャート : 判断 352"/>
        <xdr:cNvSpPr/>
      </xdr:nvSpPr>
      <xdr:spPr>
        <a:xfrm>
          <a:off x="10426700" y="985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136015</xdr:rowOff>
    </xdr:from>
    <xdr:to>
      <xdr:col>14</xdr:col>
      <xdr:colOff>28575</xdr:colOff>
      <xdr:row>55</xdr:row>
      <xdr:rowOff>38211</xdr:rowOff>
    </xdr:to>
    <xdr:cxnSp macro="">
      <xdr:nvCxnSpPr>
        <xdr:cNvPr id="354" name="直線コネクタ 353"/>
        <xdr:cNvCxnSpPr/>
      </xdr:nvCxnSpPr>
      <xdr:spPr>
        <a:xfrm>
          <a:off x="8750300" y="8708515"/>
          <a:ext cx="889000" cy="75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50411</xdr:rowOff>
    </xdr:from>
    <xdr:to>
      <xdr:col>14</xdr:col>
      <xdr:colOff>79375</xdr:colOff>
      <xdr:row>57</xdr:row>
      <xdr:rowOff>152011</xdr:rowOff>
    </xdr:to>
    <xdr:sp macro="" textlink="">
      <xdr:nvSpPr>
        <xdr:cNvPr id="355" name="フローチャート : 判断 354"/>
        <xdr:cNvSpPr/>
      </xdr:nvSpPr>
      <xdr:spPr>
        <a:xfrm>
          <a:off x="9588500" y="98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143138</xdr:rowOff>
    </xdr:from>
    <xdr:ext cx="534377" cy="259045"/>
    <xdr:sp macro="" textlink="">
      <xdr:nvSpPr>
        <xdr:cNvPr id="356" name="テキスト ボックス 355"/>
        <xdr:cNvSpPr txBox="1"/>
      </xdr:nvSpPr>
      <xdr:spPr>
        <a:xfrm>
          <a:off x="9372111" y="991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136015</xdr:rowOff>
    </xdr:from>
    <xdr:to>
      <xdr:col>12</xdr:col>
      <xdr:colOff>511175</xdr:colOff>
      <xdr:row>55</xdr:row>
      <xdr:rowOff>12219</xdr:rowOff>
    </xdr:to>
    <xdr:cxnSp macro="">
      <xdr:nvCxnSpPr>
        <xdr:cNvPr id="357" name="直線コネクタ 356"/>
        <xdr:cNvCxnSpPr/>
      </xdr:nvCxnSpPr>
      <xdr:spPr>
        <a:xfrm flipV="1">
          <a:off x="7861300" y="8708515"/>
          <a:ext cx="889000" cy="73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71188</xdr:rowOff>
    </xdr:from>
    <xdr:to>
      <xdr:col>12</xdr:col>
      <xdr:colOff>561975</xdr:colOff>
      <xdr:row>58</xdr:row>
      <xdr:rowOff>1338</xdr:rowOff>
    </xdr:to>
    <xdr:sp macro="" textlink="">
      <xdr:nvSpPr>
        <xdr:cNvPr id="358" name="フローチャート : 判断 357"/>
        <xdr:cNvSpPr/>
      </xdr:nvSpPr>
      <xdr:spPr>
        <a:xfrm>
          <a:off x="8699500" y="98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163915</xdr:rowOff>
    </xdr:from>
    <xdr:ext cx="534377" cy="259045"/>
    <xdr:sp macro="" textlink="">
      <xdr:nvSpPr>
        <xdr:cNvPr id="359" name="テキスト ボックス 358"/>
        <xdr:cNvSpPr txBox="1"/>
      </xdr:nvSpPr>
      <xdr:spPr>
        <a:xfrm>
          <a:off x="8483111" y="99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115512</xdr:rowOff>
    </xdr:from>
    <xdr:to>
      <xdr:col>11</xdr:col>
      <xdr:colOff>307975</xdr:colOff>
      <xdr:row>55</xdr:row>
      <xdr:rowOff>12219</xdr:rowOff>
    </xdr:to>
    <xdr:cxnSp macro="">
      <xdr:nvCxnSpPr>
        <xdr:cNvPr id="360" name="直線コネクタ 359"/>
        <xdr:cNvCxnSpPr/>
      </xdr:nvCxnSpPr>
      <xdr:spPr>
        <a:xfrm>
          <a:off x="6972300" y="9373812"/>
          <a:ext cx="889000" cy="6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108340</xdr:rowOff>
    </xdr:from>
    <xdr:to>
      <xdr:col>11</xdr:col>
      <xdr:colOff>358775</xdr:colOff>
      <xdr:row>58</xdr:row>
      <xdr:rowOff>38490</xdr:rowOff>
    </xdr:to>
    <xdr:sp macro="" textlink="">
      <xdr:nvSpPr>
        <xdr:cNvPr id="361" name="フローチャート : 判断 360"/>
        <xdr:cNvSpPr/>
      </xdr:nvSpPr>
      <xdr:spPr>
        <a:xfrm>
          <a:off x="7810500" y="98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29617</xdr:rowOff>
    </xdr:from>
    <xdr:ext cx="534377" cy="259045"/>
    <xdr:sp macro="" textlink="">
      <xdr:nvSpPr>
        <xdr:cNvPr id="362" name="テキスト ボックス 361"/>
        <xdr:cNvSpPr txBox="1"/>
      </xdr:nvSpPr>
      <xdr:spPr>
        <a:xfrm>
          <a:off x="7594111"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98279</xdr:rowOff>
    </xdr:from>
    <xdr:to>
      <xdr:col>10</xdr:col>
      <xdr:colOff>155575</xdr:colOff>
      <xdr:row>58</xdr:row>
      <xdr:rowOff>28429</xdr:rowOff>
    </xdr:to>
    <xdr:sp macro="" textlink="">
      <xdr:nvSpPr>
        <xdr:cNvPr id="363" name="フローチャート : 判断 362"/>
        <xdr:cNvSpPr/>
      </xdr:nvSpPr>
      <xdr:spPr>
        <a:xfrm>
          <a:off x="6921500" y="987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19556</xdr:rowOff>
    </xdr:from>
    <xdr:ext cx="534377" cy="259045"/>
    <xdr:sp macro="" textlink="">
      <xdr:nvSpPr>
        <xdr:cNvPr id="364" name="テキスト ボックス 363"/>
        <xdr:cNvSpPr txBox="1"/>
      </xdr:nvSpPr>
      <xdr:spPr>
        <a:xfrm>
          <a:off x="6705111" y="996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141715</xdr:rowOff>
    </xdr:from>
    <xdr:to>
      <xdr:col>15</xdr:col>
      <xdr:colOff>231775</xdr:colOff>
      <xdr:row>55</xdr:row>
      <xdr:rowOff>71865</xdr:rowOff>
    </xdr:to>
    <xdr:sp macro="" textlink="">
      <xdr:nvSpPr>
        <xdr:cNvPr id="370" name="円/楕円 369"/>
        <xdr:cNvSpPr/>
      </xdr:nvSpPr>
      <xdr:spPr>
        <a:xfrm>
          <a:off x="10426700" y="94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164592</xdr:rowOff>
    </xdr:from>
    <xdr:ext cx="599010" cy="259045"/>
    <xdr:sp macro="" textlink="">
      <xdr:nvSpPr>
        <xdr:cNvPr id="371" name="普通建設事業費該当値テキスト"/>
        <xdr:cNvSpPr txBox="1"/>
      </xdr:nvSpPr>
      <xdr:spPr>
        <a:xfrm>
          <a:off x="10528300" y="92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276,896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158861</xdr:rowOff>
    </xdr:from>
    <xdr:to>
      <xdr:col>14</xdr:col>
      <xdr:colOff>79375</xdr:colOff>
      <xdr:row>55</xdr:row>
      <xdr:rowOff>89011</xdr:rowOff>
    </xdr:to>
    <xdr:sp macro="" textlink="">
      <xdr:nvSpPr>
        <xdr:cNvPr id="372" name="円/楕円 371"/>
        <xdr:cNvSpPr/>
      </xdr:nvSpPr>
      <xdr:spPr>
        <a:xfrm>
          <a:off x="9588500" y="94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105538</xdr:rowOff>
    </xdr:from>
    <xdr:ext cx="599010" cy="259045"/>
    <xdr:sp macro="" textlink="">
      <xdr:nvSpPr>
        <xdr:cNvPr id="373" name="テキスト ボックス 372"/>
        <xdr:cNvSpPr txBox="1"/>
      </xdr:nvSpPr>
      <xdr:spPr>
        <a:xfrm>
          <a:off x="9339794" y="919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269,396</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85215</xdr:rowOff>
    </xdr:from>
    <xdr:to>
      <xdr:col>12</xdr:col>
      <xdr:colOff>561975</xdr:colOff>
      <xdr:row>51</xdr:row>
      <xdr:rowOff>15365</xdr:rowOff>
    </xdr:to>
    <xdr:sp macro="" textlink="">
      <xdr:nvSpPr>
        <xdr:cNvPr id="374" name="円/楕円 373"/>
        <xdr:cNvSpPr/>
      </xdr:nvSpPr>
      <xdr:spPr>
        <a:xfrm>
          <a:off x="8699500" y="8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49</xdr:row>
      <xdr:rowOff>31892</xdr:rowOff>
    </xdr:from>
    <xdr:ext cx="599010" cy="259045"/>
    <xdr:sp macro="" textlink="">
      <xdr:nvSpPr>
        <xdr:cNvPr id="375" name="テキスト ボックス 374"/>
        <xdr:cNvSpPr txBox="1"/>
      </xdr:nvSpPr>
      <xdr:spPr>
        <a:xfrm>
          <a:off x="8450794" y="843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601,612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132869</xdr:rowOff>
    </xdr:from>
    <xdr:to>
      <xdr:col>11</xdr:col>
      <xdr:colOff>358775</xdr:colOff>
      <xdr:row>55</xdr:row>
      <xdr:rowOff>63019</xdr:rowOff>
    </xdr:to>
    <xdr:sp macro="" textlink="">
      <xdr:nvSpPr>
        <xdr:cNvPr id="376" name="円/楕円 375"/>
        <xdr:cNvSpPr/>
      </xdr:nvSpPr>
      <xdr:spPr>
        <a:xfrm>
          <a:off x="7810500" y="93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79546</xdr:rowOff>
    </xdr:from>
    <xdr:ext cx="599010" cy="259045"/>
    <xdr:sp macro="" textlink="">
      <xdr:nvSpPr>
        <xdr:cNvPr id="377" name="テキスト ボックス 376"/>
        <xdr:cNvSpPr txBox="1"/>
      </xdr:nvSpPr>
      <xdr:spPr>
        <a:xfrm>
          <a:off x="7561794" y="916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280,766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64712</xdr:rowOff>
    </xdr:from>
    <xdr:to>
      <xdr:col>10</xdr:col>
      <xdr:colOff>155575</xdr:colOff>
      <xdr:row>54</xdr:row>
      <xdr:rowOff>166312</xdr:rowOff>
    </xdr:to>
    <xdr:sp macro="" textlink="">
      <xdr:nvSpPr>
        <xdr:cNvPr id="378" name="円/楕円 377"/>
        <xdr:cNvSpPr/>
      </xdr:nvSpPr>
      <xdr:spPr>
        <a:xfrm>
          <a:off x="6921500" y="93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11389</xdr:rowOff>
    </xdr:from>
    <xdr:ext cx="599010" cy="259045"/>
    <xdr:sp macro="" textlink="">
      <xdr:nvSpPr>
        <xdr:cNvPr id="379" name="テキスト ボックス 378"/>
        <xdr:cNvSpPr txBox="1"/>
      </xdr:nvSpPr>
      <xdr:spPr>
        <a:xfrm>
          <a:off x="6672794" y="90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3" name="直線コネクタ 402"/>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6"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7" name="直線コネクタ 406"/>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42530</xdr:rowOff>
    </xdr:from>
    <xdr:to>
      <xdr:col>15</xdr:col>
      <xdr:colOff>180975</xdr:colOff>
      <xdr:row>73</xdr:row>
      <xdr:rowOff>64011</xdr:rowOff>
    </xdr:to>
    <xdr:cxnSp macro="">
      <xdr:nvCxnSpPr>
        <xdr:cNvPr id="408" name="直線コネクタ 407"/>
        <xdr:cNvCxnSpPr/>
      </xdr:nvCxnSpPr>
      <xdr:spPr>
        <a:xfrm flipV="1">
          <a:off x="9639300" y="12558380"/>
          <a:ext cx="8382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34946</xdr:rowOff>
    </xdr:from>
    <xdr:ext cx="534377" cy="259045"/>
    <xdr:sp macro="" textlink="">
      <xdr:nvSpPr>
        <xdr:cNvPr id="409" name="普通建設事業費 （ うち新規整備　）平均値テキスト"/>
        <xdr:cNvSpPr txBox="1"/>
      </xdr:nvSpPr>
      <xdr:spPr>
        <a:xfrm>
          <a:off x="10528300" y="13408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0" name="フローチャート : 判断 409"/>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1" name="フローチャート : 判断 410"/>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112140</xdr:rowOff>
    </xdr:from>
    <xdr:ext cx="534377" cy="259045"/>
    <xdr:sp macro="" textlink="">
      <xdr:nvSpPr>
        <xdr:cNvPr id="412" name="テキスト ボックス 411"/>
        <xdr:cNvSpPr txBox="1"/>
      </xdr:nvSpPr>
      <xdr:spPr>
        <a:xfrm>
          <a:off x="9372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163180</xdr:rowOff>
    </xdr:from>
    <xdr:to>
      <xdr:col>15</xdr:col>
      <xdr:colOff>231775</xdr:colOff>
      <xdr:row>73</xdr:row>
      <xdr:rowOff>93330</xdr:rowOff>
    </xdr:to>
    <xdr:sp macro="" textlink="">
      <xdr:nvSpPr>
        <xdr:cNvPr id="418" name="円/楕円 417"/>
        <xdr:cNvSpPr/>
      </xdr:nvSpPr>
      <xdr:spPr>
        <a:xfrm>
          <a:off x="10426700" y="125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14607</xdr:rowOff>
    </xdr:from>
    <xdr:ext cx="599010" cy="259045"/>
    <xdr:sp macro="" textlink="">
      <xdr:nvSpPr>
        <xdr:cNvPr id="419" name="普通建設事業費 （ うち新規整備　）該当値テキスト"/>
        <xdr:cNvSpPr txBox="1"/>
      </xdr:nvSpPr>
      <xdr:spPr>
        <a:xfrm>
          <a:off x="10528300" y="1235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270,504</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13211</xdr:rowOff>
    </xdr:from>
    <xdr:to>
      <xdr:col>14</xdr:col>
      <xdr:colOff>79375</xdr:colOff>
      <xdr:row>73</xdr:row>
      <xdr:rowOff>114811</xdr:rowOff>
    </xdr:to>
    <xdr:sp macro="" textlink="">
      <xdr:nvSpPr>
        <xdr:cNvPr id="420" name="円/楕円 419"/>
        <xdr:cNvSpPr/>
      </xdr:nvSpPr>
      <xdr:spPr>
        <a:xfrm>
          <a:off x="9588500" y="125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131338</xdr:rowOff>
    </xdr:from>
    <xdr:ext cx="599010" cy="259045"/>
    <xdr:sp macro="" textlink="">
      <xdr:nvSpPr>
        <xdr:cNvPr id="421" name="テキスト ボックス 420"/>
        <xdr:cNvSpPr txBox="1"/>
      </xdr:nvSpPr>
      <xdr:spPr>
        <a:xfrm>
          <a:off x="9339794" y="123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3" name="直線コネクタ 442"/>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6"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7" name="直線コネクタ 446"/>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139700</xdr:rowOff>
    </xdr:from>
    <xdr:to>
      <xdr:col>15</xdr:col>
      <xdr:colOff>180975</xdr:colOff>
      <xdr:row>98</xdr:row>
      <xdr:rowOff>139700</xdr:rowOff>
    </xdr:to>
    <xdr:cxnSp macro="">
      <xdr:nvCxnSpPr>
        <xdr:cNvPr id="448" name="直線コネクタ 447"/>
        <xdr:cNvCxnSpPr/>
      </xdr:nvCxnSpPr>
      <xdr:spPr>
        <a:xfrm>
          <a:off x="9639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49"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0" name="フローチャート : 判断 449"/>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1" name="フローチャート : 判断 450"/>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2" name="テキスト ボックス 451"/>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58" name="円/楕円 457"/>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59"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0" name="円/楕円 459"/>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1" name="テキスト ボックス 460"/>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5" name="テキスト ボックス 47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7" name="テキスト ボックス 47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9" name="テキスト ボックス 47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1" name="テキスト ボックス 48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3" name="テキスト ボックス 48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5" name="直線コネクタ 484"/>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88"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89" name="直線コネクタ 488"/>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0" name="直線コネクタ 48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125912</xdr:rowOff>
    </xdr:from>
    <xdr:ext cx="469744" cy="259045"/>
    <xdr:sp macro="" textlink="">
      <xdr:nvSpPr>
        <xdr:cNvPr id="491" name="災害復旧事業費平均値テキスト"/>
        <xdr:cNvSpPr txBox="1"/>
      </xdr:nvSpPr>
      <xdr:spPr>
        <a:xfrm>
          <a:off x="16370300" y="6469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2" name="フローチャート : 判断 491"/>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3" name="直線コネクタ 49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4" name="フローチャート : 判断 493"/>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5" name="テキスト ボックス 494"/>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19228</xdr:rowOff>
    </xdr:from>
    <xdr:to>
      <xdr:col>21</xdr:col>
      <xdr:colOff>161925</xdr:colOff>
      <xdr:row>39</xdr:row>
      <xdr:rowOff>44450</xdr:rowOff>
    </xdr:to>
    <xdr:cxnSp macro="">
      <xdr:nvCxnSpPr>
        <xdr:cNvPr id="496" name="直線コネクタ 495"/>
        <xdr:cNvCxnSpPr/>
      </xdr:nvCxnSpPr>
      <xdr:spPr>
        <a:xfrm>
          <a:off x="13703300" y="6705778"/>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7" name="フローチャート : 判断 496"/>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498" name="テキスト ボックス 497"/>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19228</xdr:rowOff>
    </xdr:from>
    <xdr:to>
      <xdr:col>19</xdr:col>
      <xdr:colOff>644525</xdr:colOff>
      <xdr:row>39</xdr:row>
      <xdr:rowOff>44450</xdr:rowOff>
    </xdr:to>
    <xdr:cxnSp macro="">
      <xdr:nvCxnSpPr>
        <xdr:cNvPr id="499" name="直線コネクタ 498"/>
        <xdr:cNvCxnSpPr/>
      </xdr:nvCxnSpPr>
      <xdr:spPr>
        <a:xfrm flipV="1">
          <a:off x="12814300" y="6705778"/>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0" name="フローチャート : 判断 499"/>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1" name="テキスト ボックス 500"/>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2" name="フローチャート : 判断 501"/>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3" name="テキスト ボックス 502"/>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9" name="円/楕円 50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81462</xdr:rowOff>
    </xdr:from>
    <xdr:ext cx="249299" cy="259045"/>
    <xdr:sp macro="" textlink="">
      <xdr:nvSpPr>
        <xdr:cNvPr id="510" name="災害復旧事業費該当値テキスト"/>
        <xdr:cNvSpPr txBox="1"/>
      </xdr:nvSpPr>
      <xdr:spPr>
        <a:xfrm>
          <a:off x="16370300" y="6596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1" name="円/楕円 51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2" name="テキスト ボックス 51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3" name="円/楕円 51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4" name="テキスト ボックス 51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139878</xdr:rowOff>
    </xdr:from>
    <xdr:to>
      <xdr:col>20</xdr:col>
      <xdr:colOff>9525</xdr:colOff>
      <xdr:row>39</xdr:row>
      <xdr:rowOff>70028</xdr:rowOff>
    </xdr:to>
    <xdr:sp macro="" textlink="">
      <xdr:nvSpPr>
        <xdr:cNvPr id="515" name="円/楕円 514"/>
        <xdr:cNvSpPr/>
      </xdr:nvSpPr>
      <xdr:spPr>
        <a:xfrm>
          <a:off x="13652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61155</xdr:rowOff>
    </xdr:from>
    <xdr:ext cx="378565" cy="259045"/>
    <xdr:sp macro="" textlink="">
      <xdr:nvSpPr>
        <xdr:cNvPr id="516" name="テキスト ボックス 515"/>
        <xdr:cNvSpPr txBox="1"/>
      </xdr:nvSpPr>
      <xdr:spPr>
        <a:xfrm>
          <a:off x="13514017" y="67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7" name="円/楕円 51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8" name="テキスト ボックス 51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1" name="テキスト ボックス 58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1" name="直線コネクタ 59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3" name="直線コネクタ 59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5" name="直線コネクタ 59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101981</xdr:rowOff>
    </xdr:from>
    <xdr:to>
      <xdr:col>23</xdr:col>
      <xdr:colOff>517525</xdr:colOff>
      <xdr:row>77</xdr:row>
      <xdr:rowOff>112672</xdr:rowOff>
    </xdr:to>
    <xdr:cxnSp macro="">
      <xdr:nvCxnSpPr>
        <xdr:cNvPr id="596" name="直線コネクタ 595"/>
        <xdr:cNvCxnSpPr/>
      </xdr:nvCxnSpPr>
      <xdr:spPr>
        <a:xfrm flipV="1">
          <a:off x="15481300" y="13303631"/>
          <a:ext cx="8382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7"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598" name="フローチャート : 判断 59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112672</xdr:rowOff>
    </xdr:from>
    <xdr:to>
      <xdr:col>22</xdr:col>
      <xdr:colOff>365125</xdr:colOff>
      <xdr:row>77</xdr:row>
      <xdr:rowOff>116429</xdr:rowOff>
    </xdr:to>
    <xdr:cxnSp macro="">
      <xdr:nvCxnSpPr>
        <xdr:cNvPr id="599" name="直線コネクタ 598"/>
        <xdr:cNvCxnSpPr/>
      </xdr:nvCxnSpPr>
      <xdr:spPr>
        <a:xfrm flipV="1">
          <a:off x="14592300" y="13314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0" name="フローチャート : 判断 599"/>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1" name="テキスト ボックス 600"/>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116429</xdr:rowOff>
    </xdr:from>
    <xdr:to>
      <xdr:col>21</xdr:col>
      <xdr:colOff>161925</xdr:colOff>
      <xdr:row>77</xdr:row>
      <xdr:rowOff>129467</xdr:rowOff>
    </xdr:to>
    <xdr:cxnSp macro="">
      <xdr:nvCxnSpPr>
        <xdr:cNvPr id="602" name="直線コネクタ 601"/>
        <xdr:cNvCxnSpPr/>
      </xdr:nvCxnSpPr>
      <xdr:spPr>
        <a:xfrm flipV="1">
          <a:off x="13703300" y="13318079"/>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3" name="フローチャート : 判断 602"/>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4" name="テキスト ボックス 603"/>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128818</xdr:rowOff>
    </xdr:from>
    <xdr:to>
      <xdr:col>19</xdr:col>
      <xdr:colOff>644525</xdr:colOff>
      <xdr:row>77</xdr:row>
      <xdr:rowOff>129467</xdr:rowOff>
    </xdr:to>
    <xdr:cxnSp macro="">
      <xdr:nvCxnSpPr>
        <xdr:cNvPr id="605" name="直線コネクタ 604"/>
        <xdr:cNvCxnSpPr/>
      </xdr:nvCxnSpPr>
      <xdr:spPr>
        <a:xfrm>
          <a:off x="12814300" y="13330468"/>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6" name="フローチャート : 判断 605"/>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7" name="テキスト ボックス 606"/>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08" name="フローチャート : 判断 607"/>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09" name="テキスト ボックス 608"/>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51181</xdr:rowOff>
    </xdr:from>
    <xdr:to>
      <xdr:col>23</xdr:col>
      <xdr:colOff>568325</xdr:colOff>
      <xdr:row>77</xdr:row>
      <xdr:rowOff>152781</xdr:rowOff>
    </xdr:to>
    <xdr:sp macro="" textlink="">
      <xdr:nvSpPr>
        <xdr:cNvPr id="615" name="円/楕円 614"/>
        <xdr:cNvSpPr/>
      </xdr:nvSpPr>
      <xdr:spPr>
        <a:xfrm>
          <a:off x="16268700" y="132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29608</xdr:rowOff>
    </xdr:from>
    <xdr:ext cx="534377" cy="259045"/>
    <xdr:sp macro="" textlink="">
      <xdr:nvSpPr>
        <xdr:cNvPr id="616" name="公債費該当値テキスト"/>
        <xdr:cNvSpPr txBox="1"/>
      </xdr:nvSpPr>
      <xdr:spPr>
        <a:xfrm>
          <a:off x="16370300" y="132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61872</xdr:rowOff>
    </xdr:from>
    <xdr:to>
      <xdr:col>22</xdr:col>
      <xdr:colOff>415925</xdr:colOff>
      <xdr:row>77</xdr:row>
      <xdr:rowOff>163472</xdr:rowOff>
    </xdr:to>
    <xdr:sp macro="" textlink="">
      <xdr:nvSpPr>
        <xdr:cNvPr id="617" name="円/楕円 616"/>
        <xdr:cNvSpPr/>
      </xdr:nvSpPr>
      <xdr:spPr>
        <a:xfrm>
          <a:off x="15430500" y="1326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154599</xdr:rowOff>
    </xdr:from>
    <xdr:ext cx="534377" cy="259045"/>
    <xdr:sp macro="" textlink="">
      <xdr:nvSpPr>
        <xdr:cNvPr id="618" name="テキスト ボックス 617"/>
        <xdr:cNvSpPr txBox="1"/>
      </xdr:nvSpPr>
      <xdr:spPr>
        <a:xfrm>
          <a:off x="15214111" y="133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65629</xdr:rowOff>
    </xdr:from>
    <xdr:to>
      <xdr:col>21</xdr:col>
      <xdr:colOff>212725</xdr:colOff>
      <xdr:row>77</xdr:row>
      <xdr:rowOff>167229</xdr:rowOff>
    </xdr:to>
    <xdr:sp macro="" textlink="">
      <xdr:nvSpPr>
        <xdr:cNvPr id="619" name="円/楕円 618"/>
        <xdr:cNvSpPr/>
      </xdr:nvSpPr>
      <xdr:spPr>
        <a:xfrm>
          <a:off x="14541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158356</xdr:rowOff>
    </xdr:from>
    <xdr:ext cx="534377" cy="259045"/>
    <xdr:sp macro="" textlink="">
      <xdr:nvSpPr>
        <xdr:cNvPr id="620" name="テキスト ボックス 619"/>
        <xdr:cNvSpPr txBox="1"/>
      </xdr:nvSpPr>
      <xdr:spPr>
        <a:xfrm>
          <a:off x="14325111" y="1336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78667</xdr:rowOff>
    </xdr:from>
    <xdr:to>
      <xdr:col>20</xdr:col>
      <xdr:colOff>9525</xdr:colOff>
      <xdr:row>78</xdr:row>
      <xdr:rowOff>8817</xdr:rowOff>
    </xdr:to>
    <xdr:sp macro="" textlink="">
      <xdr:nvSpPr>
        <xdr:cNvPr id="621" name="円/楕円 620"/>
        <xdr:cNvSpPr/>
      </xdr:nvSpPr>
      <xdr:spPr>
        <a:xfrm>
          <a:off x="13652500" y="132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171394</xdr:rowOff>
    </xdr:from>
    <xdr:ext cx="534377" cy="259045"/>
    <xdr:sp macro="" textlink="">
      <xdr:nvSpPr>
        <xdr:cNvPr id="622" name="テキスト ボックス 621"/>
        <xdr:cNvSpPr txBox="1"/>
      </xdr:nvSpPr>
      <xdr:spPr>
        <a:xfrm>
          <a:off x="13436111" y="13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78018</xdr:rowOff>
    </xdr:from>
    <xdr:to>
      <xdr:col>18</xdr:col>
      <xdr:colOff>492125</xdr:colOff>
      <xdr:row>78</xdr:row>
      <xdr:rowOff>8168</xdr:rowOff>
    </xdr:to>
    <xdr:sp macro="" textlink="">
      <xdr:nvSpPr>
        <xdr:cNvPr id="623" name="円/楕円 622"/>
        <xdr:cNvSpPr/>
      </xdr:nvSpPr>
      <xdr:spPr>
        <a:xfrm>
          <a:off x="12763500" y="1327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170745</xdr:rowOff>
    </xdr:from>
    <xdr:ext cx="534377" cy="259045"/>
    <xdr:sp macro="" textlink="">
      <xdr:nvSpPr>
        <xdr:cNvPr id="624" name="テキスト ボックス 623"/>
        <xdr:cNvSpPr txBox="1"/>
      </xdr:nvSpPr>
      <xdr:spPr>
        <a:xfrm>
          <a:off x="12547111" y="133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5" name="直線コネクタ 63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6" name="テキスト ボックス 63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7" name="直線コネクタ 63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8" name="テキスト ボックス 63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9" name="直線コネクタ 63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0" name="テキスト ボックス 63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1" name="直線コネクタ 64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2" name="テキスト ボックス 64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4" name="テキスト ボックス 64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6" name="直線コネクタ 645"/>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7"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48" name="直線コネクタ 647"/>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49"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0" name="直線コネクタ 649"/>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40492</xdr:rowOff>
    </xdr:from>
    <xdr:to>
      <xdr:col>23</xdr:col>
      <xdr:colOff>517525</xdr:colOff>
      <xdr:row>98</xdr:row>
      <xdr:rowOff>129189</xdr:rowOff>
    </xdr:to>
    <xdr:cxnSp macro="">
      <xdr:nvCxnSpPr>
        <xdr:cNvPr id="651" name="直線コネクタ 650"/>
        <xdr:cNvCxnSpPr/>
      </xdr:nvCxnSpPr>
      <xdr:spPr>
        <a:xfrm>
          <a:off x="15481300" y="16842592"/>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52"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3" name="フローチャート : 判断 652"/>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40492</xdr:rowOff>
    </xdr:from>
    <xdr:to>
      <xdr:col>22</xdr:col>
      <xdr:colOff>365125</xdr:colOff>
      <xdr:row>98</xdr:row>
      <xdr:rowOff>61094</xdr:rowOff>
    </xdr:to>
    <xdr:cxnSp macro="">
      <xdr:nvCxnSpPr>
        <xdr:cNvPr id="654" name="直線コネクタ 653"/>
        <xdr:cNvCxnSpPr/>
      </xdr:nvCxnSpPr>
      <xdr:spPr>
        <a:xfrm flipV="1">
          <a:off x="14592300" y="16842592"/>
          <a:ext cx="889000" cy="2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5" name="フローチャート : 判断 654"/>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6" name="テキスト ボックス 655"/>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61094</xdr:rowOff>
    </xdr:from>
    <xdr:to>
      <xdr:col>21</xdr:col>
      <xdr:colOff>161925</xdr:colOff>
      <xdr:row>98</xdr:row>
      <xdr:rowOff>115990</xdr:rowOff>
    </xdr:to>
    <xdr:cxnSp macro="">
      <xdr:nvCxnSpPr>
        <xdr:cNvPr id="657" name="直線コネクタ 656"/>
        <xdr:cNvCxnSpPr/>
      </xdr:nvCxnSpPr>
      <xdr:spPr>
        <a:xfrm flipV="1">
          <a:off x="13703300" y="16863194"/>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58" name="フローチャート : 判断 657"/>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59" name="テキスト ボックス 658"/>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51369</xdr:rowOff>
    </xdr:from>
    <xdr:to>
      <xdr:col>19</xdr:col>
      <xdr:colOff>644525</xdr:colOff>
      <xdr:row>98</xdr:row>
      <xdr:rowOff>115990</xdr:rowOff>
    </xdr:to>
    <xdr:cxnSp macro="">
      <xdr:nvCxnSpPr>
        <xdr:cNvPr id="660" name="直線コネクタ 659"/>
        <xdr:cNvCxnSpPr/>
      </xdr:nvCxnSpPr>
      <xdr:spPr>
        <a:xfrm>
          <a:off x="12814300" y="16853469"/>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1" name="フローチャート : 判断 660"/>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79455</xdr:rowOff>
    </xdr:from>
    <xdr:ext cx="534377" cy="259045"/>
    <xdr:sp macro="" textlink="">
      <xdr:nvSpPr>
        <xdr:cNvPr id="662" name="テキスト ボックス 661"/>
        <xdr:cNvSpPr txBox="1"/>
      </xdr:nvSpPr>
      <xdr:spPr>
        <a:xfrm>
          <a:off x="13436111" y="165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3" name="フローチャート : 判断 662"/>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4" name="テキスト ボックス 663"/>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78389</xdr:rowOff>
    </xdr:from>
    <xdr:to>
      <xdr:col>23</xdr:col>
      <xdr:colOff>568325</xdr:colOff>
      <xdr:row>99</xdr:row>
      <xdr:rowOff>8539</xdr:rowOff>
    </xdr:to>
    <xdr:sp macro="" textlink="">
      <xdr:nvSpPr>
        <xdr:cNvPr id="670" name="円/楕円 669"/>
        <xdr:cNvSpPr/>
      </xdr:nvSpPr>
      <xdr:spPr>
        <a:xfrm>
          <a:off x="16268700" y="168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164766</xdr:rowOff>
    </xdr:from>
    <xdr:ext cx="469744" cy="259045"/>
    <xdr:sp macro="" textlink="">
      <xdr:nvSpPr>
        <xdr:cNvPr id="671" name="積立金該当値テキスト"/>
        <xdr:cNvSpPr txBox="1"/>
      </xdr:nvSpPr>
      <xdr:spPr>
        <a:xfrm>
          <a:off x="16370300" y="167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161142</xdr:rowOff>
    </xdr:from>
    <xdr:to>
      <xdr:col>22</xdr:col>
      <xdr:colOff>415925</xdr:colOff>
      <xdr:row>98</xdr:row>
      <xdr:rowOff>91292</xdr:rowOff>
    </xdr:to>
    <xdr:sp macro="" textlink="">
      <xdr:nvSpPr>
        <xdr:cNvPr id="672" name="円/楕円 671"/>
        <xdr:cNvSpPr/>
      </xdr:nvSpPr>
      <xdr:spPr>
        <a:xfrm>
          <a:off x="15430500" y="167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82419</xdr:rowOff>
    </xdr:from>
    <xdr:ext cx="534377" cy="259045"/>
    <xdr:sp macro="" textlink="">
      <xdr:nvSpPr>
        <xdr:cNvPr id="673" name="テキスト ボックス 672"/>
        <xdr:cNvSpPr txBox="1"/>
      </xdr:nvSpPr>
      <xdr:spPr>
        <a:xfrm>
          <a:off x="15214111" y="1688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10294</xdr:rowOff>
    </xdr:from>
    <xdr:to>
      <xdr:col>21</xdr:col>
      <xdr:colOff>212725</xdr:colOff>
      <xdr:row>98</xdr:row>
      <xdr:rowOff>111894</xdr:rowOff>
    </xdr:to>
    <xdr:sp macro="" textlink="">
      <xdr:nvSpPr>
        <xdr:cNvPr id="674" name="円/楕円 673"/>
        <xdr:cNvSpPr/>
      </xdr:nvSpPr>
      <xdr:spPr>
        <a:xfrm>
          <a:off x="14541500" y="168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103021</xdr:rowOff>
    </xdr:from>
    <xdr:ext cx="534377" cy="259045"/>
    <xdr:sp macro="" textlink="">
      <xdr:nvSpPr>
        <xdr:cNvPr id="675" name="テキスト ボックス 674"/>
        <xdr:cNvSpPr txBox="1"/>
      </xdr:nvSpPr>
      <xdr:spPr>
        <a:xfrm>
          <a:off x="14325111" y="169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65190</xdr:rowOff>
    </xdr:from>
    <xdr:to>
      <xdr:col>20</xdr:col>
      <xdr:colOff>9525</xdr:colOff>
      <xdr:row>98</xdr:row>
      <xdr:rowOff>166790</xdr:rowOff>
    </xdr:to>
    <xdr:sp macro="" textlink="">
      <xdr:nvSpPr>
        <xdr:cNvPr id="676" name="円/楕円 675"/>
        <xdr:cNvSpPr/>
      </xdr:nvSpPr>
      <xdr:spPr>
        <a:xfrm>
          <a:off x="13652500" y="168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157917</xdr:rowOff>
    </xdr:from>
    <xdr:ext cx="469744" cy="259045"/>
    <xdr:sp macro="" textlink="">
      <xdr:nvSpPr>
        <xdr:cNvPr id="677" name="テキスト ボックス 676"/>
        <xdr:cNvSpPr txBox="1"/>
      </xdr:nvSpPr>
      <xdr:spPr>
        <a:xfrm>
          <a:off x="13468427" y="169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569</xdr:rowOff>
    </xdr:from>
    <xdr:to>
      <xdr:col>18</xdr:col>
      <xdr:colOff>492125</xdr:colOff>
      <xdr:row>98</xdr:row>
      <xdr:rowOff>102169</xdr:rowOff>
    </xdr:to>
    <xdr:sp macro="" textlink="">
      <xdr:nvSpPr>
        <xdr:cNvPr id="678" name="円/楕円 677"/>
        <xdr:cNvSpPr/>
      </xdr:nvSpPr>
      <xdr:spPr>
        <a:xfrm>
          <a:off x="12763500" y="168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93296</xdr:rowOff>
    </xdr:from>
    <xdr:ext cx="534377" cy="259045"/>
    <xdr:sp macro="" textlink="">
      <xdr:nvSpPr>
        <xdr:cNvPr id="679" name="テキスト ボックス 678"/>
        <xdr:cNvSpPr txBox="1"/>
      </xdr:nvSpPr>
      <xdr:spPr>
        <a:xfrm>
          <a:off x="12547111" y="168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3" name="テキスト ボックス 69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5" name="テキスト ボックス 69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7" name="テキスト ボックス 69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9" name="テキスト ボックス 69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1" name="テキスト ボックス 70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3" name="テキスト ボックス 70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5" name="直線コネクタ 70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0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09" name="直線コネクタ 70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0" name="直線コネクタ 70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53729</xdr:rowOff>
    </xdr:from>
    <xdr:ext cx="469744" cy="259045"/>
    <xdr:sp macro="" textlink="">
      <xdr:nvSpPr>
        <xdr:cNvPr id="711" name="投資及び出資金平均値テキスト"/>
        <xdr:cNvSpPr txBox="1"/>
      </xdr:nvSpPr>
      <xdr:spPr>
        <a:xfrm>
          <a:off x="22212300" y="656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2" name="フローチャート : 判断 71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3" name="直線コネクタ 71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4" name="フローチャート : 判断 713"/>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5" name="テキスト ボックス 714"/>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6" name="直線コネクタ 71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7" name="フローチャート : 判断 716"/>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8" name="テキスト ボックス 717"/>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9" name="直線コネクタ 71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0" name="フローチャート : 判断 719"/>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1" name="テキスト ボックス 720"/>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2" name="フローチャート : 判断 721"/>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3" name="テキスト ボックス 722"/>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9" name="円/楕円 72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9278</xdr:rowOff>
    </xdr:from>
    <xdr:ext cx="249299" cy="259045"/>
    <xdr:sp macro="" textlink="">
      <xdr:nvSpPr>
        <xdr:cNvPr id="730" name="投資及び出資金該当値テキスト"/>
        <xdr:cNvSpPr txBox="1"/>
      </xdr:nvSpPr>
      <xdr:spPr>
        <a:xfrm>
          <a:off x="22212300" y="6695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1" name="円/楕円 73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2" name="テキスト ボックス 73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3" name="円/楕円 73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4" name="テキスト ボックス 73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5" name="円/楕円 73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6" name="テキスト ボックス 73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7" name="円/楕円 73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8" name="テキスト ボックス 73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2" name="直線コネクタ 76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6" name="直線コネクタ 76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166065</xdr:rowOff>
    </xdr:from>
    <xdr:to>
      <xdr:col>32</xdr:col>
      <xdr:colOff>187325</xdr:colOff>
      <xdr:row>58</xdr:row>
      <xdr:rowOff>166865</xdr:rowOff>
    </xdr:to>
    <xdr:cxnSp macro="">
      <xdr:nvCxnSpPr>
        <xdr:cNvPr id="767" name="直線コネクタ 766"/>
        <xdr:cNvCxnSpPr/>
      </xdr:nvCxnSpPr>
      <xdr:spPr>
        <a:xfrm flipV="1">
          <a:off x="21323300" y="1011016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68"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69" name="フローチャート : 判断 76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166865</xdr:rowOff>
    </xdr:from>
    <xdr:to>
      <xdr:col>31</xdr:col>
      <xdr:colOff>34925</xdr:colOff>
      <xdr:row>59</xdr:row>
      <xdr:rowOff>44450</xdr:rowOff>
    </xdr:to>
    <xdr:cxnSp macro="">
      <xdr:nvCxnSpPr>
        <xdr:cNvPr id="770" name="直線コネクタ 769"/>
        <xdr:cNvCxnSpPr/>
      </xdr:nvCxnSpPr>
      <xdr:spPr>
        <a:xfrm flipV="1">
          <a:off x="20434300" y="1011096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1" name="フローチャート : 判断 770"/>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2" name="テキスト ボックス 771"/>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3" name="直線コネクタ 77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4" name="フローチャート : 判断 773"/>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5" name="テキスト ボックス 774"/>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6" name="直線コネクタ 77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7" name="フローチャート : 判断 776"/>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78" name="テキスト ボックス 777"/>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79" name="フローチャート : 判断 778"/>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0" name="テキスト ボックス 779"/>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115265</xdr:rowOff>
    </xdr:from>
    <xdr:to>
      <xdr:col>32</xdr:col>
      <xdr:colOff>238125</xdr:colOff>
      <xdr:row>59</xdr:row>
      <xdr:rowOff>45415</xdr:rowOff>
    </xdr:to>
    <xdr:sp macro="" textlink="">
      <xdr:nvSpPr>
        <xdr:cNvPr id="786" name="円/楕円 785"/>
        <xdr:cNvSpPr/>
      </xdr:nvSpPr>
      <xdr:spPr>
        <a:xfrm>
          <a:off x="22110700" y="100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43019</xdr:rowOff>
    </xdr:from>
    <xdr:ext cx="469744" cy="259045"/>
    <xdr:sp macro="" textlink="">
      <xdr:nvSpPr>
        <xdr:cNvPr id="787" name="貸付金該当値テキスト"/>
        <xdr:cNvSpPr txBox="1"/>
      </xdr:nvSpPr>
      <xdr:spPr>
        <a:xfrm>
          <a:off x="22212300" y="998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116065</xdr:rowOff>
    </xdr:from>
    <xdr:to>
      <xdr:col>31</xdr:col>
      <xdr:colOff>85725</xdr:colOff>
      <xdr:row>59</xdr:row>
      <xdr:rowOff>46215</xdr:rowOff>
    </xdr:to>
    <xdr:sp macro="" textlink="">
      <xdr:nvSpPr>
        <xdr:cNvPr id="788" name="円/楕円 787"/>
        <xdr:cNvSpPr/>
      </xdr:nvSpPr>
      <xdr:spPr>
        <a:xfrm>
          <a:off x="21272500" y="100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37342</xdr:rowOff>
    </xdr:from>
    <xdr:ext cx="469744" cy="259045"/>
    <xdr:sp macro="" textlink="">
      <xdr:nvSpPr>
        <xdr:cNvPr id="789" name="テキスト ボックス 788"/>
        <xdr:cNvSpPr txBox="1"/>
      </xdr:nvSpPr>
      <xdr:spPr>
        <a:xfrm>
          <a:off x="21088427" y="1015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0" name="円/楕円 78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1" name="テキスト ボックス 79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2" name="円/楕円 79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3" name="テキスト ボックス 79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4" name="円/楕円 79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5" name="テキスト ボックス 79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6" name="直線コネクタ 80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7" name="テキスト ボックス 80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8" name="直線コネクタ 80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9" name="テキスト ボックス 80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0" name="直線コネクタ 80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1" name="テキスト ボックス 81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2" name="直線コネクタ 81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3" name="テキスト ボックス 81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4" name="直線コネクタ 81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5" name="テキスト ボックス 81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19" name="直線コネクタ 81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1" name="直線コネクタ 82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3" name="直線コネクタ 82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119126</xdr:rowOff>
    </xdr:from>
    <xdr:to>
      <xdr:col>32</xdr:col>
      <xdr:colOff>187325</xdr:colOff>
      <xdr:row>76</xdr:row>
      <xdr:rowOff>159733</xdr:rowOff>
    </xdr:to>
    <xdr:cxnSp macro="">
      <xdr:nvCxnSpPr>
        <xdr:cNvPr id="824" name="直線コネクタ 823"/>
        <xdr:cNvCxnSpPr/>
      </xdr:nvCxnSpPr>
      <xdr:spPr>
        <a:xfrm flipV="1">
          <a:off x="21323300" y="13149326"/>
          <a:ext cx="838200" cy="4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5"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6" name="フローチャート : 判断 82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135204</xdr:rowOff>
    </xdr:from>
    <xdr:to>
      <xdr:col>31</xdr:col>
      <xdr:colOff>34925</xdr:colOff>
      <xdr:row>76</xdr:row>
      <xdr:rowOff>159733</xdr:rowOff>
    </xdr:to>
    <xdr:cxnSp macro="">
      <xdr:nvCxnSpPr>
        <xdr:cNvPr id="827" name="直線コネクタ 826"/>
        <xdr:cNvCxnSpPr/>
      </xdr:nvCxnSpPr>
      <xdr:spPr>
        <a:xfrm>
          <a:off x="20434300" y="13165404"/>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8" name="フローチャート : 判断 827"/>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9" name="テキスト ボックス 828"/>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135204</xdr:rowOff>
    </xdr:from>
    <xdr:to>
      <xdr:col>29</xdr:col>
      <xdr:colOff>517525</xdr:colOff>
      <xdr:row>77</xdr:row>
      <xdr:rowOff>8384</xdr:rowOff>
    </xdr:to>
    <xdr:cxnSp macro="">
      <xdr:nvCxnSpPr>
        <xdr:cNvPr id="830" name="直線コネクタ 829"/>
        <xdr:cNvCxnSpPr/>
      </xdr:nvCxnSpPr>
      <xdr:spPr>
        <a:xfrm flipV="1">
          <a:off x="19545300" y="13165404"/>
          <a:ext cx="8890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1" name="フローチャート : 判断 830"/>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2" name="テキスト ボックス 831"/>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8384</xdr:rowOff>
    </xdr:from>
    <xdr:to>
      <xdr:col>28</xdr:col>
      <xdr:colOff>314325</xdr:colOff>
      <xdr:row>77</xdr:row>
      <xdr:rowOff>50150</xdr:rowOff>
    </xdr:to>
    <xdr:cxnSp macro="">
      <xdr:nvCxnSpPr>
        <xdr:cNvPr id="833" name="直線コネクタ 832"/>
        <xdr:cNvCxnSpPr/>
      </xdr:nvCxnSpPr>
      <xdr:spPr>
        <a:xfrm flipV="1">
          <a:off x="18656300" y="13210034"/>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4" name="フローチャート : 判断 833"/>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5" name="テキスト ボックス 834"/>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6" name="フローチャート : 判断 835"/>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7" name="テキスト ボックス 836"/>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68326</xdr:rowOff>
    </xdr:from>
    <xdr:to>
      <xdr:col>32</xdr:col>
      <xdr:colOff>238125</xdr:colOff>
      <xdr:row>76</xdr:row>
      <xdr:rowOff>169926</xdr:rowOff>
    </xdr:to>
    <xdr:sp macro="" textlink="">
      <xdr:nvSpPr>
        <xdr:cNvPr id="843" name="円/楕円 842"/>
        <xdr:cNvSpPr/>
      </xdr:nvSpPr>
      <xdr:spPr>
        <a:xfrm>
          <a:off x="22110700" y="13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46753</xdr:rowOff>
    </xdr:from>
    <xdr:ext cx="534377" cy="259045"/>
    <xdr:sp macro="" textlink="">
      <xdr:nvSpPr>
        <xdr:cNvPr id="844" name="繰出金該当値テキスト"/>
        <xdr:cNvSpPr txBox="1"/>
      </xdr:nvSpPr>
      <xdr:spPr>
        <a:xfrm>
          <a:off x="22212300" y="13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108933</xdr:rowOff>
    </xdr:from>
    <xdr:to>
      <xdr:col>31</xdr:col>
      <xdr:colOff>85725</xdr:colOff>
      <xdr:row>77</xdr:row>
      <xdr:rowOff>39083</xdr:rowOff>
    </xdr:to>
    <xdr:sp macro="" textlink="">
      <xdr:nvSpPr>
        <xdr:cNvPr id="845" name="円/楕円 844"/>
        <xdr:cNvSpPr/>
      </xdr:nvSpPr>
      <xdr:spPr>
        <a:xfrm>
          <a:off x="21272500" y="131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30210</xdr:rowOff>
    </xdr:from>
    <xdr:ext cx="534377" cy="259045"/>
    <xdr:sp macro="" textlink="">
      <xdr:nvSpPr>
        <xdr:cNvPr id="846" name="テキスト ボックス 845"/>
        <xdr:cNvSpPr txBox="1"/>
      </xdr:nvSpPr>
      <xdr:spPr>
        <a:xfrm>
          <a:off x="21056111" y="132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84404</xdr:rowOff>
    </xdr:from>
    <xdr:to>
      <xdr:col>29</xdr:col>
      <xdr:colOff>568325</xdr:colOff>
      <xdr:row>77</xdr:row>
      <xdr:rowOff>14554</xdr:rowOff>
    </xdr:to>
    <xdr:sp macro="" textlink="">
      <xdr:nvSpPr>
        <xdr:cNvPr id="847" name="円/楕円 846"/>
        <xdr:cNvSpPr/>
      </xdr:nvSpPr>
      <xdr:spPr>
        <a:xfrm>
          <a:off x="20383500" y="131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5681</xdr:rowOff>
    </xdr:from>
    <xdr:ext cx="534377" cy="259045"/>
    <xdr:sp macro="" textlink="">
      <xdr:nvSpPr>
        <xdr:cNvPr id="848" name="テキスト ボックス 847"/>
        <xdr:cNvSpPr txBox="1"/>
      </xdr:nvSpPr>
      <xdr:spPr>
        <a:xfrm>
          <a:off x="20167111" y="132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129034</xdr:rowOff>
    </xdr:from>
    <xdr:to>
      <xdr:col>28</xdr:col>
      <xdr:colOff>365125</xdr:colOff>
      <xdr:row>77</xdr:row>
      <xdr:rowOff>59184</xdr:rowOff>
    </xdr:to>
    <xdr:sp macro="" textlink="">
      <xdr:nvSpPr>
        <xdr:cNvPr id="849" name="円/楕円 848"/>
        <xdr:cNvSpPr/>
      </xdr:nvSpPr>
      <xdr:spPr>
        <a:xfrm>
          <a:off x="19494500" y="131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50311</xdr:rowOff>
    </xdr:from>
    <xdr:ext cx="534377" cy="259045"/>
    <xdr:sp macro="" textlink="">
      <xdr:nvSpPr>
        <xdr:cNvPr id="850" name="テキスト ボックス 849"/>
        <xdr:cNvSpPr txBox="1"/>
      </xdr:nvSpPr>
      <xdr:spPr>
        <a:xfrm>
          <a:off x="19278111" y="132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170800</xdr:rowOff>
    </xdr:from>
    <xdr:to>
      <xdr:col>27</xdr:col>
      <xdr:colOff>161925</xdr:colOff>
      <xdr:row>77</xdr:row>
      <xdr:rowOff>100950</xdr:rowOff>
    </xdr:to>
    <xdr:sp macro="" textlink="">
      <xdr:nvSpPr>
        <xdr:cNvPr id="851" name="円/楕円 850"/>
        <xdr:cNvSpPr/>
      </xdr:nvSpPr>
      <xdr:spPr>
        <a:xfrm>
          <a:off x="18605500" y="1320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92077</xdr:rowOff>
    </xdr:from>
    <xdr:ext cx="534377" cy="259045"/>
    <xdr:sp macro="" textlink="">
      <xdr:nvSpPr>
        <xdr:cNvPr id="852" name="テキスト ボックス 851"/>
        <xdr:cNvSpPr txBox="1"/>
      </xdr:nvSpPr>
      <xdr:spPr>
        <a:xfrm>
          <a:off x="18389111" y="1329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3" name="直線コネクタ 86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4" name="テキスト ボックス 86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5" name="直線コネクタ 86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6" name="テキスト ボックス 86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8" name="テキスト ボックス 86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9" name="直線コネクタ 86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0" name="テキスト ボックス 86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1" name="直線コネクタ 87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2" name="テキスト ボックス 87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4" name="テキスト ボックス 87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6" name="直線コネクタ 87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1" name="直線コネクタ 88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3" name="フローチャート : 判断 88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4" name="直線コネクタ 88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5" name="フローチャート : 判断 884"/>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6" name="テキスト ボックス 885"/>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7" name="直線コネクタ 88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8" name="フローチャート : 判断 88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9" name="テキスト ボックス 88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0" name="直線コネクタ 88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1" name="フローチャート : 判断 89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2" name="テキスト ボックス 89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3" name="フローチャート : 判断 89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4" name="テキスト ボックス 89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0" name="円/楕円 89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2" name="円/楕円 90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3" name="テキスト ボックス 90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4" name="円/楕円 90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5" name="テキスト ボックス 90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6" name="円/楕円 90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7" name="テキスト ボックス 90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8" name="円/楕円 90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9" name="テキスト ボックス 90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歳出決算総額は、住民一人当たり</a:t>
          </a:r>
          <a:r>
            <a:rPr kumimoji="1" lang="en-US" altLang="ja-JP" sz="1300">
              <a:latin typeface="ＭＳ Ｐゴシック"/>
            </a:rPr>
            <a:t>926,183</a:t>
          </a:r>
          <a:r>
            <a:rPr kumimoji="1" lang="ja-JP" altLang="en-US" sz="1300">
              <a:latin typeface="ＭＳ Ｐゴシック"/>
            </a:rPr>
            <a:t>円となっている。主な構成項目である人件費は、住民一人当たり</a:t>
          </a:r>
          <a:r>
            <a:rPr kumimoji="1" lang="en-US" altLang="ja-JP" sz="1300">
              <a:latin typeface="ＭＳ Ｐゴシック"/>
            </a:rPr>
            <a:t>125,133</a:t>
          </a:r>
          <a:r>
            <a:rPr kumimoji="1" lang="ja-JP" altLang="en-US" sz="1300">
              <a:latin typeface="ＭＳ Ｐゴシック"/>
            </a:rPr>
            <a:t>円となっており、類似団体平均と比べて高い水準にある。</a:t>
          </a:r>
          <a:r>
            <a:rPr kumimoji="1" lang="ja-JP" altLang="ja-JP" sz="1300">
              <a:solidFill>
                <a:schemeClr val="dk1"/>
              </a:solidFill>
              <a:effectLst/>
              <a:latin typeface="+mn-lt"/>
              <a:ea typeface="+mn-ea"/>
              <a:cs typeface="+mn-cs"/>
            </a:rPr>
            <a:t>これは、基地跡地利用の推進や基地渉外等の業務に対応するため、類似団体と比較して職員数が多くなっている</a:t>
          </a:r>
          <a:r>
            <a:rPr kumimoji="1" lang="ja-JP" altLang="en-US" sz="1300">
              <a:solidFill>
                <a:schemeClr val="dk1"/>
              </a:solidFill>
              <a:effectLst/>
              <a:latin typeface="+mn-lt"/>
              <a:ea typeface="+mn-ea"/>
              <a:cs typeface="+mn-cs"/>
            </a:rPr>
            <a:t>ことが主な要因</a:t>
          </a:r>
          <a:r>
            <a:rPr kumimoji="1" lang="ja-JP" altLang="ja-JP" sz="1300">
              <a:solidFill>
                <a:schemeClr val="dk1"/>
              </a:solidFill>
              <a:effectLst/>
              <a:latin typeface="+mn-lt"/>
              <a:ea typeface="+mn-ea"/>
              <a:cs typeface="+mn-cs"/>
            </a:rPr>
            <a:t>である。</a:t>
          </a:r>
          <a:r>
            <a:rPr kumimoji="1" lang="ja-JP" altLang="en-US" sz="1300">
              <a:solidFill>
                <a:schemeClr val="dk1"/>
              </a:solidFill>
              <a:effectLst/>
              <a:latin typeface="+mn-lt"/>
              <a:ea typeface="+mn-ea"/>
              <a:cs typeface="+mn-cs"/>
            </a:rPr>
            <a:t>また、補助費は、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j-ea"/>
              <a:ea typeface="+mj-ea"/>
              <a:cs typeface="+mn-cs"/>
            </a:rPr>
            <a:t>176,145</a:t>
          </a:r>
          <a:r>
            <a:rPr kumimoji="1" lang="ja-JP" altLang="ja-JP" sz="1300">
              <a:solidFill>
                <a:schemeClr val="dk1"/>
              </a:solidFill>
              <a:effectLst/>
              <a:latin typeface="+mn-lt"/>
              <a:ea typeface="+mn-ea"/>
              <a:cs typeface="+mn-cs"/>
            </a:rPr>
            <a:t>円となっており、類似団体平均と比べて</a:t>
          </a:r>
          <a:r>
            <a:rPr kumimoji="1" lang="ja-JP" altLang="en-US" sz="1300">
              <a:solidFill>
                <a:schemeClr val="dk1"/>
              </a:solidFill>
              <a:effectLst/>
              <a:latin typeface="+mn-lt"/>
              <a:ea typeface="+mn-ea"/>
              <a:cs typeface="+mn-cs"/>
            </a:rPr>
            <a:t>かなり</a:t>
          </a:r>
          <a:r>
            <a:rPr kumimoji="1" lang="ja-JP" altLang="ja-JP" sz="1300">
              <a:solidFill>
                <a:schemeClr val="dk1"/>
              </a:solidFill>
              <a:effectLst/>
              <a:latin typeface="+mn-lt"/>
              <a:ea typeface="+mn-ea"/>
              <a:cs typeface="+mn-cs"/>
            </a:rPr>
            <a:t>高い水準にある。</a:t>
          </a:r>
          <a:r>
            <a:rPr kumimoji="1" lang="ja-JP" altLang="en-US" sz="1300">
              <a:solidFill>
                <a:schemeClr val="dk1"/>
              </a:solidFill>
              <a:effectLst/>
              <a:latin typeface="+mn-lt"/>
              <a:ea typeface="+mn-ea"/>
              <a:cs typeface="+mn-cs"/>
            </a:rPr>
            <a:t>これは、一部事務組合の金武地区消防衛生組合が運営しているごみ処理施設の修繕に多額の経費を要したことに伴う負担金の増額が主な要因である。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沖縄県金武町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11,495
11,402
37.84
11,283,455
10,646,478
291,904
3,544,927
4,442,986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93327</xdr:rowOff>
    </xdr:from>
    <xdr:to>
      <xdr:col>6</xdr:col>
      <xdr:colOff>510540</xdr:colOff>
      <xdr:row>38</xdr:row>
      <xdr:rowOff>111125</xdr:rowOff>
    </xdr:to>
    <xdr:cxnSp macro="">
      <xdr:nvCxnSpPr>
        <xdr:cNvPr id="58" name="直線コネクタ 57"/>
        <xdr:cNvCxnSpPr/>
      </xdr:nvCxnSpPr>
      <xdr:spPr>
        <a:xfrm flipV="1">
          <a:off x="4633595" y="5408277"/>
          <a:ext cx="1270" cy="121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114952</xdr:rowOff>
    </xdr:from>
    <xdr:ext cx="469744" cy="259045"/>
    <xdr:sp macro="" textlink="">
      <xdr:nvSpPr>
        <xdr:cNvPr id="59" name="議会費最小値テキスト"/>
        <xdr:cNvSpPr txBox="1"/>
      </xdr:nvSpPr>
      <xdr:spPr>
        <a:xfrm>
          <a:off x="4686300"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111125</xdr:rowOff>
    </xdr:from>
    <xdr:to>
      <xdr:col>6</xdr:col>
      <xdr:colOff>600075</xdr:colOff>
      <xdr:row>38</xdr:row>
      <xdr:rowOff>111125</xdr:rowOff>
    </xdr:to>
    <xdr:cxnSp macro="">
      <xdr:nvCxnSpPr>
        <xdr:cNvPr id="60" name="直線コネクタ 59"/>
        <xdr:cNvCxnSpPr/>
      </xdr:nvCxnSpPr>
      <xdr:spPr>
        <a:xfrm>
          <a:off x="454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40004</xdr:rowOff>
    </xdr:from>
    <xdr:ext cx="534377" cy="259045"/>
    <xdr:sp macro="" textlink="">
      <xdr:nvSpPr>
        <xdr:cNvPr id="61" name="議会費最大値テキスト"/>
        <xdr:cNvSpPr txBox="1"/>
      </xdr:nvSpPr>
      <xdr:spPr>
        <a:xfrm>
          <a:off x="4686300" y="51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31</xdr:row>
      <xdr:rowOff>93327</xdr:rowOff>
    </xdr:from>
    <xdr:to>
      <xdr:col>6</xdr:col>
      <xdr:colOff>600075</xdr:colOff>
      <xdr:row>31</xdr:row>
      <xdr:rowOff>93327</xdr:rowOff>
    </xdr:to>
    <xdr:cxnSp macro="">
      <xdr:nvCxnSpPr>
        <xdr:cNvPr id="62" name="直線コネクタ 61"/>
        <xdr:cNvCxnSpPr/>
      </xdr:nvCxnSpPr>
      <xdr:spPr>
        <a:xfrm>
          <a:off x="4546600" y="54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93327</xdr:rowOff>
    </xdr:from>
    <xdr:to>
      <xdr:col>6</xdr:col>
      <xdr:colOff>511175</xdr:colOff>
      <xdr:row>32</xdr:row>
      <xdr:rowOff>5152</xdr:rowOff>
    </xdr:to>
    <xdr:cxnSp macro="">
      <xdr:nvCxnSpPr>
        <xdr:cNvPr id="63" name="直線コネクタ 62"/>
        <xdr:cNvCxnSpPr/>
      </xdr:nvCxnSpPr>
      <xdr:spPr>
        <a:xfrm flipV="1">
          <a:off x="3797300" y="5408277"/>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168564</xdr:rowOff>
    </xdr:from>
    <xdr:ext cx="469744" cy="259045"/>
    <xdr:sp macro="" textlink="">
      <xdr:nvSpPr>
        <xdr:cNvPr id="64" name="議会費平均値テキスト"/>
        <xdr:cNvSpPr txBox="1"/>
      </xdr:nvSpPr>
      <xdr:spPr>
        <a:xfrm>
          <a:off x="4686300" y="6169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18687</xdr:rowOff>
    </xdr:from>
    <xdr:to>
      <xdr:col>6</xdr:col>
      <xdr:colOff>561975</xdr:colOff>
      <xdr:row>36</xdr:row>
      <xdr:rowOff>120287</xdr:rowOff>
    </xdr:to>
    <xdr:sp macro="" textlink="">
      <xdr:nvSpPr>
        <xdr:cNvPr id="65" name="フローチャート : 判断 64"/>
        <xdr:cNvSpPr/>
      </xdr:nvSpPr>
      <xdr:spPr>
        <a:xfrm>
          <a:off x="4584700" y="61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907</xdr:rowOff>
    </xdr:from>
    <xdr:to>
      <xdr:col>5</xdr:col>
      <xdr:colOff>358775</xdr:colOff>
      <xdr:row>32</xdr:row>
      <xdr:rowOff>5152</xdr:rowOff>
    </xdr:to>
    <xdr:cxnSp macro="">
      <xdr:nvCxnSpPr>
        <xdr:cNvPr id="66" name="直線コネクタ 65"/>
        <xdr:cNvCxnSpPr/>
      </xdr:nvCxnSpPr>
      <xdr:spPr>
        <a:xfrm>
          <a:off x="2908300" y="548730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126437</xdr:rowOff>
    </xdr:from>
    <xdr:ext cx="469744" cy="259045"/>
    <xdr:sp macro="" textlink="">
      <xdr:nvSpPr>
        <xdr:cNvPr id="68" name="テキスト ボックス 67"/>
        <xdr:cNvSpPr txBox="1"/>
      </xdr:nvSpPr>
      <xdr:spPr>
        <a:xfrm>
          <a:off x="3562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62139</xdr:rowOff>
    </xdr:from>
    <xdr:to>
      <xdr:col>4</xdr:col>
      <xdr:colOff>155575</xdr:colOff>
      <xdr:row>32</xdr:row>
      <xdr:rowOff>907</xdr:rowOff>
    </xdr:to>
    <xdr:cxnSp macro="">
      <xdr:nvCxnSpPr>
        <xdr:cNvPr id="69" name="直線コネクタ 68"/>
        <xdr:cNvCxnSpPr/>
      </xdr:nvCxnSpPr>
      <xdr:spPr>
        <a:xfrm>
          <a:off x="2019300" y="5377089"/>
          <a:ext cx="8890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144398</xdr:rowOff>
    </xdr:from>
    <xdr:ext cx="469744" cy="259045"/>
    <xdr:sp macro="" textlink="">
      <xdr:nvSpPr>
        <xdr:cNvPr id="71" name="テキスト ボックス 70"/>
        <xdr:cNvSpPr txBox="1"/>
      </xdr:nvSpPr>
      <xdr:spPr>
        <a:xfrm>
          <a:off x="2673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17889</xdr:rowOff>
    </xdr:from>
    <xdr:to>
      <xdr:col>2</xdr:col>
      <xdr:colOff>638175</xdr:colOff>
      <xdr:row>31</xdr:row>
      <xdr:rowOff>62139</xdr:rowOff>
    </xdr:to>
    <xdr:cxnSp macro="">
      <xdr:nvCxnSpPr>
        <xdr:cNvPr id="72" name="直線コネクタ 71"/>
        <xdr:cNvCxnSpPr/>
      </xdr:nvCxnSpPr>
      <xdr:spPr>
        <a:xfrm>
          <a:off x="1130300" y="5161389"/>
          <a:ext cx="889000" cy="2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118109</xdr:rowOff>
    </xdr:from>
    <xdr:ext cx="469744" cy="259045"/>
    <xdr:sp macro="" textlink="">
      <xdr:nvSpPr>
        <xdr:cNvPr id="74" name="テキスト ボックス 73"/>
        <xdr:cNvSpPr txBox="1"/>
      </xdr:nvSpPr>
      <xdr:spPr>
        <a:xfrm>
          <a:off x="1784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42527</xdr:rowOff>
    </xdr:from>
    <xdr:to>
      <xdr:col>6</xdr:col>
      <xdr:colOff>561975</xdr:colOff>
      <xdr:row>31</xdr:row>
      <xdr:rowOff>144127</xdr:rowOff>
    </xdr:to>
    <xdr:sp macro="" textlink="">
      <xdr:nvSpPr>
        <xdr:cNvPr id="82" name="円/楕円 81"/>
        <xdr:cNvSpPr/>
      </xdr:nvSpPr>
      <xdr:spPr>
        <a:xfrm>
          <a:off x="4584700" y="53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167004</xdr:rowOff>
    </xdr:from>
    <xdr:ext cx="534377" cy="259045"/>
    <xdr:sp macro="" textlink="">
      <xdr:nvSpPr>
        <xdr:cNvPr id="83" name="議会費該当値テキスト"/>
        <xdr:cNvSpPr txBox="1"/>
      </xdr:nvSpPr>
      <xdr:spPr>
        <a:xfrm>
          <a:off x="4686300" y="53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125802</xdr:rowOff>
    </xdr:from>
    <xdr:to>
      <xdr:col>5</xdr:col>
      <xdr:colOff>409575</xdr:colOff>
      <xdr:row>32</xdr:row>
      <xdr:rowOff>55952</xdr:rowOff>
    </xdr:to>
    <xdr:sp macro="" textlink="">
      <xdr:nvSpPr>
        <xdr:cNvPr id="84" name="円/楕円 83"/>
        <xdr:cNvSpPr/>
      </xdr:nvSpPr>
      <xdr:spPr>
        <a:xfrm>
          <a:off x="3746500" y="5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72479</xdr:rowOff>
    </xdr:from>
    <xdr:ext cx="534377" cy="259045"/>
    <xdr:sp macro="" textlink="">
      <xdr:nvSpPr>
        <xdr:cNvPr id="85" name="テキスト ボックス 84"/>
        <xdr:cNvSpPr txBox="1"/>
      </xdr:nvSpPr>
      <xdr:spPr>
        <a:xfrm>
          <a:off x="3530111" y="52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121557</xdr:rowOff>
    </xdr:from>
    <xdr:to>
      <xdr:col>4</xdr:col>
      <xdr:colOff>206375</xdr:colOff>
      <xdr:row>32</xdr:row>
      <xdr:rowOff>51707</xdr:rowOff>
    </xdr:to>
    <xdr:sp macro="" textlink="">
      <xdr:nvSpPr>
        <xdr:cNvPr id="86" name="円/楕円 85"/>
        <xdr:cNvSpPr/>
      </xdr:nvSpPr>
      <xdr:spPr>
        <a:xfrm>
          <a:off x="2857500" y="54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68234</xdr:rowOff>
    </xdr:from>
    <xdr:ext cx="534377" cy="259045"/>
    <xdr:sp macro="" textlink="">
      <xdr:nvSpPr>
        <xdr:cNvPr id="87" name="テキスト ボックス 86"/>
        <xdr:cNvSpPr txBox="1"/>
      </xdr:nvSpPr>
      <xdr:spPr>
        <a:xfrm>
          <a:off x="2641111" y="52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11339</xdr:rowOff>
    </xdr:from>
    <xdr:to>
      <xdr:col>3</xdr:col>
      <xdr:colOff>3175</xdr:colOff>
      <xdr:row>31</xdr:row>
      <xdr:rowOff>112939</xdr:rowOff>
    </xdr:to>
    <xdr:sp macro="" textlink="">
      <xdr:nvSpPr>
        <xdr:cNvPr id="88" name="円/楕円 87"/>
        <xdr:cNvSpPr/>
      </xdr:nvSpPr>
      <xdr:spPr>
        <a:xfrm>
          <a:off x="1968500" y="5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129466</xdr:rowOff>
    </xdr:from>
    <xdr:ext cx="534377" cy="259045"/>
    <xdr:sp macro="" textlink="">
      <xdr:nvSpPr>
        <xdr:cNvPr id="89" name="テキスト ボックス 88"/>
        <xdr:cNvSpPr txBox="1"/>
      </xdr:nvSpPr>
      <xdr:spPr>
        <a:xfrm>
          <a:off x="1752111" y="5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138539</xdr:rowOff>
    </xdr:from>
    <xdr:to>
      <xdr:col>1</xdr:col>
      <xdr:colOff>485775</xdr:colOff>
      <xdr:row>30</xdr:row>
      <xdr:rowOff>68689</xdr:rowOff>
    </xdr:to>
    <xdr:sp macro="" textlink="">
      <xdr:nvSpPr>
        <xdr:cNvPr id="90" name="円/楕円 89"/>
        <xdr:cNvSpPr/>
      </xdr:nvSpPr>
      <xdr:spPr>
        <a:xfrm>
          <a:off x="1079500" y="51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85216</xdr:rowOff>
    </xdr:from>
    <xdr:ext cx="534377" cy="259045"/>
    <xdr:sp macro="" textlink="">
      <xdr:nvSpPr>
        <xdr:cNvPr id="91" name="テキスト ボックス 90"/>
        <xdr:cNvSpPr txBox="1"/>
      </xdr:nvSpPr>
      <xdr:spPr>
        <a:xfrm>
          <a:off x="863111" y="48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163939</xdr:rowOff>
    </xdr:from>
    <xdr:to>
      <xdr:col>6</xdr:col>
      <xdr:colOff>510540</xdr:colOff>
      <xdr:row>58</xdr:row>
      <xdr:rowOff>49915</xdr:rowOff>
    </xdr:to>
    <xdr:cxnSp macro="">
      <xdr:nvCxnSpPr>
        <xdr:cNvPr id="113" name="直線コネクタ 112"/>
        <xdr:cNvCxnSpPr/>
      </xdr:nvCxnSpPr>
      <xdr:spPr>
        <a:xfrm flipV="1">
          <a:off x="4633595" y="8907889"/>
          <a:ext cx="1270" cy="108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53742</xdr:rowOff>
    </xdr:from>
    <xdr:ext cx="534377" cy="259045"/>
    <xdr:sp macro="" textlink="">
      <xdr:nvSpPr>
        <xdr:cNvPr id="114" name="総務費最小値テキスト"/>
        <xdr:cNvSpPr txBox="1"/>
      </xdr:nvSpPr>
      <xdr:spPr>
        <a:xfrm>
          <a:off x="4686300" y="99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49915</xdr:rowOff>
    </xdr:from>
    <xdr:to>
      <xdr:col>6</xdr:col>
      <xdr:colOff>600075</xdr:colOff>
      <xdr:row>58</xdr:row>
      <xdr:rowOff>49915</xdr:rowOff>
    </xdr:to>
    <xdr:cxnSp macro="">
      <xdr:nvCxnSpPr>
        <xdr:cNvPr id="115" name="直線コネクタ 114"/>
        <xdr:cNvCxnSpPr/>
      </xdr:nvCxnSpPr>
      <xdr:spPr>
        <a:xfrm>
          <a:off x="4546600" y="999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110616</xdr:rowOff>
    </xdr:from>
    <xdr:ext cx="599010" cy="259045"/>
    <xdr:sp macro="" textlink="">
      <xdr:nvSpPr>
        <xdr:cNvPr id="116" name="総務費最大値テキスト"/>
        <xdr:cNvSpPr txBox="1"/>
      </xdr:nvSpPr>
      <xdr:spPr>
        <a:xfrm>
          <a:off x="4686300" y="868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51</xdr:row>
      <xdr:rowOff>163939</xdr:rowOff>
    </xdr:from>
    <xdr:to>
      <xdr:col>6</xdr:col>
      <xdr:colOff>600075</xdr:colOff>
      <xdr:row>51</xdr:row>
      <xdr:rowOff>163939</xdr:rowOff>
    </xdr:to>
    <xdr:cxnSp macro="">
      <xdr:nvCxnSpPr>
        <xdr:cNvPr id="117" name="直線コネクタ 116"/>
        <xdr:cNvCxnSpPr/>
      </xdr:nvCxnSpPr>
      <xdr:spPr>
        <a:xfrm>
          <a:off x="4546600" y="89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114047</xdr:rowOff>
    </xdr:from>
    <xdr:to>
      <xdr:col>6</xdr:col>
      <xdr:colOff>511175</xdr:colOff>
      <xdr:row>56</xdr:row>
      <xdr:rowOff>29641</xdr:rowOff>
    </xdr:to>
    <xdr:cxnSp macro="">
      <xdr:nvCxnSpPr>
        <xdr:cNvPr id="118" name="直線コネクタ 117"/>
        <xdr:cNvCxnSpPr/>
      </xdr:nvCxnSpPr>
      <xdr:spPr>
        <a:xfrm>
          <a:off x="3797300" y="9543797"/>
          <a:ext cx="838200" cy="8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20487</xdr:rowOff>
    </xdr:from>
    <xdr:ext cx="534377" cy="259045"/>
    <xdr:sp macro="" textlink="">
      <xdr:nvSpPr>
        <xdr:cNvPr id="119" name="総務費平均値テキスト"/>
        <xdr:cNvSpPr txBox="1"/>
      </xdr:nvSpPr>
      <xdr:spPr>
        <a:xfrm>
          <a:off x="4686300" y="9793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42060</xdr:rowOff>
    </xdr:from>
    <xdr:to>
      <xdr:col>6</xdr:col>
      <xdr:colOff>561975</xdr:colOff>
      <xdr:row>57</xdr:row>
      <xdr:rowOff>143660</xdr:rowOff>
    </xdr:to>
    <xdr:sp macro="" textlink="">
      <xdr:nvSpPr>
        <xdr:cNvPr id="120" name="フローチャート : 判断 119"/>
        <xdr:cNvSpPr/>
      </xdr:nvSpPr>
      <xdr:spPr>
        <a:xfrm>
          <a:off x="4584700" y="98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42561</xdr:rowOff>
    </xdr:from>
    <xdr:to>
      <xdr:col>5</xdr:col>
      <xdr:colOff>358775</xdr:colOff>
      <xdr:row>55</xdr:row>
      <xdr:rowOff>114047</xdr:rowOff>
    </xdr:to>
    <xdr:cxnSp macro="">
      <xdr:nvCxnSpPr>
        <xdr:cNvPr id="121" name="直線コネクタ 120"/>
        <xdr:cNvCxnSpPr/>
      </xdr:nvCxnSpPr>
      <xdr:spPr>
        <a:xfrm>
          <a:off x="2908300" y="8786511"/>
          <a:ext cx="889000" cy="75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69730</xdr:rowOff>
    </xdr:from>
    <xdr:to>
      <xdr:col>5</xdr:col>
      <xdr:colOff>409575</xdr:colOff>
      <xdr:row>56</xdr:row>
      <xdr:rowOff>171330</xdr:rowOff>
    </xdr:to>
    <xdr:sp macro="" textlink="">
      <xdr:nvSpPr>
        <xdr:cNvPr id="122" name="フローチャート : 判断 121"/>
        <xdr:cNvSpPr/>
      </xdr:nvSpPr>
      <xdr:spPr>
        <a:xfrm>
          <a:off x="3746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162457</xdr:rowOff>
    </xdr:from>
    <xdr:ext cx="599010" cy="259045"/>
    <xdr:sp macro="" textlink="">
      <xdr:nvSpPr>
        <xdr:cNvPr id="123" name="テキスト ボックス 122"/>
        <xdr:cNvSpPr txBox="1"/>
      </xdr:nvSpPr>
      <xdr:spPr>
        <a:xfrm>
          <a:off x="3497794" y="976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42561</xdr:rowOff>
    </xdr:from>
    <xdr:to>
      <xdr:col>4</xdr:col>
      <xdr:colOff>155575</xdr:colOff>
      <xdr:row>54</xdr:row>
      <xdr:rowOff>105533</xdr:rowOff>
    </xdr:to>
    <xdr:cxnSp macro="">
      <xdr:nvCxnSpPr>
        <xdr:cNvPr id="124" name="直線コネクタ 123"/>
        <xdr:cNvCxnSpPr/>
      </xdr:nvCxnSpPr>
      <xdr:spPr>
        <a:xfrm flipV="1">
          <a:off x="2019300" y="8786511"/>
          <a:ext cx="889000" cy="57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25573</xdr:rowOff>
    </xdr:from>
    <xdr:to>
      <xdr:col>4</xdr:col>
      <xdr:colOff>206375</xdr:colOff>
      <xdr:row>57</xdr:row>
      <xdr:rowOff>127173</xdr:rowOff>
    </xdr:to>
    <xdr:sp macro="" textlink="">
      <xdr:nvSpPr>
        <xdr:cNvPr id="125" name="フローチャート : 判断 124"/>
        <xdr:cNvSpPr/>
      </xdr:nvSpPr>
      <xdr:spPr>
        <a:xfrm>
          <a:off x="2857500" y="979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118300</xdr:rowOff>
    </xdr:from>
    <xdr:ext cx="599010" cy="259045"/>
    <xdr:sp macro="" textlink="">
      <xdr:nvSpPr>
        <xdr:cNvPr id="126" name="テキスト ボックス 125"/>
        <xdr:cNvSpPr txBox="1"/>
      </xdr:nvSpPr>
      <xdr:spPr>
        <a:xfrm>
          <a:off x="2608794" y="989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105533</xdr:rowOff>
    </xdr:from>
    <xdr:to>
      <xdr:col>2</xdr:col>
      <xdr:colOff>638175</xdr:colOff>
      <xdr:row>55</xdr:row>
      <xdr:rowOff>139883</xdr:rowOff>
    </xdr:to>
    <xdr:cxnSp macro="">
      <xdr:nvCxnSpPr>
        <xdr:cNvPr id="127" name="直線コネクタ 126"/>
        <xdr:cNvCxnSpPr/>
      </xdr:nvCxnSpPr>
      <xdr:spPr>
        <a:xfrm flipV="1">
          <a:off x="1130300" y="9363833"/>
          <a:ext cx="889000" cy="2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59127</xdr:rowOff>
    </xdr:from>
    <xdr:to>
      <xdr:col>3</xdr:col>
      <xdr:colOff>3175</xdr:colOff>
      <xdr:row>57</xdr:row>
      <xdr:rowOff>160727</xdr:rowOff>
    </xdr:to>
    <xdr:sp macro="" textlink="">
      <xdr:nvSpPr>
        <xdr:cNvPr id="128" name="フローチャート : 判断 127"/>
        <xdr:cNvSpPr/>
      </xdr:nvSpPr>
      <xdr:spPr>
        <a:xfrm>
          <a:off x="1968500" y="98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151854</xdr:rowOff>
    </xdr:from>
    <xdr:ext cx="534377" cy="259045"/>
    <xdr:sp macro="" textlink="">
      <xdr:nvSpPr>
        <xdr:cNvPr id="129" name="テキスト ボックス 128"/>
        <xdr:cNvSpPr txBox="1"/>
      </xdr:nvSpPr>
      <xdr:spPr>
        <a:xfrm>
          <a:off x="1752111" y="99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42926</xdr:rowOff>
    </xdr:from>
    <xdr:to>
      <xdr:col>1</xdr:col>
      <xdr:colOff>485775</xdr:colOff>
      <xdr:row>57</xdr:row>
      <xdr:rowOff>144526</xdr:rowOff>
    </xdr:to>
    <xdr:sp macro="" textlink="">
      <xdr:nvSpPr>
        <xdr:cNvPr id="130" name="フローチャート : 判断 129"/>
        <xdr:cNvSpPr/>
      </xdr:nvSpPr>
      <xdr:spPr>
        <a:xfrm>
          <a:off x="1079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135653</xdr:rowOff>
    </xdr:from>
    <xdr:ext cx="534377" cy="259045"/>
    <xdr:sp macro="" textlink="">
      <xdr:nvSpPr>
        <xdr:cNvPr id="131" name="テキスト ボックス 130"/>
        <xdr:cNvSpPr txBox="1"/>
      </xdr:nvSpPr>
      <xdr:spPr>
        <a:xfrm>
          <a:off x="863111" y="99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150291</xdr:rowOff>
    </xdr:from>
    <xdr:to>
      <xdr:col>6</xdr:col>
      <xdr:colOff>561975</xdr:colOff>
      <xdr:row>56</xdr:row>
      <xdr:rowOff>80441</xdr:rowOff>
    </xdr:to>
    <xdr:sp macro="" textlink="">
      <xdr:nvSpPr>
        <xdr:cNvPr id="137" name="円/楕円 136"/>
        <xdr:cNvSpPr/>
      </xdr:nvSpPr>
      <xdr:spPr>
        <a:xfrm>
          <a:off x="4584700" y="95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1718</xdr:rowOff>
    </xdr:from>
    <xdr:ext cx="599010" cy="259045"/>
    <xdr:sp macro="" textlink="">
      <xdr:nvSpPr>
        <xdr:cNvPr id="138" name="総務費該当値テキスト"/>
        <xdr:cNvSpPr txBox="1"/>
      </xdr:nvSpPr>
      <xdr:spPr>
        <a:xfrm>
          <a:off x="4686300" y="943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63247</xdr:rowOff>
    </xdr:from>
    <xdr:to>
      <xdr:col>5</xdr:col>
      <xdr:colOff>409575</xdr:colOff>
      <xdr:row>55</xdr:row>
      <xdr:rowOff>164847</xdr:rowOff>
    </xdr:to>
    <xdr:sp macro="" textlink="">
      <xdr:nvSpPr>
        <xdr:cNvPr id="139" name="円/楕円 138"/>
        <xdr:cNvSpPr/>
      </xdr:nvSpPr>
      <xdr:spPr>
        <a:xfrm>
          <a:off x="3746500" y="94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9924</xdr:rowOff>
    </xdr:from>
    <xdr:ext cx="599010" cy="259045"/>
    <xdr:sp macro="" textlink="">
      <xdr:nvSpPr>
        <xdr:cNvPr id="140" name="テキスト ボックス 139"/>
        <xdr:cNvSpPr txBox="1"/>
      </xdr:nvSpPr>
      <xdr:spPr>
        <a:xfrm>
          <a:off x="3497794" y="926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236,222</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163211</xdr:rowOff>
    </xdr:from>
    <xdr:to>
      <xdr:col>4</xdr:col>
      <xdr:colOff>206375</xdr:colOff>
      <xdr:row>51</xdr:row>
      <xdr:rowOff>93361</xdr:rowOff>
    </xdr:to>
    <xdr:sp macro="" textlink="">
      <xdr:nvSpPr>
        <xdr:cNvPr id="141" name="円/楕円 140"/>
        <xdr:cNvSpPr/>
      </xdr:nvSpPr>
      <xdr:spPr>
        <a:xfrm>
          <a:off x="2857500" y="87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49</xdr:row>
      <xdr:rowOff>109888</xdr:rowOff>
    </xdr:from>
    <xdr:ext cx="599010" cy="259045"/>
    <xdr:sp macro="" textlink="">
      <xdr:nvSpPr>
        <xdr:cNvPr id="142" name="テキスト ボックス 141"/>
        <xdr:cNvSpPr txBox="1"/>
      </xdr:nvSpPr>
      <xdr:spPr>
        <a:xfrm>
          <a:off x="2608794" y="851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567,493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54733</xdr:rowOff>
    </xdr:from>
    <xdr:to>
      <xdr:col>3</xdr:col>
      <xdr:colOff>3175</xdr:colOff>
      <xdr:row>54</xdr:row>
      <xdr:rowOff>156333</xdr:rowOff>
    </xdr:to>
    <xdr:sp macro="" textlink="">
      <xdr:nvSpPr>
        <xdr:cNvPr id="143" name="円/楕円 142"/>
        <xdr:cNvSpPr/>
      </xdr:nvSpPr>
      <xdr:spPr>
        <a:xfrm>
          <a:off x="1968500" y="93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1410</xdr:rowOff>
    </xdr:from>
    <xdr:ext cx="599010" cy="259045"/>
    <xdr:sp macro="" textlink="">
      <xdr:nvSpPr>
        <xdr:cNvPr id="144" name="テキスト ボックス 143"/>
        <xdr:cNvSpPr txBox="1"/>
      </xdr:nvSpPr>
      <xdr:spPr>
        <a:xfrm>
          <a:off x="1719794" y="90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89083</xdr:rowOff>
    </xdr:from>
    <xdr:to>
      <xdr:col>1</xdr:col>
      <xdr:colOff>485775</xdr:colOff>
      <xdr:row>56</xdr:row>
      <xdr:rowOff>19233</xdr:rowOff>
    </xdr:to>
    <xdr:sp macro="" textlink="">
      <xdr:nvSpPr>
        <xdr:cNvPr id="145" name="円/楕円 144"/>
        <xdr:cNvSpPr/>
      </xdr:nvSpPr>
      <xdr:spPr>
        <a:xfrm>
          <a:off x="1079500" y="95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35760</xdr:rowOff>
    </xdr:from>
    <xdr:ext cx="599010" cy="259045"/>
    <xdr:sp macro="" textlink="">
      <xdr:nvSpPr>
        <xdr:cNvPr id="146" name="テキスト ボックス 145"/>
        <xdr:cNvSpPr txBox="1"/>
      </xdr:nvSpPr>
      <xdr:spPr>
        <a:xfrm>
          <a:off x="830794" y="929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3" name="直線コネクタ 172"/>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4"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5" name="直線コネクタ 174"/>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6"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7" name="直線コネクタ 176"/>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78457</xdr:rowOff>
    </xdr:from>
    <xdr:to>
      <xdr:col>6</xdr:col>
      <xdr:colOff>511175</xdr:colOff>
      <xdr:row>73</xdr:row>
      <xdr:rowOff>31278</xdr:rowOff>
    </xdr:to>
    <xdr:cxnSp macro="">
      <xdr:nvCxnSpPr>
        <xdr:cNvPr id="178" name="直線コネクタ 177"/>
        <xdr:cNvCxnSpPr/>
      </xdr:nvCxnSpPr>
      <xdr:spPr>
        <a:xfrm flipV="1">
          <a:off x="3797300" y="12422857"/>
          <a:ext cx="838200" cy="12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79"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0" name="フローチャート : 判断 179"/>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31278</xdr:rowOff>
    </xdr:from>
    <xdr:to>
      <xdr:col>5</xdr:col>
      <xdr:colOff>358775</xdr:colOff>
      <xdr:row>73</xdr:row>
      <xdr:rowOff>129903</xdr:rowOff>
    </xdr:to>
    <xdr:cxnSp macro="">
      <xdr:nvCxnSpPr>
        <xdr:cNvPr id="181" name="直線コネクタ 180"/>
        <xdr:cNvCxnSpPr/>
      </xdr:nvCxnSpPr>
      <xdr:spPr>
        <a:xfrm flipV="1">
          <a:off x="2908300" y="12547128"/>
          <a:ext cx="8890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2" name="フローチャート : 判断 181"/>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3" name="テキスト ボックス 182"/>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129903</xdr:rowOff>
    </xdr:from>
    <xdr:to>
      <xdr:col>4</xdr:col>
      <xdr:colOff>155575</xdr:colOff>
      <xdr:row>74</xdr:row>
      <xdr:rowOff>106215</xdr:rowOff>
    </xdr:to>
    <xdr:cxnSp macro="">
      <xdr:nvCxnSpPr>
        <xdr:cNvPr id="184" name="直線コネクタ 183"/>
        <xdr:cNvCxnSpPr/>
      </xdr:nvCxnSpPr>
      <xdr:spPr>
        <a:xfrm flipV="1">
          <a:off x="2019300" y="12645753"/>
          <a:ext cx="889000" cy="1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5" name="フローチャート : 判断 184"/>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6" name="テキスト ボックス 185"/>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106215</xdr:rowOff>
    </xdr:from>
    <xdr:to>
      <xdr:col>2</xdr:col>
      <xdr:colOff>638175</xdr:colOff>
      <xdr:row>75</xdr:row>
      <xdr:rowOff>2344</xdr:rowOff>
    </xdr:to>
    <xdr:cxnSp macro="">
      <xdr:nvCxnSpPr>
        <xdr:cNvPr id="187" name="直線コネクタ 186"/>
        <xdr:cNvCxnSpPr/>
      </xdr:nvCxnSpPr>
      <xdr:spPr>
        <a:xfrm flipV="1">
          <a:off x="1130300" y="12793515"/>
          <a:ext cx="889000" cy="6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88" name="フローチャート : 判断 187"/>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89" name="テキスト ボックス 188"/>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0" name="フローチャート : 判断 189"/>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1" name="テキスト ボックス 190"/>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27657</xdr:rowOff>
    </xdr:from>
    <xdr:to>
      <xdr:col>6</xdr:col>
      <xdr:colOff>561975</xdr:colOff>
      <xdr:row>72</xdr:row>
      <xdr:rowOff>129257</xdr:rowOff>
    </xdr:to>
    <xdr:sp macro="" textlink="">
      <xdr:nvSpPr>
        <xdr:cNvPr id="197" name="円/楕円 196"/>
        <xdr:cNvSpPr/>
      </xdr:nvSpPr>
      <xdr:spPr>
        <a:xfrm>
          <a:off x="4584700" y="123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50534</xdr:rowOff>
    </xdr:from>
    <xdr:ext cx="599010" cy="259045"/>
    <xdr:sp macro="" textlink="">
      <xdr:nvSpPr>
        <xdr:cNvPr id="198" name="民生費該当値テキスト"/>
        <xdr:cNvSpPr txBox="1"/>
      </xdr:nvSpPr>
      <xdr:spPr>
        <a:xfrm>
          <a:off x="4686300" y="1222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202,126</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151928</xdr:rowOff>
    </xdr:from>
    <xdr:to>
      <xdr:col>5</xdr:col>
      <xdr:colOff>409575</xdr:colOff>
      <xdr:row>73</xdr:row>
      <xdr:rowOff>82078</xdr:rowOff>
    </xdr:to>
    <xdr:sp macro="" textlink="">
      <xdr:nvSpPr>
        <xdr:cNvPr id="199" name="円/楕円 198"/>
        <xdr:cNvSpPr/>
      </xdr:nvSpPr>
      <xdr:spPr>
        <a:xfrm>
          <a:off x="3746500" y="124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98605</xdr:rowOff>
    </xdr:from>
    <xdr:ext cx="599010" cy="259045"/>
    <xdr:sp macro="" textlink="">
      <xdr:nvSpPr>
        <xdr:cNvPr id="200" name="テキスト ボックス 199"/>
        <xdr:cNvSpPr txBox="1"/>
      </xdr:nvSpPr>
      <xdr:spPr>
        <a:xfrm>
          <a:off x="3497794" y="122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79103</xdr:rowOff>
    </xdr:from>
    <xdr:to>
      <xdr:col>4</xdr:col>
      <xdr:colOff>206375</xdr:colOff>
      <xdr:row>74</xdr:row>
      <xdr:rowOff>9253</xdr:rowOff>
    </xdr:to>
    <xdr:sp macro="" textlink="">
      <xdr:nvSpPr>
        <xdr:cNvPr id="201" name="円/楕円 200"/>
        <xdr:cNvSpPr/>
      </xdr:nvSpPr>
      <xdr:spPr>
        <a:xfrm>
          <a:off x="2857500" y="125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25780</xdr:rowOff>
    </xdr:from>
    <xdr:ext cx="599010" cy="259045"/>
    <xdr:sp macro="" textlink="">
      <xdr:nvSpPr>
        <xdr:cNvPr id="202" name="テキスト ボックス 201"/>
        <xdr:cNvSpPr txBox="1"/>
      </xdr:nvSpPr>
      <xdr:spPr>
        <a:xfrm>
          <a:off x="2608794" y="1237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181,650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55415</xdr:rowOff>
    </xdr:from>
    <xdr:to>
      <xdr:col>3</xdr:col>
      <xdr:colOff>3175</xdr:colOff>
      <xdr:row>74</xdr:row>
      <xdr:rowOff>157015</xdr:rowOff>
    </xdr:to>
    <xdr:sp macro="" textlink="">
      <xdr:nvSpPr>
        <xdr:cNvPr id="203" name="円/楕円 202"/>
        <xdr:cNvSpPr/>
      </xdr:nvSpPr>
      <xdr:spPr>
        <a:xfrm>
          <a:off x="1968500" y="12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2092</xdr:rowOff>
    </xdr:from>
    <xdr:ext cx="599010" cy="259045"/>
    <xdr:sp macro="" textlink="">
      <xdr:nvSpPr>
        <xdr:cNvPr id="204" name="テキスト ボックス 203"/>
        <xdr:cNvSpPr txBox="1"/>
      </xdr:nvSpPr>
      <xdr:spPr>
        <a:xfrm>
          <a:off x="1719794" y="125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122994</xdr:rowOff>
    </xdr:from>
    <xdr:to>
      <xdr:col>1</xdr:col>
      <xdr:colOff>485775</xdr:colOff>
      <xdr:row>75</xdr:row>
      <xdr:rowOff>53144</xdr:rowOff>
    </xdr:to>
    <xdr:sp macro="" textlink="">
      <xdr:nvSpPr>
        <xdr:cNvPr id="205" name="円/楕円 204"/>
        <xdr:cNvSpPr/>
      </xdr:nvSpPr>
      <xdr:spPr>
        <a:xfrm>
          <a:off x="1079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69671</xdr:rowOff>
    </xdr:from>
    <xdr:ext cx="599010" cy="259045"/>
    <xdr:sp macro="" textlink="">
      <xdr:nvSpPr>
        <xdr:cNvPr id="206" name="テキスト ボックス 205"/>
        <xdr:cNvSpPr txBox="1"/>
      </xdr:nvSpPr>
      <xdr:spPr>
        <a:xfrm>
          <a:off x="830794" y="125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4" name="直線コネクタ 233"/>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5"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6" name="直線コネクタ 235"/>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7"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38" name="直線コネクタ 237"/>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125785</xdr:rowOff>
    </xdr:from>
    <xdr:to>
      <xdr:col>6</xdr:col>
      <xdr:colOff>511175</xdr:colOff>
      <xdr:row>97</xdr:row>
      <xdr:rowOff>163179</xdr:rowOff>
    </xdr:to>
    <xdr:cxnSp macro="">
      <xdr:nvCxnSpPr>
        <xdr:cNvPr id="239" name="直線コネクタ 238"/>
        <xdr:cNvCxnSpPr/>
      </xdr:nvCxnSpPr>
      <xdr:spPr>
        <a:xfrm flipV="1">
          <a:off x="3797300" y="16756435"/>
          <a:ext cx="838200" cy="3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0"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1" name="フローチャート : 判断 240"/>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108383</xdr:rowOff>
    </xdr:from>
    <xdr:to>
      <xdr:col>5</xdr:col>
      <xdr:colOff>358775</xdr:colOff>
      <xdr:row>97</xdr:row>
      <xdr:rowOff>163179</xdr:rowOff>
    </xdr:to>
    <xdr:cxnSp macro="">
      <xdr:nvCxnSpPr>
        <xdr:cNvPr id="242" name="直線コネクタ 241"/>
        <xdr:cNvCxnSpPr/>
      </xdr:nvCxnSpPr>
      <xdr:spPr>
        <a:xfrm>
          <a:off x="2908300" y="16739033"/>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3" name="フローチャート : 判断 242"/>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4" name="テキスト ボックス 243"/>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108383</xdr:rowOff>
    </xdr:from>
    <xdr:to>
      <xdr:col>4</xdr:col>
      <xdr:colOff>155575</xdr:colOff>
      <xdr:row>97</xdr:row>
      <xdr:rowOff>114764</xdr:rowOff>
    </xdr:to>
    <xdr:cxnSp macro="">
      <xdr:nvCxnSpPr>
        <xdr:cNvPr id="245" name="直線コネクタ 244"/>
        <xdr:cNvCxnSpPr/>
      </xdr:nvCxnSpPr>
      <xdr:spPr>
        <a:xfrm flipV="1">
          <a:off x="2019300" y="16739033"/>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6" name="フローチャート : 判断 245"/>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7" name="テキスト ボックス 246"/>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125698</xdr:rowOff>
    </xdr:from>
    <xdr:to>
      <xdr:col>2</xdr:col>
      <xdr:colOff>638175</xdr:colOff>
      <xdr:row>97</xdr:row>
      <xdr:rowOff>114764</xdr:rowOff>
    </xdr:to>
    <xdr:cxnSp macro="">
      <xdr:nvCxnSpPr>
        <xdr:cNvPr id="248" name="直線コネクタ 247"/>
        <xdr:cNvCxnSpPr/>
      </xdr:nvCxnSpPr>
      <xdr:spPr>
        <a:xfrm>
          <a:off x="1130300" y="16584898"/>
          <a:ext cx="889000" cy="1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49" name="フローチャート : 判断 248"/>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0" name="テキスト ボックス 249"/>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1" name="フローチャート : 判断 250"/>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57907</xdr:rowOff>
    </xdr:from>
    <xdr:ext cx="534377" cy="259045"/>
    <xdr:sp macro="" textlink="">
      <xdr:nvSpPr>
        <xdr:cNvPr id="252" name="テキスト ボックス 251"/>
        <xdr:cNvSpPr txBox="1"/>
      </xdr:nvSpPr>
      <xdr:spPr>
        <a:xfrm>
          <a:off x="863111" y="1668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74985</xdr:rowOff>
    </xdr:from>
    <xdr:to>
      <xdr:col>6</xdr:col>
      <xdr:colOff>561975</xdr:colOff>
      <xdr:row>98</xdr:row>
      <xdr:rowOff>5135</xdr:rowOff>
    </xdr:to>
    <xdr:sp macro="" textlink="">
      <xdr:nvSpPr>
        <xdr:cNvPr id="258" name="円/楕円 257"/>
        <xdr:cNvSpPr/>
      </xdr:nvSpPr>
      <xdr:spPr>
        <a:xfrm>
          <a:off x="4584700" y="167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53412</xdr:rowOff>
    </xdr:from>
    <xdr:ext cx="534377" cy="259045"/>
    <xdr:sp macro="" textlink="">
      <xdr:nvSpPr>
        <xdr:cNvPr id="259" name="衛生費該当値テキスト"/>
        <xdr:cNvSpPr txBox="1"/>
      </xdr:nvSpPr>
      <xdr:spPr>
        <a:xfrm>
          <a:off x="4686300" y="1668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112379</xdr:rowOff>
    </xdr:from>
    <xdr:to>
      <xdr:col>5</xdr:col>
      <xdr:colOff>409575</xdr:colOff>
      <xdr:row>98</xdr:row>
      <xdr:rowOff>42529</xdr:rowOff>
    </xdr:to>
    <xdr:sp macro="" textlink="">
      <xdr:nvSpPr>
        <xdr:cNvPr id="260" name="円/楕円 259"/>
        <xdr:cNvSpPr/>
      </xdr:nvSpPr>
      <xdr:spPr>
        <a:xfrm>
          <a:off x="3746500" y="16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33656</xdr:rowOff>
    </xdr:from>
    <xdr:ext cx="534377" cy="259045"/>
    <xdr:sp macro="" textlink="">
      <xdr:nvSpPr>
        <xdr:cNvPr id="261" name="テキスト ボックス 260"/>
        <xdr:cNvSpPr txBox="1"/>
      </xdr:nvSpPr>
      <xdr:spPr>
        <a:xfrm>
          <a:off x="3530111" y="168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57583</xdr:rowOff>
    </xdr:from>
    <xdr:to>
      <xdr:col>4</xdr:col>
      <xdr:colOff>206375</xdr:colOff>
      <xdr:row>97</xdr:row>
      <xdr:rowOff>159183</xdr:rowOff>
    </xdr:to>
    <xdr:sp macro="" textlink="">
      <xdr:nvSpPr>
        <xdr:cNvPr id="262" name="円/楕円 261"/>
        <xdr:cNvSpPr/>
      </xdr:nvSpPr>
      <xdr:spPr>
        <a:xfrm>
          <a:off x="2857500" y="166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150310</xdr:rowOff>
    </xdr:from>
    <xdr:ext cx="534377" cy="259045"/>
    <xdr:sp macro="" textlink="">
      <xdr:nvSpPr>
        <xdr:cNvPr id="263" name="テキスト ボックス 262"/>
        <xdr:cNvSpPr txBox="1"/>
      </xdr:nvSpPr>
      <xdr:spPr>
        <a:xfrm>
          <a:off x="2641111" y="167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63964</xdr:rowOff>
    </xdr:from>
    <xdr:to>
      <xdr:col>3</xdr:col>
      <xdr:colOff>3175</xdr:colOff>
      <xdr:row>97</xdr:row>
      <xdr:rowOff>165564</xdr:rowOff>
    </xdr:to>
    <xdr:sp macro="" textlink="">
      <xdr:nvSpPr>
        <xdr:cNvPr id="264" name="円/楕円 263"/>
        <xdr:cNvSpPr/>
      </xdr:nvSpPr>
      <xdr:spPr>
        <a:xfrm>
          <a:off x="1968500" y="166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156691</xdr:rowOff>
    </xdr:from>
    <xdr:ext cx="534377" cy="259045"/>
    <xdr:sp macro="" textlink="">
      <xdr:nvSpPr>
        <xdr:cNvPr id="265" name="テキスト ボックス 264"/>
        <xdr:cNvSpPr txBox="1"/>
      </xdr:nvSpPr>
      <xdr:spPr>
        <a:xfrm>
          <a:off x="1752111" y="167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74898</xdr:rowOff>
    </xdr:from>
    <xdr:to>
      <xdr:col>1</xdr:col>
      <xdr:colOff>485775</xdr:colOff>
      <xdr:row>97</xdr:row>
      <xdr:rowOff>5048</xdr:rowOff>
    </xdr:to>
    <xdr:sp macro="" textlink="">
      <xdr:nvSpPr>
        <xdr:cNvPr id="266" name="円/楕円 265"/>
        <xdr:cNvSpPr/>
      </xdr:nvSpPr>
      <xdr:spPr>
        <a:xfrm>
          <a:off x="1079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21575</xdr:rowOff>
    </xdr:from>
    <xdr:ext cx="534377" cy="259045"/>
    <xdr:sp macro="" textlink="">
      <xdr:nvSpPr>
        <xdr:cNvPr id="267" name="テキスト ボックス 266"/>
        <xdr:cNvSpPr txBox="1"/>
      </xdr:nvSpPr>
      <xdr:spPr>
        <a:xfrm>
          <a:off x="863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3" name="直線コネクタ 292"/>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6"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7" name="直線コネクタ 296"/>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17889</xdr:rowOff>
    </xdr:from>
    <xdr:to>
      <xdr:col>15</xdr:col>
      <xdr:colOff>180975</xdr:colOff>
      <xdr:row>36</xdr:row>
      <xdr:rowOff>86142</xdr:rowOff>
    </xdr:to>
    <xdr:cxnSp macro="">
      <xdr:nvCxnSpPr>
        <xdr:cNvPr id="298" name="直線コネクタ 297"/>
        <xdr:cNvCxnSpPr/>
      </xdr:nvCxnSpPr>
      <xdr:spPr>
        <a:xfrm flipV="1">
          <a:off x="9639300" y="5675739"/>
          <a:ext cx="838200" cy="5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299"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0" name="フローチャート : 判断 299"/>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86142</xdr:rowOff>
    </xdr:from>
    <xdr:to>
      <xdr:col>14</xdr:col>
      <xdr:colOff>28575</xdr:colOff>
      <xdr:row>38</xdr:row>
      <xdr:rowOff>34871</xdr:rowOff>
    </xdr:to>
    <xdr:cxnSp macro="">
      <xdr:nvCxnSpPr>
        <xdr:cNvPr id="301" name="直線コネクタ 300"/>
        <xdr:cNvCxnSpPr/>
      </xdr:nvCxnSpPr>
      <xdr:spPr>
        <a:xfrm flipV="1">
          <a:off x="8750300" y="6258342"/>
          <a:ext cx="8890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2" name="フローチャート : 判断 301"/>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33690</xdr:rowOff>
    </xdr:from>
    <xdr:ext cx="378565" cy="259045"/>
    <xdr:sp macro="" textlink="">
      <xdr:nvSpPr>
        <xdr:cNvPr id="303" name="テキスト ボックス 302"/>
        <xdr:cNvSpPr txBox="1"/>
      </xdr:nvSpPr>
      <xdr:spPr>
        <a:xfrm>
          <a:off x="9450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138067</xdr:rowOff>
    </xdr:from>
    <xdr:to>
      <xdr:col>12</xdr:col>
      <xdr:colOff>511175</xdr:colOff>
      <xdr:row>38</xdr:row>
      <xdr:rowOff>34871</xdr:rowOff>
    </xdr:to>
    <xdr:cxnSp macro="">
      <xdr:nvCxnSpPr>
        <xdr:cNvPr id="304" name="直線コネクタ 303"/>
        <xdr:cNvCxnSpPr/>
      </xdr:nvCxnSpPr>
      <xdr:spPr>
        <a:xfrm>
          <a:off x="7861300" y="6138817"/>
          <a:ext cx="889000" cy="41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5" name="フローチャート : 判断 304"/>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6" name="テキスト ボックス 305"/>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51526</xdr:rowOff>
    </xdr:from>
    <xdr:to>
      <xdr:col>11</xdr:col>
      <xdr:colOff>307975</xdr:colOff>
      <xdr:row>35</xdr:row>
      <xdr:rowOff>138067</xdr:rowOff>
    </xdr:to>
    <xdr:cxnSp macro="">
      <xdr:nvCxnSpPr>
        <xdr:cNvPr id="307" name="直線コネクタ 306"/>
        <xdr:cNvCxnSpPr/>
      </xdr:nvCxnSpPr>
      <xdr:spPr>
        <a:xfrm>
          <a:off x="6972300" y="5537926"/>
          <a:ext cx="889000" cy="60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08" name="フローチャート : 判断 307"/>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09" name="テキスト ボックス 308"/>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0" name="フローチャート : 判断 309"/>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130682</xdr:rowOff>
    </xdr:from>
    <xdr:ext cx="469744" cy="259045"/>
    <xdr:sp macro="" textlink="">
      <xdr:nvSpPr>
        <xdr:cNvPr id="311" name="テキスト ボックス 310"/>
        <xdr:cNvSpPr txBox="1"/>
      </xdr:nvSpPr>
      <xdr:spPr>
        <a:xfrm>
          <a:off x="6737427" y="5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138539</xdr:rowOff>
    </xdr:from>
    <xdr:to>
      <xdr:col>15</xdr:col>
      <xdr:colOff>231775</xdr:colOff>
      <xdr:row>33</xdr:row>
      <xdr:rowOff>68689</xdr:rowOff>
    </xdr:to>
    <xdr:sp macro="" textlink="">
      <xdr:nvSpPr>
        <xdr:cNvPr id="317" name="円/楕円 316"/>
        <xdr:cNvSpPr/>
      </xdr:nvSpPr>
      <xdr:spPr>
        <a:xfrm>
          <a:off x="10426700" y="56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161416</xdr:rowOff>
    </xdr:from>
    <xdr:ext cx="469744" cy="259045"/>
    <xdr:sp macro="" textlink="">
      <xdr:nvSpPr>
        <xdr:cNvPr id="318" name="労働費該当値テキスト"/>
        <xdr:cNvSpPr txBox="1"/>
      </xdr:nvSpPr>
      <xdr:spPr>
        <a:xfrm>
          <a:off x="10528300" y="547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35342</xdr:rowOff>
    </xdr:from>
    <xdr:to>
      <xdr:col>14</xdr:col>
      <xdr:colOff>79375</xdr:colOff>
      <xdr:row>36</xdr:row>
      <xdr:rowOff>136942</xdr:rowOff>
    </xdr:to>
    <xdr:sp macro="" textlink="">
      <xdr:nvSpPr>
        <xdr:cNvPr id="319" name="円/楕円 318"/>
        <xdr:cNvSpPr/>
      </xdr:nvSpPr>
      <xdr:spPr>
        <a:xfrm>
          <a:off x="9588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153469</xdr:rowOff>
    </xdr:from>
    <xdr:ext cx="469744" cy="259045"/>
    <xdr:sp macro="" textlink="">
      <xdr:nvSpPr>
        <xdr:cNvPr id="320" name="テキスト ボックス 319"/>
        <xdr:cNvSpPr txBox="1"/>
      </xdr:nvSpPr>
      <xdr:spPr>
        <a:xfrm>
          <a:off x="9404427" y="59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155521</xdr:rowOff>
    </xdr:from>
    <xdr:to>
      <xdr:col>12</xdr:col>
      <xdr:colOff>561975</xdr:colOff>
      <xdr:row>38</xdr:row>
      <xdr:rowOff>85671</xdr:rowOff>
    </xdr:to>
    <xdr:sp macro="" textlink="">
      <xdr:nvSpPr>
        <xdr:cNvPr id="321" name="円/楕円 320"/>
        <xdr:cNvSpPr/>
      </xdr:nvSpPr>
      <xdr:spPr>
        <a:xfrm>
          <a:off x="8699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76798</xdr:rowOff>
    </xdr:from>
    <xdr:ext cx="378565" cy="259045"/>
    <xdr:sp macro="" textlink="">
      <xdr:nvSpPr>
        <xdr:cNvPr id="322" name="テキスト ボックス 321"/>
        <xdr:cNvSpPr txBox="1"/>
      </xdr:nvSpPr>
      <xdr:spPr>
        <a:xfrm>
          <a:off x="8561017" y="6591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87267</xdr:rowOff>
    </xdr:from>
    <xdr:to>
      <xdr:col>11</xdr:col>
      <xdr:colOff>358775</xdr:colOff>
      <xdr:row>36</xdr:row>
      <xdr:rowOff>17417</xdr:rowOff>
    </xdr:to>
    <xdr:sp macro="" textlink="">
      <xdr:nvSpPr>
        <xdr:cNvPr id="323" name="円/楕円 322"/>
        <xdr:cNvSpPr/>
      </xdr:nvSpPr>
      <xdr:spPr>
        <a:xfrm>
          <a:off x="7810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8544</xdr:rowOff>
    </xdr:from>
    <xdr:ext cx="469744" cy="259045"/>
    <xdr:sp macro="" textlink="">
      <xdr:nvSpPr>
        <xdr:cNvPr id="324" name="テキスト ボックス 323"/>
        <xdr:cNvSpPr txBox="1"/>
      </xdr:nvSpPr>
      <xdr:spPr>
        <a:xfrm>
          <a:off x="7626427"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726</xdr:rowOff>
    </xdr:from>
    <xdr:to>
      <xdr:col>10</xdr:col>
      <xdr:colOff>155575</xdr:colOff>
      <xdr:row>32</xdr:row>
      <xdr:rowOff>102326</xdr:rowOff>
    </xdr:to>
    <xdr:sp macro="" textlink="">
      <xdr:nvSpPr>
        <xdr:cNvPr id="325" name="円/楕円 324"/>
        <xdr:cNvSpPr/>
      </xdr:nvSpPr>
      <xdr:spPr>
        <a:xfrm>
          <a:off x="6921500" y="54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118853</xdr:rowOff>
    </xdr:from>
    <xdr:ext cx="469744" cy="259045"/>
    <xdr:sp macro="" textlink="">
      <xdr:nvSpPr>
        <xdr:cNvPr id="326" name="テキスト ボックス 325"/>
        <xdr:cNvSpPr txBox="1"/>
      </xdr:nvSpPr>
      <xdr:spPr>
        <a:xfrm>
          <a:off x="6737427" y="52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6" name="直線コネクタ 345"/>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7"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48" name="直線コネクタ 347"/>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49"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0" name="直線コネクタ 349"/>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123218</xdr:rowOff>
    </xdr:from>
    <xdr:to>
      <xdr:col>15</xdr:col>
      <xdr:colOff>180975</xdr:colOff>
      <xdr:row>55</xdr:row>
      <xdr:rowOff>26520</xdr:rowOff>
    </xdr:to>
    <xdr:cxnSp macro="">
      <xdr:nvCxnSpPr>
        <xdr:cNvPr id="351" name="直線コネクタ 350"/>
        <xdr:cNvCxnSpPr/>
      </xdr:nvCxnSpPr>
      <xdr:spPr>
        <a:xfrm>
          <a:off x="9639300" y="9381518"/>
          <a:ext cx="8382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2"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3" name="フローチャート : 判断 352"/>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46603</xdr:rowOff>
    </xdr:from>
    <xdr:to>
      <xdr:col>14</xdr:col>
      <xdr:colOff>28575</xdr:colOff>
      <xdr:row>54</xdr:row>
      <xdr:rowOff>123218</xdr:rowOff>
    </xdr:to>
    <xdr:cxnSp macro="">
      <xdr:nvCxnSpPr>
        <xdr:cNvPr id="354" name="直線コネクタ 353"/>
        <xdr:cNvCxnSpPr/>
      </xdr:nvCxnSpPr>
      <xdr:spPr>
        <a:xfrm>
          <a:off x="8750300" y="9133453"/>
          <a:ext cx="889000" cy="24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5" name="フローチャート : 判断 354"/>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81518</xdr:rowOff>
    </xdr:from>
    <xdr:ext cx="534377" cy="259045"/>
    <xdr:sp macro="" textlink="">
      <xdr:nvSpPr>
        <xdr:cNvPr id="356" name="テキスト ボックス 355"/>
        <xdr:cNvSpPr txBox="1"/>
      </xdr:nvSpPr>
      <xdr:spPr>
        <a:xfrm>
          <a:off x="9372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46603</xdr:rowOff>
    </xdr:from>
    <xdr:to>
      <xdr:col>12</xdr:col>
      <xdr:colOff>511175</xdr:colOff>
      <xdr:row>54</xdr:row>
      <xdr:rowOff>124178</xdr:rowOff>
    </xdr:to>
    <xdr:cxnSp macro="">
      <xdr:nvCxnSpPr>
        <xdr:cNvPr id="357" name="直線コネクタ 356"/>
        <xdr:cNvCxnSpPr/>
      </xdr:nvCxnSpPr>
      <xdr:spPr>
        <a:xfrm flipV="1">
          <a:off x="7861300" y="9133453"/>
          <a:ext cx="889000" cy="2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58" name="フローチャート : 判断 357"/>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79305</xdr:rowOff>
    </xdr:from>
    <xdr:ext cx="534377" cy="259045"/>
    <xdr:sp macro="" textlink="">
      <xdr:nvSpPr>
        <xdr:cNvPr id="359" name="テキスト ボックス 358"/>
        <xdr:cNvSpPr txBox="1"/>
      </xdr:nvSpPr>
      <xdr:spPr>
        <a:xfrm>
          <a:off x="8483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124178</xdr:rowOff>
    </xdr:from>
    <xdr:to>
      <xdr:col>11</xdr:col>
      <xdr:colOff>307975</xdr:colOff>
      <xdr:row>54</xdr:row>
      <xdr:rowOff>170293</xdr:rowOff>
    </xdr:to>
    <xdr:cxnSp macro="">
      <xdr:nvCxnSpPr>
        <xdr:cNvPr id="360" name="直線コネクタ 359"/>
        <xdr:cNvCxnSpPr/>
      </xdr:nvCxnSpPr>
      <xdr:spPr>
        <a:xfrm flipV="1">
          <a:off x="6972300" y="9382478"/>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1" name="フローチャート : 判断 360"/>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92976</xdr:rowOff>
    </xdr:from>
    <xdr:ext cx="534377" cy="259045"/>
    <xdr:sp macro="" textlink="">
      <xdr:nvSpPr>
        <xdr:cNvPr id="362" name="テキスト ボックス 361"/>
        <xdr:cNvSpPr txBox="1"/>
      </xdr:nvSpPr>
      <xdr:spPr>
        <a:xfrm>
          <a:off x="7594111" y="986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3" name="フローチャート : 判断 362"/>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91193</xdr:rowOff>
    </xdr:from>
    <xdr:ext cx="534377" cy="259045"/>
    <xdr:sp macro="" textlink="">
      <xdr:nvSpPr>
        <xdr:cNvPr id="364" name="テキスト ボックス 363"/>
        <xdr:cNvSpPr txBox="1"/>
      </xdr:nvSpPr>
      <xdr:spPr>
        <a:xfrm>
          <a:off x="6705111" y="98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147170</xdr:rowOff>
    </xdr:from>
    <xdr:to>
      <xdr:col>15</xdr:col>
      <xdr:colOff>231775</xdr:colOff>
      <xdr:row>55</xdr:row>
      <xdr:rowOff>77320</xdr:rowOff>
    </xdr:to>
    <xdr:sp macro="" textlink="">
      <xdr:nvSpPr>
        <xdr:cNvPr id="370" name="円/楕円 369"/>
        <xdr:cNvSpPr/>
      </xdr:nvSpPr>
      <xdr:spPr>
        <a:xfrm>
          <a:off x="10426700" y="94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170047</xdr:rowOff>
    </xdr:from>
    <xdr:ext cx="534377" cy="259045"/>
    <xdr:sp macro="" textlink="">
      <xdr:nvSpPr>
        <xdr:cNvPr id="371" name="農林水産業費該当値テキスト"/>
        <xdr:cNvSpPr txBox="1"/>
      </xdr:nvSpPr>
      <xdr:spPr>
        <a:xfrm>
          <a:off x="10528300" y="925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89,804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72418</xdr:rowOff>
    </xdr:from>
    <xdr:to>
      <xdr:col>14</xdr:col>
      <xdr:colOff>79375</xdr:colOff>
      <xdr:row>55</xdr:row>
      <xdr:rowOff>2568</xdr:rowOff>
    </xdr:to>
    <xdr:sp macro="" textlink="">
      <xdr:nvSpPr>
        <xdr:cNvPr id="372" name="円/楕円 371"/>
        <xdr:cNvSpPr/>
      </xdr:nvSpPr>
      <xdr:spPr>
        <a:xfrm>
          <a:off x="9588500" y="93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19095</xdr:rowOff>
    </xdr:from>
    <xdr:ext cx="599010" cy="259045"/>
    <xdr:sp macro="" textlink="">
      <xdr:nvSpPr>
        <xdr:cNvPr id="373" name="テキスト ボックス 372"/>
        <xdr:cNvSpPr txBox="1"/>
      </xdr:nvSpPr>
      <xdr:spPr>
        <a:xfrm>
          <a:off x="9339794" y="910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102,884</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167253</xdr:rowOff>
    </xdr:from>
    <xdr:to>
      <xdr:col>12</xdr:col>
      <xdr:colOff>561975</xdr:colOff>
      <xdr:row>53</xdr:row>
      <xdr:rowOff>97403</xdr:rowOff>
    </xdr:to>
    <xdr:sp macro="" textlink="">
      <xdr:nvSpPr>
        <xdr:cNvPr id="374" name="円/楕円 373"/>
        <xdr:cNvSpPr/>
      </xdr:nvSpPr>
      <xdr:spPr>
        <a:xfrm>
          <a:off x="8699500" y="90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113930</xdr:rowOff>
    </xdr:from>
    <xdr:ext cx="599010" cy="259045"/>
    <xdr:sp macro="" textlink="">
      <xdr:nvSpPr>
        <xdr:cNvPr id="375" name="テキスト ボックス 374"/>
        <xdr:cNvSpPr txBox="1"/>
      </xdr:nvSpPr>
      <xdr:spPr>
        <a:xfrm>
          <a:off x="8450794" y="885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73378</xdr:rowOff>
    </xdr:from>
    <xdr:to>
      <xdr:col>11</xdr:col>
      <xdr:colOff>358775</xdr:colOff>
      <xdr:row>55</xdr:row>
      <xdr:rowOff>3528</xdr:rowOff>
    </xdr:to>
    <xdr:sp macro="" textlink="">
      <xdr:nvSpPr>
        <xdr:cNvPr id="376" name="円/楕円 375"/>
        <xdr:cNvSpPr/>
      </xdr:nvSpPr>
      <xdr:spPr>
        <a:xfrm>
          <a:off x="7810500" y="93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20055</xdr:rowOff>
    </xdr:from>
    <xdr:ext cx="599010" cy="259045"/>
    <xdr:sp macro="" textlink="">
      <xdr:nvSpPr>
        <xdr:cNvPr id="377" name="テキスト ボックス 376"/>
        <xdr:cNvSpPr txBox="1"/>
      </xdr:nvSpPr>
      <xdr:spPr>
        <a:xfrm>
          <a:off x="7561794" y="9106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119493</xdr:rowOff>
    </xdr:from>
    <xdr:to>
      <xdr:col>10</xdr:col>
      <xdr:colOff>155575</xdr:colOff>
      <xdr:row>55</xdr:row>
      <xdr:rowOff>49643</xdr:rowOff>
    </xdr:to>
    <xdr:sp macro="" textlink="">
      <xdr:nvSpPr>
        <xdr:cNvPr id="378" name="円/楕円 377"/>
        <xdr:cNvSpPr/>
      </xdr:nvSpPr>
      <xdr:spPr>
        <a:xfrm>
          <a:off x="6921500" y="9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66170</xdr:rowOff>
    </xdr:from>
    <xdr:ext cx="534377" cy="259045"/>
    <xdr:sp macro="" textlink="">
      <xdr:nvSpPr>
        <xdr:cNvPr id="379" name="テキスト ボックス 378"/>
        <xdr:cNvSpPr txBox="1"/>
      </xdr:nvSpPr>
      <xdr:spPr>
        <a:xfrm>
          <a:off x="6705111" y="915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1" name="直線コネクタ 400"/>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2"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3" name="直線コネクタ 402"/>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4"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5" name="直線コネクタ 404"/>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112519</xdr:rowOff>
    </xdr:from>
    <xdr:to>
      <xdr:col>15</xdr:col>
      <xdr:colOff>180975</xdr:colOff>
      <xdr:row>78</xdr:row>
      <xdr:rowOff>7524</xdr:rowOff>
    </xdr:to>
    <xdr:cxnSp macro="">
      <xdr:nvCxnSpPr>
        <xdr:cNvPr id="406" name="直線コネクタ 405"/>
        <xdr:cNvCxnSpPr/>
      </xdr:nvCxnSpPr>
      <xdr:spPr>
        <a:xfrm flipV="1">
          <a:off x="9639300" y="13314169"/>
          <a:ext cx="838200" cy="6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7"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08" name="フローチャート : 判断 407"/>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7524</xdr:rowOff>
    </xdr:from>
    <xdr:to>
      <xdr:col>14</xdr:col>
      <xdr:colOff>28575</xdr:colOff>
      <xdr:row>78</xdr:row>
      <xdr:rowOff>29904</xdr:rowOff>
    </xdr:to>
    <xdr:cxnSp macro="">
      <xdr:nvCxnSpPr>
        <xdr:cNvPr id="409" name="直線コネクタ 408"/>
        <xdr:cNvCxnSpPr/>
      </xdr:nvCxnSpPr>
      <xdr:spPr>
        <a:xfrm flipV="1">
          <a:off x="8750300" y="13380624"/>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0" name="フローチャート : 判断 409"/>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1" name="テキスト ボックス 410"/>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11157</xdr:rowOff>
    </xdr:from>
    <xdr:to>
      <xdr:col>12</xdr:col>
      <xdr:colOff>511175</xdr:colOff>
      <xdr:row>78</xdr:row>
      <xdr:rowOff>29904</xdr:rowOff>
    </xdr:to>
    <xdr:cxnSp macro="">
      <xdr:nvCxnSpPr>
        <xdr:cNvPr id="412" name="直線コネクタ 411"/>
        <xdr:cNvCxnSpPr/>
      </xdr:nvCxnSpPr>
      <xdr:spPr>
        <a:xfrm>
          <a:off x="7861300" y="13384257"/>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3" name="フローチャート : 判断 412"/>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4" name="テキスト ボックス 413"/>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11157</xdr:rowOff>
    </xdr:from>
    <xdr:to>
      <xdr:col>11</xdr:col>
      <xdr:colOff>307975</xdr:colOff>
      <xdr:row>78</xdr:row>
      <xdr:rowOff>18611</xdr:rowOff>
    </xdr:to>
    <xdr:cxnSp macro="">
      <xdr:nvCxnSpPr>
        <xdr:cNvPr id="415" name="直線コネクタ 414"/>
        <xdr:cNvCxnSpPr/>
      </xdr:nvCxnSpPr>
      <xdr:spPr>
        <a:xfrm flipV="1">
          <a:off x="6972300" y="13384257"/>
          <a:ext cx="889000" cy="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6" name="フローチャート : 判断 415"/>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7" name="テキスト ボックス 416"/>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18" name="フローチャート : 判断 417"/>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19" name="テキスト ボックス 418"/>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61719</xdr:rowOff>
    </xdr:from>
    <xdr:to>
      <xdr:col>15</xdr:col>
      <xdr:colOff>231775</xdr:colOff>
      <xdr:row>77</xdr:row>
      <xdr:rowOff>163319</xdr:rowOff>
    </xdr:to>
    <xdr:sp macro="" textlink="">
      <xdr:nvSpPr>
        <xdr:cNvPr id="425" name="円/楕円 424"/>
        <xdr:cNvSpPr/>
      </xdr:nvSpPr>
      <xdr:spPr>
        <a:xfrm>
          <a:off x="10426700" y="1326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40146</xdr:rowOff>
    </xdr:from>
    <xdr:ext cx="469744" cy="259045"/>
    <xdr:sp macro="" textlink="">
      <xdr:nvSpPr>
        <xdr:cNvPr id="426" name="商工費該当値テキスト"/>
        <xdr:cNvSpPr txBox="1"/>
      </xdr:nvSpPr>
      <xdr:spPr>
        <a:xfrm>
          <a:off x="10528300" y="1324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128174</xdr:rowOff>
    </xdr:from>
    <xdr:to>
      <xdr:col>14</xdr:col>
      <xdr:colOff>79375</xdr:colOff>
      <xdr:row>78</xdr:row>
      <xdr:rowOff>58324</xdr:rowOff>
    </xdr:to>
    <xdr:sp macro="" textlink="">
      <xdr:nvSpPr>
        <xdr:cNvPr id="427" name="円/楕円 426"/>
        <xdr:cNvSpPr/>
      </xdr:nvSpPr>
      <xdr:spPr>
        <a:xfrm>
          <a:off x="9588500" y="133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49451</xdr:rowOff>
    </xdr:from>
    <xdr:ext cx="469744" cy="259045"/>
    <xdr:sp macro="" textlink="">
      <xdr:nvSpPr>
        <xdr:cNvPr id="428" name="テキスト ボックス 427"/>
        <xdr:cNvSpPr txBox="1"/>
      </xdr:nvSpPr>
      <xdr:spPr>
        <a:xfrm>
          <a:off x="9404427" y="1342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150554</xdr:rowOff>
    </xdr:from>
    <xdr:to>
      <xdr:col>12</xdr:col>
      <xdr:colOff>561975</xdr:colOff>
      <xdr:row>78</xdr:row>
      <xdr:rowOff>80704</xdr:rowOff>
    </xdr:to>
    <xdr:sp macro="" textlink="">
      <xdr:nvSpPr>
        <xdr:cNvPr id="429" name="円/楕円 428"/>
        <xdr:cNvSpPr/>
      </xdr:nvSpPr>
      <xdr:spPr>
        <a:xfrm>
          <a:off x="8699500" y="133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71831</xdr:rowOff>
    </xdr:from>
    <xdr:ext cx="469744" cy="259045"/>
    <xdr:sp macro="" textlink="">
      <xdr:nvSpPr>
        <xdr:cNvPr id="430" name="テキスト ボックス 429"/>
        <xdr:cNvSpPr txBox="1"/>
      </xdr:nvSpPr>
      <xdr:spPr>
        <a:xfrm>
          <a:off x="8515427" y="1344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131807</xdr:rowOff>
    </xdr:from>
    <xdr:to>
      <xdr:col>11</xdr:col>
      <xdr:colOff>358775</xdr:colOff>
      <xdr:row>78</xdr:row>
      <xdr:rowOff>61957</xdr:rowOff>
    </xdr:to>
    <xdr:sp macro="" textlink="">
      <xdr:nvSpPr>
        <xdr:cNvPr id="431" name="円/楕円 430"/>
        <xdr:cNvSpPr/>
      </xdr:nvSpPr>
      <xdr:spPr>
        <a:xfrm>
          <a:off x="7810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53084</xdr:rowOff>
    </xdr:from>
    <xdr:ext cx="469744" cy="259045"/>
    <xdr:sp macro="" textlink="">
      <xdr:nvSpPr>
        <xdr:cNvPr id="432" name="テキスト ボックス 431"/>
        <xdr:cNvSpPr txBox="1"/>
      </xdr:nvSpPr>
      <xdr:spPr>
        <a:xfrm>
          <a:off x="7626427"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139261</xdr:rowOff>
    </xdr:from>
    <xdr:to>
      <xdr:col>10</xdr:col>
      <xdr:colOff>155575</xdr:colOff>
      <xdr:row>78</xdr:row>
      <xdr:rowOff>69411</xdr:rowOff>
    </xdr:to>
    <xdr:sp macro="" textlink="">
      <xdr:nvSpPr>
        <xdr:cNvPr id="433" name="円/楕円 432"/>
        <xdr:cNvSpPr/>
      </xdr:nvSpPr>
      <xdr:spPr>
        <a:xfrm>
          <a:off x="6921500" y="133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60538</xdr:rowOff>
    </xdr:from>
    <xdr:ext cx="469744" cy="259045"/>
    <xdr:sp macro="" textlink="">
      <xdr:nvSpPr>
        <xdr:cNvPr id="434" name="テキスト ボックス 433"/>
        <xdr:cNvSpPr txBox="1"/>
      </xdr:nvSpPr>
      <xdr:spPr>
        <a:xfrm>
          <a:off x="6737427" y="134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6" name="直線コネクタ 455"/>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7"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58" name="直線コネクタ 457"/>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59"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0" name="直線コネクタ 459"/>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122907</xdr:rowOff>
    </xdr:from>
    <xdr:to>
      <xdr:col>15</xdr:col>
      <xdr:colOff>180975</xdr:colOff>
      <xdr:row>97</xdr:row>
      <xdr:rowOff>41557</xdr:rowOff>
    </xdr:to>
    <xdr:cxnSp macro="">
      <xdr:nvCxnSpPr>
        <xdr:cNvPr id="461" name="直線コネクタ 460"/>
        <xdr:cNvCxnSpPr/>
      </xdr:nvCxnSpPr>
      <xdr:spPr>
        <a:xfrm>
          <a:off x="9639300" y="16410657"/>
          <a:ext cx="838200" cy="2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2"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3" name="フローチャート : 判断 462"/>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122907</xdr:rowOff>
    </xdr:from>
    <xdr:to>
      <xdr:col>14</xdr:col>
      <xdr:colOff>28575</xdr:colOff>
      <xdr:row>96</xdr:row>
      <xdr:rowOff>97729</xdr:rowOff>
    </xdr:to>
    <xdr:cxnSp macro="">
      <xdr:nvCxnSpPr>
        <xdr:cNvPr id="464" name="直線コネクタ 463"/>
        <xdr:cNvCxnSpPr/>
      </xdr:nvCxnSpPr>
      <xdr:spPr>
        <a:xfrm flipV="1">
          <a:off x="8750300" y="16410657"/>
          <a:ext cx="889000" cy="1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97729</xdr:rowOff>
    </xdr:from>
    <xdr:to>
      <xdr:col>12</xdr:col>
      <xdr:colOff>511175</xdr:colOff>
      <xdr:row>97</xdr:row>
      <xdr:rowOff>7062</xdr:rowOff>
    </xdr:to>
    <xdr:cxnSp macro="">
      <xdr:nvCxnSpPr>
        <xdr:cNvPr id="467" name="直線コネクタ 466"/>
        <xdr:cNvCxnSpPr/>
      </xdr:nvCxnSpPr>
      <xdr:spPr>
        <a:xfrm flipV="1">
          <a:off x="7861300" y="16556929"/>
          <a:ext cx="889000" cy="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168636</xdr:rowOff>
    </xdr:from>
    <xdr:to>
      <xdr:col>11</xdr:col>
      <xdr:colOff>307975</xdr:colOff>
      <xdr:row>97</xdr:row>
      <xdr:rowOff>7062</xdr:rowOff>
    </xdr:to>
    <xdr:cxnSp macro="">
      <xdr:nvCxnSpPr>
        <xdr:cNvPr id="470" name="直線コネクタ 469"/>
        <xdr:cNvCxnSpPr/>
      </xdr:nvCxnSpPr>
      <xdr:spPr>
        <a:xfrm>
          <a:off x="6972300" y="16627836"/>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2" name="テキスト ボックス 471"/>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162207</xdr:rowOff>
    </xdr:from>
    <xdr:to>
      <xdr:col>15</xdr:col>
      <xdr:colOff>231775</xdr:colOff>
      <xdr:row>97</xdr:row>
      <xdr:rowOff>92357</xdr:rowOff>
    </xdr:to>
    <xdr:sp macro="" textlink="">
      <xdr:nvSpPr>
        <xdr:cNvPr id="480" name="円/楕円 479"/>
        <xdr:cNvSpPr/>
      </xdr:nvSpPr>
      <xdr:spPr>
        <a:xfrm>
          <a:off x="10426700" y="166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13634</xdr:rowOff>
    </xdr:from>
    <xdr:ext cx="534377" cy="259045"/>
    <xdr:sp macro="" textlink="">
      <xdr:nvSpPr>
        <xdr:cNvPr id="481" name="土木費該当値テキスト"/>
        <xdr:cNvSpPr txBox="1"/>
      </xdr:nvSpPr>
      <xdr:spPr>
        <a:xfrm>
          <a:off x="10528300" y="164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72107</xdr:rowOff>
    </xdr:from>
    <xdr:to>
      <xdr:col>14</xdr:col>
      <xdr:colOff>79375</xdr:colOff>
      <xdr:row>96</xdr:row>
      <xdr:rowOff>2257</xdr:rowOff>
    </xdr:to>
    <xdr:sp macro="" textlink="">
      <xdr:nvSpPr>
        <xdr:cNvPr id="482" name="円/楕円 481"/>
        <xdr:cNvSpPr/>
      </xdr:nvSpPr>
      <xdr:spPr>
        <a:xfrm>
          <a:off x="9588500" y="163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18784</xdr:rowOff>
    </xdr:from>
    <xdr:ext cx="599010" cy="259045"/>
    <xdr:sp macro="" textlink="">
      <xdr:nvSpPr>
        <xdr:cNvPr id="483" name="テキスト ボックス 482"/>
        <xdr:cNvSpPr txBox="1"/>
      </xdr:nvSpPr>
      <xdr:spPr>
        <a:xfrm>
          <a:off x="9339794" y="161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46929</xdr:rowOff>
    </xdr:from>
    <xdr:to>
      <xdr:col>12</xdr:col>
      <xdr:colOff>561975</xdr:colOff>
      <xdr:row>96</xdr:row>
      <xdr:rowOff>148529</xdr:rowOff>
    </xdr:to>
    <xdr:sp macro="" textlink="">
      <xdr:nvSpPr>
        <xdr:cNvPr id="484" name="円/楕円 483"/>
        <xdr:cNvSpPr/>
      </xdr:nvSpPr>
      <xdr:spPr>
        <a:xfrm>
          <a:off x="8699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165056</xdr:rowOff>
    </xdr:from>
    <xdr:ext cx="534377" cy="259045"/>
    <xdr:sp macro="" textlink="">
      <xdr:nvSpPr>
        <xdr:cNvPr id="485" name="テキスト ボックス 484"/>
        <xdr:cNvSpPr txBox="1"/>
      </xdr:nvSpPr>
      <xdr:spPr>
        <a:xfrm>
          <a:off x="8483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127712</xdr:rowOff>
    </xdr:from>
    <xdr:to>
      <xdr:col>11</xdr:col>
      <xdr:colOff>358775</xdr:colOff>
      <xdr:row>97</xdr:row>
      <xdr:rowOff>57862</xdr:rowOff>
    </xdr:to>
    <xdr:sp macro="" textlink="">
      <xdr:nvSpPr>
        <xdr:cNvPr id="486" name="円/楕円 485"/>
        <xdr:cNvSpPr/>
      </xdr:nvSpPr>
      <xdr:spPr>
        <a:xfrm>
          <a:off x="7810500" y="165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74389</xdr:rowOff>
    </xdr:from>
    <xdr:ext cx="534377" cy="259045"/>
    <xdr:sp macro="" textlink="">
      <xdr:nvSpPr>
        <xdr:cNvPr id="487" name="テキスト ボックス 486"/>
        <xdr:cNvSpPr txBox="1"/>
      </xdr:nvSpPr>
      <xdr:spPr>
        <a:xfrm>
          <a:off x="7594111" y="163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117836</xdr:rowOff>
    </xdr:from>
    <xdr:to>
      <xdr:col>10</xdr:col>
      <xdr:colOff>155575</xdr:colOff>
      <xdr:row>97</xdr:row>
      <xdr:rowOff>47986</xdr:rowOff>
    </xdr:to>
    <xdr:sp macro="" textlink="">
      <xdr:nvSpPr>
        <xdr:cNvPr id="488" name="円/楕円 487"/>
        <xdr:cNvSpPr/>
      </xdr:nvSpPr>
      <xdr:spPr>
        <a:xfrm>
          <a:off x="6921500" y="165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64513</xdr:rowOff>
    </xdr:from>
    <xdr:ext cx="534377" cy="259045"/>
    <xdr:sp macro="" textlink="">
      <xdr:nvSpPr>
        <xdr:cNvPr id="489" name="テキスト ボックス 488"/>
        <xdr:cNvSpPr txBox="1"/>
      </xdr:nvSpPr>
      <xdr:spPr>
        <a:xfrm>
          <a:off x="6705111" y="163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3" name="直線コネクタ 512"/>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4"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5" name="直線コネクタ 514"/>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6"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7" name="直線コネクタ 516"/>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160020</xdr:rowOff>
    </xdr:from>
    <xdr:to>
      <xdr:col>23</xdr:col>
      <xdr:colOff>517525</xdr:colOff>
      <xdr:row>37</xdr:row>
      <xdr:rowOff>165938</xdr:rowOff>
    </xdr:to>
    <xdr:cxnSp macro="">
      <xdr:nvCxnSpPr>
        <xdr:cNvPr id="518" name="直線コネクタ 517"/>
        <xdr:cNvCxnSpPr/>
      </xdr:nvCxnSpPr>
      <xdr:spPr>
        <a:xfrm flipV="1">
          <a:off x="15481300" y="6503670"/>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19"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0" name="フローチャート : 判断 519"/>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165938</xdr:rowOff>
    </xdr:from>
    <xdr:to>
      <xdr:col>22</xdr:col>
      <xdr:colOff>365125</xdr:colOff>
      <xdr:row>38</xdr:row>
      <xdr:rowOff>915</xdr:rowOff>
    </xdr:to>
    <xdr:cxnSp macro="">
      <xdr:nvCxnSpPr>
        <xdr:cNvPr id="521" name="直線コネクタ 520"/>
        <xdr:cNvCxnSpPr/>
      </xdr:nvCxnSpPr>
      <xdr:spPr>
        <a:xfrm flipV="1">
          <a:off x="14592300" y="6509588"/>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2" name="フローチャート : 判断 521"/>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3" name="テキスト ボックス 522"/>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155549</xdr:rowOff>
    </xdr:from>
    <xdr:to>
      <xdr:col>21</xdr:col>
      <xdr:colOff>161925</xdr:colOff>
      <xdr:row>38</xdr:row>
      <xdr:rowOff>915</xdr:rowOff>
    </xdr:to>
    <xdr:cxnSp macro="">
      <xdr:nvCxnSpPr>
        <xdr:cNvPr id="524" name="直線コネクタ 523"/>
        <xdr:cNvCxnSpPr/>
      </xdr:nvCxnSpPr>
      <xdr:spPr>
        <a:xfrm>
          <a:off x="13703300" y="6499199"/>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5" name="フローチャート : 判断 524"/>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6" name="テキスト ボックス 525"/>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149174</xdr:rowOff>
    </xdr:from>
    <xdr:to>
      <xdr:col>19</xdr:col>
      <xdr:colOff>644525</xdr:colOff>
      <xdr:row>37</xdr:row>
      <xdr:rowOff>155549</xdr:rowOff>
    </xdr:to>
    <xdr:cxnSp macro="">
      <xdr:nvCxnSpPr>
        <xdr:cNvPr id="527" name="直線コネクタ 526"/>
        <xdr:cNvCxnSpPr/>
      </xdr:nvCxnSpPr>
      <xdr:spPr>
        <a:xfrm>
          <a:off x="12814300" y="6492824"/>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28" name="フローチャート : 判断 527"/>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9" name="テキスト ボックス 528"/>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0" name="フローチャート : 判断 529"/>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1" name="テキスト ボックス 530"/>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109220</xdr:rowOff>
    </xdr:from>
    <xdr:to>
      <xdr:col>23</xdr:col>
      <xdr:colOff>568325</xdr:colOff>
      <xdr:row>38</xdr:row>
      <xdr:rowOff>39370</xdr:rowOff>
    </xdr:to>
    <xdr:sp macro="" textlink="">
      <xdr:nvSpPr>
        <xdr:cNvPr id="537" name="円/楕円 536"/>
        <xdr:cNvSpPr/>
      </xdr:nvSpPr>
      <xdr:spPr>
        <a:xfrm>
          <a:off x="16268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24147</xdr:rowOff>
    </xdr:from>
    <xdr:ext cx="534377" cy="259045"/>
    <xdr:sp macro="" textlink="">
      <xdr:nvSpPr>
        <xdr:cNvPr id="538" name="消防費該当値テキスト"/>
        <xdr:cNvSpPr txBox="1"/>
      </xdr:nvSpPr>
      <xdr:spPr>
        <a:xfrm>
          <a:off x="16370300" y="636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115138</xdr:rowOff>
    </xdr:from>
    <xdr:to>
      <xdr:col>22</xdr:col>
      <xdr:colOff>415925</xdr:colOff>
      <xdr:row>38</xdr:row>
      <xdr:rowOff>45289</xdr:rowOff>
    </xdr:to>
    <xdr:sp macro="" textlink="">
      <xdr:nvSpPr>
        <xdr:cNvPr id="539" name="円/楕円 538"/>
        <xdr:cNvSpPr/>
      </xdr:nvSpPr>
      <xdr:spPr>
        <a:xfrm>
          <a:off x="15430500" y="64587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36415</xdr:rowOff>
    </xdr:from>
    <xdr:ext cx="534377" cy="259045"/>
    <xdr:sp macro="" textlink="">
      <xdr:nvSpPr>
        <xdr:cNvPr id="540" name="テキスト ボックス 539"/>
        <xdr:cNvSpPr txBox="1"/>
      </xdr:nvSpPr>
      <xdr:spPr>
        <a:xfrm>
          <a:off x="15214111" y="65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121564</xdr:rowOff>
    </xdr:from>
    <xdr:to>
      <xdr:col>21</xdr:col>
      <xdr:colOff>212725</xdr:colOff>
      <xdr:row>38</xdr:row>
      <xdr:rowOff>51715</xdr:rowOff>
    </xdr:to>
    <xdr:sp macro="" textlink="">
      <xdr:nvSpPr>
        <xdr:cNvPr id="541" name="円/楕円 540"/>
        <xdr:cNvSpPr/>
      </xdr:nvSpPr>
      <xdr:spPr>
        <a:xfrm>
          <a:off x="14541500" y="6465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42842</xdr:rowOff>
    </xdr:from>
    <xdr:ext cx="534377" cy="259045"/>
    <xdr:sp macro="" textlink="">
      <xdr:nvSpPr>
        <xdr:cNvPr id="542" name="テキスト ボックス 541"/>
        <xdr:cNvSpPr txBox="1"/>
      </xdr:nvSpPr>
      <xdr:spPr>
        <a:xfrm>
          <a:off x="14325111" y="65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104749</xdr:rowOff>
    </xdr:from>
    <xdr:to>
      <xdr:col>20</xdr:col>
      <xdr:colOff>9525</xdr:colOff>
      <xdr:row>38</xdr:row>
      <xdr:rowOff>34899</xdr:rowOff>
    </xdr:to>
    <xdr:sp macro="" textlink="">
      <xdr:nvSpPr>
        <xdr:cNvPr id="543" name="円/楕円 542"/>
        <xdr:cNvSpPr/>
      </xdr:nvSpPr>
      <xdr:spPr>
        <a:xfrm>
          <a:off x="136525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26026</xdr:rowOff>
    </xdr:from>
    <xdr:ext cx="534377" cy="259045"/>
    <xdr:sp macro="" textlink="">
      <xdr:nvSpPr>
        <xdr:cNvPr id="544" name="テキスト ボックス 543"/>
        <xdr:cNvSpPr txBox="1"/>
      </xdr:nvSpPr>
      <xdr:spPr>
        <a:xfrm>
          <a:off x="13436111" y="65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98374</xdr:rowOff>
    </xdr:from>
    <xdr:to>
      <xdr:col>18</xdr:col>
      <xdr:colOff>492125</xdr:colOff>
      <xdr:row>38</xdr:row>
      <xdr:rowOff>28524</xdr:rowOff>
    </xdr:to>
    <xdr:sp macro="" textlink="">
      <xdr:nvSpPr>
        <xdr:cNvPr id="545" name="円/楕円 544"/>
        <xdr:cNvSpPr/>
      </xdr:nvSpPr>
      <xdr:spPr>
        <a:xfrm>
          <a:off x="12763500" y="64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19651</xdr:rowOff>
    </xdr:from>
    <xdr:ext cx="534377" cy="259045"/>
    <xdr:sp macro="" textlink="">
      <xdr:nvSpPr>
        <xdr:cNvPr id="546" name="テキスト ボックス 545"/>
        <xdr:cNvSpPr txBox="1"/>
      </xdr:nvSpPr>
      <xdr:spPr>
        <a:xfrm>
          <a:off x="12547111" y="653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0" name="直線コネクタ 569"/>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1"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2" name="直線コネクタ 571"/>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3"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4" name="直線コネクタ 573"/>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83286</xdr:rowOff>
    </xdr:from>
    <xdr:to>
      <xdr:col>23</xdr:col>
      <xdr:colOff>517525</xdr:colOff>
      <xdr:row>56</xdr:row>
      <xdr:rowOff>6632</xdr:rowOff>
    </xdr:to>
    <xdr:cxnSp macro="">
      <xdr:nvCxnSpPr>
        <xdr:cNvPr id="575" name="直線コネクタ 574"/>
        <xdr:cNvCxnSpPr/>
      </xdr:nvCxnSpPr>
      <xdr:spPr>
        <a:xfrm flipV="1">
          <a:off x="15481300" y="9170136"/>
          <a:ext cx="838200" cy="4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90519</xdr:rowOff>
    </xdr:from>
    <xdr:ext cx="534377" cy="259045"/>
    <xdr:sp macro="" textlink="">
      <xdr:nvSpPr>
        <xdr:cNvPr id="576" name="教育費平均値テキスト"/>
        <xdr:cNvSpPr txBox="1"/>
      </xdr:nvSpPr>
      <xdr:spPr>
        <a:xfrm>
          <a:off x="16370300" y="9863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7" name="フローチャート : 判断 576"/>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6632</xdr:rowOff>
    </xdr:from>
    <xdr:to>
      <xdr:col>22</xdr:col>
      <xdr:colOff>365125</xdr:colOff>
      <xdr:row>56</xdr:row>
      <xdr:rowOff>114695</xdr:rowOff>
    </xdr:to>
    <xdr:cxnSp macro="">
      <xdr:nvCxnSpPr>
        <xdr:cNvPr id="578" name="直線コネクタ 577"/>
        <xdr:cNvCxnSpPr/>
      </xdr:nvCxnSpPr>
      <xdr:spPr>
        <a:xfrm flipV="1">
          <a:off x="14592300" y="9607832"/>
          <a:ext cx="8890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79" name="フローチャート : 判断 578"/>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21310</xdr:rowOff>
    </xdr:from>
    <xdr:ext cx="534377" cy="259045"/>
    <xdr:sp macro="" textlink="">
      <xdr:nvSpPr>
        <xdr:cNvPr id="580" name="テキスト ボックス 579"/>
        <xdr:cNvSpPr txBox="1"/>
      </xdr:nvSpPr>
      <xdr:spPr>
        <a:xfrm>
          <a:off x="15214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114695</xdr:rowOff>
    </xdr:from>
    <xdr:to>
      <xdr:col>21</xdr:col>
      <xdr:colOff>161925</xdr:colOff>
      <xdr:row>57</xdr:row>
      <xdr:rowOff>14839</xdr:rowOff>
    </xdr:to>
    <xdr:cxnSp macro="">
      <xdr:nvCxnSpPr>
        <xdr:cNvPr id="581" name="直線コネクタ 580"/>
        <xdr:cNvCxnSpPr/>
      </xdr:nvCxnSpPr>
      <xdr:spPr>
        <a:xfrm flipV="1">
          <a:off x="13703300" y="9715895"/>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2" name="フローチャート : 判断 581"/>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37693</xdr:rowOff>
    </xdr:from>
    <xdr:ext cx="534377" cy="259045"/>
    <xdr:sp macro="" textlink="">
      <xdr:nvSpPr>
        <xdr:cNvPr id="583" name="テキスト ボックス 582"/>
        <xdr:cNvSpPr txBox="1"/>
      </xdr:nvSpPr>
      <xdr:spPr>
        <a:xfrm>
          <a:off x="14325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48214</xdr:rowOff>
    </xdr:from>
    <xdr:to>
      <xdr:col>19</xdr:col>
      <xdr:colOff>644525</xdr:colOff>
      <xdr:row>57</xdr:row>
      <xdr:rowOff>14839</xdr:rowOff>
    </xdr:to>
    <xdr:cxnSp macro="">
      <xdr:nvCxnSpPr>
        <xdr:cNvPr id="584" name="直線コネクタ 583"/>
        <xdr:cNvCxnSpPr/>
      </xdr:nvCxnSpPr>
      <xdr:spPr>
        <a:xfrm>
          <a:off x="12814300" y="9306514"/>
          <a:ext cx="889000" cy="4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5" name="フローチャート : 判断 584"/>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46723</xdr:rowOff>
    </xdr:from>
    <xdr:ext cx="534377" cy="259045"/>
    <xdr:sp macro="" textlink="">
      <xdr:nvSpPr>
        <xdr:cNvPr id="586" name="テキスト ボックス 585"/>
        <xdr:cNvSpPr txBox="1"/>
      </xdr:nvSpPr>
      <xdr:spPr>
        <a:xfrm>
          <a:off x="13436111" y="999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7" name="フローチャート : 判断 586"/>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88" name="テキスト ボックス 587"/>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32486</xdr:rowOff>
    </xdr:from>
    <xdr:to>
      <xdr:col>23</xdr:col>
      <xdr:colOff>568325</xdr:colOff>
      <xdr:row>53</xdr:row>
      <xdr:rowOff>134086</xdr:rowOff>
    </xdr:to>
    <xdr:sp macro="" textlink="">
      <xdr:nvSpPr>
        <xdr:cNvPr id="594" name="円/楕円 593"/>
        <xdr:cNvSpPr/>
      </xdr:nvSpPr>
      <xdr:spPr>
        <a:xfrm>
          <a:off x="16268700" y="91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55363</xdr:rowOff>
    </xdr:from>
    <xdr:ext cx="599010" cy="259045"/>
    <xdr:sp macro="" textlink="">
      <xdr:nvSpPr>
        <xdr:cNvPr id="595" name="教育費該当値テキスト"/>
        <xdr:cNvSpPr txBox="1"/>
      </xdr:nvSpPr>
      <xdr:spPr>
        <a:xfrm>
          <a:off x="16370300" y="897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259,807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127282</xdr:rowOff>
    </xdr:from>
    <xdr:to>
      <xdr:col>22</xdr:col>
      <xdr:colOff>415925</xdr:colOff>
      <xdr:row>56</xdr:row>
      <xdr:rowOff>57432</xdr:rowOff>
    </xdr:to>
    <xdr:sp macro="" textlink="">
      <xdr:nvSpPr>
        <xdr:cNvPr id="596" name="円/楕円 595"/>
        <xdr:cNvSpPr/>
      </xdr:nvSpPr>
      <xdr:spPr>
        <a:xfrm>
          <a:off x="15430500" y="955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73959</xdr:rowOff>
    </xdr:from>
    <xdr:ext cx="599010" cy="259045"/>
    <xdr:sp macro="" textlink="">
      <xdr:nvSpPr>
        <xdr:cNvPr id="597" name="テキスト ボックス 596"/>
        <xdr:cNvSpPr txBox="1"/>
      </xdr:nvSpPr>
      <xdr:spPr>
        <a:xfrm>
          <a:off x="15181794" y="933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63895</xdr:rowOff>
    </xdr:from>
    <xdr:to>
      <xdr:col>21</xdr:col>
      <xdr:colOff>212725</xdr:colOff>
      <xdr:row>56</xdr:row>
      <xdr:rowOff>165495</xdr:rowOff>
    </xdr:to>
    <xdr:sp macro="" textlink="">
      <xdr:nvSpPr>
        <xdr:cNvPr id="598" name="円/楕円 597"/>
        <xdr:cNvSpPr/>
      </xdr:nvSpPr>
      <xdr:spPr>
        <a:xfrm>
          <a:off x="14541500" y="9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10572</xdr:rowOff>
    </xdr:from>
    <xdr:ext cx="599010" cy="259045"/>
    <xdr:sp macro="" textlink="">
      <xdr:nvSpPr>
        <xdr:cNvPr id="599" name="テキスト ボックス 598"/>
        <xdr:cNvSpPr txBox="1"/>
      </xdr:nvSpPr>
      <xdr:spPr>
        <a:xfrm>
          <a:off x="14292794" y="944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135489</xdr:rowOff>
    </xdr:from>
    <xdr:to>
      <xdr:col>20</xdr:col>
      <xdr:colOff>9525</xdr:colOff>
      <xdr:row>57</xdr:row>
      <xdr:rowOff>65639</xdr:rowOff>
    </xdr:to>
    <xdr:sp macro="" textlink="">
      <xdr:nvSpPr>
        <xdr:cNvPr id="600" name="円/楕円 599"/>
        <xdr:cNvSpPr/>
      </xdr:nvSpPr>
      <xdr:spPr>
        <a:xfrm>
          <a:off x="13652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82166</xdr:rowOff>
    </xdr:from>
    <xdr:ext cx="534377" cy="259045"/>
    <xdr:sp macro="" textlink="">
      <xdr:nvSpPr>
        <xdr:cNvPr id="601" name="テキスト ボックス 600"/>
        <xdr:cNvSpPr txBox="1"/>
      </xdr:nvSpPr>
      <xdr:spPr>
        <a:xfrm>
          <a:off x="13436111" y="951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168864</xdr:rowOff>
    </xdr:from>
    <xdr:to>
      <xdr:col>18</xdr:col>
      <xdr:colOff>492125</xdr:colOff>
      <xdr:row>54</xdr:row>
      <xdr:rowOff>99014</xdr:rowOff>
    </xdr:to>
    <xdr:sp macro="" textlink="">
      <xdr:nvSpPr>
        <xdr:cNvPr id="602" name="円/楕円 601"/>
        <xdr:cNvSpPr/>
      </xdr:nvSpPr>
      <xdr:spPr>
        <a:xfrm>
          <a:off x="12763500" y="92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115541</xdr:rowOff>
    </xdr:from>
    <xdr:ext cx="599010" cy="259045"/>
    <xdr:sp macro="" textlink="">
      <xdr:nvSpPr>
        <xdr:cNvPr id="603" name="テキスト ボックス 602"/>
        <xdr:cNvSpPr txBox="1"/>
      </xdr:nvSpPr>
      <xdr:spPr>
        <a:xfrm>
          <a:off x="12514794" y="903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7" name="直線コネクタ 626"/>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0"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1" name="直線コネクタ 630"/>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2" name="直線コネクタ 63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125913</xdr:rowOff>
    </xdr:from>
    <xdr:ext cx="469744" cy="259045"/>
    <xdr:sp macro="" textlink="">
      <xdr:nvSpPr>
        <xdr:cNvPr id="633" name="災害復旧費平均値テキスト"/>
        <xdr:cNvSpPr txBox="1"/>
      </xdr:nvSpPr>
      <xdr:spPr>
        <a:xfrm>
          <a:off x="16370300" y="13327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4" name="フローチャート : 判断 633"/>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5" name="直線コネクタ 63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6" name="フローチャート : 判断 635"/>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7" name="テキスト ボックス 636"/>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19228</xdr:rowOff>
    </xdr:from>
    <xdr:to>
      <xdr:col>21</xdr:col>
      <xdr:colOff>161925</xdr:colOff>
      <xdr:row>79</xdr:row>
      <xdr:rowOff>44450</xdr:rowOff>
    </xdr:to>
    <xdr:cxnSp macro="">
      <xdr:nvCxnSpPr>
        <xdr:cNvPr id="638" name="直線コネクタ 637"/>
        <xdr:cNvCxnSpPr/>
      </xdr:nvCxnSpPr>
      <xdr:spPr>
        <a:xfrm>
          <a:off x="13703300" y="13563778"/>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39" name="フローチャート : 判断 638"/>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0" name="テキスト ボックス 639"/>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19228</xdr:rowOff>
    </xdr:from>
    <xdr:to>
      <xdr:col>19</xdr:col>
      <xdr:colOff>644525</xdr:colOff>
      <xdr:row>79</xdr:row>
      <xdr:rowOff>44450</xdr:rowOff>
    </xdr:to>
    <xdr:cxnSp macro="">
      <xdr:nvCxnSpPr>
        <xdr:cNvPr id="641" name="直線コネクタ 640"/>
        <xdr:cNvCxnSpPr/>
      </xdr:nvCxnSpPr>
      <xdr:spPr>
        <a:xfrm flipV="1">
          <a:off x="12814300" y="13563778"/>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2" name="フローチャート : 判断 641"/>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3" name="テキスト ボックス 642"/>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4" name="フローチャート : 判断 643"/>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5" name="テキスト ボックス 644"/>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1" name="円/楕円 65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81462</xdr:rowOff>
    </xdr:from>
    <xdr:ext cx="249299" cy="259045"/>
    <xdr:sp macro="" textlink="">
      <xdr:nvSpPr>
        <xdr:cNvPr id="652" name="災害復旧費該当値テキスト"/>
        <xdr:cNvSpPr txBox="1"/>
      </xdr:nvSpPr>
      <xdr:spPr>
        <a:xfrm>
          <a:off x="16370300" y="134545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3" name="円/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4" name="テキスト ボックス 653"/>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5" name="円/楕円 65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6" name="テキスト ボックス 655"/>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139878</xdr:rowOff>
    </xdr:from>
    <xdr:to>
      <xdr:col>20</xdr:col>
      <xdr:colOff>9525</xdr:colOff>
      <xdr:row>79</xdr:row>
      <xdr:rowOff>70028</xdr:rowOff>
    </xdr:to>
    <xdr:sp macro="" textlink="">
      <xdr:nvSpPr>
        <xdr:cNvPr id="657" name="円/楕円 656"/>
        <xdr:cNvSpPr/>
      </xdr:nvSpPr>
      <xdr:spPr>
        <a:xfrm>
          <a:off x="13652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61155</xdr:rowOff>
    </xdr:from>
    <xdr:ext cx="378565" cy="259045"/>
    <xdr:sp macro="" textlink="">
      <xdr:nvSpPr>
        <xdr:cNvPr id="658" name="テキスト ボックス 657"/>
        <xdr:cNvSpPr txBox="1"/>
      </xdr:nvSpPr>
      <xdr:spPr>
        <a:xfrm>
          <a:off x="13514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9" name="円/楕円 65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0" name="テキスト ボックス 659"/>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4" name="直線コネクタ 683"/>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5"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6" name="直線コネクタ 685"/>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7"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88" name="直線コネクタ 687"/>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101981</xdr:rowOff>
    </xdr:from>
    <xdr:to>
      <xdr:col>23</xdr:col>
      <xdr:colOff>517525</xdr:colOff>
      <xdr:row>97</xdr:row>
      <xdr:rowOff>112672</xdr:rowOff>
    </xdr:to>
    <xdr:cxnSp macro="">
      <xdr:nvCxnSpPr>
        <xdr:cNvPr id="689" name="直線コネクタ 688"/>
        <xdr:cNvCxnSpPr/>
      </xdr:nvCxnSpPr>
      <xdr:spPr>
        <a:xfrm flipV="1">
          <a:off x="15481300" y="16732631"/>
          <a:ext cx="8382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0"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1" name="フローチャート : 判断 690"/>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112672</xdr:rowOff>
    </xdr:from>
    <xdr:to>
      <xdr:col>22</xdr:col>
      <xdr:colOff>365125</xdr:colOff>
      <xdr:row>97</xdr:row>
      <xdr:rowOff>116429</xdr:rowOff>
    </xdr:to>
    <xdr:cxnSp macro="">
      <xdr:nvCxnSpPr>
        <xdr:cNvPr id="692" name="直線コネクタ 691"/>
        <xdr:cNvCxnSpPr/>
      </xdr:nvCxnSpPr>
      <xdr:spPr>
        <a:xfrm flipV="1">
          <a:off x="14592300" y="16743322"/>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3" name="フローチャート : 判断 692"/>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4" name="テキスト ボックス 693"/>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116429</xdr:rowOff>
    </xdr:from>
    <xdr:to>
      <xdr:col>21</xdr:col>
      <xdr:colOff>161925</xdr:colOff>
      <xdr:row>97</xdr:row>
      <xdr:rowOff>129467</xdr:rowOff>
    </xdr:to>
    <xdr:cxnSp macro="">
      <xdr:nvCxnSpPr>
        <xdr:cNvPr id="695" name="直線コネクタ 694"/>
        <xdr:cNvCxnSpPr/>
      </xdr:nvCxnSpPr>
      <xdr:spPr>
        <a:xfrm flipV="1">
          <a:off x="13703300" y="16747079"/>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6" name="フローチャート : 判断 695"/>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7" name="テキスト ボックス 696"/>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128818</xdr:rowOff>
    </xdr:from>
    <xdr:to>
      <xdr:col>19</xdr:col>
      <xdr:colOff>644525</xdr:colOff>
      <xdr:row>97</xdr:row>
      <xdr:rowOff>129467</xdr:rowOff>
    </xdr:to>
    <xdr:cxnSp macro="">
      <xdr:nvCxnSpPr>
        <xdr:cNvPr id="698" name="直線コネクタ 697"/>
        <xdr:cNvCxnSpPr/>
      </xdr:nvCxnSpPr>
      <xdr:spPr>
        <a:xfrm>
          <a:off x="12814300" y="16759468"/>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699" name="フローチャート : 判断 698"/>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0" name="テキスト ボックス 699"/>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1" name="フローチャート : 判断 700"/>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2" name="テキスト ボックス 701"/>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51181</xdr:rowOff>
    </xdr:from>
    <xdr:to>
      <xdr:col>23</xdr:col>
      <xdr:colOff>568325</xdr:colOff>
      <xdr:row>97</xdr:row>
      <xdr:rowOff>152781</xdr:rowOff>
    </xdr:to>
    <xdr:sp macro="" textlink="">
      <xdr:nvSpPr>
        <xdr:cNvPr id="708" name="円/楕円 707"/>
        <xdr:cNvSpPr/>
      </xdr:nvSpPr>
      <xdr:spPr>
        <a:xfrm>
          <a:off x="16268700" y="166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29608</xdr:rowOff>
    </xdr:from>
    <xdr:ext cx="534377" cy="259045"/>
    <xdr:sp macro="" textlink="">
      <xdr:nvSpPr>
        <xdr:cNvPr id="709" name="公債費該当値テキスト"/>
        <xdr:cNvSpPr txBox="1"/>
      </xdr:nvSpPr>
      <xdr:spPr>
        <a:xfrm>
          <a:off x="16370300" y="166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61872</xdr:rowOff>
    </xdr:from>
    <xdr:to>
      <xdr:col>22</xdr:col>
      <xdr:colOff>415925</xdr:colOff>
      <xdr:row>97</xdr:row>
      <xdr:rowOff>163472</xdr:rowOff>
    </xdr:to>
    <xdr:sp macro="" textlink="">
      <xdr:nvSpPr>
        <xdr:cNvPr id="710" name="円/楕円 709"/>
        <xdr:cNvSpPr/>
      </xdr:nvSpPr>
      <xdr:spPr>
        <a:xfrm>
          <a:off x="15430500" y="166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154599</xdr:rowOff>
    </xdr:from>
    <xdr:ext cx="534377" cy="259045"/>
    <xdr:sp macro="" textlink="">
      <xdr:nvSpPr>
        <xdr:cNvPr id="711" name="テキスト ボックス 710"/>
        <xdr:cNvSpPr txBox="1"/>
      </xdr:nvSpPr>
      <xdr:spPr>
        <a:xfrm>
          <a:off x="15214111" y="167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65629</xdr:rowOff>
    </xdr:from>
    <xdr:to>
      <xdr:col>21</xdr:col>
      <xdr:colOff>212725</xdr:colOff>
      <xdr:row>97</xdr:row>
      <xdr:rowOff>167229</xdr:rowOff>
    </xdr:to>
    <xdr:sp macro="" textlink="">
      <xdr:nvSpPr>
        <xdr:cNvPr id="712" name="円/楕円 711"/>
        <xdr:cNvSpPr/>
      </xdr:nvSpPr>
      <xdr:spPr>
        <a:xfrm>
          <a:off x="14541500" y="166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158356</xdr:rowOff>
    </xdr:from>
    <xdr:ext cx="534377" cy="259045"/>
    <xdr:sp macro="" textlink="">
      <xdr:nvSpPr>
        <xdr:cNvPr id="713" name="テキスト ボックス 712"/>
        <xdr:cNvSpPr txBox="1"/>
      </xdr:nvSpPr>
      <xdr:spPr>
        <a:xfrm>
          <a:off x="14325111" y="167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78667</xdr:rowOff>
    </xdr:from>
    <xdr:to>
      <xdr:col>20</xdr:col>
      <xdr:colOff>9525</xdr:colOff>
      <xdr:row>98</xdr:row>
      <xdr:rowOff>8817</xdr:rowOff>
    </xdr:to>
    <xdr:sp macro="" textlink="">
      <xdr:nvSpPr>
        <xdr:cNvPr id="714" name="円/楕円 713"/>
        <xdr:cNvSpPr/>
      </xdr:nvSpPr>
      <xdr:spPr>
        <a:xfrm>
          <a:off x="13652500" y="167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171394</xdr:rowOff>
    </xdr:from>
    <xdr:ext cx="534377" cy="259045"/>
    <xdr:sp macro="" textlink="">
      <xdr:nvSpPr>
        <xdr:cNvPr id="715" name="テキスト ボックス 714"/>
        <xdr:cNvSpPr txBox="1"/>
      </xdr:nvSpPr>
      <xdr:spPr>
        <a:xfrm>
          <a:off x="13436111" y="168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78018</xdr:rowOff>
    </xdr:from>
    <xdr:to>
      <xdr:col>18</xdr:col>
      <xdr:colOff>492125</xdr:colOff>
      <xdr:row>98</xdr:row>
      <xdr:rowOff>8168</xdr:rowOff>
    </xdr:to>
    <xdr:sp macro="" textlink="">
      <xdr:nvSpPr>
        <xdr:cNvPr id="716" name="円/楕円 715"/>
        <xdr:cNvSpPr/>
      </xdr:nvSpPr>
      <xdr:spPr>
        <a:xfrm>
          <a:off x="12763500" y="167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170745</xdr:rowOff>
    </xdr:from>
    <xdr:ext cx="534377" cy="259045"/>
    <xdr:sp macro="" textlink="">
      <xdr:nvSpPr>
        <xdr:cNvPr id="717" name="テキスト ボックス 716"/>
        <xdr:cNvSpPr txBox="1"/>
      </xdr:nvSpPr>
      <xdr:spPr>
        <a:xfrm>
          <a:off x="12547111" y="168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3" name="直線コネクタ 742"/>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6"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7" name="直線コネクタ 746"/>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97736</xdr:rowOff>
    </xdr:from>
    <xdr:to>
      <xdr:col>32</xdr:col>
      <xdr:colOff>187325</xdr:colOff>
      <xdr:row>39</xdr:row>
      <xdr:rowOff>98226</xdr:rowOff>
    </xdr:to>
    <xdr:cxnSp macro="">
      <xdr:nvCxnSpPr>
        <xdr:cNvPr id="748" name="直線コネクタ 747"/>
        <xdr:cNvCxnSpPr/>
      </xdr:nvCxnSpPr>
      <xdr:spPr>
        <a:xfrm>
          <a:off x="21323300" y="678428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49"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0" name="フローチャート : 判断 749"/>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97736</xdr:rowOff>
    </xdr:from>
    <xdr:to>
      <xdr:col>31</xdr:col>
      <xdr:colOff>34925</xdr:colOff>
      <xdr:row>39</xdr:row>
      <xdr:rowOff>98062</xdr:rowOff>
    </xdr:to>
    <xdr:cxnSp macro="">
      <xdr:nvCxnSpPr>
        <xdr:cNvPr id="751" name="直線コネクタ 750"/>
        <xdr:cNvCxnSpPr/>
      </xdr:nvCxnSpPr>
      <xdr:spPr>
        <a:xfrm flipV="1">
          <a:off x="20434300" y="678428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2" name="フローチャート : 判断 751"/>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3" name="テキスト ボックス 752"/>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92021</xdr:rowOff>
    </xdr:from>
    <xdr:to>
      <xdr:col>29</xdr:col>
      <xdr:colOff>517525</xdr:colOff>
      <xdr:row>39</xdr:row>
      <xdr:rowOff>98062</xdr:rowOff>
    </xdr:to>
    <xdr:cxnSp macro="">
      <xdr:nvCxnSpPr>
        <xdr:cNvPr id="754" name="直線コネクタ 753"/>
        <xdr:cNvCxnSpPr/>
      </xdr:nvCxnSpPr>
      <xdr:spPr>
        <a:xfrm>
          <a:off x="19545300" y="6778571"/>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5" name="フローチャート : 判断 754"/>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6" name="テキスト ボックス 755"/>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92021</xdr:rowOff>
    </xdr:from>
    <xdr:to>
      <xdr:col>28</xdr:col>
      <xdr:colOff>314325</xdr:colOff>
      <xdr:row>39</xdr:row>
      <xdr:rowOff>98878</xdr:rowOff>
    </xdr:to>
    <xdr:cxnSp macro="">
      <xdr:nvCxnSpPr>
        <xdr:cNvPr id="757" name="直線コネクタ 756"/>
        <xdr:cNvCxnSpPr/>
      </xdr:nvCxnSpPr>
      <xdr:spPr>
        <a:xfrm flipV="1">
          <a:off x="18656300" y="6778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58" name="フローチャート : 判断 757"/>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59" name="テキスト ボックス 758"/>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0" name="フローチャート : 判断 759"/>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1" name="テキスト ボックス 760"/>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47426</xdr:rowOff>
    </xdr:from>
    <xdr:to>
      <xdr:col>32</xdr:col>
      <xdr:colOff>238125</xdr:colOff>
      <xdr:row>39</xdr:row>
      <xdr:rowOff>149026</xdr:rowOff>
    </xdr:to>
    <xdr:sp macro="" textlink="">
      <xdr:nvSpPr>
        <xdr:cNvPr id="767" name="円/楕円 766"/>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133803</xdr:rowOff>
    </xdr:from>
    <xdr:ext cx="249299" cy="259045"/>
    <xdr:sp macro="" textlink="">
      <xdr:nvSpPr>
        <xdr:cNvPr id="768" name="諸支出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46936</xdr:rowOff>
    </xdr:from>
    <xdr:to>
      <xdr:col>31</xdr:col>
      <xdr:colOff>85725</xdr:colOff>
      <xdr:row>39</xdr:row>
      <xdr:rowOff>148536</xdr:rowOff>
    </xdr:to>
    <xdr:sp macro="" textlink="">
      <xdr:nvSpPr>
        <xdr:cNvPr id="769" name="円/楕円 768"/>
        <xdr:cNvSpPr/>
      </xdr:nvSpPr>
      <xdr:spPr>
        <a:xfrm>
          <a:off x="21272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139663</xdr:rowOff>
    </xdr:from>
    <xdr:ext cx="249299" cy="259045"/>
    <xdr:sp macro="" textlink="">
      <xdr:nvSpPr>
        <xdr:cNvPr id="770" name="テキスト ボックス 769"/>
        <xdr:cNvSpPr txBox="1"/>
      </xdr:nvSpPr>
      <xdr:spPr>
        <a:xfrm>
          <a:off x="21198649" y="68262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47262</xdr:rowOff>
    </xdr:from>
    <xdr:to>
      <xdr:col>29</xdr:col>
      <xdr:colOff>568325</xdr:colOff>
      <xdr:row>39</xdr:row>
      <xdr:rowOff>148862</xdr:rowOff>
    </xdr:to>
    <xdr:sp macro="" textlink="">
      <xdr:nvSpPr>
        <xdr:cNvPr id="771" name="円/楕円 770"/>
        <xdr:cNvSpPr/>
      </xdr:nvSpPr>
      <xdr:spPr>
        <a:xfrm>
          <a:off x="20383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139989</xdr:rowOff>
    </xdr:from>
    <xdr:ext cx="249299" cy="259045"/>
    <xdr:sp macro="" textlink="">
      <xdr:nvSpPr>
        <xdr:cNvPr id="772" name="テキスト ボックス 771"/>
        <xdr:cNvSpPr txBox="1"/>
      </xdr:nvSpPr>
      <xdr:spPr>
        <a:xfrm>
          <a:off x="20309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41221</xdr:rowOff>
    </xdr:from>
    <xdr:to>
      <xdr:col>28</xdr:col>
      <xdr:colOff>365125</xdr:colOff>
      <xdr:row>39</xdr:row>
      <xdr:rowOff>142821</xdr:rowOff>
    </xdr:to>
    <xdr:sp macro="" textlink="">
      <xdr:nvSpPr>
        <xdr:cNvPr id="773" name="円/楕円 772"/>
        <xdr:cNvSpPr/>
      </xdr:nvSpPr>
      <xdr:spPr>
        <a:xfrm>
          <a:off x="19494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133948</xdr:rowOff>
    </xdr:from>
    <xdr:ext cx="313932" cy="259045"/>
    <xdr:sp macro="" textlink="">
      <xdr:nvSpPr>
        <xdr:cNvPr id="774" name="テキスト ボックス 773"/>
        <xdr:cNvSpPr txBox="1"/>
      </xdr:nvSpPr>
      <xdr:spPr>
        <a:xfrm>
          <a:off x="19388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9" name="フローチャート : 判断 808"/>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0" name="テキスト ボックス 809"/>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議会費は、住民一人当たり</a:t>
          </a:r>
          <a:r>
            <a:rPr kumimoji="1" lang="en-US" altLang="ja-JP" sz="1300">
              <a:latin typeface="ＭＳ Ｐゴシック"/>
            </a:rPr>
            <a:t>12,434</a:t>
          </a:r>
          <a:r>
            <a:rPr kumimoji="1" lang="ja-JP" altLang="en-US" sz="1300">
              <a:latin typeface="ＭＳ Ｐゴシック"/>
            </a:rPr>
            <a:t>円となっている。これは、政務活動費が全国で高い水準にあり、また、議員報酬についても高い水準となっている。今後、議会運営に係る経費について抜本的に見直す必要がある。また、教育費は、住民一人当たり</a:t>
          </a:r>
          <a:r>
            <a:rPr kumimoji="1" lang="en-US" altLang="ja-JP" sz="1300">
              <a:latin typeface="ＭＳ Ｐゴシック"/>
            </a:rPr>
            <a:t>259,807</a:t>
          </a:r>
          <a:r>
            <a:rPr kumimoji="1" lang="ja-JP" altLang="en-US" sz="1300">
              <a:latin typeface="ＭＳ Ｐゴシック"/>
            </a:rPr>
            <a:t>円となっており、類似団体より高い水準となっている。これは、金武町フットボールセンターの建設、金武町ベースボールスタジアムナイター照明建設、中川小学校の建設等の新規に整備したものに係る費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財政調整基金の取崩</a:t>
          </a:r>
          <a:r>
            <a:rPr kumimoji="1" lang="ja-JP" altLang="en-US" sz="1100">
              <a:solidFill>
                <a:schemeClr val="dk1"/>
              </a:solidFill>
              <a:effectLst/>
              <a:latin typeface="+mn-lt"/>
              <a:ea typeface="+mn-ea"/>
              <a:cs typeface="+mn-cs"/>
            </a:rPr>
            <a:t>が続き</a:t>
          </a:r>
          <a:r>
            <a:rPr kumimoji="1" lang="ja-JP" altLang="ja-JP" sz="1100">
              <a:solidFill>
                <a:schemeClr val="dk1"/>
              </a:solidFill>
              <a:effectLst/>
              <a:latin typeface="+mn-lt"/>
              <a:ea typeface="+mn-ea"/>
              <a:cs typeface="+mn-cs"/>
            </a:rPr>
            <a:t>、残高が減少している。</a:t>
          </a:r>
          <a:endParaRPr lang="ja-JP" altLang="ja-JP" sz="1400">
            <a:effectLst/>
          </a:endParaRPr>
        </a:p>
        <a:p>
          <a:r>
            <a:rPr kumimoji="1" lang="ja-JP" altLang="ja-JP" sz="1100">
              <a:solidFill>
                <a:schemeClr val="dk1"/>
              </a:solidFill>
              <a:effectLst/>
              <a:latin typeface="+mn-lt"/>
              <a:ea typeface="+mn-ea"/>
              <a:cs typeface="+mn-cs"/>
            </a:rPr>
            <a:t>また、実質収支額はプラスが続いているが、プラス幅が安定していないため、歳入・歳出予算のより適切な計上に取り組み、適切な割合で安定するよう努める。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沖縄県金武町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年度から金武町下水道事業特別会計が設立したため、標準財政規模比が増加している。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金武町下水道事業特別会計、</a:t>
          </a:r>
          <a:r>
            <a:rPr kumimoji="1" lang="ja-JP" altLang="ja-JP" sz="1100">
              <a:solidFill>
                <a:schemeClr val="dk1"/>
              </a:solidFill>
              <a:effectLst/>
              <a:latin typeface="+mn-lt"/>
              <a:ea typeface="+mn-ea"/>
              <a:cs typeface="+mn-cs"/>
            </a:rPr>
            <a:t>国民健康保険事業特別会計、後期高齢者医療事業特別会計は一般会計からの繰入金も多いため、</a:t>
          </a:r>
          <a:r>
            <a:rPr kumimoji="1" lang="ja-JP" altLang="en-US" sz="1100">
              <a:solidFill>
                <a:schemeClr val="dk1"/>
              </a:solidFill>
              <a:effectLst/>
              <a:latin typeface="+mn-lt"/>
              <a:ea typeface="+mn-ea"/>
              <a:cs typeface="+mn-cs"/>
            </a:rPr>
            <a:t>排水処理施設への利用推進や</a:t>
          </a:r>
          <a:r>
            <a:rPr kumimoji="1" lang="ja-JP" altLang="ja-JP" sz="1100">
              <a:solidFill>
                <a:schemeClr val="dk1"/>
              </a:solidFill>
              <a:effectLst/>
              <a:latin typeface="+mn-lt"/>
              <a:ea typeface="+mn-ea"/>
              <a:cs typeface="+mn-cs"/>
            </a:rPr>
            <a:t>国民健康保険税ならびに後期高齢者医療保険料の徴収強化等に取り組み、各会計の財政基盤の安定化に努める。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11283455</v>
      </c>
      <c r="BO4" s="409"/>
      <c r="BP4" s="409"/>
      <c r="BQ4" s="409"/>
      <c r="BR4" s="409"/>
      <c r="BS4" s="409"/>
      <c r="BT4" s="409"/>
      <c r="BU4" s="410"/>
      <c r="BV4" s="408">
        <v>10923805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8.1999999999999993</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10646478</v>
      </c>
      <c r="BO5" s="414"/>
      <c r="BP5" s="414"/>
      <c r="BQ5" s="414"/>
      <c r="BR5" s="414"/>
      <c r="BS5" s="414"/>
      <c r="BT5" s="414"/>
      <c r="BU5" s="415"/>
      <c r="BV5" s="413">
        <v>10291557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83.2</v>
      </c>
      <c r="CU5" s="384"/>
      <c r="CV5" s="384"/>
      <c r="CW5" s="384"/>
      <c r="CX5" s="384"/>
      <c r="CY5" s="384"/>
      <c r="CZ5" s="384"/>
      <c r="DA5" s="385"/>
      <c r="DB5" s="383">
        <v>84.2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636977</v>
      </c>
      <c r="BO6" s="414"/>
      <c r="BP6" s="414"/>
      <c r="BQ6" s="414"/>
      <c r="BR6" s="414"/>
      <c r="BS6" s="414"/>
      <c r="BT6" s="414"/>
      <c r="BU6" s="415"/>
      <c r="BV6" s="413">
        <v>632248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86.5</v>
      </c>
      <c r="CU6" s="560"/>
      <c r="CV6" s="560"/>
      <c r="CW6" s="560"/>
      <c r="CX6" s="560"/>
      <c r="CY6" s="560"/>
      <c r="CZ6" s="560"/>
      <c r="DA6" s="561"/>
      <c r="DB6" s="559">
        <v>87.9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345073</v>
      </c>
      <c r="BO7" s="414"/>
      <c r="BP7" s="414"/>
      <c r="BQ7" s="414"/>
      <c r="BR7" s="414"/>
      <c r="BS7" s="414"/>
      <c r="BT7" s="414"/>
      <c r="BU7" s="415"/>
      <c r="BV7" s="413">
        <v>484510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3544927</v>
      </c>
      <c r="CU7" s="414"/>
      <c r="CV7" s="414"/>
      <c r="CW7" s="414"/>
      <c r="CX7" s="414"/>
      <c r="CY7" s="414"/>
      <c r="CZ7" s="414"/>
      <c r="DA7" s="415"/>
      <c r="DB7" s="413">
        <v>3499197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291904</v>
      </c>
      <c r="BO8" s="414"/>
      <c r="BP8" s="414"/>
      <c r="BQ8" s="414"/>
      <c r="BR8" s="414"/>
      <c r="BS8" s="414"/>
      <c r="BT8" s="414"/>
      <c r="BU8" s="415"/>
      <c r="BV8" s="413">
        <v>147738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0.32</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11232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144166</v>
      </c>
      <c r="BO9" s="414"/>
      <c r="BP9" s="414"/>
      <c r="BQ9" s="414"/>
      <c r="BR9" s="414"/>
      <c r="BS9" s="414"/>
      <c r="BT9" s="414"/>
      <c r="BU9" s="415"/>
      <c r="BV9" s="413">
        <v>-179255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6.5</v>
      </c>
      <c r="CU9" s="384"/>
      <c r="CV9" s="384"/>
      <c r="CW9" s="384"/>
      <c r="CX9" s="384"/>
      <c r="CY9" s="384"/>
      <c r="CZ9" s="384"/>
      <c r="DA9" s="385"/>
      <c r="DB9" s="383">
        <v>6.2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11066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2279</v>
      </c>
      <c r="BO10" s="414"/>
      <c r="BP10" s="414"/>
      <c r="BQ10" s="414"/>
      <c r="BR10" s="414"/>
      <c r="BS10" s="414"/>
      <c r="BT10" s="414"/>
      <c r="BU10" s="415"/>
      <c r="BV10" s="413">
        <v>1085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11495</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195000</v>
      </c>
      <c r="BO12" s="414"/>
      <c r="BP12" s="414"/>
      <c r="BQ12" s="414"/>
      <c r="BR12" s="414"/>
      <c r="BS12" s="414"/>
      <c r="BT12" s="414"/>
      <c r="BU12" s="415"/>
      <c r="BV12" s="413">
        <v>700000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11402</v>
      </c>
      <c r="S13" s="515"/>
      <c r="T13" s="515"/>
      <c r="U13" s="515"/>
      <c r="V13" s="516"/>
      <c r="W13" s="502" t="s">
        <v>119</v>
      </c>
      <c r="X13" s="426"/>
      <c r="Y13" s="426"/>
      <c r="Z13" s="426"/>
      <c r="AA13" s="426"/>
      <c r="AB13" s="427"/>
      <c r="AC13" s="389">
        <v>570</v>
      </c>
      <c r="AD13" s="390"/>
      <c r="AE13" s="390"/>
      <c r="AF13" s="390"/>
      <c r="AG13" s="391"/>
      <c r="AH13" s="389">
        <v>691</v>
      </c>
      <c r="AI13" s="390"/>
      <c r="AJ13" s="390"/>
      <c r="AK13" s="390"/>
      <c r="AL13" s="392"/>
      <c r="AM13" s="482" t="s">
        <v>120</v>
      </c>
      <c r="AN13" s="387"/>
      <c r="AO13" s="387"/>
      <c r="AP13" s="387"/>
      <c r="AQ13" s="387"/>
      <c r="AR13" s="387"/>
      <c r="AS13" s="387"/>
      <c r="AT13" s="388"/>
      <c r="AU13" s="470" t="s">
        <v>114</v>
      </c>
      <c r="AV13" s="471"/>
      <c r="AW13" s="471"/>
      <c r="AX13" s="471"/>
      <c r="AY13" s="393" t="s">
        <v>121</v>
      </c>
      <c r="AZ13" s="394"/>
      <c r="BA13" s="394"/>
      <c r="BB13" s="394"/>
      <c r="BC13" s="394"/>
      <c r="BD13" s="394"/>
      <c r="BE13" s="394"/>
      <c r="BF13" s="394"/>
      <c r="BG13" s="394"/>
      <c r="BH13" s="394"/>
      <c r="BI13" s="394"/>
      <c r="BJ13" s="394"/>
      <c r="BK13" s="394"/>
      <c r="BL13" s="394"/>
      <c r="BM13" s="395"/>
      <c r="BN13" s="413">
        <v>-48555</v>
      </c>
      <c r="BO13" s="414"/>
      <c r="BP13" s="414"/>
      <c r="BQ13" s="414"/>
      <c r="BR13" s="414"/>
      <c r="BS13" s="414"/>
      <c r="BT13" s="414"/>
      <c r="BU13" s="415"/>
      <c r="BV13" s="413">
        <v>-878170</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3.4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11470</v>
      </c>
      <c r="S14" s="515"/>
      <c r="T14" s="515"/>
      <c r="U14" s="515"/>
      <c r="V14" s="516"/>
      <c r="W14" s="517"/>
      <c r="X14" s="429"/>
      <c r="Y14" s="429"/>
      <c r="Z14" s="429"/>
      <c r="AA14" s="429"/>
      <c r="AB14" s="430"/>
      <c r="AC14" s="507">
        <v>13.2</v>
      </c>
      <c r="AD14" s="508"/>
      <c r="AE14" s="508"/>
      <c r="AF14" s="508"/>
      <c r="AG14" s="509"/>
      <c r="AH14" s="507">
        <v>16.2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11376</v>
      </c>
      <c r="S15" s="515"/>
      <c r="T15" s="515"/>
      <c r="U15" s="515"/>
      <c r="V15" s="516"/>
      <c r="W15" s="502" t="s">
        <v>125</v>
      </c>
      <c r="X15" s="426"/>
      <c r="Y15" s="426"/>
      <c r="Z15" s="426"/>
      <c r="AA15" s="426"/>
      <c r="AB15" s="427"/>
      <c r="AC15" s="389">
        <v>725</v>
      </c>
      <c r="AD15" s="390"/>
      <c r="AE15" s="390"/>
      <c r="AF15" s="390"/>
      <c r="AG15" s="391"/>
      <c r="AH15" s="389">
        <v>721</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1027004</v>
      </c>
      <c r="BO15" s="409"/>
      <c r="BP15" s="409"/>
      <c r="BQ15" s="409"/>
      <c r="BR15" s="409"/>
      <c r="BS15" s="409"/>
      <c r="BT15" s="409"/>
      <c r="BU15" s="410"/>
      <c r="BV15" s="408">
        <v>968603</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16.8</v>
      </c>
      <c r="AD16" s="508"/>
      <c r="AE16" s="508"/>
      <c r="AF16" s="508"/>
      <c r="AG16" s="509"/>
      <c r="AH16" s="507">
        <v>16.899999999999999</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3069705</v>
      </c>
      <c r="BO16" s="414"/>
      <c r="BP16" s="414"/>
      <c r="BQ16" s="414"/>
      <c r="BR16" s="414"/>
      <c r="BS16" s="414"/>
      <c r="BT16" s="414"/>
      <c r="BU16" s="415"/>
      <c r="BV16" s="413">
        <v>3004797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3011</v>
      </c>
      <c r="AD17" s="390"/>
      <c r="AE17" s="390"/>
      <c r="AF17" s="390"/>
      <c r="AG17" s="391"/>
      <c r="AH17" s="389">
        <v>2865</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1305486</v>
      </c>
      <c r="BO17" s="414"/>
      <c r="BP17" s="414"/>
      <c r="BQ17" s="414"/>
      <c r="BR17" s="414"/>
      <c r="BS17" s="414"/>
      <c r="BT17" s="414"/>
      <c r="BU17" s="415"/>
      <c r="BV17" s="413">
        <v>1247977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37.840000000000003</v>
      </c>
      <c r="M18" s="478"/>
      <c r="N18" s="478"/>
      <c r="O18" s="478"/>
      <c r="P18" s="478"/>
      <c r="Q18" s="478"/>
      <c r="R18" s="479"/>
      <c r="S18" s="479"/>
      <c r="T18" s="479"/>
      <c r="U18" s="479"/>
      <c r="V18" s="480"/>
      <c r="W18" s="494"/>
      <c r="X18" s="495"/>
      <c r="Y18" s="495"/>
      <c r="Z18" s="495"/>
      <c r="AA18" s="495"/>
      <c r="AB18" s="503"/>
      <c r="AC18" s="377">
        <v>69.900000000000006</v>
      </c>
      <c r="AD18" s="378"/>
      <c r="AE18" s="378"/>
      <c r="AF18" s="378"/>
      <c r="AG18" s="481"/>
      <c r="AH18" s="377">
        <v>67</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4250219</v>
      </c>
      <c r="BO18" s="414"/>
      <c r="BP18" s="414"/>
      <c r="BQ18" s="414"/>
      <c r="BR18" s="414"/>
      <c r="BS18" s="414"/>
      <c r="BT18" s="414"/>
      <c r="BU18" s="415"/>
      <c r="BV18" s="413">
        <v>4280437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297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6395952</v>
      </c>
      <c r="BO19" s="414"/>
      <c r="BP19" s="414"/>
      <c r="BQ19" s="414"/>
      <c r="BR19" s="414"/>
      <c r="BS19" s="414"/>
      <c r="BT19" s="414"/>
      <c r="BU19" s="415"/>
      <c r="BV19" s="413">
        <v>6228161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4611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4442986</v>
      </c>
      <c r="BO23" s="414"/>
      <c r="BP23" s="414"/>
      <c r="BQ23" s="414"/>
      <c r="BR23" s="414"/>
      <c r="BS23" s="414"/>
      <c r="BT23" s="414"/>
      <c r="BU23" s="415"/>
      <c r="BV23" s="413">
        <v>4619964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7630</v>
      </c>
      <c r="R24" s="390"/>
      <c r="S24" s="390"/>
      <c r="T24" s="390"/>
      <c r="U24" s="390"/>
      <c r="V24" s="391"/>
      <c r="W24" s="455"/>
      <c r="X24" s="446"/>
      <c r="Y24" s="447"/>
      <c r="Z24" s="386" t="s">
        <v>148</v>
      </c>
      <c r="AA24" s="387"/>
      <c r="AB24" s="387"/>
      <c r="AC24" s="387"/>
      <c r="AD24" s="387"/>
      <c r="AE24" s="387"/>
      <c r="AF24" s="387"/>
      <c r="AG24" s="388"/>
      <c r="AH24" s="389">
        <v>135</v>
      </c>
      <c r="AI24" s="390"/>
      <c r="AJ24" s="390"/>
      <c r="AK24" s="390"/>
      <c r="AL24" s="391"/>
      <c r="AM24" s="389">
        <v>385830</v>
      </c>
      <c r="AN24" s="390"/>
      <c r="AO24" s="390"/>
      <c r="AP24" s="390"/>
      <c r="AQ24" s="390"/>
      <c r="AR24" s="391"/>
      <c r="AS24" s="389">
        <v>2858</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3506926</v>
      </c>
      <c r="BO24" s="414"/>
      <c r="BP24" s="414"/>
      <c r="BQ24" s="414"/>
      <c r="BR24" s="414"/>
      <c r="BS24" s="414"/>
      <c r="BT24" s="414"/>
      <c r="BU24" s="415"/>
      <c r="BV24" s="413">
        <v>3536647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1</v>
      </c>
      <c r="M25" s="390"/>
      <c r="N25" s="390"/>
      <c r="O25" s="390"/>
      <c r="P25" s="391"/>
      <c r="Q25" s="389">
        <v>6170</v>
      </c>
      <c r="R25" s="390"/>
      <c r="S25" s="390"/>
      <c r="T25" s="390"/>
      <c r="U25" s="390"/>
      <c r="V25" s="391"/>
      <c r="W25" s="455"/>
      <c r="X25" s="446"/>
      <c r="Y25" s="447"/>
      <c r="Z25" s="386" t="s">
        <v>151</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417305</v>
      </c>
      <c r="BO25" s="409"/>
      <c r="BP25" s="409"/>
      <c r="BQ25" s="409"/>
      <c r="BR25" s="409"/>
      <c r="BS25" s="409"/>
      <c r="BT25" s="409"/>
      <c r="BU25" s="410"/>
      <c r="BV25" s="408">
        <v>468110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5800</v>
      </c>
      <c r="R26" s="390"/>
      <c r="S26" s="390"/>
      <c r="T26" s="390"/>
      <c r="U26" s="390"/>
      <c r="V26" s="391"/>
      <c r="W26" s="455"/>
      <c r="X26" s="446"/>
      <c r="Y26" s="447"/>
      <c r="Z26" s="386" t="s">
        <v>154</v>
      </c>
      <c r="AA26" s="468"/>
      <c r="AB26" s="468"/>
      <c r="AC26" s="468"/>
      <c r="AD26" s="468"/>
      <c r="AE26" s="468"/>
      <c r="AF26" s="468"/>
      <c r="AG26" s="469"/>
      <c r="AH26" s="389">
        <v>3</v>
      </c>
      <c r="AI26" s="390"/>
      <c r="AJ26" s="390"/>
      <c r="AK26" s="390"/>
      <c r="AL26" s="391"/>
      <c r="AM26" s="389">
        <v>10203</v>
      </c>
      <c r="AN26" s="390"/>
      <c r="AO26" s="390"/>
      <c r="AP26" s="390"/>
      <c r="AQ26" s="390"/>
      <c r="AR26" s="391"/>
      <c r="AS26" s="389">
        <v>3401</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3127</v>
      </c>
      <c r="R27" s="390"/>
      <c r="S27" s="390"/>
      <c r="T27" s="390"/>
      <c r="U27" s="390"/>
      <c r="V27" s="391"/>
      <c r="W27" s="455"/>
      <c r="X27" s="446"/>
      <c r="Y27" s="447"/>
      <c r="Z27" s="386" t="s">
        <v>157</v>
      </c>
      <c r="AA27" s="387"/>
      <c r="AB27" s="387"/>
      <c r="AC27" s="387"/>
      <c r="AD27" s="387"/>
      <c r="AE27" s="387"/>
      <c r="AF27" s="387"/>
      <c r="AG27" s="388"/>
      <c r="AH27" s="389">
        <v>8</v>
      </c>
      <c r="AI27" s="390"/>
      <c r="AJ27" s="390"/>
      <c r="AK27" s="390"/>
      <c r="AL27" s="391"/>
      <c r="AM27" s="389">
        <v>23416</v>
      </c>
      <c r="AN27" s="390"/>
      <c r="AO27" s="390"/>
      <c r="AP27" s="390"/>
      <c r="AQ27" s="390"/>
      <c r="AR27" s="391"/>
      <c r="AS27" s="389">
        <v>2927</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92394</v>
      </c>
      <c r="BO27" s="417"/>
      <c r="BP27" s="417"/>
      <c r="BQ27" s="417"/>
      <c r="BR27" s="417"/>
      <c r="BS27" s="417"/>
      <c r="BT27" s="417"/>
      <c r="BU27" s="418"/>
      <c r="BV27" s="416">
        <v>92115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2780</v>
      </c>
      <c r="R28" s="390"/>
      <c r="S28" s="390"/>
      <c r="T28" s="390"/>
      <c r="U28" s="390"/>
      <c r="V28" s="391"/>
      <c r="W28" s="455"/>
      <c r="X28" s="446"/>
      <c r="Y28" s="447"/>
      <c r="Z28" s="386" t="s">
        <v>160</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492474</v>
      </c>
      <c r="BO28" s="409"/>
      <c r="BP28" s="409"/>
      <c r="BQ28" s="409"/>
      <c r="BR28" s="409"/>
      <c r="BS28" s="409"/>
      <c r="BT28" s="409"/>
      <c r="BU28" s="410"/>
      <c r="BV28" s="408">
        <v>537457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14</v>
      </c>
      <c r="M29" s="390"/>
      <c r="N29" s="390"/>
      <c r="O29" s="390"/>
      <c r="P29" s="391"/>
      <c r="Q29" s="389">
        <v>2552</v>
      </c>
      <c r="R29" s="390"/>
      <c r="S29" s="390"/>
      <c r="T29" s="390"/>
      <c r="U29" s="390"/>
      <c r="V29" s="391"/>
      <c r="W29" s="456"/>
      <c r="X29" s="457"/>
      <c r="Y29" s="458"/>
      <c r="Z29" s="386" t="s">
        <v>164</v>
      </c>
      <c r="AA29" s="387"/>
      <c r="AB29" s="387"/>
      <c r="AC29" s="387"/>
      <c r="AD29" s="387"/>
      <c r="AE29" s="387"/>
      <c r="AF29" s="387"/>
      <c r="AG29" s="388"/>
      <c r="AH29" s="389">
        <v>143</v>
      </c>
      <c r="AI29" s="390"/>
      <c r="AJ29" s="390"/>
      <c r="AK29" s="390"/>
      <c r="AL29" s="391"/>
      <c r="AM29" s="389">
        <v>409246</v>
      </c>
      <c r="AN29" s="390"/>
      <c r="AO29" s="390"/>
      <c r="AP29" s="390"/>
      <c r="AQ29" s="390"/>
      <c r="AR29" s="391"/>
      <c r="AS29" s="389">
        <v>2862</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550887</v>
      </c>
      <c r="BO29" s="414"/>
      <c r="BP29" s="414"/>
      <c r="BQ29" s="414"/>
      <c r="BR29" s="414"/>
      <c r="BS29" s="414"/>
      <c r="BT29" s="414"/>
      <c r="BU29" s="415"/>
      <c r="BV29" s="413">
        <v>734662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1192892</v>
      </c>
      <c r="BO30" s="417"/>
      <c r="BP30" s="417"/>
      <c r="BQ30" s="417"/>
      <c r="BR30" s="417"/>
      <c r="BS30" s="417"/>
      <c r="BT30" s="417"/>
      <c r="BU30" s="418"/>
      <c r="BV30" s="416">
        <v>1236240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後期高齢者医療特別会計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金武町水道事業会計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金武町下水道事業特別会計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北部広域市町村圏事務組合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 xml:space="preserve">きのこセンター金武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有線放送電話事業特別会計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金武町特産品加工センター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金武地区消防衛生組合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金武有機堆肥センター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沖縄県後期高齢者医療広域連合(一般会計)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沖縄県後期高齢者医療広域連合(特別会計)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沖縄県介護保険広域連合(一般会計)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沖縄県介護保険広域連合(特別会計)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沖縄県市町村自治会館管理組合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沖縄県町村交通災害共済組合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531</v>
      </c>
      <c r="D34" s="1181"/>
      <c r="E34" s="1182"/>
      <c r="F34" s="32">
        <v>18.12</v>
      </c>
      <c r="G34" s="33">
        <v>19.02</v>
      </c>
      <c r="H34" s="33">
        <v>19.34</v>
      </c>
      <c r="I34" s="33">
        <v>21.11</v>
      </c>
      <c r="J34" s="34">
        <v>20.69</v>
      </c>
      <c r="K34" s="22"/>
      <c r="L34" s="22"/>
      <c r="M34" s="22"/>
      <c r="N34" s="22"/>
      <c r="O34" s="22"/>
      <c r="P34" s="22"/>
    </row>
    <row r="35" spans="1:16" ht="39" customHeight="1" x14ac:dyDescent="0.15">
      <c r="A35" s="22"/>
      <c r="B35" s="35"/>
      <c r="C35" s="1175" t="s">
        <v>532</v>
      </c>
      <c r="D35" s="1176"/>
      <c r="E35" s="1177"/>
      <c r="F35" s="36">
        <v>12.62</v>
      </c>
      <c r="G35" s="37">
        <v>4.33</v>
      </c>
      <c r="H35" s="37">
        <v>9.25</v>
      </c>
      <c r="I35" s="37">
        <v>4.1500000000000004</v>
      </c>
      <c r="J35" s="38">
        <v>8.1199999999999992</v>
      </c>
      <c r="K35" s="22"/>
      <c r="L35" s="22"/>
      <c r="M35" s="22"/>
      <c r="N35" s="22"/>
      <c r="O35" s="22"/>
      <c r="P35" s="22"/>
    </row>
    <row r="36" spans="1:16" ht="39" customHeight="1" x14ac:dyDescent="0.15">
      <c r="A36" s="22"/>
      <c r="B36" s="35"/>
      <c r="C36" s="1175" t="s">
        <v>533</v>
      </c>
      <c r="D36" s="1176"/>
      <c r="E36" s="1177"/>
      <c r="F36" s="36">
        <v>3.24</v>
      </c>
      <c r="G36" s="37">
        <v>1.4</v>
      </c>
      <c r="H36" s="37">
        <v>3.54</v>
      </c>
      <c r="I36" s="37">
        <v>2.2599999999999998</v>
      </c>
      <c r="J36" s="38">
        <v>2.9</v>
      </c>
      <c r="K36" s="22"/>
      <c r="L36" s="22"/>
      <c r="M36" s="22"/>
      <c r="N36" s="22"/>
      <c r="O36" s="22"/>
      <c r="P36" s="22"/>
    </row>
    <row r="37" spans="1:16" ht="39" customHeight="1" x14ac:dyDescent="0.15">
      <c r="A37" s="22"/>
      <c r="B37" s="35"/>
      <c r="C37" s="1175" t="s">
        <v>534</v>
      </c>
      <c r="D37" s="1176"/>
      <c r="E37" s="1177"/>
      <c r="F37" s="36" t="s">
        <v>482</v>
      </c>
      <c r="G37" s="37" t="s">
        <v>482</v>
      </c>
      <c r="H37" s="37" t="s">
        <v>482</v>
      </c>
      <c r="I37" s="37" t="s">
        <v>482</v>
      </c>
      <c r="J37" s="38">
        <v>2.41</v>
      </c>
      <c r="K37" s="22"/>
      <c r="L37" s="22"/>
      <c r="M37" s="22"/>
      <c r="N37" s="22"/>
      <c r="O37" s="22"/>
      <c r="P37" s="22"/>
    </row>
    <row r="38" spans="1:16" ht="39" customHeight="1" x14ac:dyDescent="0.15">
      <c r="A38" s="22"/>
      <c r="B38" s="35"/>
      <c r="C38" s="1175" t="s">
        <v>535</v>
      </c>
      <c r="D38" s="1176"/>
      <c r="E38" s="1177"/>
      <c r="F38" s="36">
        <v>0.02</v>
      </c>
      <c r="G38" s="37">
        <v>0.05</v>
      </c>
      <c r="H38" s="37">
        <v>7.0000000000000007E-2</v>
      </c>
      <c r="I38" s="37">
        <v>0.06</v>
      </c>
      <c r="J38" s="38">
        <v>0.11</v>
      </c>
      <c r="K38" s="22"/>
      <c r="L38" s="22"/>
      <c r="M38" s="22"/>
      <c r="N38" s="22"/>
      <c r="O38" s="22"/>
      <c r="P38" s="22"/>
    </row>
    <row r="39" spans="1:16" ht="39" customHeight="1" x14ac:dyDescent="0.15">
      <c r="A39" s="22"/>
      <c r="B39" s="35"/>
      <c r="C39" s="1175" t="s">
        <v>536</v>
      </c>
      <c r="D39" s="1176"/>
      <c r="E39" s="1177"/>
      <c r="F39" s="36" t="s">
        <v>537</v>
      </c>
      <c r="G39" s="37" t="s">
        <v>538</v>
      </c>
      <c r="H39" s="37">
        <v>0</v>
      </c>
      <c r="I39" s="37">
        <v>0</v>
      </c>
      <c r="J39" s="38">
        <v>0.01</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540</v>
      </c>
      <c r="D43" s="1179"/>
      <c r="E43" s="1180"/>
      <c r="F43" s="41">
        <v>2.37</v>
      </c>
      <c r="G43" s="42">
        <v>2.52</v>
      </c>
      <c r="H43" s="42">
        <v>2.37</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284</v>
      </c>
      <c r="L45" s="60">
        <v>291</v>
      </c>
      <c r="M45" s="60">
        <v>314</v>
      </c>
      <c r="N45" s="60">
        <v>413</v>
      </c>
      <c r="O45" s="61">
        <v>430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24</v>
      </c>
      <c r="L48" s="64">
        <v>25</v>
      </c>
      <c r="M48" s="64">
        <v>25</v>
      </c>
      <c r="N48" s="64">
        <v>1</v>
      </c>
      <c r="O48" s="65">
        <v>1</v>
      </c>
      <c r="P48" s="48"/>
      <c r="Q48" s="48"/>
      <c r="R48" s="48"/>
      <c r="S48" s="48"/>
      <c r="T48" s="48"/>
      <c r="U48" s="48"/>
    </row>
    <row r="49" spans="1:21" ht="30.75" customHeight="1" x14ac:dyDescent="0.15">
      <c r="A49" s="48"/>
      <c r="B49" s="1193"/>
      <c r="C49" s="1194"/>
      <c r="D49" s="62"/>
      <c r="E49" s="1185" t="s">
        <v>15</v>
      </c>
      <c r="F49" s="1185"/>
      <c r="G49" s="1185"/>
      <c r="H49" s="1185"/>
      <c r="I49" s="1185"/>
      <c r="J49" s="1186"/>
      <c r="K49" s="63">
        <v>20</v>
      </c>
      <c r="L49" s="64">
        <v>20</v>
      </c>
      <c r="M49" s="64">
        <v>15</v>
      </c>
      <c r="N49" s="64">
        <v>15</v>
      </c>
      <c r="O49" s="65">
        <v>11</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221</v>
      </c>
      <c r="L52" s="64">
        <v>244</v>
      </c>
      <c r="M52" s="64">
        <v>260</v>
      </c>
      <c r="N52" s="64">
        <v>278</v>
      </c>
      <c r="O52" s="65">
        <v>271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107</v>
      </c>
      <c r="L53" s="69">
        <v>92</v>
      </c>
      <c r="M53" s="69">
        <v>94</v>
      </c>
      <c r="N53" s="69">
        <v>151</v>
      </c>
      <c r="O53" s="70">
        <v>172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1" t="s">
        <v>23</v>
      </c>
      <c r="C41" s="1212"/>
      <c r="D41" s="81"/>
      <c r="E41" s="1213" t="s">
        <v>24</v>
      </c>
      <c r="F41" s="1213"/>
      <c r="G41" s="1213"/>
      <c r="H41" s="1214"/>
      <c r="I41" s="82">
        <v>4566</v>
      </c>
      <c r="J41" s="83">
        <v>4672</v>
      </c>
      <c r="K41" s="83">
        <v>4756</v>
      </c>
      <c r="L41" s="83">
        <v>4620</v>
      </c>
      <c r="M41" s="84">
        <v>4443</v>
      </c>
    </row>
    <row r="42" spans="2:13" ht="27.75" customHeight="1" x14ac:dyDescent="0.15">
      <c r="B42" s="1201"/>
      <c r="C42" s="1202"/>
      <c r="D42" s="85"/>
      <c r="E42" s="1205" t="s">
        <v>25</v>
      </c>
      <c r="F42" s="1205"/>
      <c r="G42" s="1205"/>
      <c r="H42" s="1206"/>
      <c r="I42" s="86" t="s">
        <v>482</v>
      </c>
      <c r="J42" s="87" t="s">
        <v>482</v>
      </c>
      <c r="K42" s="87" t="s">
        <v>482</v>
      </c>
      <c r="L42" s="87" t="s">
        <v>482</v>
      </c>
      <c r="M42" s="88" t="s">
        <v>482</v>
      </c>
    </row>
    <row r="43" spans="2:13" ht="27.75" customHeight="1" x14ac:dyDescent="0.15">
      <c r="B43" s="1201"/>
      <c r="C43" s="1202"/>
      <c r="D43" s="85"/>
      <c r="E43" s="1205" t="s">
        <v>26</v>
      </c>
      <c r="F43" s="1205"/>
      <c r="G43" s="1205"/>
      <c r="H43" s="1206"/>
      <c r="I43" s="86">
        <v>389</v>
      </c>
      <c r="J43" s="87">
        <v>365</v>
      </c>
      <c r="K43" s="87">
        <v>341</v>
      </c>
      <c r="L43" s="87">
        <v>316</v>
      </c>
      <c r="M43" s="88">
        <v>290</v>
      </c>
    </row>
    <row r="44" spans="2:13" ht="27.75" customHeight="1" x14ac:dyDescent="0.15">
      <c r="B44" s="1201"/>
      <c r="C44" s="1202"/>
      <c r="D44" s="85"/>
      <c r="E44" s="1205" t="s">
        <v>27</v>
      </c>
      <c r="F44" s="1205"/>
      <c r="G44" s="1205"/>
      <c r="H44" s="1206"/>
      <c r="I44" s="86">
        <v>84</v>
      </c>
      <c r="J44" s="87">
        <v>62</v>
      </c>
      <c r="K44" s="87">
        <v>46</v>
      </c>
      <c r="L44" s="87">
        <v>78</v>
      </c>
      <c r="M44" s="88">
        <v>172</v>
      </c>
    </row>
    <row r="45" spans="2:13" ht="27.75" customHeight="1" x14ac:dyDescent="0.15">
      <c r="B45" s="1201"/>
      <c r="C45" s="1202"/>
      <c r="D45" s="85"/>
      <c r="E45" s="1205" t="s">
        <v>28</v>
      </c>
      <c r="F45" s="1205"/>
      <c r="G45" s="1205"/>
      <c r="H45" s="1206"/>
      <c r="I45" s="86">
        <v>592</v>
      </c>
      <c r="J45" s="87">
        <v>571</v>
      </c>
      <c r="K45" s="87">
        <v>561</v>
      </c>
      <c r="L45" s="87">
        <v>446</v>
      </c>
      <c r="M45" s="88">
        <v>192</v>
      </c>
    </row>
    <row r="46" spans="2:13" ht="27.75" customHeight="1" x14ac:dyDescent="0.15">
      <c r="B46" s="1201"/>
      <c r="C46" s="1202"/>
      <c r="D46" s="85"/>
      <c r="E46" s="1205" t="s">
        <v>29</v>
      </c>
      <c r="F46" s="1205"/>
      <c r="G46" s="1205"/>
      <c r="H46" s="1206"/>
      <c r="I46" s="86" t="s">
        <v>482</v>
      </c>
      <c r="J46" s="87" t="s">
        <v>482</v>
      </c>
      <c r="K46" s="87" t="s">
        <v>482</v>
      </c>
      <c r="L46" s="87" t="s">
        <v>482</v>
      </c>
      <c r="M46" s="88" t="s">
        <v>482</v>
      </c>
    </row>
    <row r="47" spans="2:13" ht="27.75" customHeight="1" x14ac:dyDescent="0.15">
      <c r="B47" s="1201"/>
      <c r="C47" s="1202"/>
      <c r="D47" s="85"/>
      <c r="E47" s="1205" t="s">
        <v>30</v>
      </c>
      <c r="F47" s="1205"/>
      <c r="G47" s="1205"/>
      <c r="H47" s="1206"/>
      <c r="I47" s="86" t="s">
        <v>482</v>
      </c>
      <c r="J47" s="87" t="s">
        <v>482</v>
      </c>
      <c r="K47" s="87" t="s">
        <v>482</v>
      </c>
      <c r="L47" s="87" t="s">
        <v>482</v>
      </c>
      <c r="M47" s="88" t="s">
        <v>482</v>
      </c>
    </row>
    <row r="48" spans="2:13" ht="27.75" customHeight="1" x14ac:dyDescent="0.15">
      <c r="B48" s="1203"/>
      <c r="C48" s="1204"/>
      <c r="D48" s="85"/>
      <c r="E48" s="1205" t="s">
        <v>31</v>
      </c>
      <c r="F48" s="1205"/>
      <c r="G48" s="1205"/>
      <c r="H48" s="1206"/>
      <c r="I48" s="86" t="s">
        <v>482</v>
      </c>
      <c r="J48" s="87" t="s">
        <v>482</v>
      </c>
      <c r="K48" s="87" t="s">
        <v>482</v>
      </c>
      <c r="L48" s="87" t="s">
        <v>482</v>
      </c>
      <c r="M48" s="88" t="s">
        <v>482</v>
      </c>
    </row>
    <row r="49" spans="2:13" ht="27.75" customHeight="1" x14ac:dyDescent="0.15">
      <c r="B49" s="1199" t="s">
        <v>32</v>
      </c>
      <c r="C49" s="1200"/>
      <c r="D49" s="89"/>
      <c r="E49" s="1205" t="s">
        <v>33</v>
      </c>
      <c r="F49" s="1205"/>
      <c r="G49" s="1205"/>
      <c r="H49" s="1206"/>
      <c r="I49" s="86">
        <v>2282</v>
      </c>
      <c r="J49" s="87">
        <v>2542</v>
      </c>
      <c r="K49" s="87">
        <v>2391</v>
      </c>
      <c r="L49" s="87">
        <v>2472</v>
      </c>
      <c r="M49" s="88">
        <v>2230</v>
      </c>
    </row>
    <row r="50" spans="2:13" ht="27.75" customHeight="1" x14ac:dyDescent="0.15">
      <c r="B50" s="1201"/>
      <c r="C50" s="1202"/>
      <c r="D50" s="85"/>
      <c r="E50" s="1205" t="s">
        <v>34</v>
      </c>
      <c r="F50" s="1205"/>
      <c r="G50" s="1205"/>
      <c r="H50" s="1206"/>
      <c r="I50" s="86">
        <v>133</v>
      </c>
      <c r="J50" s="87">
        <v>174</v>
      </c>
      <c r="K50" s="87">
        <v>150</v>
      </c>
      <c r="L50" s="87">
        <v>126</v>
      </c>
      <c r="M50" s="88">
        <v>91</v>
      </c>
    </row>
    <row r="51" spans="2:13" ht="27.75" customHeight="1" x14ac:dyDescent="0.15">
      <c r="B51" s="1203"/>
      <c r="C51" s="1204"/>
      <c r="D51" s="85"/>
      <c r="E51" s="1205" t="s">
        <v>35</v>
      </c>
      <c r="F51" s="1205"/>
      <c r="G51" s="1205"/>
      <c r="H51" s="1206"/>
      <c r="I51" s="86">
        <v>2766</v>
      </c>
      <c r="J51" s="87">
        <v>3087</v>
      </c>
      <c r="K51" s="87">
        <v>3101</v>
      </c>
      <c r="L51" s="87">
        <v>3099</v>
      </c>
      <c r="M51" s="88">
        <v>3076</v>
      </c>
    </row>
    <row r="52" spans="2:13" ht="27.75" customHeight="1" thickBot="1" x14ac:dyDescent="0.2">
      <c r="B52" s="1207" t="s">
        <v>36</v>
      </c>
      <c r="C52" s="1208"/>
      <c r="D52" s="90"/>
      <c r="E52" s="1209" t="s">
        <v>37</v>
      </c>
      <c r="F52" s="1209"/>
      <c r="G52" s="1209"/>
      <c r="H52" s="1210"/>
      <c r="I52" s="91">
        <v>452</v>
      </c>
      <c r="J52" s="92">
        <v>-132</v>
      </c>
      <c r="K52" s="92">
        <v>62</v>
      </c>
      <c r="L52" s="92">
        <v>-236</v>
      </c>
      <c r="M52" s="93">
        <v>-300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557</v>
      </c>
      <c r="H51" s="1228"/>
      <c r="I51" s="1233" t="s">
        <v>558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559</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560</v>
      </c>
      <c r="H55" s="1239"/>
      <c r="I55" s="1237" t="s">
        <v>558</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559</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557</v>
      </c>
      <c r="H73" s="1228"/>
      <c r="I73" s="1233" t="s">
        <v>558</v>
      </c>
      <c r="J73" s="1233"/>
      <c r="K73" s="1248">
        <v>13.6</v>
      </c>
      <c r="L73" s="1248"/>
      <c r="M73" s="1236">
        <v>1.9</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5.0999999999999996</v>
      </c>
      <c r="L75" s="1249">
        <v>4.5</v>
      </c>
      <c r="M75" s="1249">
        <v>2.9</v>
      </c>
      <c r="N75" s="1249">
        <v>3.4</v>
      </c>
      <c r="O75" s="1249">
        <v>4.2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560</v>
      </c>
      <c r="H77" s="1239"/>
      <c r="I77" s="1237" t="s">
        <v>558</v>
      </c>
      <c r="J77" s="1237"/>
      <c r="K77" s="1248">
        <v>35.299999999999997</v>
      </c>
      <c r="L77" s="1248">
        <v>29.4</v>
      </c>
      <c r="M77" s="1236">
        <v>18.899999999999999</v>
      </c>
      <c r="N77" s="1236">
        <v>10.199999999999999</v>
      </c>
      <c r="O77" s="1236">
        <v>13.1</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563</v>
      </c>
      <c r="J79" s="1246"/>
      <c r="K79" s="1251">
        <v>11.6</v>
      </c>
      <c r="L79" s="1251">
        <v>10.9</v>
      </c>
      <c r="M79" s="1251">
        <v>10.1</v>
      </c>
      <c r="N79" s="1251">
        <v>9.1</v>
      </c>
      <c r="O79" s="1251">
        <v>8.9</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310581</v>
      </c>
      <c r="E3" s="116"/>
      <c r="F3" s="117">
        <v>70897</v>
      </c>
      <c r="G3" s="118"/>
      <c r="H3" s="119"/>
    </row>
    <row r="4" spans="1:8" x14ac:dyDescent="0.15">
      <c r="A4" s="120"/>
      <c r="B4" s="121"/>
      <c r="C4" s="122"/>
      <c r="D4" s="123">
        <v>21942</v>
      </c>
      <c r="E4" s="124"/>
      <c r="F4" s="125">
        <v>39878</v>
      </c>
      <c r="G4" s="126"/>
      <c r="H4" s="127"/>
    </row>
    <row r="5" spans="1:8" x14ac:dyDescent="0.15">
      <c r="A5" s="108" t="s">
        <v>516</v>
      </c>
      <c r="B5" s="113"/>
      <c r="C5" s="114"/>
      <c r="D5" s="115">
        <v>280766</v>
      </c>
      <c r="E5" s="116"/>
      <c r="F5" s="117">
        <v>66496</v>
      </c>
      <c r="G5" s="118"/>
      <c r="H5" s="119"/>
    </row>
    <row r="6" spans="1:8" x14ac:dyDescent="0.15">
      <c r="A6" s="120"/>
      <c r="B6" s="121"/>
      <c r="C6" s="122"/>
      <c r="D6" s="123">
        <v>17933</v>
      </c>
      <c r="E6" s="124"/>
      <c r="F6" s="125">
        <v>36530</v>
      </c>
      <c r="G6" s="126"/>
      <c r="H6" s="127"/>
    </row>
    <row r="7" spans="1:8" x14ac:dyDescent="0.15">
      <c r="A7" s="108" t="s">
        <v>517</v>
      </c>
      <c r="B7" s="113"/>
      <c r="C7" s="114"/>
      <c r="D7" s="115">
        <v>601612</v>
      </c>
      <c r="E7" s="116"/>
      <c r="F7" s="117">
        <v>82748</v>
      </c>
      <c r="G7" s="118"/>
      <c r="H7" s="119"/>
    </row>
    <row r="8" spans="1:8" x14ac:dyDescent="0.15">
      <c r="A8" s="120"/>
      <c r="B8" s="121"/>
      <c r="C8" s="122"/>
      <c r="D8" s="123">
        <v>16546</v>
      </c>
      <c r="E8" s="124"/>
      <c r="F8" s="125">
        <v>44732</v>
      </c>
      <c r="G8" s="126"/>
      <c r="H8" s="127"/>
    </row>
    <row r="9" spans="1:8" x14ac:dyDescent="0.15">
      <c r="A9" s="108" t="s">
        <v>518</v>
      </c>
      <c r="B9" s="113"/>
      <c r="C9" s="114"/>
      <c r="D9" s="115">
        <v>269396</v>
      </c>
      <c r="E9" s="116"/>
      <c r="F9" s="117">
        <v>91837</v>
      </c>
      <c r="G9" s="118"/>
      <c r="H9" s="119"/>
    </row>
    <row r="10" spans="1:8" x14ac:dyDescent="0.15">
      <c r="A10" s="120"/>
      <c r="B10" s="121"/>
      <c r="C10" s="122"/>
      <c r="D10" s="123">
        <v>9517</v>
      </c>
      <c r="E10" s="124"/>
      <c r="F10" s="125">
        <v>54439</v>
      </c>
      <c r="G10" s="126"/>
      <c r="H10" s="127"/>
    </row>
    <row r="11" spans="1:8" x14ac:dyDescent="0.15">
      <c r="A11" s="108" t="s">
        <v>519</v>
      </c>
      <c r="B11" s="113"/>
      <c r="C11" s="114"/>
      <c r="D11" s="115">
        <v>276896</v>
      </c>
      <c r="E11" s="116"/>
      <c r="F11" s="117">
        <v>75972</v>
      </c>
      <c r="G11" s="118"/>
      <c r="H11" s="119"/>
    </row>
    <row r="12" spans="1:8" x14ac:dyDescent="0.15">
      <c r="A12" s="120"/>
      <c r="B12" s="121"/>
      <c r="C12" s="128"/>
      <c r="D12" s="123">
        <v>14008</v>
      </c>
      <c r="E12" s="124"/>
      <c r="F12" s="125">
        <v>40712</v>
      </c>
      <c r="G12" s="126"/>
      <c r="H12" s="127"/>
    </row>
    <row r="13" spans="1:8" x14ac:dyDescent="0.15">
      <c r="A13" s="108"/>
      <c r="B13" s="113"/>
      <c r="C13" s="129"/>
      <c r="D13" s="130">
        <v>347850</v>
      </c>
      <c r="E13" s="131"/>
      <c r="F13" s="132">
        <v>77590</v>
      </c>
      <c r="G13" s="133"/>
      <c r="H13" s="119"/>
    </row>
    <row r="14" spans="1:8" x14ac:dyDescent="0.15">
      <c r="A14" s="120"/>
      <c r="B14" s="121"/>
      <c r="C14" s="122"/>
      <c r="D14" s="123">
        <v>15989</v>
      </c>
      <c r="E14" s="124"/>
      <c r="F14" s="125">
        <v>43258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12.65</v>
      </c>
      <c r="C19" s="134">
        <f>ROUND(VALUE(SUBSTITUTE(実質収支比率等に係る経年分析!G$48,"▲","-")),2)</f>
        <v>4.3899999999999997</v>
      </c>
      <c r="D19" s="134">
        <f>ROUND(VALUE(SUBSTITUTE(実質収支比率等に係る経年分析!H$48,"▲","-")),2)</f>
        <v>9.34</v>
      </c>
      <c r="E19" s="134">
        <f>ROUND(VALUE(SUBSTITUTE(実質収支比率等に係る経年分析!I$48,"▲","-")),2)</f>
        <v>4.22</v>
      </c>
      <c r="F19" s="134">
        <f>ROUND(VALUE(SUBSTITUTE(実質収支比率等に係る経年分析!J$48,"▲","-")),2)</f>
        <v>8.23</v>
      </c>
    </row>
    <row r="20" spans="1:11" x14ac:dyDescent="0.15">
      <c r="A20" s="134" t="s">
        <v>42</v>
      </c>
      <c r="B20" s="134">
        <f>ROUND(VALUE(SUBSTITUTE(実質収支比率等に係る経年分析!F$47,"▲","-")),2)</f>
        <v>24.72</v>
      </c>
      <c r="C20" s="134">
        <f>ROUND(VALUE(SUBSTITUTE(実質収支比率等に係る経年分析!G$47,"▲","-")),2)</f>
        <v>32.99</v>
      </c>
      <c r="D20" s="134">
        <f>ROUND(VALUE(SUBSTITUTE(実質収支比率等に係る経年分析!H$47,"▲","-")),2)</f>
        <v>25.96</v>
      </c>
      <c r="E20" s="134">
        <f>ROUND(VALUE(SUBSTITUTE(実質収支比率等に係る経年分析!I$47,"▲","-")),2)</f>
        <v>15.36</v>
      </c>
      <c r="F20" s="134">
        <f>ROUND(VALUE(SUBSTITUTE(実質収支比率等に係る経年分析!J$47,"▲","-")),2)</f>
        <v>13.89</v>
      </c>
    </row>
    <row r="21" spans="1:11" x14ac:dyDescent="0.15">
      <c r="A21" s="134" t="s">
        <v>43</v>
      </c>
      <c r="B21" s="134">
        <f>IF(ISNUMBER(VALUE(SUBSTITUTE(実質収支比率等に係る経年分析!F$49,"▲","-"))),ROUND(VALUE(SUBSTITUTE(実質収支比率等に係る経年分析!F$49,"▲","-")),2),NA())</f>
        <v>14.27</v>
      </c>
      <c r="C21" s="134">
        <f>IF(ISNUMBER(VALUE(SUBSTITUTE(実質収支比率等に係る経年分析!G$49,"▲","-"))),ROUND(VALUE(SUBSTITUTE(実質収支比率等に係る経年分析!G$49,"▲","-")),2),NA())</f>
        <v>-13.77</v>
      </c>
      <c r="D21" s="134">
        <f>IF(ISNUMBER(VALUE(SUBSTITUTE(実質収支比率等に係る経年分析!H$49,"▲","-"))),ROUND(VALUE(SUBSTITUTE(実質収支比率等に係る経年分析!H$49,"▲","-")),2),NA())</f>
        <v>-5.49</v>
      </c>
      <c r="E21" s="134">
        <f>IF(ISNUMBER(VALUE(SUBSTITUTE(実質収支比率等に係る経年分析!I$49,"▲","-"))),ROUND(VALUE(SUBSTITUTE(実質収支比率等に係る経年分析!I$49,"▲","-")),2),NA())</f>
        <v>-25.1</v>
      </c>
      <c r="F21" s="134">
        <f>IF(ISNUMBER(VALUE(SUBSTITUTE(実質収支比率等に係る経年分析!J$49,"▲","-"))),ROUND(VALUE(SUBSTITUTE(実質収支比率等に係る経年分析!J$49,"▲","-")),2),NA())</f>
        <v>-1.37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2.37</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f>IF(ROUND(VALUE(SUBSTITUTE(連結実質赤字比率に係る赤字・黒字の構成分析!F$39,"▲", "-")), 2) &lt; 0, ABS(ROUND(VALUE(SUBSTITUTE(連結実質赤字比率に係る赤字・黒字の構成分析!F$39,"▲", "-")), 2)), NA())</f>
        <v>0.01</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有線放送電話事業特別会計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金武町下水道事業特別会計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2.41</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4.1500000000000004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8.1199999999999992</v>
      </c>
    </row>
    <row r="36" spans="1:16" x14ac:dyDescent="0.15">
      <c r="A36" s="135" t="str">
        <f>IF(連結実質赤字比率に係る赤字・黒字の構成分析!C$34="",NA(),連結実質赤字比率に係る赤字・黒字の構成分析!C$34)</f>
        <v>金武町水道事業会計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21.11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20.69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221</v>
      </c>
      <c r="E42" s="136"/>
      <c r="F42" s="136"/>
      <c r="G42" s="136">
        <f>'実質公債費比率（分子）の構造'!L$52</f>
        <v>244</v>
      </c>
      <c r="H42" s="136"/>
      <c r="I42" s="136"/>
      <c r="J42" s="136">
        <f>'実質公債費比率（分子）の構造'!M$52</f>
        <v>260</v>
      </c>
      <c r="K42" s="136"/>
      <c r="L42" s="136"/>
      <c r="M42" s="136">
        <f>'実質公債費比率（分子）の構造'!N$52</f>
        <v>278</v>
      </c>
      <c r="N42" s="136"/>
      <c r="O42" s="136"/>
      <c r="P42" s="136">
        <f>'実質公債費比率（分子）の構造'!O$52</f>
        <v>271</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1</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20</v>
      </c>
      <c r="C45" s="136"/>
      <c r="D45" s="136"/>
      <c r="E45" s="136">
        <f>'実質公債費比率（分子）の構造'!L$49</f>
        <v>20</v>
      </c>
      <c r="F45" s="136"/>
      <c r="G45" s="136"/>
      <c r="H45" s="136">
        <f>'実質公債費比率（分子）の構造'!M$49</f>
        <v>15</v>
      </c>
      <c r="I45" s="136"/>
      <c r="J45" s="136"/>
      <c r="K45" s="136">
        <f>'実質公債費比率（分子）の構造'!N$49</f>
        <v>15</v>
      </c>
      <c r="L45" s="136"/>
      <c r="M45" s="136"/>
      <c r="N45" s="136">
        <f>'実質公債費比率（分子）の構造'!O$49</f>
        <v>11</v>
      </c>
      <c r="O45" s="136"/>
      <c r="P45" s="136"/>
    </row>
    <row r="46" spans="1:16" x14ac:dyDescent="0.15">
      <c r="A46" s="136" t="s">
        <v>54</v>
      </c>
      <c r="B46" s="136">
        <f>'実質公債費比率（分子）の構造'!K$48</f>
        <v>24</v>
      </c>
      <c r="C46" s="136"/>
      <c r="D46" s="136"/>
      <c r="E46" s="136">
        <f>'実質公債費比率（分子）の構造'!L$48</f>
        <v>25</v>
      </c>
      <c r="F46" s="136"/>
      <c r="G46" s="136"/>
      <c r="H46" s="136">
        <f>'実質公債費比率（分子）の構造'!M$48</f>
        <v>25</v>
      </c>
      <c r="I46" s="136"/>
      <c r="J46" s="136"/>
      <c r="K46" s="136">
        <f>'実質公債費比率（分子）の構造'!N$48</f>
        <v>1</v>
      </c>
      <c r="L46" s="136"/>
      <c r="M46" s="136"/>
      <c r="N46" s="136">
        <f>'実質公債費比率（分子）の構造'!O$48</f>
        <v>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284</v>
      </c>
      <c r="C49" s="136"/>
      <c r="D49" s="136"/>
      <c r="E49" s="136">
        <f>'実質公債費比率（分子）の構造'!L$45</f>
        <v>291</v>
      </c>
      <c r="F49" s="136"/>
      <c r="G49" s="136"/>
      <c r="H49" s="136">
        <f>'実質公債費比率（分子）の構造'!M$45</f>
        <v>314</v>
      </c>
      <c r="I49" s="136"/>
      <c r="J49" s="136"/>
      <c r="K49" s="136">
        <f>'実質公債費比率（分子）の構造'!N$45</f>
        <v>413</v>
      </c>
      <c r="L49" s="136"/>
      <c r="M49" s="136"/>
      <c r="N49" s="136">
        <f>'実質公債費比率（分子）の構造'!O$45</f>
        <v>430</v>
      </c>
      <c r="O49" s="136"/>
      <c r="P49" s="136"/>
    </row>
    <row r="50" spans="1:16" x14ac:dyDescent="0.15">
      <c r="A50" s="136" t="s">
        <v>58</v>
      </c>
      <c r="B50" s="136" t="e">
        <f>NA()</f>
        <v>#N/A</v>
      </c>
      <c r="C50" s="136">
        <f>IF(ISNUMBER('実質公債費比率（分子）の構造'!K$53),'実質公債費比率（分子）の構造'!K$53,NA())</f>
        <v>107</v>
      </c>
      <c r="D50" s="136" t="e">
        <f>NA()</f>
        <v>#N/A</v>
      </c>
      <c r="E50" s="136" t="e">
        <f>NA()</f>
        <v>#N/A</v>
      </c>
      <c r="F50" s="136">
        <f>IF(ISNUMBER('実質公債費比率（分子）の構造'!L$53),'実質公債費比率（分子）の構造'!L$53,NA())</f>
        <v>92</v>
      </c>
      <c r="G50" s="136" t="e">
        <f>NA()</f>
        <v>#N/A</v>
      </c>
      <c r="H50" s="136" t="e">
        <f>NA()</f>
        <v>#N/A</v>
      </c>
      <c r="I50" s="136">
        <f>IF(ISNUMBER('実質公債費比率（分子）の構造'!M$53),'実質公債費比率（分子）の構造'!M$53,NA())</f>
        <v>94</v>
      </c>
      <c r="J50" s="136" t="e">
        <f>NA()</f>
        <v>#N/A</v>
      </c>
      <c r="K50" s="136" t="e">
        <f>NA()</f>
        <v>#N/A</v>
      </c>
      <c r="L50" s="136">
        <f>IF(ISNUMBER('実質公債費比率（分子）の構造'!N$53),'実質公債費比率（分子）の構造'!N$53,NA())</f>
        <v>151</v>
      </c>
      <c r="M50" s="136" t="e">
        <f>NA()</f>
        <v>#N/A</v>
      </c>
      <c r="N50" s="136" t="e">
        <f>NA()</f>
        <v>#N/A</v>
      </c>
      <c r="O50" s="136">
        <f>IF(ISNUMBER('実質公債費比率（分子）の構造'!O$53),'実質公債費比率（分子）の構造'!O$53,NA())</f>
        <v>172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2766</v>
      </c>
      <c r="E56" s="135"/>
      <c r="F56" s="135"/>
      <c r="G56" s="135">
        <f>'将来負担比率（分子）の構造'!J$51</f>
        <v>3087</v>
      </c>
      <c r="H56" s="135"/>
      <c r="I56" s="135"/>
      <c r="J56" s="135">
        <f>'将来負担比率（分子）の構造'!K$51</f>
        <v>3101</v>
      </c>
      <c r="K56" s="135"/>
      <c r="L56" s="135"/>
      <c r="M56" s="135">
        <f>'将来負担比率（分子）の構造'!L$51</f>
        <v>3099</v>
      </c>
      <c r="N56" s="135"/>
      <c r="O56" s="135"/>
      <c r="P56" s="135">
        <f>'将来負担比率（分子）の構造'!M$51</f>
        <v>3076</v>
      </c>
    </row>
    <row r="57" spans="1:16" x14ac:dyDescent="0.15">
      <c r="A57" s="135" t="s">
        <v>34</v>
      </c>
      <c r="B57" s="135"/>
      <c r="C57" s="135"/>
      <c r="D57" s="135">
        <f>'将来負担比率（分子）の構造'!I$50</f>
        <v>133</v>
      </c>
      <c r="E57" s="135"/>
      <c r="F57" s="135"/>
      <c r="G57" s="135">
        <f>'将来負担比率（分子）の構造'!J$50</f>
        <v>174</v>
      </c>
      <c r="H57" s="135"/>
      <c r="I57" s="135"/>
      <c r="J57" s="135">
        <f>'将来負担比率（分子）の構造'!K$50</f>
        <v>150</v>
      </c>
      <c r="K57" s="135"/>
      <c r="L57" s="135"/>
      <c r="M57" s="135">
        <f>'将来負担比率（分子）の構造'!L$50</f>
        <v>126</v>
      </c>
      <c r="N57" s="135"/>
      <c r="O57" s="135"/>
      <c r="P57" s="135">
        <f>'将来負担比率（分子）の構造'!M$50</f>
        <v>91</v>
      </c>
    </row>
    <row r="58" spans="1:16" x14ac:dyDescent="0.15">
      <c r="A58" s="135" t="s">
        <v>33</v>
      </c>
      <c r="B58" s="135"/>
      <c r="C58" s="135"/>
      <c r="D58" s="135">
        <f>'将来負担比率（分子）の構造'!I$49</f>
        <v>2282</v>
      </c>
      <c r="E58" s="135"/>
      <c r="F58" s="135"/>
      <c r="G58" s="135">
        <f>'将来負担比率（分子）の構造'!J$49</f>
        <v>2542</v>
      </c>
      <c r="H58" s="135"/>
      <c r="I58" s="135"/>
      <c r="J58" s="135">
        <f>'将来負担比率（分子）の構造'!K$49</f>
        <v>2391</v>
      </c>
      <c r="K58" s="135"/>
      <c r="L58" s="135"/>
      <c r="M58" s="135">
        <f>'将来負担比率（分子）の構造'!L$49</f>
        <v>2472</v>
      </c>
      <c r="N58" s="135"/>
      <c r="O58" s="135"/>
      <c r="P58" s="135">
        <f>'将来負担比率（分子）の構造'!M$49</f>
        <v>2230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592</v>
      </c>
      <c r="C62" s="135"/>
      <c r="D62" s="135"/>
      <c r="E62" s="135">
        <f>'将来負担比率（分子）の構造'!J$45</f>
        <v>571</v>
      </c>
      <c r="F62" s="135"/>
      <c r="G62" s="135"/>
      <c r="H62" s="135">
        <f>'将来負担比率（分子）の構造'!K$45</f>
        <v>561</v>
      </c>
      <c r="I62" s="135"/>
      <c r="J62" s="135"/>
      <c r="K62" s="135">
        <f>'将来負担比率（分子）の構造'!L$45</f>
        <v>446</v>
      </c>
      <c r="L62" s="135"/>
      <c r="M62" s="135"/>
      <c r="N62" s="135">
        <f>'将来負担比率（分子）の構造'!M$45</f>
        <v>192</v>
      </c>
      <c r="O62" s="135"/>
      <c r="P62" s="135"/>
    </row>
    <row r="63" spans="1:16" x14ac:dyDescent="0.15">
      <c r="A63" s="135" t="s">
        <v>27</v>
      </c>
      <c r="B63" s="135">
        <f>'将来負担比率（分子）の構造'!I$44</f>
        <v>84</v>
      </c>
      <c r="C63" s="135"/>
      <c r="D63" s="135"/>
      <c r="E63" s="135">
        <f>'将来負担比率（分子）の構造'!J$44</f>
        <v>62</v>
      </c>
      <c r="F63" s="135"/>
      <c r="G63" s="135"/>
      <c r="H63" s="135">
        <f>'将来負担比率（分子）の構造'!K$44</f>
        <v>46</v>
      </c>
      <c r="I63" s="135"/>
      <c r="J63" s="135"/>
      <c r="K63" s="135">
        <f>'将来負担比率（分子）の構造'!L$44</f>
        <v>78</v>
      </c>
      <c r="L63" s="135"/>
      <c r="M63" s="135"/>
      <c r="N63" s="135">
        <f>'将来負担比率（分子）の構造'!M$44</f>
        <v>172</v>
      </c>
      <c r="O63" s="135"/>
      <c r="P63" s="135"/>
    </row>
    <row r="64" spans="1:16" x14ac:dyDescent="0.15">
      <c r="A64" s="135" t="s">
        <v>26</v>
      </c>
      <c r="B64" s="135">
        <f>'将来負担比率（分子）の構造'!I$43</f>
        <v>389</v>
      </c>
      <c r="C64" s="135"/>
      <c r="D64" s="135"/>
      <c r="E64" s="135">
        <f>'将来負担比率（分子）の構造'!J$43</f>
        <v>365</v>
      </c>
      <c r="F64" s="135"/>
      <c r="G64" s="135"/>
      <c r="H64" s="135">
        <f>'将来負担比率（分子）の構造'!K$43</f>
        <v>341</v>
      </c>
      <c r="I64" s="135"/>
      <c r="J64" s="135"/>
      <c r="K64" s="135">
        <f>'将来負担比率（分子）の構造'!L$43</f>
        <v>316</v>
      </c>
      <c r="L64" s="135"/>
      <c r="M64" s="135"/>
      <c r="N64" s="135">
        <f>'将来負担比率（分子）の構造'!M$43</f>
        <v>290</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4566</v>
      </c>
      <c r="C66" s="135"/>
      <c r="D66" s="135"/>
      <c r="E66" s="135">
        <f>'将来負担比率（分子）の構造'!J$41</f>
        <v>4672</v>
      </c>
      <c r="F66" s="135"/>
      <c r="G66" s="135"/>
      <c r="H66" s="135">
        <f>'将来負担比率（分子）の構造'!K$41</f>
        <v>4756</v>
      </c>
      <c r="I66" s="135"/>
      <c r="J66" s="135"/>
      <c r="K66" s="135">
        <f>'将来負担比率（分子）の構造'!L$41</f>
        <v>4620</v>
      </c>
      <c r="L66" s="135"/>
      <c r="M66" s="135"/>
      <c r="N66" s="135">
        <f>'将来負担比率（分子）の構造'!M$41</f>
        <v>4443</v>
      </c>
      <c r="O66" s="135"/>
      <c r="P66" s="135"/>
    </row>
    <row r="67" spans="1:16" x14ac:dyDescent="0.15">
      <c r="A67" s="135" t="s">
        <v>62</v>
      </c>
      <c r="B67" s="135" t="e">
        <f>NA()</f>
        <v>#N/A</v>
      </c>
      <c r="C67" s="135">
        <f>IF(ISNUMBER('将来負担比率（分子）の構造'!I$52), IF('将来負担比率（分子）の構造'!I$52 &lt; 0, 0, '将来負担比率（分子）の構造'!I$52), NA())</f>
        <v>452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62</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1108357</v>
      </c>
      <c r="S5" s="669"/>
      <c r="T5" s="669"/>
      <c r="U5" s="669"/>
      <c r="V5" s="669"/>
      <c r="W5" s="669"/>
      <c r="X5" s="669"/>
      <c r="Y5" s="716"/>
      <c r="Z5" s="729">
        <v>9.8000000000000007</v>
      </c>
      <c r="AA5" s="729"/>
      <c r="AB5" s="729"/>
      <c r="AC5" s="729"/>
      <c r="AD5" s="730">
        <v>1108357</v>
      </c>
      <c r="AE5" s="730"/>
      <c r="AF5" s="730"/>
      <c r="AG5" s="730"/>
      <c r="AH5" s="730"/>
      <c r="AI5" s="730"/>
      <c r="AJ5" s="730"/>
      <c r="AK5" s="730"/>
      <c r="AL5" s="717">
        <v>22.6</v>
      </c>
      <c r="AM5" s="686"/>
      <c r="AN5" s="686"/>
      <c r="AO5" s="718"/>
      <c r="AP5" s="705" t="s">
        <v>203</v>
      </c>
      <c r="AQ5" s="706"/>
      <c r="AR5" s="706"/>
      <c r="AS5" s="706"/>
      <c r="AT5" s="706"/>
      <c r="AU5" s="706"/>
      <c r="AV5" s="706"/>
      <c r="AW5" s="706"/>
      <c r="AX5" s="706"/>
      <c r="AY5" s="706"/>
      <c r="AZ5" s="706"/>
      <c r="BA5" s="706"/>
      <c r="BB5" s="706"/>
      <c r="BC5" s="706"/>
      <c r="BD5" s="706"/>
      <c r="BE5" s="706"/>
      <c r="BF5" s="707"/>
      <c r="BG5" s="618">
        <v>1108357</v>
      </c>
      <c r="BH5" s="619"/>
      <c r="BI5" s="619"/>
      <c r="BJ5" s="619"/>
      <c r="BK5" s="619"/>
      <c r="BL5" s="619"/>
      <c r="BM5" s="619"/>
      <c r="BN5" s="620"/>
      <c r="BO5" s="671">
        <v>100</v>
      </c>
      <c r="BP5" s="671"/>
      <c r="BQ5" s="671"/>
      <c r="BR5" s="671"/>
      <c r="BS5" s="672" t="s">
        <v>204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196</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40680</v>
      </c>
      <c r="S6" s="619"/>
      <c r="T6" s="619"/>
      <c r="U6" s="619"/>
      <c r="V6" s="619"/>
      <c r="W6" s="619"/>
      <c r="X6" s="619"/>
      <c r="Y6" s="620"/>
      <c r="Z6" s="671">
        <v>0.4</v>
      </c>
      <c r="AA6" s="671"/>
      <c r="AB6" s="671"/>
      <c r="AC6" s="671"/>
      <c r="AD6" s="672">
        <v>40680</v>
      </c>
      <c r="AE6" s="672"/>
      <c r="AF6" s="672"/>
      <c r="AG6" s="672"/>
      <c r="AH6" s="672"/>
      <c r="AI6" s="672"/>
      <c r="AJ6" s="672"/>
      <c r="AK6" s="672"/>
      <c r="AL6" s="641">
        <v>0.8</v>
      </c>
      <c r="AM6" s="673"/>
      <c r="AN6" s="673"/>
      <c r="AO6" s="674"/>
      <c r="AP6" s="615" t="s">
        <v>209</v>
      </c>
      <c r="AQ6" s="616"/>
      <c r="AR6" s="616"/>
      <c r="AS6" s="616"/>
      <c r="AT6" s="616"/>
      <c r="AU6" s="616"/>
      <c r="AV6" s="616"/>
      <c r="AW6" s="616"/>
      <c r="AX6" s="616"/>
      <c r="AY6" s="616"/>
      <c r="AZ6" s="616"/>
      <c r="BA6" s="616"/>
      <c r="BB6" s="616"/>
      <c r="BC6" s="616"/>
      <c r="BD6" s="616"/>
      <c r="BE6" s="616"/>
      <c r="BF6" s="617"/>
      <c r="BG6" s="618">
        <v>1108357</v>
      </c>
      <c r="BH6" s="619"/>
      <c r="BI6" s="619"/>
      <c r="BJ6" s="619"/>
      <c r="BK6" s="619"/>
      <c r="BL6" s="619"/>
      <c r="BM6" s="619"/>
      <c r="BN6" s="620"/>
      <c r="BO6" s="671">
        <v>100</v>
      </c>
      <c r="BP6" s="671"/>
      <c r="BQ6" s="671"/>
      <c r="BR6" s="671"/>
      <c r="BS6" s="672" t="s">
        <v>204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142933</v>
      </c>
      <c r="CS6" s="619"/>
      <c r="CT6" s="619"/>
      <c r="CU6" s="619"/>
      <c r="CV6" s="619"/>
      <c r="CW6" s="619"/>
      <c r="CX6" s="619"/>
      <c r="CY6" s="620"/>
      <c r="CZ6" s="671">
        <v>1.3</v>
      </c>
      <c r="DA6" s="671"/>
      <c r="DB6" s="671"/>
      <c r="DC6" s="671"/>
      <c r="DD6" s="624" t="s">
        <v>204</v>
      </c>
      <c r="DE6" s="619"/>
      <c r="DF6" s="619"/>
      <c r="DG6" s="619"/>
      <c r="DH6" s="619"/>
      <c r="DI6" s="619"/>
      <c r="DJ6" s="619"/>
      <c r="DK6" s="619"/>
      <c r="DL6" s="619"/>
      <c r="DM6" s="619"/>
      <c r="DN6" s="619"/>
      <c r="DO6" s="619"/>
      <c r="DP6" s="620"/>
      <c r="DQ6" s="624">
        <v>142933</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1326</v>
      </c>
      <c r="S7" s="619"/>
      <c r="T7" s="619"/>
      <c r="U7" s="619"/>
      <c r="V7" s="619"/>
      <c r="W7" s="619"/>
      <c r="X7" s="619"/>
      <c r="Y7" s="620"/>
      <c r="Z7" s="671">
        <v>0</v>
      </c>
      <c r="AA7" s="671"/>
      <c r="AB7" s="671"/>
      <c r="AC7" s="671"/>
      <c r="AD7" s="672">
        <v>1326</v>
      </c>
      <c r="AE7" s="672"/>
      <c r="AF7" s="672"/>
      <c r="AG7" s="672"/>
      <c r="AH7" s="672"/>
      <c r="AI7" s="672"/>
      <c r="AJ7" s="672"/>
      <c r="AK7" s="672"/>
      <c r="AL7" s="641">
        <v>0</v>
      </c>
      <c r="AM7" s="673"/>
      <c r="AN7" s="673"/>
      <c r="AO7" s="674"/>
      <c r="AP7" s="615" t="s">
        <v>212</v>
      </c>
      <c r="AQ7" s="616"/>
      <c r="AR7" s="616"/>
      <c r="AS7" s="616"/>
      <c r="AT7" s="616"/>
      <c r="AU7" s="616"/>
      <c r="AV7" s="616"/>
      <c r="AW7" s="616"/>
      <c r="AX7" s="616"/>
      <c r="AY7" s="616"/>
      <c r="AZ7" s="616"/>
      <c r="BA7" s="616"/>
      <c r="BB7" s="616"/>
      <c r="BC7" s="616"/>
      <c r="BD7" s="616"/>
      <c r="BE7" s="616"/>
      <c r="BF7" s="617"/>
      <c r="BG7" s="618">
        <v>353799</v>
      </c>
      <c r="BH7" s="619"/>
      <c r="BI7" s="619"/>
      <c r="BJ7" s="619"/>
      <c r="BK7" s="619"/>
      <c r="BL7" s="619"/>
      <c r="BM7" s="619"/>
      <c r="BN7" s="620"/>
      <c r="BO7" s="671">
        <v>31.9</v>
      </c>
      <c r="BP7" s="671"/>
      <c r="BQ7" s="671"/>
      <c r="BR7" s="671"/>
      <c r="BS7" s="672" t="s">
        <v>204</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2277673</v>
      </c>
      <c r="CS7" s="619"/>
      <c r="CT7" s="619"/>
      <c r="CU7" s="619"/>
      <c r="CV7" s="619"/>
      <c r="CW7" s="619"/>
      <c r="CX7" s="619"/>
      <c r="CY7" s="620"/>
      <c r="CZ7" s="671">
        <v>21.4</v>
      </c>
      <c r="DA7" s="671"/>
      <c r="DB7" s="671"/>
      <c r="DC7" s="671"/>
      <c r="DD7" s="624">
        <v>139269</v>
      </c>
      <c r="DE7" s="619"/>
      <c r="DF7" s="619"/>
      <c r="DG7" s="619"/>
      <c r="DH7" s="619"/>
      <c r="DI7" s="619"/>
      <c r="DJ7" s="619"/>
      <c r="DK7" s="619"/>
      <c r="DL7" s="619"/>
      <c r="DM7" s="619"/>
      <c r="DN7" s="619"/>
      <c r="DO7" s="619"/>
      <c r="DP7" s="620"/>
      <c r="DQ7" s="624">
        <v>1048560</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2659</v>
      </c>
      <c r="S8" s="619"/>
      <c r="T8" s="619"/>
      <c r="U8" s="619"/>
      <c r="V8" s="619"/>
      <c r="W8" s="619"/>
      <c r="X8" s="619"/>
      <c r="Y8" s="620"/>
      <c r="Z8" s="671">
        <v>0</v>
      </c>
      <c r="AA8" s="671"/>
      <c r="AB8" s="671"/>
      <c r="AC8" s="671"/>
      <c r="AD8" s="672">
        <v>2659</v>
      </c>
      <c r="AE8" s="672"/>
      <c r="AF8" s="672"/>
      <c r="AG8" s="672"/>
      <c r="AH8" s="672"/>
      <c r="AI8" s="672"/>
      <c r="AJ8" s="672"/>
      <c r="AK8" s="672"/>
      <c r="AL8" s="641">
        <v>0.1</v>
      </c>
      <c r="AM8" s="673"/>
      <c r="AN8" s="673"/>
      <c r="AO8" s="674"/>
      <c r="AP8" s="615" t="s">
        <v>215</v>
      </c>
      <c r="AQ8" s="616"/>
      <c r="AR8" s="616"/>
      <c r="AS8" s="616"/>
      <c r="AT8" s="616"/>
      <c r="AU8" s="616"/>
      <c r="AV8" s="616"/>
      <c r="AW8" s="616"/>
      <c r="AX8" s="616"/>
      <c r="AY8" s="616"/>
      <c r="AZ8" s="616"/>
      <c r="BA8" s="616"/>
      <c r="BB8" s="616"/>
      <c r="BC8" s="616"/>
      <c r="BD8" s="616"/>
      <c r="BE8" s="616"/>
      <c r="BF8" s="617"/>
      <c r="BG8" s="618">
        <v>16710</v>
      </c>
      <c r="BH8" s="619"/>
      <c r="BI8" s="619"/>
      <c r="BJ8" s="619"/>
      <c r="BK8" s="619"/>
      <c r="BL8" s="619"/>
      <c r="BM8" s="619"/>
      <c r="BN8" s="620"/>
      <c r="BO8" s="671">
        <v>1.5</v>
      </c>
      <c r="BP8" s="671"/>
      <c r="BQ8" s="671"/>
      <c r="BR8" s="671"/>
      <c r="BS8" s="624" t="s">
        <v>107</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2323433</v>
      </c>
      <c r="CS8" s="619"/>
      <c r="CT8" s="619"/>
      <c r="CU8" s="619"/>
      <c r="CV8" s="619"/>
      <c r="CW8" s="619"/>
      <c r="CX8" s="619"/>
      <c r="CY8" s="620"/>
      <c r="CZ8" s="671">
        <v>21.8</v>
      </c>
      <c r="DA8" s="671"/>
      <c r="DB8" s="671"/>
      <c r="DC8" s="671"/>
      <c r="DD8" s="624">
        <v>52430</v>
      </c>
      <c r="DE8" s="619"/>
      <c r="DF8" s="619"/>
      <c r="DG8" s="619"/>
      <c r="DH8" s="619"/>
      <c r="DI8" s="619"/>
      <c r="DJ8" s="619"/>
      <c r="DK8" s="619"/>
      <c r="DL8" s="619"/>
      <c r="DM8" s="619"/>
      <c r="DN8" s="619"/>
      <c r="DO8" s="619"/>
      <c r="DP8" s="620"/>
      <c r="DQ8" s="624">
        <v>1418377</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2141</v>
      </c>
      <c r="S9" s="619"/>
      <c r="T9" s="619"/>
      <c r="U9" s="619"/>
      <c r="V9" s="619"/>
      <c r="W9" s="619"/>
      <c r="X9" s="619"/>
      <c r="Y9" s="620"/>
      <c r="Z9" s="671">
        <v>0</v>
      </c>
      <c r="AA9" s="671"/>
      <c r="AB9" s="671"/>
      <c r="AC9" s="671"/>
      <c r="AD9" s="672">
        <v>2141</v>
      </c>
      <c r="AE9" s="672"/>
      <c r="AF9" s="672"/>
      <c r="AG9" s="672"/>
      <c r="AH9" s="672"/>
      <c r="AI9" s="672"/>
      <c r="AJ9" s="672"/>
      <c r="AK9" s="672"/>
      <c r="AL9" s="641">
        <v>0</v>
      </c>
      <c r="AM9" s="673"/>
      <c r="AN9" s="673"/>
      <c r="AO9" s="674"/>
      <c r="AP9" s="615" t="s">
        <v>218</v>
      </c>
      <c r="AQ9" s="616"/>
      <c r="AR9" s="616"/>
      <c r="AS9" s="616"/>
      <c r="AT9" s="616"/>
      <c r="AU9" s="616"/>
      <c r="AV9" s="616"/>
      <c r="AW9" s="616"/>
      <c r="AX9" s="616"/>
      <c r="AY9" s="616"/>
      <c r="AZ9" s="616"/>
      <c r="BA9" s="616"/>
      <c r="BB9" s="616"/>
      <c r="BC9" s="616"/>
      <c r="BD9" s="616"/>
      <c r="BE9" s="616"/>
      <c r="BF9" s="617"/>
      <c r="BG9" s="618">
        <v>305992</v>
      </c>
      <c r="BH9" s="619"/>
      <c r="BI9" s="619"/>
      <c r="BJ9" s="619"/>
      <c r="BK9" s="619"/>
      <c r="BL9" s="619"/>
      <c r="BM9" s="619"/>
      <c r="BN9" s="620"/>
      <c r="BO9" s="671">
        <v>27.6</v>
      </c>
      <c r="BP9" s="671"/>
      <c r="BQ9" s="671"/>
      <c r="BR9" s="671"/>
      <c r="BS9" s="624" t="s">
        <v>107</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430612</v>
      </c>
      <c r="CS9" s="619"/>
      <c r="CT9" s="619"/>
      <c r="CU9" s="619"/>
      <c r="CV9" s="619"/>
      <c r="CW9" s="619"/>
      <c r="CX9" s="619"/>
      <c r="CY9" s="620"/>
      <c r="CZ9" s="671">
        <v>4</v>
      </c>
      <c r="DA9" s="671"/>
      <c r="DB9" s="671"/>
      <c r="DC9" s="671"/>
      <c r="DD9" s="624">
        <v>5460</v>
      </c>
      <c r="DE9" s="619"/>
      <c r="DF9" s="619"/>
      <c r="DG9" s="619"/>
      <c r="DH9" s="619"/>
      <c r="DI9" s="619"/>
      <c r="DJ9" s="619"/>
      <c r="DK9" s="619"/>
      <c r="DL9" s="619"/>
      <c r="DM9" s="619"/>
      <c r="DN9" s="619"/>
      <c r="DO9" s="619"/>
      <c r="DP9" s="620"/>
      <c r="DQ9" s="624">
        <v>371347</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174025</v>
      </c>
      <c r="S10" s="619"/>
      <c r="T10" s="619"/>
      <c r="U10" s="619"/>
      <c r="V10" s="619"/>
      <c r="W10" s="619"/>
      <c r="X10" s="619"/>
      <c r="Y10" s="620"/>
      <c r="Z10" s="671">
        <v>1.5</v>
      </c>
      <c r="AA10" s="671"/>
      <c r="AB10" s="671"/>
      <c r="AC10" s="671"/>
      <c r="AD10" s="672">
        <v>174025</v>
      </c>
      <c r="AE10" s="672"/>
      <c r="AF10" s="672"/>
      <c r="AG10" s="672"/>
      <c r="AH10" s="672"/>
      <c r="AI10" s="672"/>
      <c r="AJ10" s="672"/>
      <c r="AK10" s="672"/>
      <c r="AL10" s="641">
        <v>3.5</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18200</v>
      </c>
      <c r="BH10" s="619"/>
      <c r="BI10" s="619"/>
      <c r="BJ10" s="619"/>
      <c r="BK10" s="619"/>
      <c r="BL10" s="619"/>
      <c r="BM10" s="619"/>
      <c r="BN10" s="620"/>
      <c r="BO10" s="671">
        <v>1.6</v>
      </c>
      <c r="BP10" s="671"/>
      <c r="BQ10" s="671"/>
      <c r="BR10" s="671"/>
      <c r="BS10" s="624" t="s">
        <v>107</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39057</v>
      </c>
      <c r="CS10" s="619"/>
      <c r="CT10" s="619"/>
      <c r="CU10" s="619"/>
      <c r="CV10" s="619"/>
      <c r="CW10" s="619"/>
      <c r="CX10" s="619"/>
      <c r="CY10" s="620"/>
      <c r="CZ10" s="671">
        <v>0.4</v>
      </c>
      <c r="DA10" s="671"/>
      <c r="DB10" s="671"/>
      <c r="DC10" s="671"/>
      <c r="DD10" s="624" t="s">
        <v>107</v>
      </c>
      <c r="DE10" s="619"/>
      <c r="DF10" s="619"/>
      <c r="DG10" s="619"/>
      <c r="DH10" s="619"/>
      <c r="DI10" s="619"/>
      <c r="DJ10" s="619"/>
      <c r="DK10" s="619"/>
      <c r="DL10" s="619"/>
      <c r="DM10" s="619"/>
      <c r="DN10" s="619"/>
      <c r="DO10" s="619"/>
      <c r="DP10" s="620"/>
      <c r="DQ10" s="624">
        <v>8490</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12897</v>
      </c>
      <c r="BH11" s="619"/>
      <c r="BI11" s="619"/>
      <c r="BJ11" s="619"/>
      <c r="BK11" s="619"/>
      <c r="BL11" s="619"/>
      <c r="BM11" s="619"/>
      <c r="BN11" s="620"/>
      <c r="BO11" s="671">
        <v>1.2</v>
      </c>
      <c r="BP11" s="671"/>
      <c r="BQ11" s="671"/>
      <c r="BR11" s="671"/>
      <c r="BS11" s="624" t="s">
        <v>107</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1032298</v>
      </c>
      <c r="CS11" s="619"/>
      <c r="CT11" s="619"/>
      <c r="CU11" s="619"/>
      <c r="CV11" s="619"/>
      <c r="CW11" s="619"/>
      <c r="CX11" s="619"/>
      <c r="CY11" s="620"/>
      <c r="CZ11" s="671">
        <v>9.6999999999999993</v>
      </c>
      <c r="DA11" s="671"/>
      <c r="DB11" s="671"/>
      <c r="DC11" s="671"/>
      <c r="DD11" s="624">
        <v>599436</v>
      </c>
      <c r="DE11" s="619"/>
      <c r="DF11" s="619"/>
      <c r="DG11" s="619"/>
      <c r="DH11" s="619"/>
      <c r="DI11" s="619"/>
      <c r="DJ11" s="619"/>
      <c r="DK11" s="619"/>
      <c r="DL11" s="619"/>
      <c r="DM11" s="619"/>
      <c r="DN11" s="619"/>
      <c r="DO11" s="619"/>
      <c r="DP11" s="620"/>
      <c r="DQ11" s="624">
        <v>420265</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664672</v>
      </c>
      <c r="BH12" s="619"/>
      <c r="BI12" s="619"/>
      <c r="BJ12" s="619"/>
      <c r="BK12" s="619"/>
      <c r="BL12" s="619"/>
      <c r="BM12" s="619"/>
      <c r="BN12" s="620"/>
      <c r="BO12" s="671">
        <v>60</v>
      </c>
      <c r="BP12" s="671"/>
      <c r="BQ12" s="671"/>
      <c r="BR12" s="671"/>
      <c r="BS12" s="624" t="s">
        <v>107</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99879</v>
      </c>
      <c r="CS12" s="619"/>
      <c r="CT12" s="619"/>
      <c r="CU12" s="619"/>
      <c r="CV12" s="619"/>
      <c r="CW12" s="619"/>
      <c r="CX12" s="619"/>
      <c r="CY12" s="620"/>
      <c r="CZ12" s="671">
        <v>0.9</v>
      </c>
      <c r="DA12" s="671"/>
      <c r="DB12" s="671"/>
      <c r="DC12" s="671"/>
      <c r="DD12" s="624">
        <v>3672</v>
      </c>
      <c r="DE12" s="619"/>
      <c r="DF12" s="619"/>
      <c r="DG12" s="619"/>
      <c r="DH12" s="619"/>
      <c r="DI12" s="619"/>
      <c r="DJ12" s="619"/>
      <c r="DK12" s="619"/>
      <c r="DL12" s="619"/>
      <c r="DM12" s="619"/>
      <c r="DN12" s="619"/>
      <c r="DO12" s="619"/>
      <c r="DP12" s="620"/>
      <c r="DQ12" s="624">
        <v>44919</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6205</v>
      </c>
      <c r="S13" s="619"/>
      <c r="T13" s="619"/>
      <c r="U13" s="619"/>
      <c r="V13" s="619"/>
      <c r="W13" s="619"/>
      <c r="X13" s="619"/>
      <c r="Y13" s="620"/>
      <c r="Z13" s="671">
        <v>0.1</v>
      </c>
      <c r="AA13" s="671"/>
      <c r="AB13" s="671"/>
      <c r="AC13" s="671"/>
      <c r="AD13" s="672">
        <v>6205</v>
      </c>
      <c r="AE13" s="672"/>
      <c r="AF13" s="672"/>
      <c r="AG13" s="672"/>
      <c r="AH13" s="672"/>
      <c r="AI13" s="672"/>
      <c r="AJ13" s="672"/>
      <c r="AK13" s="672"/>
      <c r="AL13" s="641">
        <v>0.1</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664288</v>
      </c>
      <c r="BH13" s="619"/>
      <c r="BI13" s="619"/>
      <c r="BJ13" s="619"/>
      <c r="BK13" s="619"/>
      <c r="BL13" s="619"/>
      <c r="BM13" s="619"/>
      <c r="BN13" s="620"/>
      <c r="BO13" s="671">
        <v>59.9</v>
      </c>
      <c r="BP13" s="671"/>
      <c r="BQ13" s="671"/>
      <c r="BR13" s="671"/>
      <c r="BS13" s="624" t="s">
        <v>107</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677813</v>
      </c>
      <c r="CS13" s="619"/>
      <c r="CT13" s="619"/>
      <c r="CU13" s="619"/>
      <c r="CV13" s="619"/>
      <c r="CW13" s="619"/>
      <c r="CX13" s="619"/>
      <c r="CY13" s="620"/>
      <c r="CZ13" s="671">
        <v>6.4</v>
      </c>
      <c r="DA13" s="671"/>
      <c r="DB13" s="671"/>
      <c r="DC13" s="671"/>
      <c r="DD13" s="624">
        <v>468763</v>
      </c>
      <c r="DE13" s="619"/>
      <c r="DF13" s="619"/>
      <c r="DG13" s="619"/>
      <c r="DH13" s="619"/>
      <c r="DI13" s="619"/>
      <c r="DJ13" s="619"/>
      <c r="DK13" s="619"/>
      <c r="DL13" s="619"/>
      <c r="DM13" s="619"/>
      <c r="DN13" s="619"/>
      <c r="DO13" s="619"/>
      <c r="DP13" s="620"/>
      <c r="DQ13" s="624">
        <v>434118</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30824</v>
      </c>
      <c r="BH14" s="619"/>
      <c r="BI14" s="619"/>
      <c r="BJ14" s="619"/>
      <c r="BK14" s="619"/>
      <c r="BL14" s="619"/>
      <c r="BM14" s="619"/>
      <c r="BN14" s="620"/>
      <c r="BO14" s="671">
        <v>2.8</v>
      </c>
      <c r="BP14" s="671"/>
      <c r="BQ14" s="671"/>
      <c r="BR14" s="671"/>
      <c r="BS14" s="624" t="s">
        <v>107</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205762</v>
      </c>
      <c r="CS14" s="619"/>
      <c r="CT14" s="619"/>
      <c r="CU14" s="619"/>
      <c r="CV14" s="619"/>
      <c r="CW14" s="619"/>
      <c r="CX14" s="619"/>
      <c r="CY14" s="620"/>
      <c r="CZ14" s="671">
        <v>1.9</v>
      </c>
      <c r="DA14" s="671"/>
      <c r="DB14" s="671"/>
      <c r="DC14" s="671"/>
      <c r="DD14" s="624" t="s">
        <v>107</v>
      </c>
      <c r="DE14" s="619"/>
      <c r="DF14" s="619"/>
      <c r="DG14" s="619"/>
      <c r="DH14" s="619"/>
      <c r="DI14" s="619"/>
      <c r="DJ14" s="619"/>
      <c r="DK14" s="619"/>
      <c r="DL14" s="619"/>
      <c r="DM14" s="619"/>
      <c r="DN14" s="619"/>
      <c r="DO14" s="619"/>
      <c r="DP14" s="620"/>
      <c r="DQ14" s="624">
        <v>205762</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2957</v>
      </c>
      <c r="S15" s="619"/>
      <c r="T15" s="619"/>
      <c r="U15" s="619"/>
      <c r="V15" s="619"/>
      <c r="W15" s="619"/>
      <c r="X15" s="619"/>
      <c r="Y15" s="620"/>
      <c r="Z15" s="671">
        <v>0</v>
      </c>
      <c r="AA15" s="671"/>
      <c r="AB15" s="671"/>
      <c r="AC15" s="671"/>
      <c r="AD15" s="672">
        <v>2957</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59062</v>
      </c>
      <c r="BH15" s="619"/>
      <c r="BI15" s="619"/>
      <c r="BJ15" s="619"/>
      <c r="BK15" s="619"/>
      <c r="BL15" s="619"/>
      <c r="BM15" s="619"/>
      <c r="BN15" s="620"/>
      <c r="BO15" s="671">
        <v>5.3</v>
      </c>
      <c r="BP15" s="671"/>
      <c r="BQ15" s="671"/>
      <c r="BR15" s="671"/>
      <c r="BS15" s="624" t="s">
        <v>107</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2986480</v>
      </c>
      <c r="CS15" s="619"/>
      <c r="CT15" s="619"/>
      <c r="CU15" s="619"/>
      <c r="CV15" s="619"/>
      <c r="CW15" s="619"/>
      <c r="CX15" s="619"/>
      <c r="CY15" s="620"/>
      <c r="CZ15" s="671">
        <v>28.1</v>
      </c>
      <c r="DA15" s="671"/>
      <c r="DB15" s="671"/>
      <c r="DC15" s="671"/>
      <c r="DD15" s="624">
        <v>1913890</v>
      </c>
      <c r="DE15" s="619"/>
      <c r="DF15" s="619"/>
      <c r="DG15" s="619"/>
      <c r="DH15" s="619"/>
      <c r="DI15" s="619"/>
      <c r="DJ15" s="619"/>
      <c r="DK15" s="619"/>
      <c r="DL15" s="619"/>
      <c r="DM15" s="619"/>
      <c r="DN15" s="619"/>
      <c r="DO15" s="619"/>
      <c r="DP15" s="620"/>
      <c r="DQ15" s="624">
        <v>1257448</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2190204</v>
      </c>
      <c r="S16" s="619"/>
      <c r="T16" s="619"/>
      <c r="U16" s="619"/>
      <c r="V16" s="619"/>
      <c r="W16" s="619"/>
      <c r="X16" s="619"/>
      <c r="Y16" s="620"/>
      <c r="Z16" s="671">
        <v>19.399999999999999</v>
      </c>
      <c r="AA16" s="671"/>
      <c r="AB16" s="671"/>
      <c r="AC16" s="671"/>
      <c r="AD16" s="672">
        <v>2043227</v>
      </c>
      <c r="AE16" s="672"/>
      <c r="AF16" s="672"/>
      <c r="AG16" s="672"/>
      <c r="AH16" s="672"/>
      <c r="AI16" s="672"/>
      <c r="AJ16" s="672"/>
      <c r="AK16" s="672"/>
      <c r="AL16" s="641">
        <v>41.6</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2043227</v>
      </c>
      <c r="S17" s="619"/>
      <c r="T17" s="619"/>
      <c r="U17" s="619"/>
      <c r="V17" s="619"/>
      <c r="W17" s="619"/>
      <c r="X17" s="619"/>
      <c r="Y17" s="620"/>
      <c r="Z17" s="671">
        <v>18.100000000000001</v>
      </c>
      <c r="AA17" s="671"/>
      <c r="AB17" s="671"/>
      <c r="AC17" s="671"/>
      <c r="AD17" s="672">
        <v>2043227</v>
      </c>
      <c r="AE17" s="672"/>
      <c r="AF17" s="672"/>
      <c r="AG17" s="672"/>
      <c r="AH17" s="672"/>
      <c r="AI17" s="672"/>
      <c r="AJ17" s="672"/>
      <c r="AK17" s="672"/>
      <c r="AL17" s="641">
        <v>41.6</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430487</v>
      </c>
      <c r="CS17" s="619"/>
      <c r="CT17" s="619"/>
      <c r="CU17" s="619"/>
      <c r="CV17" s="619"/>
      <c r="CW17" s="619"/>
      <c r="CX17" s="619"/>
      <c r="CY17" s="620"/>
      <c r="CZ17" s="671">
        <v>4</v>
      </c>
      <c r="DA17" s="671"/>
      <c r="DB17" s="671"/>
      <c r="DC17" s="671"/>
      <c r="DD17" s="624" t="s">
        <v>107</v>
      </c>
      <c r="DE17" s="619"/>
      <c r="DF17" s="619"/>
      <c r="DG17" s="619"/>
      <c r="DH17" s="619"/>
      <c r="DI17" s="619"/>
      <c r="DJ17" s="619"/>
      <c r="DK17" s="619"/>
      <c r="DL17" s="619"/>
      <c r="DM17" s="619"/>
      <c r="DN17" s="619"/>
      <c r="DO17" s="619"/>
      <c r="DP17" s="620"/>
      <c r="DQ17" s="624">
        <v>412615</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146977</v>
      </c>
      <c r="S18" s="619"/>
      <c r="T18" s="619"/>
      <c r="U18" s="619"/>
      <c r="V18" s="619"/>
      <c r="W18" s="619"/>
      <c r="X18" s="619"/>
      <c r="Y18" s="620"/>
      <c r="Z18" s="671">
        <v>1.3</v>
      </c>
      <c r="AA18" s="671"/>
      <c r="AB18" s="671"/>
      <c r="AC18" s="671"/>
      <c r="AD18" s="672" t="s">
        <v>107</v>
      </c>
      <c r="AE18" s="672"/>
      <c r="AF18" s="672"/>
      <c r="AG18" s="672"/>
      <c r="AH18" s="672"/>
      <c r="AI18" s="672"/>
      <c r="AJ18" s="672"/>
      <c r="AK18" s="672"/>
      <c r="AL18" s="641" t="s">
        <v>107</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v>51</v>
      </c>
      <c r="CS18" s="619"/>
      <c r="CT18" s="619"/>
      <c r="CU18" s="619"/>
      <c r="CV18" s="619"/>
      <c r="CW18" s="619"/>
      <c r="CX18" s="619"/>
      <c r="CY18" s="620"/>
      <c r="CZ18" s="671">
        <v>0</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3528554</v>
      </c>
      <c r="S20" s="619"/>
      <c r="T20" s="619"/>
      <c r="U20" s="619"/>
      <c r="V20" s="619"/>
      <c r="W20" s="619"/>
      <c r="X20" s="619"/>
      <c r="Y20" s="620"/>
      <c r="Z20" s="671">
        <v>31.3</v>
      </c>
      <c r="AA20" s="671"/>
      <c r="AB20" s="671"/>
      <c r="AC20" s="671"/>
      <c r="AD20" s="672">
        <v>3381577</v>
      </c>
      <c r="AE20" s="672"/>
      <c r="AF20" s="672"/>
      <c r="AG20" s="672"/>
      <c r="AH20" s="672"/>
      <c r="AI20" s="672"/>
      <c r="AJ20" s="672"/>
      <c r="AK20" s="672"/>
      <c r="AL20" s="641">
        <v>68.8</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10646478</v>
      </c>
      <c r="CS20" s="619"/>
      <c r="CT20" s="619"/>
      <c r="CU20" s="619"/>
      <c r="CV20" s="619"/>
      <c r="CW20" s="619"/>
      <c r="CX20" s="619"/>
      <c r="CY20" s="620"/>
      <c r="CZ20" s="671">
        <v>100</v>
      </c>
      <c r="DA20" s="671"/>
      <c r="DB20" s="671"/>
      <c r="DC20" s="671"/>
      <c r="DD20" s="624">
        <v>3182920</v>
      </c>
      <c r="DE20" s="619"/>
      <c r="DF20" s="619"/>
      <c r="DG20" s="619"/>
      <c r="DH20" s="619"/>
      <c r="DI20" s="619"/>
      <c r="DJ20" s="619"/>
      <c r="DK20" s="619"/>
      <c r="DL20" s="619"/>
      <c r="DM20" s="619"/>
      <c r="DN20" s="619"/>
      <c r="DO20" s="619"/>
      <c r="DP20" s="620"/>
      <c r="DQ20" s="624">
        <v>5764834</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2025</v>
      </c>
      <c r="S21" s="619"/>
      <c r="T21" s="619"/>
      <c r="U21" s="619"/>
      <c r="V21" s="619"/>
      <c r="W21" s="619"/>
      <c r="X21" s="619"/>
      <c r="Y21" s="620"/>
      <c r="Z21" s="671">
        <v>0</v>
      </c>
      <c r="AA21" s="671"/>
      <c r="AB21" s="671"/>
      <c r="AC21" s="671"/>
      <c r="AD21" s="672">
        <v>2025</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73603</v>
      </c>
      <c r="S22" s="619"/>
      <c r="T22" s="619"/>
      <c r="U22" s="619"/>
      <c r="V22" s="619"/>
      <c r="W22" s="619"/>
      <c r="X22" s="619"/>
      <c r="Y22" s="620"/>
      <c r="Z22" s="671">
        <v>0.7</v>
      </c>
      <c r="AA22" s="671"/>
      <c r="AB22" s="671"/>
      <c r="AC22" s="671"/>
      <c r="AD22" s="672" t="s">
        <v>107</v>
      </c>
      <c r="AE22" s="672"/>
      <c r="AF22" s="672"/>
      <c r="AG22" s="672"/>
      <c r="AH22" s="672"/>
      <c r="AI22" s="672"/>
      <c r="AJ22" s="672"/>
      <c r="AK22" s="672"/>
      <c r="AL22" s="641" t="s">
        <v>107</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132021</v>
      </c>
      <c r="S23" s="619"/>
      <c r="T23" s="619"/>
      <c r="U23" s="619"/>
      <c r="V23" s="619"/>
      <c r="W23" s="619"/>
      <c r="X23" s="619"/>
      <c r="Y23" s="620"/>
      <c r="Z23" s="671">
        <v>1.2</v>
      </c>
      <c r="AA23" s="671"/>
      <c r="AB23" s="671"/>
      <c r="AC23" s="671"/>
      <c r="AD23" s="672">
        <v>19173</v>
      </c>
      <c r="AE23" s="672"/>
      <c r="AF23" s="672"/>
      <c r="AG23" s="672"/>
      <c r="AH23" s="672"/>
      <c r="AI23" s="672"/>
      <c r="AJ23" s="672"/>
      <c r="AK23" s="672"/>
      <c r="AL23" s="641">
        <v>0.4</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40581</v>
      </c>
      <c r="S24" s="619"/>
      <c r="T24" s="619"/>
      <c r="U24" s="619"/>
      <c r="V24" s="619"/>
      <c r="W24" s="619"/>
      <c r="X24" s="619"/>
      <c r="Y24" s="620"/>
      <c r="Z24" s="671">
        <v>0.4</v>
      </c>
      <c r="AA24" s="671"/>
      <c r="AB24" s="671"/>
      <c r="AC24" s="671"/>
      <c r="AD24" s="672">
        <v>9671</v>
      </c>
      <c r="AE24" s="672"/>
      <c r="AF24" s="672"/>
      <c r="AG24" s="672"/>
      <c r="AH24" s="672"/>
      <c r="AI24" s="672"/>
      <c r="AJ24" s="672"/>
      <c r="AK24" s="672"/>
      <c r="AL24" s="641">
        <v>0.2</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2738460</v>
      </c>
      <c r="CS24" s="669"/>
      <c r="CT24" s="669"/>
      <c r="CU24" s="669"/>
      <c r="CV24" s="669"/>
      <c r="CW24" s="669"/>
      <c r="CX24" s="669"/>
      <c r="CY24" s="716"/>
      <c r="CZ24" s="720">
        <v>25.7</v>
      </c>
      <c r="DA24" s="721"/>
      <c r="DB24" s="721"/>
      <c r="DC24" s="722"/>
      <c r="DD24" s="715">
        <v>2033865</v>
      </c>
      <c r="DE24" s="669"/>
      <c r="DF24" s="669"/>
      <c r="DG24" s="669"/>
      <c r="DH24" s="669"/>
      <c r="DI24" s="669"/>
      <c r="DJ24" s="669"/>
      <c r="DK24" s="716"/>
      <c r="DL24" s="715">
        <v>2007811</v>
      </c>
      <c r="DM24" s="669"/>
      <c r="DN24" s="669"/>
      <c r="DO24" s="669"/>
      <c r="DP24" s="669"/>
      <c r="DQ24" s="669"/>
      <c r="DR24" s="669"/>
      <c r="DS24" s="669"/>
      <c r="DT24" s="669"/>
      <c r="DU24" s="669"/>
      <c r="DV24" s="716"/>
      <c r="DW24" s="717">
        <v>39.299999999999997</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2388253</v>
      </c>
      <c r="S25" s="619"/>
      <c r="T25" s="619"/>
      <c r="U25" s="619"/>
      <c r="V25" s="619"/>
      <c r="W25" s="619"/>
      <c r="X25" s="619"/>
      <c r="Y25" s="620"/>
      <c r="Z25" s="671">
        <v>21.2</v>
      </c>
      <c r="AA25" s="671"/>
      <c r="AB25" s="671"/>
      <c r="AC25" s="671"/>
      <c r="AD25" s="672" t="s">
        <v>107</v>
      </c>
      <c r="AE25" s="672"/>
      <c r="AF25" s="672"/>
      <c r="AG25" s="672"/>
      <c r="AH25" s="672"/>
      <c r="AI25" s="672"/>
      <c r="AJ25" s="672"/>
      <c r="AK25" s="672"/>
      <c r="AL25" s="641" t="s">
        <v>107</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1438402</v>
      </c>
      <c r="CS25" s="637"/>
      <c r="CT25" s="637"/>
      <c r="CU25" s="637"/>
      <c r="CV25" s="637"/>
      <c r="CW25" s="637"/>
      <c r="CX25" s="637"/>
      <c r="CY25" s="638"/>
      <c r="CZ25" s="621">
        <v>13.5</v>
      </c>
      <c r="DA25" s="639"/>
      <c r="DB25" s="639"/>
      <c r="DC25" s="640"/>
      <c r="DD25" s="624">
        <v>1335823</v>
      </c>
      <c r="DE25" s="637"/>
      <c r="DF25" s="637"/>
      <c r="DG25" s="637"/>
      <c r="DH25" s="637"/>
      <c r="DI25" s="637"/>
      <c r="DJ25" s="637"/>
      <c r="DK25" s="638"/>
      <c r="DL25" s="624">
        <v>1309828</v>
      </c>
      <c r="DM25" s="637"/>
      <c r="DN25" s="637"/>
      <c r="DO25" s="637"/>
      <c r="DP25" s="637"/>
      <c r="DQ25" s="637"/>
      <c r="DR25" s="637"/>
      <c r="DS25" s="637"/>
      <c r="DT25" s="637"/>
      <c r="DU25" s="637"/>
      <c r="DV25" s="638"/>
      <c r="DW25" s="641">
        <v>25.6</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v>528862</v>
      </c>
      <c r="S26" s="619"/>
      <c r="T26" s="619"/>
      <c r="U26" s="619"/>
      <c r="V26" s="619"/>
      <c r="W26" s="619"/>
      <c r="X26" s="619"/>
      <c r="Y26" s="620"/>
      <c r="Z26" s="671">
        <v>4.7</v>
      </c>
      <c r="AA26" s="671"/>
      <c r="AB26" s="671"/>
      <c r="AC26" s="671"/>
      <c r="AD26" s="672">
        <v>528862</v>
      </c>
      <c r="AE26" s="672"/>
      <c r="AF26" s="672"/>
      <c r="AG26" s="672"/>
      <c r="AH26" s="672"/>
      <c r="AI26" s="672"/>
      <c r="AJ26" s="672"/>
      <c r="AK26" s="672"/>
      <c r="AL26" s="641">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713974</v>
      </c>
      <c r="CS26" s="619"/>
      <c r="CT26" s="619"/>
      <c r="CU26" s="619"/>
      <c r="CV26" s="619"/>
      <c r="CW26" s="619"/>
      <c r="CX26" s="619"/>
      <c r="CY26" s="620"/>
      <c r="CZ26" s="621">
        <v>6.7</v>
      </c>
      <c r="DA26" s="639"/>
      <c r="DB26" s="639"/>
      <c r="DC26" s="640"/>
      <c r="DD26" s="624">
        <v>703596</v>
      </c>
      <c r="DE26" s="619"/>
      <c r="DF26" s="619"/>
      <c r="DG26" s="619"/>
      <c r="DH26" s="619"/>
      <c r="DI26" s="619"/>
      <c r="DJ26" s="619"/>
      <c r="DK26" s="620"/>
      <c r="DL26" s="624" t="s">
        <v>204</v>
      </c>
      <c r="DM26" s="619"/>
      <c r="DN26" s="619"/>
      <c r="DO26" s="619"/>
      <c r="DP26" s="619"/>
      <c r="DQ26" s="619"/>
      <c r="DR26" s="619"/>
      <c r="DS26" s="619"/>
      <c r="DT26" s="619"/>
      <c r="DU26" s="619"/>
      <c r="DV26" s="620"/>
      <c r="DW26" s="641" t="s">
        <v>204</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1219251</v>
      </c>
      <c r="S27" s="619"/>
      <c r="T27" s="619"/>
      <c r="U27" s="619"/>
      <c r="V27" s="619"/>
      <c r="W27" s="619"/>
      <c r="X27" s="619"/>
      <c r="Y27" s="620"/>
      <c r="Z27" s="671">
        <v>10.8</v>
      </c>
      <c r="AA27" s="671"/>
      <c r="AB27" s="671"/>
      <c r="AC27" s="671"/>
      <c r="AD27" s="672" t="s">
        <v>107</v>
      </c>
      <c r="AE27" s="672"/>
      <c r="AF27" s="672"/>
      <c r="AG27" s="672"/>
      <c r="AH27" s="672"/>
      <c r="AI27" s="672"/>
      <c r="AJ27" s="672"/>
      <c r="AK27" s="672"/>
      <c r="AL27" s="641" t="s">
        <v>107</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1108357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869571</v>
      </c>
      <c r="CS27" s="637"/>
      <c r="CT27" s="637"/>
      <c r="CU27" s="637"/>
      <c r="CV27" s="637"/>
      <c r="CW27" s="637"/>
      <c r="CX27" s="637"/>
      <c r="CY27" s="638"/>
      <c r="CZ27" s="621">
        <v>8.1999999999999993</v>
      </c>
      <c r="DA27" s="639"/>
      <c r="DB27" s="639"/>
      <c r="DC27" s="640"/>
      <c r="DD27" s="624">
        <v>285427</v>
      </c>
      <c r="DE27" s="637"/>
      <c r="DF27" s="637"/>
      <c r="DG27" s="637"/>
      <c r="DH27" s="637"/>
      <c r="DI27" s="637"/>
      <c r="DJ27" s="637"/>
      <c r="DK27" s="638"/>
      <c r="DL27" s="624">
        <v>285368</v>
      </c>
      <c r="DM27" s="637"/>
      <c r="DN27" s="637"/>
      <c r="DO27" s="637"/>
      <c r="DP27" s="637"/>
      <c r="DQ27" s="637"/>
      <c r="DR27" s="637"/>
      <c r="DS27" s="637"/>
      <c r="DT27" s="637"/>
      <c r="DU27" s="637"/>
      <c r="DV27" s="638"/>
      <c r="DW27" s="641">
        <v>5.6</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2023674</v>
      </c>
      <c r="S28" s="619"/>
      <c r="T28" s="619"/>
      <c r="U28" s="619"/>
      <c r="V28" s="619"/>
      <c r="W28" s="619"/>
      <c r="X28" s="619"/>
      <c r="Y28" s="620"/>
      <c r="Z28" s="671">
        <v>17.899999999999999</v>
      </c>
      <c r="AA28" s="671"/>
      <c r="AB28" s="671"/>
      <c r="AC28" s="671"/>
      <c r="AD28" s="672">
        <v>970015</v>
      </c>
      <c r="AE28" s="672"/>
      <c r="AF28" s="672"/>
      <c r="AG28" s="672"/>
      <c r="AH28" s="672"/>
      <c r="AI28" s="672"/>
      <c r="AJ28" s="672"/>
      <c r="AK28" s="672"/>
      <c r="AL28" s="641">
        <v>19.7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430487</v>
      </c>
      <c r="CS28" s="619"/>
      <c r="CT28" s="619"/>
      <c r="CU28" s="619"/>
      <c r="CV28" s="619"/>
      <c r="CW28" s="619"/>
      <c r="CX28" s="619"/>
      <c r="CY28" s="620"/>
      <c r="CZ28" s="621">
        <v>4</v>
      </c>
      <c r="DA28" s="639"/>
      <c r="DB28" s="639"/>
      <c r="DC28" s="640"/>
      <c r="DD28" s="624">
        <v>412615</v>
      </c>
      <c r="DE28" s="619"/>
      <c r="DF28" s="619"/>
      <c r="DG28" s="619"/>
      <c r="DH28" s="619"/>
      <c r="DI28" s="619"/>
      <c r="DJ28" s="619"/>
      <c r="DK28" s="620"/>
      <c r="DL28" s="624">
        <v>412615</v>
      </c>
      <c r="DM28" s="619"/>
      <c r="DN28" s="619"/>
      <c r="DO28" s="619"/>
      <c r="DP28" s="619"/>
      <c r="DQ28" s="619"/>
      <c r="DR28" s="619"/>
      <c r="DS28" s="619"/>
      <c r="DT28" s="619"/>
      <c r="DU28" s="619"/>
      <c r="DV28" s="620"/>
      <c r="DW28" s="641">
        <v>8.1</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1270</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429691</v>
      </c>
      <c r="CS29" s="637"/>
      <c r="CT29" s="637"/>
      <c r="CU29" s="637"/>
      <c r="CV29" s="637"/>
      <c r="CW29" s="637"/>
      <c r="CX29" s="637"/>
      <c r="CY29" s="638"/>
      <c r="CZ29" s="621">
        <v>4</v>
      </c>
      <c r="DA29" s="639"/>
      <c r="DB29" s="639"/>
      <c r="DC29" s="640"/>
      <c r="DD29" s="624">
        <v>411819</v>
      </c>
      <c r="DE29" s="637"/>
      <c r="DF29" s="637"/>
      <c r="DG29" s="637"/>
      <c r="DH29" s="637"/>
      <c r="DI29" s="637"/>
      <c r="DJ29" s="637"/>
      <c r="DK29" s="638"/>
      <c r="DL29" s="624">
        <v>411819</v>
      </c>
      <c r="DM29" s="637"/>
      <c r="DN29" s="637"/>
      <c r="DO29" s="637"/>
      <c r="DP29" s="637"/>
      <c r="DQ29" s="637"/>
      <c r="DR29" s="637"/>
      <c r="DS29" s="637"/>
      <c r="DT29" s="637"/>
      <c r="DU29" s="637"/>
      <c r="DV29" s="638"/>
      <c r="DW29" s="641">
        <v>8.1</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450307</v>
      </c>
      <c r="S30" s="619"/>
      <c r="T30" s="619"/>
      <c r="U30" s="619"/>
      <c r="V30" s="619"/>
      <c r="W30" s="619"/>
      <c r="X30" s="619"/>
      <c r="Y30" s="620"/>
      <c r="Z30" s="671">
        <v>4</v>
      </c>
      <c r="AA30" s="671"/>
      <c r="AB30" s="671"/>
      <c r="AC30" s="671"/>
      <c r="AD30" s="672" t="s">
        <v>107</v>
      </c>
      <c r="AE30" s="672"/>
      <c r="AF30" s="672"/>
      <c r="AG30" s="672"/>
      <c r="AH30" s="672"/>
      <c r="AI30" s="672"/>
      <c r="AJ30" s="672"/>
      <c r="AK30" s="672"/>
      <c r="AL30" s="641" t="s">
        <v>107</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98.1</v>
      </c>
      <c r="BH30" s="685"/>
      <c r="BI30" s="685"/>
      <c r="BJ30" s="685"/>
      <c r="BK30" s="685"/>
      <c r="BL30" s="685"/>
      <c r="BM30" s="686">
        <v>93.2</v>
      </c>
      <c r="BN30" s="685"/>
      <c r="BO30" s="685"/>
      <c r="BP30" s="685"/>
      <c r="BQ30" s="687"/>
      <c r="BR30" s="684">
        <v>97.9</v>
      </c>
      <c r="BS30" s="685"/>
      <c r="BT30" s="685"/>
      <c r="BU30" s="685"/>
      <c r="BV30" s="685"/>
      <c r="BW30" s="685"/>
      <c r="BX30" s="686">
        <v>92.9</v>
      </c>
      <c r="BY30" s="685"/>
      <c r="BZ30" s="685"/>
      <c r="CA30" s="685"/>
      <c r="CB30" s="687"/>
      <c r="CD30" s="690"/>
      <c r="CE30" s="691"/>
      <c r="CF30" s="655" t="s">
        <v>287</v>
      </c>
      <c r="CG30" s="652"/>
      <c r="CH30" s="652"/>
      <c r="CI30" s="652"/>
      <c r="CJ30" s="652"/>
      <c r="CK30" s="652"/>
      <c r="CL30" s="652"/>
      <c r="CM30" s="652"/>
      <c r="CN30" s="652"/>
      <c r="CO30" s="652"/>
      <c r="CP30" s="652"/>
      <c r="CQ30" s="653"/>
      <c r="CR30" s="618">
        <v>373178</v>
      </c>
      <c r="CS30" s="619"/>
      <c r="CT30" s="619"/>
      <c r="CU30" s="619"/>
      <c r="CV30" s="619"/>
      <c r="CW30" s="619"/>
      <c r="CX30" s="619"/>
      <c r="CY30" s="620"/>
      <c r="CZ30" s="621">
        <v>3.5</v>
      </c>
      <c r="DA30" s="639"/>
      <c r="DB30" s="639"/>
      <c r="DC30" s="640"/>
      <c r="DD30" s="624">
        <v>355306</v>
      </c>
      <c r="DE30" s="619"/>
      <c r="DF30" s="619"/>
      <c r="DG30" s="619"/>
      <c r="DH30" s="619"/>
      <c r="DI30" s="619"/>
      <c r="DJ30" s="619"/>
      <c r="DK30" s="620"/>
      <c r="DL30" s="624">
        <v>355306</v>
      </c>
      <c r="DM30" s="619"/>
      <c r="DN30" s="619"/>
      <c r="DO30" s="619"/>
      <c r="DP30" s="619"/>
      <c r="DQ30" s="619"/>
      <c r="DR30" s="619"/>
      <c r="DS30" s="619"/>
      <c r="DT30" s="619"/>
      <c r="DU30" s="619"/>
      <c r="DV30" s="620"/>
      <c r="DW30" s="641">
        <v>7</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484510</v>
      </c>
      <c r="S31" s="619"/>
      <c r="T31" s="619"/>
      <c r="U31" s="619"/>
      <c r="V31" s="619"/>
      <c r="W31" s="619"/>
      <c r="X31" s="619"/>
      <c r="Y31" s="620"/>
      <c r="Z31" s="671">
        <v>4.3</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98.5</v>
      </c>
      <c r="BH31" s="637"/>
      <c r="BI31" s="637"/>
      <c r="BJ31" s="637"/>
      <c r="BK31" s="637"/>
      <c r="BL31" s="637"/>
      <c r="BM31" s="673">
        <v>96.3</v>
      </c>
      <c r="BN31" s="683"/>
      <c r="BO31" s="683"/>
      <c r="BP31" s="683"/>
      <c r="BQ31" s="647"/>
      <c r="BR31" s="682">
        <v>98.2</v>
      </c>
      <c r="BS31" s="637"/>
      <c r="BT31" s="637"/>
      <c r="BU31" s="637"/>
      <c r="BV31" s="637"/>
      <c r="BW31" s="637"/>
      <c r="BX31" s="673">
        <v>95.9</v>
      </c>
      <c r="BY31" s="683"/>
      <c r="BZ31" s="683"/>
      <c r="CA31" s="683"/>
      <c r="CB31" s="647"/>
      <c r="CD31" s="690"/>
      <c r="CE31" s="691"/>
      <c r="CF31" s="655" t="s">
        <v>291</v>
      </c>
      <c r="CG31" s="652"/>
      <c r="CH31" s="652"/>
      <c r="CI31" s="652"/>
      <c r="CJ31" s="652"/>
      <c r="CK31" s="652"/>
      <c r="CL31" s="652"/>
      <c r="CM31" s="652"/>
      <c r="CN31" s="652"/>
      <c r="CO31" s="652"/>
      <c r="CP31" s="652"/>
      <c r="CQ31" s="653"/>
      <c r="CR31" s="618">
        <v>56513</v>
      </c>
      <c r="CS31" s="637"/>
      <c r="CT31" s="637"/>
      <c r="CU31" s="637"/>
      <c r="CV31" s="637"/>
      <c r="CW31" s="637"/>
      <c r="CX31" s="637"/>
      <c r="CY31" s="638"/>
      <c r="CZ31" s="621">
        <v>0.5</v>
      </c>
      <c r="DA31" s="639"/>
      <c r="DB31" s="639"/>
      <c r="DC31" s="640"/>
      <c r="DD31" s="624">
        <v>56513</v>
      </c>
      <c r="DE31" s="637"/>
      <c r="DF31" s="637"/>
      <c r="DG31" s="637"/>
      <c r="DH31" s="637"/>
      <c r="DI31" s="637"/>
      <c r="DJ31" s="637"/>
      <c r="DK31" s="638"/>
      <c r="DL31" s="624">
        <v>56513</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214344</v>
      </c>
      <c r="S32" s="619"/>
      <c r="T32" s="619"/>
      <c r="U32" s="619"/>
      <c r="V32" s="619"/>
      <c r="W32" s="619"/>
      <c r="X32" s="619"/>
      <c r="Y32" s="620"/>
      <c r="Z32" s="671">
        <v>1.9</v>
      </c>
      <c r="AA32" s="671"/>
      <c r="AB32" s="671"/>
      <c r="AC32" s="671"/>
      <c r="AD32" s="672">
        <v>2757</v>
      </c>
      <c r="AE32" s="672"/>
      <c r="AF32" s="672"/>
      <c r="AG32" s="672"/>
      <c r="AH32" s="672"/>
      <c r="AI32" s="672"/>
      <c r="AJ32" s="672"/>
      <c r="AK32" s="672"/>
      <c r="AL32" s="641">
        <v>0.1</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97.8</v>
      </c>
      <c r="BH32" s="603"/>
      <c r="BI32" s="603"/>
      <c r="BJ32" s="603"/>
      <c r="BK32" s="603"/>
      <c r="BL32" s="603"/>
      <c r="BM32" s="666">
        <v>91.1</v>
      </c>
      <c r="BN32" s="603"/>
      <c r="BO32" s="603"/>
      <c r="BP32" s="603"/>
      <c r="BQ32" s="660"/>
      <c r="BR32" s="681">
        <v>97.5</v>
      </c>
      <c r="BS32" s="603"/>
      <c r="BT32" s="603"/>
      <c r="BU32" s="603"/>
      <c r="BV32" s="603"/>
      <c r="BW32" s="603"/>
      <c r="BX32" s="666">
        <v>90.9</v>
      </c>
      <c r="BY32" s="603"/>
      <c r="BZ32" s="603"/>
      <c r="CA32" s="603"/>
      <c r="CB32" s="660"/>
      <c r="CD32" s="692"/>
      <c r="CE32" s="693"/>
      <c r="CF32" s="655" t="s">
        <v>294</v>
      </c>
      <c r="CG32" s="652"/>
      <c r="CH32" s="652"/>
      <c r="CI32" s="652"/>
      <c r="CJ32" s="652"/>
      <c r="CK32" s="652"/>
      <c r="CL32" s="652"/>
      <c r="CM32" s="652"/>
      <c r="CN32" s="652"/>
      <c r="CO32" s="652"/>
      <c r="CP32" s="652"/>
      <c r="CQ32" s="653"/>
      <c r="CR32" s="618">
        <v>796</v>
      </c>
      <c r="CS32" s="619"/>
      <c r="CT32" s="619"/>
      <c r="CU32" s="619"/>
      <c r="CV32" s="619"/>
      <c r="CW32" s="619"/>
      <c r="CX32" s="619"/>
      <c r="CY32" s="620"/>
      <c r="CZ32" s="621">
        <v>0</v>
      </c>
      <c r="DA32" s="639"/>
      <c r="DB32" s="639"/>
      <c r="DC32" s="640"/>
      <c r="DD32" s="624">
        <v>796</v>
      </c>
      <c r="DE32" s="619"/>
      <c r="DF32" s="619"/>
      <c r="DG32" s="619"/>
      <c r="DH32" s="619"/>
      <c r="DI32" s="619"/>
      <c r="DJ32" s="619"/>
      <c r="DK32" s="620"/>
      <c r="DL32" s="624">
        <v>796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196200</v>
      </c>
      <c r="S33" s="619"/>
      <c r="T33" s="619"/>
      <c r="U33" s="619"/>
      <c r="V33" s="619"/>
      <c r="W33" s="619"/>
      <c r="X33" s="619"/>
      <c r="Y33" s="620"/>
      <c r="Z33" s="671">
        <v>1.7</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4725098</v>
      </c>
      <c r="CS33" s="637"/>
      <c r="CT33" s="637"/>
      <c r="CU33" s="637"/>
      <c r="CV33" s="637"/>
      <c r="CW33" s="637"/>
      <c r="CX33" s="637"/>
      <c r="CY33" s="638"/>
      <c r="CZ33" s="621">
        <v>44.4</v>
      </c>
      <c r="DA33" s="639"/>
      <c r="DB33" s="639"/>
      <c r="DC33" s="640"/>
      <c r="DD33" s="624">
        <v>2959781</v>
      </c>
      <c r="DE33" s="637"/>
      <c r="DF33" s="637"/>
      <c r="DG33" s="637"/>
      <c r="DH33" s="637"/>
      <c r="DI33" s="637"/>
      <c r="DJ33" s="637"/>
      <c r="DK33" s="638"/>
      <c r="DL33" s="624">
        <v>2242408</v>
      </c>
      <c r="DM33" s="637"/>
      <c r="DN33" s="637"/>
      <c r="DO33" s="637"/>
      <c r="DP33" s="637"/>
      <c r="DQ33" s="637"/>
      <c r="DR33" s="637"/>
      <c r="DS33" s="637"/>
      <c r="DT33" s="637"/>
      <c r="DU33" s="637"/>
      <c r="DV33" s="638"/>
      <c r="DW33" s="641">
        <v>43.9</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1857517</v>
      </c>
      <c r="CS34" s="619"/>
      <c r="CT34" s="619"/>
      <c r="CU34" s="619"/>
      <c r="CV34" s="619"/>
      <c r="CW34" s="619"/>
      <c r="CX34" s="619"/>
      <c r="CY34" s="620"/>
      <c r="CZ34" s="621">
        <v>17.399999999999999</v>
      </c>
      <c r="DA34" s="639"/>
      <c r="DB34" s="639"/>
      <c r="DC34" s="640"/>
      <c r="DD34" s="624">
        <v>1521124</v>
      </c>
      <c r="DE34" s="619"/>
      <c r="DF34" s="619"/>
      <c r="DG34" s="619"/>
      <c r="DH34" s="619"/>
      <c r="DI34" s="619"/>
      <c r="DJ34" s="619"/>
      <c r="DK34" s="620"/>
      <c r="DL34" s="624">
        <v>1077469</v>
      </c>
      <c r="DM34" s="619"/>
      <c r="DN34" s="619"/>
      <c r="DO34" s="619"/>
      <c r="DP34" s="619"/>
      <c r="DQ34" s="619"/>
      <c r="DR34" s="619"/>
      <c r="DS34" s="619"/>
      <c r="DT34" s="619"/>
      <c r="DU34" s="619"/>
      <c r="DV34" s="620"/>
      <c r="DW34" s="641">
        <v>21.1</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196200</v>
      </c>
      <c r="S35" s="619"/>
      <c r="T35" s="619"/>
      <c r="U35" s="619"/>
      <c r="V35" s="619"/>
      <c r="W35" s="619"/>
      <c r="X35" s="619"/>
      <c r="Y35" s="620"/>
      <c r="Z35" s="671">
        <v>1.7</v>
      </c>
      <c r="AA35" s="671"/>
      <c r="AB35" s="671"/>
      <c r="AC35" s="671"/>
      <c r="AD35" s="672" t="s">
        <v>107</v>
      </c>
      <c r="AE35" s="672"/>
      <c r="AF35" s="672"/>
      <c r="AG35" s="672"/>
      <c r="AH35" s="672"/>
      <c r="AI35" s="672"/>
      <c r="AJ35" s="672"/>
      <c r="AK35" s="672"/>
      <c r="AL35" s="641" t="s">
        <v>107</v>
      </c>
      <c r="AM35" s="673"/>
      <c r="AN35" s="673"/>
      <c r="AO35" s="674"/>
      <c r="AP35" s="186"/>
      <c r="AQ35" s="675" t="s">
        <v>302</v>
      </c>
      <c r="AR35" s="676"/>
      <c r="AS35" s="676"/>
      <c r="AT35" s="676"/>
      <c r="AU35" s="676"/>
      <c r="AV35" s="676"/>
      <c r="AW35" s="676"/>
      <c r="AX35" s="676"/>
      <c r="AY35" s="677"/>
      <c r="AZ35" s="668">
        <v>672685</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102815</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138085</v>
      </c>
      <c r="CS35" s="637"/>
      <c r="CT35" s="637"/>
      <c r="CU35" s="637"/>
      <c r="CV35" s="637"/>
      <c r="CW35" s="637"/>
      <c r="CX35" s="637"/>
      <c r="CY35" s="638"/>
      <c r="CZ35" s="621">
        <v>1.3</v>
      </c>
      <c r="DA35" s="639"/>
      <c r="DB35" s="639"/>
      <c r="DC35" s="640"/>
      <c r="DD35" s="624">
        <v>113029</v>
      </c>
      <c r="DE35" s="637"/>
      <c r="DF35" s="637"/>
      <c r="DG35" s="637"/>
      <c r="DH35" s="637"/>
      <c r="DI35" s="637"/>
      <c r="DJ35" s="637"/>
      <c r="DK35" s="638"/>
      <c r="DL35" s="624">
        <v>75513</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11283455</v>
      </c>
      <c r="S36" s="659"/>
      <c r="T36" s="659"/>
      <c r="U36" s="659"/>
      <c r="V36" s="659"/>
      <c r="W36" s="659"/>
      <c r="X36" s="659"/>
      <c r="Y36" s="662"/>
      <c r="Z36" s="663">
        <v>100</v>
      </c>
      <c r="AA36" s="663"/>
      <c r="AB36" s="663"/>
      <c r="AC36" s="663"/>
      <c r="AD36" s="664">
        <v>4914080</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43322</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30860</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2024783</v>
      </c>
      <c r="CS36" s="619"/>
      <c r="CT36" s="619"/>
      <c r="CU36" s="619"/>
      <c r="CV36" s="619"/>
      <c r="CW36" s="619"/>
      <c r="CX36" s="619"/>
      <c r="CY36" s="620"/>
      <c r="CZ36" s="621">
        <v>19</v>
      </c>
      <c r="DA36" s="639"/>
      <c r="DB36" s="639"/>
      <c r="DC36" s="640"/>
      <c r="DD36" s="624">
        <v>715200</v>
      </c>
      <c r="DE36" s="619"/>
      <c r="DF36" s="619"/>
      <c r="DG36" s="619"/>
      <c r="DH36" s="619"/>
      <c r="DI36" s="619"/>
      <c r="DJ36" s="619"/>
      <c r="DK36" s="620"/>
      <c r="DL36" s="624">
        <v>628755</v>
      </c>
      <c r="DM36" s="619"/>
      <c r="DN36" s="619"/>
      <c r="DO36" s="619"/>
      <c r="DP36" s="619"/>
      <c r="DQ36" s="619"/>
      <c r="DR36" s="619"/>
      <c r="DS36" s="619"/>
      <c r="DT36" s="619"/>
      <c r="DU36" s="619"/>
      <c r="DV36" s="620"/>
      <c r="DW36" s="641">
        <v>12.3</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9429</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2440</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356366</v>
      </c>
      <c r="CS37" s="637"/>
      <c r="CT37" s="637"/>
      <c r="CU37" s="637"/>
      <c r="CV37" s="637"/>
      <c r="CW37" s="637"/>
      <c r="CX37" s="637"/>
      <c r="CY37" s="638"/>
      <c r="CZ37" s="621">
        <v>3.3</v>
      </c>
      <c r="DA37" s="639"/>
      <c r="DB37" s="639"/>
      <c r="DC37" s="640"/>
      <c r="DD37" s="624">
        <v>356366</v>
      </c>
      <c r="DE37" s="637"/>
      <c r="DF37" s="637"/>
      <c r="DG37" s="637"/>
      <c r="DH37" s="637"/>
      <c r="DI37" s="637"/>
      <c r="DJ37" s="637"/>
      <c r="DK37" s="638"/>
      <c r="DL37" s="624">
        <v>356366</v>
      </c>
      <c r="DM37" s="637"/>
      <c r="DN37" s="637"/>
      <c r="DO37" s="637"/>
      <c r="DP37" s="637"/>
      <c r="DQ37" s="637"/>
      <c r="DR37" s="637"/>
      <c r="DS37" s="637"/>
      <c r="DT37" s="637"/>
      <c r="DU37" s="637"/>
      <c r="DV37" s="638"/>
      <c r="DW37" s="641">
        <v>7</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t="s">
        <v>107</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4237</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663256</v>
      </c>
      <c r="CS38" s="619"/>
      <c r="CT38" s="619"/>
      <c r="CU38" s="619"/>
      <c r="CV38" s="619"/>
      <c r="CW38" s="619"/>
      <c r="CX38" s="619"/>
      <c r="CY38" s="620"/>
      <c r="CZ38" s="621">
        <v>6.2</v>
      </c>
      <c r="DA38" s="639"/>
      <c r="DB38" s="639"/>
      <c r="DC38" s="640"/>
      <c r="DD38" s="624">
        <v>603348</v>
      </c>
      <c r="DE38" s="619"/>
      <c r="DF38" s="619"/>
      <c r="DG38" s="619"/>
      <c r="DH38" s="619"/>
      <c r="DI38" s="619"/>
      <c r="DJ38" s="619"/>
      <c r="DK38" s="620"/>
      <c r="DL38" s="624">
        <v>460671</v>
      </c>
      <c r="DM38" s="619"/>
      <c r="DN38" s="619"/>
      <c r="DO38" s="619"/>
      <c r="DP38" s="619"/>
      <c r="DQ38" s="619"/>
      <c r="DR38" s="619"/>
      <c r="DS38" s="619"/>
      <c r="DT38" s="619"/>
      <c r="DU38" s="619"/>
      <c r="DV38" s="620"/>
      <c r="DW38" s="641">
        <v>9</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t="s">
        <v>107</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58</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26427</v>
      </c>
      <c r="CS39" s="637"/>
      <c r="CT39" s="637"/>
      <c r="CU39" s="637"/>
      <c r="CV39" s="637"/>
      <c r="CW39" s="637"/>
      <c r="CX39" s="637"/>
      <c r="CY39" s="638"/>
      <c r="CZ39" s="621">
        <v>0.2</v>
      </c>
      <c r="DA39" s="639"/>
      <c r="DB39" s="639"/>
      <c r="DC39" s="640"/>
      <c r="DD39" s="624">
        <v>7080</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326915</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185</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15030</v>
      </c>
      <c r="CS40" s="619"/>
      <c r="CT40" s="619"/>
      <c r="CU40" s="619"/>
      <c r="CV40" s="619"/>
      <c r="CW40" s="619"/>
      <c r="CX40" s="619"/>
      <c r="CY40" s="620"/>
      <c r="CZ40" s="621">
        <v>0.1</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293019</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295</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204</v>
      </c>
      <c r="CS41" s="637"/>
      <c r="CT41" s="637"/>
      <c r="CU41" s="637"/>
      <c r="CV41" s="637"/>
      <c r="CW41" s="637"/>
      <c r="CX41" s="637"/>
      <c r="CY41" s="638"/>
      <c r="CZ41" s="621" t="s">
        <v>204</v>
      </c>
      <c r="DA41" s="639"/>
      <c r="DB41" s="639"/>
      <c r="DC41" s="640"/>
      <c r="DD41" s="624" t="s">
        <v>204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3182920</v>
      </c>
      <c r="CS42" s="619"/>
      <c r="CT42" s="619"/>
      <c r="CU42" s="619"/>
      <c r="CV42" s="619"/>
      <c r="CW42" s="619"/>
      <c r="CX42" s="619"/>
      <c r="CY42" s="620"/>
      <c r="CZ42" s="621">
        <v>29.9</v>
      </c>
      <c r="DA42" s="622"/>
      <c r="DB42" s="622"/>
      <c r="DC42" s="623"/>
      <c r="DD42" s="624">
        <v>771188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t="s">
        <v>117</v>
      </c>
      <c r="CS43" s="637"/>
      <c r="CT43" s="637"/>
      <c r="CU43" s="637"/>
      <c r="CV43" s="637"/>
      <c r="CW43" s="637"/>
      <c r="CX43" s="637"/>
      <c r="CY43" s="638"/>
      <c r="CZ43" s="621" t="s">
        <v>117</v>
      </c>
      <c r="DA43" s="639"/>
      <c r="DB43" s="639"/>
      <c r="DC43" s="640"/>
      <c r="DD43" s="624" t="s">
        <v>117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3182920</v>
      </c>
      <c r="CS44" s="619"/>
      <c r="CT44" s="619"/>
      <c r="CU44" s="619"/>
      <c r="CV44" s="619"/>
      <c r="CW44" s="619"/>
      <c r="CX44" s="619"/>
      <c r="CY44" s="620"/>
      <c r="CZ44" s="621">
        <v>29.9</v>
      </c>
      <c r="DA44" s="622"/>
      <c r="DB44" s="622"/>
      <c r="DC44" s="623"/>
      <c r="DD44" s="624">
        <v>771188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3021899</v>
      </c>
      <c r="CS45" s="637"/>
      <c r="CT45" s="637"/>
      <c r="CU45" s="637"/>
      <c r="CV45" s="637"/>
      <c r="CW45" s="637"/>
      <c r="CX45" s="637"/>
      <c r="CY45" s="638"/>
      <c r="CZ45" s="621">
        <v>28.4</v>
      </c>
      <c r="DA45" s="639"/>
      <c r="DB45" s="639"/>
      <c r="DC45" s="640"/>
      <c r="DD45" s="624">
        <v>610167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161021</v>
      </c>
      <c r="CS46" s="619"/>
      <c r="CT46" s="619"/>
      <c r="CU46" s="619"/>
      <c r="CV46" s="619"/>
      <c r="CW46" s="619"/>
      <c r="CX46" s="619"/>
      <c r="CY46" s="620"/>
      <c r="CZ46" s="621">
        <v>1.5</v>
      </c>
      <c r="DA46" s="622"/>
      <c r="DB46" s="622"/>
      <c r="DC46" s="623"/>
      <c r="DD46" s="624">
        <v>161021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10646478</v>
      </c>
      <c r="CS49" s="603"/>
      <c r="CT49" s="603"/>
      <c r="CU49" s="603"/>
      <c r="CV49" s="603"/>
      <c r="CW49" s="603"/>
      <c r="CX49" s="603"/>
      <c r="CY49" s="604"/>
      <c r="CZ49" s="605">
        <v>100</v>
      </c>
      <c r="DA49" s="606"/>
      <c r="DB49" s="606"/>
      <c r="DC49" s="607"/>
      <c r="DD49" s="608">
        <v>5764834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11257</v>
      </c>
      <c r="R7" s="1131"/>
      <c r="S7" s="1131"/>
      <c r="T7" s="1131"/>
      <c r="U7" s="1131"/>
      <c r="V7" s="1131">
        <v>10624</v>
      </c>
      <c r="W7" s="1131"/>
      <c r="X7" s="1131"/>
      <c r="Y7" s="1131"/>
      <c r="Z7" s="1131"/>
      <c r="AA7" s="1131">
        <v>633</v>
      </c>
      <c r="AB7" s="1131"/>
      <c r="AC7" s="1131"/>
      <c r="AD7" s="1131"/>
      <c r="AE7" s="1132"/>
      <c r="AF7" s="1133">
        <v>288</v>
      </c>
      <c r="AG7" s="1134"/>
      <c r="AH7" s="1134"/>
      <c r="AI7" s="1134"/>
      <c r="AJ7" s="1135"/>
      <c r="AK7" s="1117">
        <v>446</v>
      </c>
      <c r="AL7" s="1118"/>
      <c r="AM7" s="1118"/>
      <c r="AN7" s="1118"/>
      <c r="AO7" s="1118"/>
      <c r="AP7" s="1118">
        <v>4443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5647</v>
      </c>
      <c r="CI7" s="1115"/>
      <c r="CJ7" s="1115"/>
      <c r="CK7" s="1115"/>
      <c r="CL7" s="1116"/>
      <c r="CM7" s="1114">
        <v>49132</v>
      </c>
      <c r="CN7" s="1115"/>
      <c r="CO7" s="1115"/>
      <c r="CP7" s="1115"/>
      <c r="CQ7" s="1116"/>
      <c r="CR7" s="1114">
        <v>5280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28</v>
      </c>
      <c r="R8" s="1070"/>
      <c r="S8" s="1070"/>
      <c r="T8" s="1070"/>
      <c r="U8" s="1070"/>
      <c r="V8" s="1070">
        <v>24</v>
      </c>
      <c r="W8" s="1070"/>
      <c r="X8" s="1070"/>
      <c r="Y8" s="1070"/>
      <c r="Z8" s="1070"/>
      <c r="AA8" s="1070">
        <v>4</v>
      </c>
      <c r="AB8" s="1070"/>
      <c r="AC8" s="1070"/>
      <c r="AD8" s="1070"/>
      <c r="AE8" s="1071"/>
      <c r="AF8" s="1045">
        <v>4</v>
      </c>
      <c r="AG8" s="1046"/>
      <c r="AH8" s="1046"/>
      <c r="AI8" s="1046"/>
      <c r="AJ8" s="1047"/>
      <c r="AK8" s="1112">
        <v>6</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551</v>
      </c>
      <c r="BT8" s="1041"/>
      <c r="BU8" s="1041"/>
      <c r="BV8" s="1041"/>
      <c r="BW8" s="1041"/>
      <c r="BX8" s="1041"/>
      <c r="BY8" s="1041"/>
      <c r="BZ8" s="1041"/>
      <c r="CA8" s="1041"/>
      <c r="CB8" s="1041"/>
      <c r="CC8" s="1041"/>
      <c r="CD8" s="1041"/>
      <c r="CE8" s="1041"/>
      <c r="CF8" s="1041"/>
      <c r="CG8" s="1042"/>
      <c r="CH8" s="1015">
        <v>-979</v>
      </c>
      <c r="CI8" s="1016"/>
      <c r="CJ8" s="1016"/>
      <c r="CK8" s="1016"/>
      <c r="CL8" s="1017"/>
      <c r="CM8" s="1015">
        <v>31806</v>
      </c>
      <c r="CN8" s="1016"/>
      <c r="CO8" s="1016"/>
      <c r="CP8" s="1016"/>
      <c r="CQ8" s="1017"/>
      <c r="CR8" s="1015">
        <v>4560</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552</v>
      </c>
      <c r="BT9" s="1041"/>
      <c r="BU9" s="1041"/>
      <c r="BV9" s="1041"/>
      <c r="BW9" s="1041"/>
      <c r="BX9" s="1041"/>
      <c r="BY9" s="1041"/>
      <c r="BZ9" s="1041"/>
      <c r="CA9" s="1041"/>
      <c r="CB9" s="1041"/>
      <c r="CC9" s="1041"/>
      <c r="CD9" s="1041"/>
      <c r="CE9" s="1041"/>
      <c r="CF9" s="1041"/>
      <c r="CG9" s="1042"/>
      <c r="CH9" s="1015">
        <v>568</v>
      </c>
      <c r="CI9" s="1016"/>
      <c r="CJ9" s="1016"/>
      <c r="CK9" s="1016"/>
      <c r="CL9" s="1017"/>
      <c r="CM9" s="1015">
        <v>22943</v>
      </c>
      <c r="CN9" s="1016"/>
      <c r="CO9" s="1016"/>
      <c r="CP9" s="1016"/>
      <c r="CQ9" s="1017"/>
      <c r="CR9" s="1015">
        <v>2400</v>
      </c>
      <c r="CS9" s="1016"/>
      <c r="CT9" s="1016"/>
      <c r="CU9" s="1016"/>
      <c r="CV9" s="1017"/>
      <c r="CW9" s="1015">
        <v>0</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f>Q7+Q8</f>
        <v>11285</v>
      </c>
      <c r="R23" s="1095"/>
      <c r="S23" s="1095"/>
      <c r="T23" s="1095"/>
      <c r="U23" s="1095"/>
      <c r="V23" s="1095">
        <f t="shared" ref="V23" si="0">V7+V8</f>
        <v>10648</v>
      </c>
      <c r="W23" s="1095"/>
      <c r="X23" s="1095"/>
      <c r="Y23" s="1095"/>
      <c r="Z23" s="1095"/>
      <c r="AA23" s="1095">
        <f t="shared" ref="AA23" si="1">AA7+AA8</f>
        <v>637</v>
      </c>
      <c r="AB23" s="1095"/>
      <c r="AC23" s="1095"/>
      <c r="AD23" s="1095"/>
      <c r="AE23" s="1096"/>
      <c r="AF23" s="1097">
        <v>292</v>
      </c>
      <c r="AG23" s="1095"/>
      <c r="AH23" s="1095"/>
      <c r="AI23" s="1095"/>
      <c r="AJ23" s="1098"/>
      <c r="AK23" s="1099"/>
      <c r="AL23" s="1100"/>
      <c r="AM23" s="1100"/>
      <c r="AN23" s="1100"/>
      <c r="AO23" s="1100"/>
      <c r="AP23" s="1095">
        <f>AP7+AP8</f>
        <v>4443</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141</v>
      </c>
      <c r="R28" s="1080"/>
      <c r="S28" s="1080"/>
      <c r="T28" s="1080"/>
      <c r="U28" s="1080"/>
      <c r="V28" s="1080">
        <v>141</v>
      </c>
      <c r="W28" s="1080"/>
      <c r="X28" s="1080"/>
      <c r="Y28" s="1080"/>
      <c r="Z28" s="1080"/>
      <c r="AA28" s="1080">
        <v>1</v>
      </c>
      <c r="AB28" s="1080"/>
      <c r="AC28" s="1080"/>
      <c r="AD28" s="1080"/>
      <c r="AE28" s="1081"/>
      <c r="AF28" s="1082">
        <v>1</v>
      </c>
      <c r="AG28" s="1080"/>
      <c r="AH28" s="1080"/>
      <c r="AI28" s="1080"/>
      <c r="AJ28" s="1083"/>
      <c r="AK28" s="1084">
        <v>39</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375</v>
      </c>
      <c r="C29" s="1064"/>
      <c r="D29" s="1064"/>
      <c r="E29" s="1064"/>
      <c r="F29" s="1064"/>
      <c r="G29" s="1064"/>
      <c r="H29" s="1064"/>
      <c r="I29" s="1064"/>
      <c r="J29" s="1064"/>
      <c r="K29" s="1064"/>
      <c r="L29" s="1064"/>
      <c r="M29" s="1064"/>
      <c r="N29" s="1064"/>
      <c r="O29" s="1064"/>
      <c r="P29" s="1065"/>
      <c r="Q29" s="1069">
        <v>2428</v>
      </c>
      <c r="R29" s="1070"/>
      <c r="S29" s="1070"/>
      <c r="T29" s="1070"/>
      <c r="U29" s="1070"/>
      <c r="V29" s="1070">
        <v>2325</v>
      </c>
      <c r="W29" s="1070"/>
      <c r="X29" s="1070"/>
      <c r="Y29" s="1070"/>
      <c r="Z29" s="1070"/>
      <c r="AA29" s="1070">
        <v>103</v>
      </c>
      <c r="AB29" s="1070"/>
      <c r="AC29" s="1070"/>
      <c r="AD29" s="1070"/>
      <c r="AE29" s="1071"/>
      <c r="AF29" s="1045">
        <v>103</v>
      </c>
      <c r="AG29" s="1046"/>
      <c r="AH29" s="1046"/>
      <c r="AI29" s="1046"/>
      <c r="AJ29" s="1047"/>
      <c r="AK29" s="1006">
        <v>409</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376</v>
      </c>
      <c r="C30" s="1064"/>
      <c r="D30" s="1064"/>
      <c r="E30" s="1064"/>
      <c r="F30" s="1064"/>
      <c r="G30" s="1064"/>
      <c r="H30" s="1064"/>
      <c r="I30" s="1064"/>
      <c r="J30" s="1064"/>
      <c r="K30" s="1064"/>
      <c r="L30" s="1064"/>
      <c r="M30" s="1064"/>
      <c r="N30" s="1064"/>
      <c r="O30" s="1064"/>
      <c r="P30" s="1065"/>
      <c r="Q30" s="1069">
        <v>374</v>
      </c>
      <c r="R30" s="1070"/>
      <c r="S30" s="1070"/>
      <c r="T30" s="1070"/>
      <c r="U30" s="1070"/>
      <c r="V30" s="1070">
        <v>371</v>
      </c>
      <c r="W30" s="1070"/>
      <c r="X30" s="1070"/>
      <c r="Y30" s="1070"/>
      <c r="Z30" s="1070"/>
      <c r="AA30" s="1070">
        <v>3</v>
      </c>
      <c r="AB30" s="1070"/>
      <c r="AC30" s="1070"/>
      <c r="AD30" s="1070"/>
      <c r="AE30" s="1071"/>
      <c r="AF30" s="1045">
        <v>734</v>
      </c>
      <c r="AG30" s="1046"/>
      <c r="AH30" s="1046"/>
      <c r="AI30" s="1046"/>
      <c r="AJ30" s="1047"/>
      <c r="AK30" s="1006">
        <v>9</v>
      </c>
      <c r="AL30" s="997"/>
      <c r="AM30" s="997"/>
      <c r="AN30" s="997"/>
      <c r="AO30" s="997"/>
      <c r="AP30" s="997">
        <v>290</v>
      </c>
      <c r="AQ30" s="997"/>
      <c r="AR30" s="997"/>
      <c r="AS30" s="997"/>
      <c r="AT30" s="997"/>
      <c r="AU30" s="997">
        <v>0</v>
      </c>
      <c r="AV30" s="997"/>
      <c r="AW30" s="997"/>
      <c r="AX30" s="997"/>
      <c r="AY30" s="997"/>
      <c r="AZ30" s="1068"/>
      <c r="BA30" s="1068"/>
      <c r="BB30" s="1068"/>
      <c r="BC30" s="1068"/>
      <c r="BD30" s="1068"/>
      <c r="BE30" s="1058" t="s">
        <v>377</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107</v>
      </c>
      <c r="R31" s="1070"/>
      <c r="S31" s="1070"/>
      <c r="T31" s="1070"/>
      <c r="U31" s="1070"/>
      <c r="V31" s="1070">
        <v>98</v>
      </c>
      <c r="W31" s="1070"/>
      <c r="X31" s="1070"/>
      <c r="Y31" s="1070"/>
      <c r="Z31" s="1070"/>
      <c r="AA31" s="1070">
        <v>9</v>
      </c>
      <c r="AB31" s="1070"/>
      <c r="AC31" s="1070"/>
      <c r="AD31" s="1070"/>
      <c r="AE31" s="1071"/>
      <c r="AF31" s="1045">
        <v>3</v>
      </c>
      <c r="AG31" s="1046"/>
      <c r="AH31" s="1046"/>
      <c r="AI31" s="1046"/>
      <c r="AJ31" s="1047"/>
      <c r="AK31" s="1006">
        <v>43</v>
      </c>
      <c r="AL31" s="997"/>
      <c r="AM31" s="997"/>
      <c r="AN31" s="997"/>
      <c r="AO31" s="997"/>
      <c r="AP31" s="997">
        <v>0</v>
      </c>
      <c r="AQ31" s="997"/>
      <c r="AR31" s="997"/>
      <c r="AS31" s="997"/>
      <c r="AT31" s="997"/>
      <c r="AU31" s="997">
        <v>0</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923</v>
      </c>
      <c r="AG63" s="985"/>
      <c r="AH63" s="985"/>
      <c r="AI63" s="985"/>
      <c r="AJ63" s="1056"/>
      <c r="AK63" s="1057"/>
      <c r="AL63" s="989"/>
      <c r="AM63" s="989"/>
      <c r="AN63" s="989"/>
      <c r="AO63" s="989"/>
      <c r="AP63" s="985">
        <f>SUM(AP28:AT31)</f>
        <v>290</v>
      </c>
      <c r="AQ63" s="985"/>
      <c r="AR63" s="985"/>
      <c r="AS63" s="985"/>
      <c r="AT63" s="985"/>
      <c r="AU63" s="985">
        <f>SUM(AU28:AY31)</f>
        <v>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383</v>
      </c>
      <c r="B66" s="1022"/>
      <c r="C66" s="1022"/>
      <c r="D66" s="1022"/>
      <c r="E66" s="1022"/>
      <c r="F66" s="1022"/>
      <c r="G66" s="1022"/>
      <c r="H66" s="1022"/>
      <c r="I66" s="1022"/>
      <c r="J66" s="1022"/>
      <c r="K66" s="1022"/>
      <c r="L66" s="1022"/>
      <c r="M66" s="1022"/>
      <c r="N66" s="1022"/>
      <c r="O66" s="1022"/>
      <c r="P66" s="1023"/>
      <c r="Q66" s="1027" t="s">
        <v>384</v>
      </c>
      <c r="R66" s="1028"/>
      <c r="S66" s="1028"/>
      <c r="T66" s="1028"/>
      <c r="U66" s="1029"/>
      <c r="V66" s="1027" t="s">
        <v>385</v>
      </c>
      <c r="W66" s="1028"/>
      <c r="X66" s="1028"/>
      <c r="Y66" s="1028"/>
      <c r="Z66" s="1029"/>
      <c r="AA66" s="1027" t="s">
        <v>386</v>
      </c>
      <c r="AB66" s="1028"/>
      <c r="AC66" s="1028"/>
      <c r="AD66" s="1028"/>
      <c r="AE66" s="1029"/>
      <c r="AF66" s="1033" t="s">
        <v>387</v>
      </c>
      <c r="AG66" s="1034"/>
      <c r="AH66" s="1034"/>
      <c r="AI66" s="1034"/>
      <c r="AJ66" s="1035"/>
      <c r="AK66" s="1027" t="s">
        <v>388</v>
      </c>
      <c r="AL66" s="1022"/>
      <c r="AM66" s="1022"/>
      <c r="AN66" s="1022"/>
      <c r="AO66" s="1023"/>
      <c r="AP66" s="1027" t="s">
        <v>389</v>
      </c>
      <c r="AQ66" s="1028"/>
      <c r="AR66" s="1028"/>
      <c r="AS66" s="1028"/>
      <c r="AT66" s="1029"/>
      <c r="AU66" s="1027" t="s">
        <v>390</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2587</v>
      </c>
      <c r="R68" s="1008"/>
      <c r="S68" s="1008"/>
      <c r="T68" s="1008"/>
      <c r="U68" s="1008"/>
      <c r="V68" s="1008">
        <v>2567</v>
      </c>
      <c r="W68" s="1008"/>
      <c r="X68" s="1008"/>
      <c r="Y68" s="1008"/>
      <c r="Z68" s="1008"/>
      <c r="AA68" s="1008">
        <v>20</v>
      </c>
      <c r="AB68" s="1008"/>
      <c r="AC68" s="1008"/>
      <c r="AD68" s="1008"/>
      <c r="AE68" s="1008"/>
      <c r="AF68" s="1008">
        <v>20</v>
      </c>
      <c r="AG68" s="1008"/>
      <c r="AH68" s="1008"/>
      <c r="AI68" s="1008"/>
      <c r="AJ68" s="1008"/>
      <c r="AK68" s="1008">
        <v>12</v>
      </c>
      <c r="AL68" s="1008"/>
      <c r="AM68" s="1008"/>
      <c r="AN68" s="1008"/>
      <c r="AO68" s="1008"/>
      <c r="AP68" s="1008">
        <v>263</v>
      </c>
      <c r="AQ68" s="1008"/>
      <c r="AR68" s="1008"/>
      <c r="AS68" s="1008"/>
      <c r="AT68" s="1008"/>
      <c r="AU68" s="1008">
        <v>17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1591</v>
      </c>
      <c r="R70" s="997"/>
      <c r="S70" s="997"/>
      <c r="T70" s="997"/>
      <c r="U70" s="997"/>
      <c r="V70" s="997">
        <v>1581</v>
      </c>
      <c r="W70" s="997"/>
      <c r="X70" s="997"/>
      <c r="Y70" s="997"/>
      <c r="Z70" s="997"/>
      <c r="AA70" s="997">
        <v>10</v>
      </c>
      <c r="AB70" s="997"/>
      <c r="AC70" s="997"/>
      <c r="AD70" s="997"/>
      <c r="AE70" s="997"/>
      <c r="AF70" s="997">
        <v>7</v>
      </c>
      <c r="AG70" s="997"/>
      <c r="AH70" s="997"/>
      <c r="AI70" s="997"/>
      <c r="AJ70" s="997"/>
      <c r="AK70" s="997">
        <v>0</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269</v>
      </c>
      <c r="R71" s="997"/>
      <c r="S71" s="997"/>
      <c r="T71" s="997"/>
      <c r="U71" s="997"/>
      <c r="V71" s="997">
        <v>241</v>
      </c>
      <c r="W71" s="997"/>
      <c r="X71" s="997"/>
      <c r="Y71" s="997"/>
      <c r="Z71" s="997"/>
      <c r="AA71" s="997">
        <v>28</v>
      </c>
      <c r="AB71" s="997"/>
      <c r="AC71" s="997"/>
      <c r="AD71" s="997"/>
      <c r="AE71" s="997"/>
      <c r="AF71" s="997">
        <v>28</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141826</v>
      </c>
      <c r="R72" s="997"/>
      <c r="S72" s="997"/>
      <c r="T72" s="997"/>
      <c r="U72" s="997"/>
      <c r="V72" s="997">
        <v>135893</v>
      </c>
      <c r="W72" s="997"/>
      <c r="X72" s="997"/>
      <c r="Y72" s="997"/>
      <c r="Z72" s="997"/>
      <c r="AA72" s="997">
        <v>5934</v>
      </c>
      <c r="AB72" s="997"/>
      <c r="AC72" s="997"/>
      <c r="AD72" s="997"/>
      <c r="AE72" s="997"/>
      <c r="AF72" s="997">
        <v>5934</v>
      </c>
      <c r="AG72" s="997"/>
      <c r="AH72" s="997"/>
      <c r="AI72" s="997"/>
      <c r="AJ72" s="997"/>
      <c r="AK72" s="997">
        <v>1005</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995</v>
      </c>
      <c r="R73" s="997"/>
      <c r="S73" s="997"/>
      <c r="T73" s="997"/>
      <c r="U73" s="997"/>
      <c r="V73" s="997">
        <v>970</v>
      </c>
      <c r="W73" s="997"/>
      <c r="X73" s="997"/>
      <c r="Y73" s="997"/>
      <c r="Z73" s="997"/>
      <c r="AA73" s="997">
        <v>25</v>
      </c>
      <c r="AB73" s="997"/>
      <c r="AC73" s="997"/>
      <c r="AD73" s="997"/>
      <c r="AE73" s="997"/>
      <c r="AF73" s="997">
        <v>25</v>
      </c>
      <c r="AG73" s="997"/>
      <c r="AH73" s="997"/>
      <c r="AI73" s="997"/>
      <c r="AJ73" s="997"/>
      <c r="AK73" s="997">
        <v>0</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28394</v>
      </c>
      <c r="R74" s="997"/>
      <c r="S74" s="997"/>
      <c r="T74" s="997"/>
      <c r="U74" s="997"/>
      <c r="V74" s="997">
        <v>27681</v>
      </c>
      <c r="W74" s="997"/>
      <c r="X74" s="997"/>
      <c r="Y74" s="997"/>
      <c r="Z74" s="997"/>
      <c r="AA74" s="997">
        <v>713</v>
      </c>
      <c r="AB74" s="997"/>
      <c r="AC74" s="997"/>
      <c r="AD74" s="997"/>
      <c r="AE74" s="997"/>
      <c r="AF74" s="997">
        <v>713</v>
      </c>
      <c r="AG74" s="997"/>
      <c r="AH74" s="997"/>
      <c r="AI74" s="997"/>
      <c r="AJ74" s="997"/>
      <c r="AK74" s="997">
        <v>4021</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190</v>
      </c>
      <c r="R75" s="1005"/>
      <c r="S75" s="1005"/>
      <c r="T75" s="1005"/>
      <c r="U75" s="1006"/>
      <c r="V75" s="1007">
        <v>184</v>
      </c>
      <c r="W75" s="1005"/>
      <c r="X75" s="1005"/>
      <c r="Y75" s="1005"/>
      <c r="Z75" s="1006"/>
      <c r="AA75" s="1007">
        <v>7</v>
      </c>
      <c r="AB75" s="1005"/>
      <c r="AC75" s="1005"/>
      <c r="AD75" s="1005"/>
      <c r="AE75" s="1006"/>
      <c r="AF75" s="1007">
        <v>7</v>
      </c>
      <c r="AG75" s="1005"/>
      <c r="AH75" s="1005"/>
      <c r="AI75" s="1005"/>
      <c r="AJ75" s="1006"/>
      <c r="AK75" s="1007">
        <v>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18</v>
      </c>
      <c r="R76" s="1005"/>
      <c r="S76" s="1005"/>
      <c r="T76" s="1005"/>
      <c r="U76" s="1006"/>
      <c r="V76" s="1007">
        <v>17</v>
      </c>
      <c r="W76" s="1005"/>
      <c r="X76" s="1005"/>
      <c r="Y76" s="1005"/>
      <c r="Z76" s="1006"/>
      <c r="AA76" s="1007">
        <v>1</v>
      </c>
      <c r="AB76" s="1005"/>
      <c r="AC76" s="1005"/>
      <c r="AD76" s="1005"/>
      <c r="AE76" s="1006"/>
      <c r="AF76" s="1007">
        <v>1</v>
      </c>
      <c r="AG76" s="1005"/>
      <c r="AH76" s="1005"/>
      <c r="AI76" s="1005"/>
      <c r="AJ76" s="1006"/>
      <c r="AK76" s="1007">
        <v>5</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SUM(AF68:AJ76)</f>
        <v>6950</v>
      </c>
      <c r="AG88" s="985"/>
      <c r="AH88" s="985"/>
      <c r="AI88" s="985"/>
      <c r="AJ88" s="985"/>
      <c r="AK88" s="989"/>
      <c r="AL88" s="989"/>
      <c r="AM88" s="989"/>
      <c r="AN88" s="989"/>
      <c r="AO88" s="989"/>
      <c r="AP88" s="985">
        <f t="shared" ref="AP88" si="2">SUM(AP68:AT76)</f>
        <v>263</v>
      </c>
      <c r="AQ88" s="985"/>
      <c r="AR88" s="985"/>
      <c r="AS88" s="985"/>
      <c r="AT88" s="985"/>
      <c r="AU88" s="985">
        <f t="shared" ref="AU88" si="3">SUM(AU68:AY76)</f>
        <v>17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SUM(CR7:CV9)</f>
        <v>12240</v>
      </c>
      <c r="CS102" s="977"/>
      <c r="CT102" s="977"/>
      <c r="CU102" s="977"/>
      <c r="CV102" s="978"/>
      <c r="CW102" s="976">
        <f t="shared" ref="CW102" si="4">SUM(CW7:DA9)</f>
        <v>0</v>
      </c>
      <c r="CX102" s="977"/>
      <c r="CY102" s="977"/>
      <c r="CZ102" s="977"/>
      <c r="DA102" s="978"/>
      <c r="DB102" s="976">
        <f t="shared" ref="DB102" si="5">SUM(DB7:DF9)</f>
        <v>0</v>
      </c>
      <c r="DC102" s="977"/>
      <c r="DD102" s="977"/>
      <c r="DE102" s="977"/>
      <c r="DF102" s="978"/>
      <c r="DG102" s="976">
        <f t="shared" ref="DG102" si="6">SUM(DG7:DK9)</f>
        <v>0</v>
      </c>
      <c r="DH102" s="977"/>
      <c r="DI102" s="977"/>
      <c r="DJ102" s="977"/>
      <c r="DK102" s="978"/>
      <c r="DL102" s="976">
        <f t="shared" ref="DL102" si="7">SUM(DL7:DP9)</f>
        <v>0</v>
      </c>
      <c r="DM102" s="977"/>
      <c r="DN102" s="977"/>
      <c r="DO102" s="977"/>
      <c r="DP102" s="978"/>
      <c r="DQ102" s="976">
        <f t="shared" ref="DQ102" si="8">SUM(DQ7:DU9)</f>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281</v>
      </c>
      <c r="AG109" s="918"/>
      <c r="AH109" s="918"/>
      <c r="AI109" s="918"/>
      <c r="AJ109" s="919"/>
      <c r="AK109" s="920" t="s">
        <v>280</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281</v>
      </c>
      <c r="BW109" s="918"/>
      <c r="BX109" s="918"/>
      <c r="BY109" s="918"/>
      <c r="BZ109" s="919"/>
      <c r="CA109" s="920" t="s">
        <v>280</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281</v>
      </c>
      <c r="DM109" s="918"/>
      <c r="DN109" s="918"/>
      <c r="DO109" s="918"/>
      <c r="DP109" s="919"/>
      <c r="DQ109" s="920" t="s">
        <v>280</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314156</v>
      </c>
      <c r="AB110" s="903"/>
      <c r="AC110" s="903"/>
      <c r="AD110" s="903"/>
      <c r="AE110" s="904"/>
      <c r="AF110" s="905">
        <v>413159</v>
      </c>
      <c r="AG110" s="903"/>
      <c r="AH110" s="903"/>
      <c r="AI110" s="903"/>
      <c r="AJ110" s="904"/>
      <c r="AK110" s="905">
        <v>430487</v>
      </c>
      <c r="AL110" s="903"/>
      <c r="AM110" s="903"/>
      <c r="AN110" s="903"/>
      <c r="AO110" s="904"/>
      <c r="AP110" s="906">
        <v>13.1</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4755572</v>
      </c>
      <c r="BR110" s="830"/>
      <c r="BS110" s="830"/>
      <c r="BT110" s="830"/>
      <c r="BU110" s="830"/>
      <c r="BV110" s="830">
        <v>4619966</v>
      </c>
      <c r="BW110" s="830"/>
      <c r="BX110" s="830"/>
      <c r="BY110" s="830"/>
      <c r="BZ110" s="830"/>
      <c r="CA110" s="830">
        <v>4442986</v>
      </c>
      <c r="CB110" s="830"/>
      <c r="CC110" s="830"/>
      <c r="CD110" s="830"/>
      <c r="CE110" s="830"/>
      <c r="CF110" s="891">
        <v>135</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341141</v>
      </c>
      <c r="BR112" s="801"/>
      <c r="BS112" s="801"/>
      <c r="BT112" s="801"/>
      <c r="BU112" s="801"/>
      <c r="BV112" s="801">
        <v>316027</v>
      </c>
      <c r="BW112" s="801"/>
      <c r="BX112" s="801"/>
      <c r="BY112" s="801"/>
      <c r="BZ112" s="801"/>
      <c r="CA112" s="801">
        <v>290077</v>
      </c>
      <c r="CB112" s="801"/>
      <c r="CC112" s="801"/>
      <c r="CD112" s="801"/>
      <c r="CE112" s="801"/>
      <c r="CF112" s="878">
        <v>8.8000000000000007</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25347</v>
      </c>
      <c r="AB113" s="939"/>
      <c r="AC113" s="939"/>
      <c r="AD113" s="939"/>
      <c r="AE113" s="940"/>
      <c r="AF113" s="941">
        <v>1155</v>
      </c>
      <c r="AG113" s="939"/>
      <c r="AH113" s="939"/>
      <c r="AI113" s="939"/>
      <c r="AJ113" s="940"/>
      <c r="AK113" s="941">
        <v>1116</v>
      </c>
      <c r="AL113" s="939"/>
      <c r="AM113" s="939"/>
      <c r="AN113" s="939"/>
      <c r="AO113" s="940"/>
      <c r="AP113" s="942">
        <v>0</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46231</v>
      </c>
      <c r="BR113" s="801"/>
      <c r="BS113" s="801"/>
      <c r="BT113" s="801"/>
      <c r="BU113" s="801"/>
      <c r="BV113" s="801">
        <v>78224</v>
      </c>
      <c r="BW113" s="801"/>
      <c r="BX113" s="801"/>
      <c r="BY113" s="801"/>
      <c r="BZ113" s="801"/>
      <c r="CA113" s="801">
        <v>171752</v>
      </c>
      <c r="CB113" s="801"/>
      <c r="CC113" s="801"/>
      <c r="CD113" s="801"/>
      <c r="CE113" s="801"/>
      <c r="CF113" s="878">
        <v>5.2</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14598</v>
      </c>
      <c r="AB114" s="814"/>
      <c r="AC114" s="814"/>
      <c r="AD114" s="814"/>
      <c r="AE114" s="815"/>
      <c r="AF114" s="816">
        <v>15208</v>
      </c>
      <c r="AG114" s="814"/>
      <c r="AH114" s="814"/>
      <c r="AI114" s="814"/>
      <c r="AJ114" s="815"/>
      <c r="AK114" s="816">
        <v>11314</v>
      </c>
      <c r="AL114" s="814"/>
      <c r="AM114" s="814"/>
      <c r="AN114" s="814"/>
      <c r="AO114" s="815"/>
      <c r="AP114" s="784">
        <v>0.3</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561284</v>
      </c>
      <c r="BR114" s="801"/>
      <c r="BS114" s="801"/>
      <c r="BT114" s="801"/>
      <c r="BU114" s="801"/>
      <c r="BV114" s="801">
        <v>446204</v>
      </c>
      <c r="BW114" s="801"/>
      <c r="BX114" s="801"/>
      <c r="BY114" s="801"/>
      <c r="BZ114" s="801"/>
      <c r="CA114" s="801">
        <v>191561</v>
      </c>
      <c r="CB114" s="801"/>
      <c r="CC114" s="801"/>
      <c r="CD114" s="801"/>
      <c r="CE114" s="801"/>
      <c r="CF114" s="878">
        <v>5.8</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107</v>
      </c>
      <c r="AB115" s="939"/>
      <c r="AC115" s="939"/>
      <c r="AD115" s="939"/>
      <c r="AE115" s="940"/>
      <c r="AF115" s="941" t="s">
        <v>107</v>
      </c>
      <c r="AG115" s="939"/>
      <c r="AH115" s="939"/>
      <c r="AI115" s="939"/>
      <c r="AJ115" s="940"/>
      <c r="AK115" s="941" t="s">
        <v>107</v>
      </c>
      <c r="AL115" s="939"/>
      <c r="AM115" s="939"/>
      <c r="AN115" s="939"/>
      <c r="AO115" s="940"/>
      <c r="AP115" s="942" t="s">
        <v>107</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107</v>
      </c>
      <c r="BR115" s="801"/>
      <c r="BS115" s="801"/>
      <c r="BT115" s="801"/>
      <c r="BU115" s="801"/>
      <c r="BV115" s="801" t="s">
        <v>107</v>
      </c>
      <c r="BW115" s="801"/>
      <c r="BX115" s="801"/>
      <c r="BY115" s="801"/>
      <c r="BZ115" s="801"/>
      <c r="CA115" s="801" t="s">
        <v>107</v>
      </c>
      <c r="CB115" s="801"/>
      <c r="CC115" s="801"/>
      <c r="CD115" s="801"/>
      <c r="CE115" s="801"/>
      <c r="CF115" s="878" t="s">
        <v>107</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228</v>
      </c>
      <c r="AB116" s="814"/>
      <c r="AC116" s="814"/>
      <c r="AD116" s="814"/>
      <c r="AE116" s="815"/>
      <c r="AF116" s="816">
        <v>302</v>
      </c>
      <c r="AG116" s="814"/>
      <c r="AH116" s="814"/>
      <c r="AI116" s="814"/>
      <c r="AJ116" s="815"/>
      <c r="AK116" s="816">
        <v>796</v>
      </c>
      <c r="AL116" s="814"/>
      <c r="AM116" s="814"/>
      <c r="AN116" s="814"/>
      <c r="AO116" s="815"/>
      <c r="AP116" s="784">
        <v>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354329</v>
      </c>
      <c r="AB117" s="925"/>
      <c r="AC117" s="925"/>
      <c r="AD117" s="925"/>
      <c r="AE117" s="926"/>
      <c r="AF117" s="928">
        <v>429824</v>
      </c>
      <c r="AG117" s="925"/>
      <c r="AH117" s="925"/>
      <c r="AI117" s="925"/>
      <c r="AJ117" s="926"/>
      <c r="AK117" s="928">
        <v>443713</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281</v>
      </c>
      <c r="AG118" s="918"/>
      <c r="AH118" s="918"/>
      <c r="AI118" s="918"/>
      <c r="AJ118" s="919"/>
      <c r="AK118" s="920" t="s">
        <v>280</v>
      </c>
      <c r="AL118" s="918"/>
      <c r="AM118" s="918"/>
      <c r="AN118" s="918"/>
      <c r="AO118" s="919"/>
      <c r="AP118" s="921" t="s">
        <v>401</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431</v>
      </c>
      <c r="BP118" s="868"/>
      <c r="BQ118" s="887">
        <v>5704228</v>
      </c>
      <c r="BR118" s="888"/>
      <c r="BS118" s="888"/>
      <c r="BT118" s="888"/>
      <c r="BU118" s="888"/>
      <c r="BV118" s="888">
        <v>5460421</v>
      </c>
      <c r="BW118" s="888"/>
      <c r="BX118" s="888"/>
      <c r="BY118" s="888"/>
      <c r="BZ118" s="888"/>
      <c r="CA118" s="888">
        <v>5096376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2391441</v>
      </c>
      <c r="BR119" s="830"/>
      <c r="BS119" s="830"/>
      <c r="BT119" s="830"/>
      <c r="BU119" s="830"/>
      <c r="BV119" s="830">
        <v>2471882</v>
      </c>
      <c r="BW119" s="830"/>
      <c r="BX119" s="830"/>
      <c r="BY119" s="830"/>
      <c r="BZ119" s="830"/>
      <c r="CA119" s="830">
        <v>2229996</v>
      </c>
      <c r="CB119" s="830"/>
      <c r="CC119" s="830"/>
      <c r="CD119" s="830"/>
      <c r="CE119" s="830"/>
      <c r="CF119" s="891">
        <v>67.7</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149903</v>
      </c>
      <c r="BR120" s="801"/>
      <c r="BS120" s="801"/>
      <c r="BT120" s="801"/>
      <c r="BU120" s="801"/>
      <c r="BV120" s="801">
        <v>125639</v>
      </c>
      <c r="BW120" s="801"/>
      <c r="BX120" s="801"/>
      <c r="BY120" s="801"/>
      <c r="BZ120" s="801"/>
      <c r="CA120" s="801">
        <v>90545</v>
      </c>
      <c r="CB120" s="801"/>
      <c r="CC120" s="801"/>
      <c r="CD120" s="801"/>
      <c r="CE120" s="801"/>
      <c r="CF120" s="878">
        <v>2.8</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275016</v>
      </c>
      <c r="DH120" s="830"/>
      <c r="DI120" s="830"/>
      <c r="DJ120" s="830"/>
      <c r="DK120" s="830"/>
      <c r="DL120" s="830">
        <v>316027</v>
      </c>
      <c r="DM120" s="830"/>
      <c r="DN120" s="830"/>
      <c r="DO120" s="830"/>
      <c r="DP120" s="830"/>
      <c r="DQ120" s="830">
        <v>290076</v>
      </c>
      <c r="DR120" s="830"/>
      <c r="DS120" s="830"/>
      <c r="DT120" s="830"/>
      <c r="DU120" s="830"/>
      <c r="DV120" s="831">
        <v>8.8000000000000007</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3100636</v>
      </c>
      <c r="BR121" s="888"/>
      <c r="BS121" s="888"/>
      <c r="BT121" s="888"/>
      <c r="BU121" s="888"/>
      <c r="BV121" s="888">
        <v>3099255</v>
      </c>
      <c r="BW121" s="888"/>
      <c r="BX121" s="888"/>
      <c r="BY121" s="888"/>
      <c r="BZ121" s="888"/>
      <c r="CA121" s="888">
        <v>3075584</v>
      </c>
      <c r="CB121" s="888"/>
      <c r="CC121" s="888"/>
      <c r="CD121" s="888"/>
      <c r="CE121" s="888"/>
      <c r="CF121" s="889">
        <v>93.4</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t="s">
        <v>107</v>
      </c>
      <c r="DH121" s="801"/>
      <c r="DI121" s="801"/>
      <c r="DJ121" s="801"/>
      <c r="DK121" s="801"/>
      <c r="DL121" s="801" t="s">
        <v>107</v>
      </c>
      <c r="DM121" s="801"/>
      <c r="DN121" s="801"/>
      <c r="DO121" s="801"/>
      <c r="DP121" s="801"/>
      <c r="DQ121" s="801" t="s">
        <v>107</v>
      </c>
      <c r="DR121" s="801"/>
      <c r="DS121" s="801"/>
      <c r="DT121" s="801"/>
      <c r="DU121" s="801"/>
      <c r="DV121" s="853" t="s">
        <v>107</v>
      </c>
      <c r="DW121" s="853"/>
      <c r="DX121" s="853"/>
      <c r="DY121" s="853"/>
      <c r="DZ121" s="854"/>
    </row>
    <row r="122" spans="1:130" s="197" customFormat="1" ht="26.25" customHeight="1" x14ac:dyDescent="0.15">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442</v>
      </c>
      <c r="BP122" s="868"/>
      <c r="BQ122" s="869">
        <v>5641980</v>
      </c>
      <c r="BR122" s="870"/>
      <c r="BS122" s="870"/>
      <c r="BT122" s="870"/>
      <c r="BU122" s="870"/>
      <c r="BV122" s="870">
        <v>5696776</v>
      </c>
      <c r="BW122" s="870"/>
      <c r="BX122" s="870"/>
      <c r="BY122" s="870"/>
      <c r="BZ122" s="870"/>
      <c r="CA122" s="870">
        <v>5396125</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1.9</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66125</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x14ac:dyDescent="0.2">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x14ac:dyDescent="0.15">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24264</v>
      </c>
      <c r="AB128" s="754"/>
      <c r="AC128" s="754"/>
      <c r="AD128" s="754"/>
      <c r="AE128" s="755"/>
      <c r="AF128" s="756">
        <v>24737</v>
      </c>
      <c r="AG128" s="754"/>
      <c r="AH128" s="754"/>
      <c r="AI128" s="754"/>
      <c r="AJ128" s="755"/>
      <c r="AK128" s="756">
        <v>17872</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3502805</v>
      </c>
      <c r="AB129" s="814"/>
      <c r="AC129" s="814"/>
      <c r="AD129" s="814"/>
      <c r="AE129" s="815"/>
      <c r="AF129" s="816">
        <v>3499197</v>
      </c>
      <c r="AG129" s="814"/>
      <c r="AH129" s="814"/>
      <c r="AI129" s="814"/>
      <c r="AJ129" s="815"/>
      <c r="AK129" s="816">
        <v>3544927</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235349</v>
      </c>
      <c r="AB130" s="814"/>
      <c r="AC130" s="814"/>
      <c r="AD130" s="814"/>
      <c r="AE130" s="815"/>
      <c r="AF130" s="816">
        <v>252840</v>
      </c>
      <c r="AG130" s="814"/>
      <c r="AH130" s="814"/>
      <c r="AI130" s="814"/>
      <c r="AJ130" s="815"/>
      <c r="AK130" s="816">
        <v>253379</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3267456</v>
      </c>
      <c r="AB131" s="747"/>
      <c r="AC131" s="747"/>
      <c r="AD131" s="747"/>
      <c r="AE131" s="748"/>
      <c r="AF131" s="749">
        <v>3246357</v>
      </c>
      <c r="AG131" s="747"/>
      <c r="AH131" s="747"/>
      <c r="AI131" s="747"/>
      <c r="AJ131" s="748"/>
      <c r="AK131" s="749">
        <v>3291548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2.8987689510000001</v>
      </c>
      <c r="AB132" s="770"/>
      <c r="AC132" s="770"/>
      <c r="AD132" s="770"/>
      <c r="AE132" s="771"/>
      <c r="AF132" s="772">
        <v>4.6897799600000001</v>
      </c>
      <c r="AG132" s="770"/>
      <c r="AH132" s="770"/>
      <c r="AI132" s="770"/>
      <c r="AJ132" s="771"/>
      <c r="AK132" s="772">
        <v>5.2395407870000001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2.9</v>
      </c>
      <c r="AB133" s="779"/>
      <c r="AC133" s="779"/>
      <c r="AD133" s="779"/>
      <c r="AE133" s="780"/>
      <c r="AF133" s="778">
        <v>3.4</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1438402</v>
      </c>
      <c r="L9" s="264">
        <v>125133</v>
      </c>
      <c r="M9" s="265">
        <v>88618</v>
      </c>
      <c r="N9" s="266">
        <v>41.2</v>
      </c>
    </row>
    <row r="10" spans="1:16" x14ac:dyDescent="0.15">
      <c r="A10" s="248"/>
      <c r="B10" s="244"/>
      <c r="C10" s="244"/>
      <c r="D10" s="244"/>
      <c r="E10" s="244"/>
      <c r="F10" s="244"/>
      <c r="G10" s="1163" t="s">
        <v>479</v>
      </c>
      <c r="H10" s="1164"/>
      <c r="I10" s="1164"/>
      <c r="J10" s="1165"/>
      <c r="K10" s="267">
        <v>140744</v>
      </c>
      <c r="L10" s="268">
        <v>12244</v>
      </c>
      <c r="M10" s="269">
        <v>9248</v>
      </c>
      <c r="N10" s="270">
        <v>32.4</v>
      </c>
    </row>
    <row r="11" spans="1:16" ht="13.5" customHeight="1" x14ac:dyDescent="0.15">
      <c r="A11" s="248"/>
      <c r="B11" s="244"/>
      <c r="C11" s="244"/>
      <c r="D11" s="244"/>
      <c r="E11" s="244"/>
      <c r="F11" s="244"/>
      <c r="G11" s="1163" t="s">
        <v>480</v>
      </c>
      <c r="H11" s="1164"/>
      <c r="I11" s="1164"/>
      <c r="J11" s="1165"/>
      <c r="K11" s="267">
        <v>215837</v>
      </c>
      <c r="L11" s="268">
        <v>18777</v>
      </c>
      <c r="M11" s="269">
        <v>13111</v>
      </c>
      <c r="N11" s="270">
        <v>43.2</v>
      </c>
    </row>
    <row r="12" spans="1:16" ht="13.5" customHeight="1" x14ac:dyDescent="0.15">
      <c r="A12" s="248"/>
      <c r="B12" s="244"/>
      <c r="C12" s="244"/>
      <c r="D12" s="244"/>
      <c r="E12" s="244"/>
      <c r="F12" s="244"/>
      <c r="G12" s="1163" t="s">
        <v>481</v>
      </c>
      <c r="H12" s="1164"/>
      <c r="I12" s="1164"/>
      <c r="J12" s="1165"/>
      <c r="K12" s="267" t="s">
        <v>482</v>
      </c>
      <c r="L12" s="268" t="s">
        <v>482</v>
      </c>
      <c r="M12" s="269">
        <v>631</v>
      </c>
      <c r="N12" s="270" t="s">
        <v>482</v>
      </c>
    </row>
    <row r="13" spans="1:16" ht="13.5" customHeight="1" x14ac:dyDescent="0.15">
      <c r="A13" s="248"/>
      <c r="B13" s="244"/>
      <c r="C13" s="244"/>
      <c r="D13" s="244"/>
      <c r="E13" s="244"/>
      <c r="F13" s="244"/>
      <c r="G13" s="1163" t="s">
        <v>483</v>
      </c>
      <c r="H13" s="1164"/>
      <c r="I13" s="1164"/>
      <c r="J13" s="1165"/>
      <c r="K13" s="267" t="s">
        <v>482</v>
      </c>
      <c r="L13" s="268" t="s">
        <v>482</v>
      </c>
      <c r="M13" s="269" t="s">
        <v>482</v>
      </c>
      <c r="N13" s="270" t="s">
        <v>482</v>
      </c>
    </row>
    <row r="14" spans="1:16" ht="13.5" customHeight="1" x14ac:dyDescent="0.15">
      <c r="A14" s="248"/>
      <c r="B14" s="244"/>
      <c r="C14" s="244"/>
      <c r="D14" s="244"/>
      <c r="E14" s="244"/>
      <c r="F14" s="244"/>
      <c r="G14" s="1163" t="s">
        <v>484</v>
      </c>
      <c r="H14" s="1164"/>
      <c r="I14" s="1164"/>
      <c r="J14" s="1165"/>
      <c r="K14" s="267" t="s">
        <v>482</v>
      </c>
      <c r="L14" s="268" t="s">
        <v>482</v>
      </c>
      <c r="M14" s="269">
        <v>4206</v>
      </c>
      <c r="N14" s="270" t="s">
        <v>482</v>
      </c>
    </row>
    <row r="15" spans="1:16" ht="13.5" customHeight="1" x14ac:dyDescent="0.15">
      <c r="A15" s="248"/>
      <c r="B15" s="244"/>
      <c r="C15" s="244"/>
      <c r="D15" s="244"/>
      <c r="E15" s="244"/>
      <c r="F15" s="244"/>
      <c r="G15" s="1163" t="s">
        <v>485</v>
      </c>
      <c r="H15" s="1164"/>
      <c r="I15" s="1164"/>
      <c r="J15" s="1165"/>
      <c r="K15" s="267" t="s">
        <v>482</v>
      </c>
      <c r="L15" s="268" t="s">
        <v>482</v>
      </c>
      <c r="M15" s="269">
        <v>1853</v>
      </c>
      <c r="N15" s="270" t="s">
        <v>482</v>
      </c>
    </row>
    <row r="16" spans="1:16" x14ac:dyDescent="0.15">
      <c r="A16" s="248"/>
      <c r="B16" s="244"/>
      <c r="C16" s="244"/>
      <c r="D16" s="244"/>
      <c r="E16" s="244"/>
      <c r="F16" s="244"/>
      <c r="G16" s="1166" t="s">
        <v>486</v>
      </c>
      <c r="H16" s="1167"/>
      <c r="I16" s="1167"/>
      <c r="J16" s="1168"/>
      <c r="K16" s="268">
        <v>-128071</v>
      </c>
      <c r="L16" s="268">
        <v>-11141</v>
      </c>
      <c r="M16" s="269">
        <v>-9315</v>
      </c>
      <c r="N16" s="270">
        <v>19.600000000000001</v>
      </c>
    </row>
    <row r="17" spans="1:16" x14ac:dyDescent="0.15">
      <c r="A17" s="248"/>
      <c r="B17" s="244"/>
      <c r="C17" s="244"/>
      <c r="D17" s="244"/>
      <c r="E17" s="244"/>
      <c r="F17" s="244"/>
      <c r="G17" s="1166" t="s">
        <v>164</v>
      </c>
      <c r="H17" s="1167"/>
      <c r="I17" s="1167"/>
      <c r="J17" s="1168"/>
      <c r="K17" s="268">
        <v>1666912</v>
      </c>
      <c r="L17" s="268">
        <v>145012</v>
      </c>
      <c r="M17" s="269">
        <v>108353</v>
      </c>
      <c r="N17" s="270">
        <v>33.799999999999997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12.44</v>
      </c>
      <c r="L21" s="281">
        <v>10.050000000000001</v>
      </c>
      <c r="M21" s="282">
        <v>2.39</v>
      </c>
      <c r="N21" s="249"/>
      <c r="O21" s="283"/>
      <c r="P21" s="279"/>
    </row>
    <row r="22" spans="1:16" s="284" customFormat="1" x14ac:dyDescent="0.15">
      <c r="A22" s="279"/>
      <c r="B22" s="249"/>
      <c r="C22" s="249"/>
      <c r="D22" s="249"/>
      <c r="E22" s="249"/>
      <c r="F22" s="249"/>
      <c r="G22" s="1160" t="s">
        <v>492</v>
      </c>
      <c r="H22" s="1161"/>
      <c r="I22" s="1161"/>
      <c r="J22" s="1162"/>
      <c r="K22" s="285">
        <v>98</v>
      </c>
      <c r="L22" s="286">
        <v>96.3</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430487</v>
      </c>
      <c r="L32" s="294">
        <v>37450</v>
      </c>
      <c r="M32" s="295">
        <v>56391</v>
      </c>
      <c r="N32" s="296">
        <v>-33.6</v>
      </c>
    </row>
    <row r="33" spans="1:16" ht="13.5" customHeight="1" x14ac:dyDescent="0.15">
      <c r="A33" s="248"/>
      <c r="B33" s="244"/>
      <c r="C33" s="244"/>
      <c r="D33" s="244"/>
      <c r="E33" s="244"/>
      <c r="F33" s="244"/>
      <c r="G33" s="1151" t="s">
        <v>497</v>
      </c>
      <c r="H33" s="1152"/>
      <c r="I33" s="1152"/>
      <c r="J33" s="1153"/>
      <c r="K33" s="294" t="s">
        <v>482</v>
      </c>
      <c r="L33" s="294" t="s">
        <v>482</v>
      </c>
      <c r="M33" s="295" t="s">
        <v>482</v>
      </c>
      <c r="N33" s="296" t="s">
        <v>482</v>
      </c>
    </row>
    <row r="34" spans="1:16" ht="27" customHeight="1" x14ac:dyDescent="0.15">
      <c r="A34" s="248"/>
      <c r="B34" s="244"/>
      <c r="C34" s="244"/>
      <c r="D34" s="244"/>
      <c r="E34" s="244"/>
      <c r="F34" s="244"/>
      <c r="G34" s="1151" t="s">
        <v>498</v>
      </c>
      <c r="H34" s="1152"/>
      <c r="I34" s="1152"/>
      <c r="J34" s="1153"/>
      <c r="K34" s="294" t="s">
        <v>482</v>
      </c>
      <c r="L34" s="294" t="s">
        <v>482</v>
      </c>
      <c r="M34" s="295">
        <v>12</v>
      </c>
      <c r="N34" s="296" t="s">
        <v>482</v>
      </c>
    </row>
    <row r="35" spans="1:16" ht="27" customHeight="1" x14ac:dyDescent="0.15">
      <c r="A35" s="248"/>
      <c r="B35" s="244"/>
      <c r="C35" s="244"/>
      <c r="D35" s="244"/>
      <c r="E35" s="244"/>
      <c r="F35" s="244"/>
      <c r="G35" s="1151" t="s">
        <v>499</v>
      </c>
      <c r="H35" s="1152"/>
      <c r="I35" s="1152"/>
      <c r="J35" s="1153"/>
      <c r="K35" s="294">
        <v>1116</v>
      </c>
      <c r="L35" s="294">
        <v>97</v>
      </c>
      <c r="M35" s="295">
        <v>15281</v>
      </c>
      <c r="N35" s="296">
        <v>-99.4</v>
      </c>
    </row>
    <row r="36" spans="1:16" ht="27" customHeight="1" x14ac:dyDescent="0.15">
      <c r="A36" s="248"/>
      <c r="B36" s="244"/>
      <c r="C36" s="244"/>
      <c r="D36" s="244"/>
      <c r="E36" s="244"/>
      <c r="F36" s="244"/>
      <c r="G36" s="1151" t="s">
        <v>500</v>
      </c>
      <c r="H36" s="1152"/>
      <c r="I36" s="1152"/>
      <c r="J36" s="1153"/>
      <c r="K36" s="294">
        <v>11314</v>
      </c>
      <c r="L36" s="294">
        <v>984</v>
      </c>
      <c r="M36" s="295">
        <v>4643</v>
      </c>
      <c r="N36" s="296">
        <v>-78.8</v>
      </c>
    </row>
    <row r="37" spans="1:16" ht="13.5" customHeight="1" x14ac:dyDescent="0.15">
      <c r="A37" s="248"/>
      <c r="B37" s="244"/>
      <c r="C37" s="244"/>
      <c r="D37" s="244"/>
      <c r="E37" s="244"/>
      <c r="F37" s="244"/>
      <c r="G37" s="1151" t="s">
        <v>501</v>
      </c>
      <c r="H37" s="1152"/>
      <c r="I37" s="1152"/>
      <c r="J37" s="1153"/>
      <c r="K37" s="294" t="s">
        <v>482</v>
      </c>
      <c r="L37" s="294" t="s">
        <v>482</v>
      </c>
      <c r="M37" s="295">
        <v>1074</v>
      </c>
      <c r="N37" s="296" t="s">
        <v>482</v>
      </c>
    </row>
    <row r="38" spans="1:16" ht="27" customHeight="1" x14ac:dyDescent="0.15">
      <c r="A38" s="248"/>
      <c r="B38" s="244"/>
      <c r="C38" s="244"/>
      <c r="D38" s="244"/>
      <c r="E38" s="244"/>
      <c r="F38" s="244"/>
      <c r="G38" s="1154" t="s">
        <v>502</v>
      </c>
      <c r="H38" s="1155"/>
      <c r="I38" s="1155"/>
      <c r="J38" s="1156"/>
      <c r="K38" s="297">
        <v>796</v>
      </c>
      <c r="L38" s="297">
        <v>69</v>
      </c>
      <c r="M38" s="298">
        <v>6</v>
      </c>
      <c r="N38" s="299">
        <v>1050</v>
      </c>
      <c r="O38" s="293"/>
    </row>
    <row r="39" spans="1:16" x14ac:dyDescent="0.15">
      <c r="A39" s="248"/>
      <c r="B39" s="244"/>
      <c r="C39" s="244"/>
      <c r="D39" s="244"/>
      <c r="E39" s="244"/>
      <c r="F39" s="244"/>
      <c r="G39" s="1154" t="s">
        <v>503</v>
      </c>
      <c r="H39" s="1155"/>
      <c r="I39" s="1155"/>
      <c r="J39" s="1156"/>
      <c r="K39" s="300">
        <v>-17872</v>
      </c>
      <c r="L39" s="300">
        <v>-1555</v>
      </c>
      <c r="M39" s="301">
        <v>-3030</v>
      </c>
      <c r="N39" s="302">
        <v>-48.7</v>
      </c>
      <c r="O39" s="293"/>
    </row>
    <row r="40" spans="1:16" ht="27" customHeight="1" x14ac:dyDescent="0.15">
      <c r="A40" s="248"/>
      <c r="B40" s="244"/>
      <c r="C40" s="244"/>
      <c r="D40" s="244"/>
      <c r="E40" s="244"/>
      <c r="F40" s="244"/>
      <c r="G40" s="1151" t="s">
        <v>504</v>
      </c>
      <c r="H40" s="1152"/>
      <c r="I40" s="1152"/>
      <c r="J40" s="1153"/>
      <c r="K40" s="300">
        <v>-253379</v>
      </c>
      <c r="L40" s="300">
        <v>-22043</v>
      </c>
      <c r="M40" s="301">
        <v>-51711</v>
      </c>
      <c r="N40" s="302">
        <v>-57.4</v>
      </c>
      <c r="O40" s="293"/>
    </row>
    <row r="41" spans="1:16" x14ac:dyDescent="0.15">
      <c r="A41" s="248"/>
      <c r="B41" s="244"/>
      <c r="C41" s="244"/>
      <c r="D41" s="244"/>
      <c r="E41" s="244"/>
      <c r="F41" s="244"/>
      <c r="G41" s="1157" t="s">
        <v>275</v>
      </c>
      <c r="H41" s="1158"/>
      <c r="I41" s="1158"/>
      <c r="J41" s="1159"/>
      <c r="K41" s="294">
        <v>172462</v>
      </c>
      <c r="L41" s="300">
        <v>15003</v>
      </c>
      <c r="M41" s="301">
        <v>22665</v>
      </c>
      <c r="N41" s="302">
        <v>-33.799999999999997</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3493109</v>
      </c>
      <c r="J51" s="320">
        <v>310581</v>
      </c>
      <c r="K51" s="321">
        <v>35.700000000000003</v>
      </c>
      <c r="L51" s="322">
        <v>70897</v>
      </c>
      <c r="M51" s="323">
        <v>-20.6</v>
      </c>
      <c r="N51" s="324">
        <v>56.3</v>
      </c>
    </row>
    <row r="52" spans="1:14" x14ac:dyDescent="0.15">
      <c r="A52" s="248"/>
      <c r="B52" s="244"/>
      <c r="C52" s="244"/>
      <c r="D52" s="244"/>
      <c r="E52" s="244"/>
      <c r="F52" s="244"/>
      <c r="G52" s="325"/>
      <c r="H52" s="326" t="s">
        <v>515</v>
      </c>
      <c r="I52" s="327">
        <v>246778</v>
      </c>
      <c r="J52" s="328">
        <v>21942</v>
      </c>
      <c r="K52" s="329">
        <v>-36.5</v>
      </c>
      <c r="L52" s="330">
        <v>39878</v>
      </c>
      <c r="M52" s="331">
        <v>-7.2</v>
      </c>
      <c r="N52" s="332">
        <v>-29.3</v>
      </c>
    </row>
    <row r="53" spans="1:14" x14ac:dyDescent="0.15">
      <c r="A53" s="248"/>
      <c r="B53" s="244"/>
      <c r="C53" s="244"/>
      <c r="D53" s="244"/>
      <c r="E53" s="244"/>
      <c r="F53" s="244"/>
      <c r="G53" s="310" t="s">
        <v>516</v>
      </c>
      <c r="H53" s="311"/>
      <c r="I53" s="319">
        <v>3197646</v>
      </c>
      <c r="J53" s="320">
        <v>280766</v>
      </c>
      <c r="K53" s="321">
        <v>-9.6</v>
      </c>
      <c r="L53" s="322">
        <v>66496</v>
      </c>
      <c r="M53" s="323">
        <v>-6.2</v>
      </c>
      <c r="N53" s="324">
        <v>-3.4</v>
      </c>
    </row>
    <row r="54" spans="1:14" x14ac:dyDescent="0.15">
      <c r="A54" s="248"/>
      <c r="B54" s="244"/>
      <c r="C54" s="244"/>
      <c r="D54" s="244"/>
      <c r="E54" s="244"/>
      <c r="F54" s="244"/>
      <c r="G54" s="325"/>
      <c r="H54" s="326" t="s">
        <v>515</v>
      </c>
      <c r="I54" s="327">
        <v>204238</v>
      </c>
      <c r="J54" s="328">
        <v>17933</v>
      </c>
      <c r="K54" s="329">
        <v>-18.3</v>
      </c>
      <c r="L54" s="330">
        <v>36530</v>
      </c>
      <c r="M54" s="331">
        <v>-8.4</v>
      </c>
      <c r="N54" s="332">
        <v>-9.9</v>
      </c>
    </row>
    <row r="55" spans="1:14" x14ac:dyDescent="0.15">
      <c r="A55" s="248"/>
      <c r="B55" s="244"/>
      <c r="C55" s="244"/>
      <c r="D55" s="244"/>
      <c r="E55" s="244"/>
      <c r="F55" s="244"/>
      <c r="G55" s="310" t="s">
        <v>517</v>
      </c>
      <c r="H55" s="311"/>
      <c r="I55" s="319">
        <v>6872212</v>
      </c>
      <c r="J55" s="320">
        <v>601612</v>
      </c>
      <c r="K55" s="321">
        <v>114.3</v>
      </c>
      <c r="L55" s="322">
        <v>82748</v>
      </c>
      <c r="M55" s="323">
        <v>24.4</v>
      </c>
      <c r="N55" s="324">
        <v>89.9</v>
      </c>
    </row>
    <row r="56" spans="1:14" x14ac:dyDescent="0.15">
      <c r="A56" s="248"/>
      <c r="B56" s="244"/>
      <c r="C56" s="244"/>
      <c r="D56" s="244"/>
      <c r="E56" s="244"/>
      <c r="F56" s="244"/>
      <c r="G56" s="325"/>
      <c r="H56" s="326" t="s">
        <v>515</v>
      </c>
      <c r="I56" s="327">
        <v>189007</v>
      </c>
      <c r="J56" s="328">
        <v>16546</v>
      </c>
      <c r="K56" s="329">
        <v>-7.7</v>
      </c>
      <c r="L56" s="330">
        <v>44732</v>
      </c>
      <c r="M56" s="331">
        <v>22.5</v>
      </c>
      <c r="N56" s="332">
        <v>-30.2</v>
      </c>
    </row>
    <row r="57" spans="1:14" x14ac:dyDescent="0.15">
      <c r="A57" s="248"/>
      <c r="B57" s="244"/>
      <c r="C57" s="244"/>
      <c r="D57" s="244"/>
      <c r="E57" s="244"/>
      <c r="F57" s="244"/>
      <c r="G57" s="310" t="s">
        <v>518</v>
      </c>
      <c r="H57" s="311"/>
      <c r="I57" s="319">
        <v>3089969</v>
      </c>
      <c r="J57" s="320">
        <v>269396</v>
      </c>
      <c r="K57" s="321">
        <v>-55.2</v>
      </c>
      <c r="L57" s="322">
        <v>91837</v>
      </c>
      <c r="M57" s="323">
        <v>11</v>
      </c>
      <c r="N57" s="324">
        <v>-66.2</v>
      </c>
    </row>
    <row r="58" spans="1:14" x14ac:dyDescent="0.15">
      <c r="A58" s="248"/>
      <c r="B58" s="244"/>
      <c r="C58" s="244"/>
      <c r="D58" s="244"/>
      <c r="E58" s="244"/>
      <c r="F58" s="244"/>
      <c r="G58" s="325"/>
      <c r="H58" s="326" t="s">
        <v>515</v>
      </c>
      <c r="I58" s="327">
        <v>109155</v>
      </c>
      <c r="J58" s="328">
        <v>9517</v>
      </c>
      <c r="K58" s="329">
        <v>-42.5</v>
      </c>
      <c r="L58" s="330">
        <v>54439</v>
      </c>
      <c r="M58" s="331">
        <v>21.7</v>
      </c>
      <c r="N58" s="332">
        <v>-64.2</v>
      </c>
    </row>
    <row r="59" spans="1:14" x14ac:dyDescent="0.15">
      <c r="A59" s="248"/>
      <c r="B59" s="244"/>
      <c r="C59" s="244"/>
      <c r="D59" s="244"/>
      <c r="E59" s="244"/>
      <c r="F59" s="244"/>
      <c r="G59" s="310" t="s">
        <v>519</v>
      </c>
      <c r="H59" s="311"/>
      <c r="I59" s="319">
        <v>3182920</v>
      </c>
      <c r="J59" s="320">
        <v>276896</v>
      </c>
      <c r="K59" s="321">
        <v>2.8</v>
      </c>
      <c r="L59" s="322">
        <v>75972</v>
      </c>
      <c r="M59" s="323">
        <v>-17.3</v>
      </c>
      <c r="N59" s="324">
        <v>20.100000000000001</v>
      </c>
    </row>
    <row r="60" spans="1:14" x14ac:dyDescent="0.15">
      <c r="A60" s="248"/>
      <c r="B60" s="244"/>
      <c r="C60" s="244"/>
      <c r="D60" s="244"/>
      <c r="E60" s="244"/>
      <c r="F60" s="244"/>
      <c r="G60" s="325"/>
      <c r="H60" s="326" t="s">
        <v>515</v>
      </c>
      <c r="I60" s="333">
        <v>161021</v>
      </c>
      <c r="J60" s="328">
        <v>14008</v>
      </c>
      <c r="K60" s="329">
        <v>47.2</v>
      </c>
      <c r="L60" s="330">
        <v>40712</v>
      </c>
      <c r="M60" s="331">
        <v>-25.2</v>
      </c>
      <c r="N60" s="332">
        <v>72.400000000000006</v>
      </c>
    </row>
    <row r="61" spans="1:14" x14ac:dyDescent="0.15">
      <c r="A61" s="248"/>
      <c r="B61" s="244"/>
      <c r="C61" s="244"/>
      <c r="D61" s="244"/>
      <c r="E61" s="244"/>
      <c r="F61" s="244"/>
      <c r="G61" s="310" t="s">
        <v>520</v>
      </c>
      <c r="H61" s="334"/>
      <c r="I61" s="335">
        <v>3967171</v>
      </c>
      <c r="J61" s="336">
        <v>347850</v>
      </c>
      <c r="K61" s="337">
        <v>17.600000000000001</v>
      </c>
      <c r="L61" s="338">
        <v>77590</v>
      </c>
      <c r="M61" s="339">
        <v>-1.7</v>
      </c>
      <c r="N61" s="324">
        <v>19.3</v>
      </c>
    </row>
    <row r="62" spans="1:14" x14ac:dyDescent="0.15">
      <c r="A62" s="248"/>
      <c r="B62" s="244"/>
      <c r="C62" s="244"/>
      <c r="D62" s="244"/>
      <c r="E62" s="244"/>
      <c r="F62" s="244"/>
      <c r="G62" s="325"/>
      <c r="H62" s="326" t="s">
        <v>515</v>
      </c>
      <c r="I62" s="327">
        <v>182040</v>
      </c>
      <c r="J62" s="328">
        <v>15989</v>
      </c>
      <c r="K62" s="329">
        <v>-11.6</v>
      </c>
      <c r="L62" s="330">
        <v>43258</v>
      </c>
      <c r="M62" s="331">
        <v>0.7</v>
      </c>
      <c r="N62" s="332">
        <v>-12.3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24.72</v>
      </c>
      <c r="G47" s="12">
        <v>32.99</v>
      </c>
      <c r="H47" s="12">
        <v>25.96</v>
      </c>
      <c r="I47" s="12">
        <v>15.36</v>
      </c>
      <c r="J47" s="13">
        <v>13.89</v>
      </c>
    </row>
    <row r="48" spans="2:10" ht="57.75" customHeight="1" x14ac:dyDescent="0.15">
      <c r="B48" s="14"/>
      <c r="C48" s="1171" t="s">
        <v>4</v>
      </c>
      <c r="D48" s="1171"/>
      <c r="E48" s="1172"/>
      <c r="F48" s="15">
        <v>12.65</v>
      </c>
      <c r="G48" s="16">
        <v>4.3899999999999997</v>
      </c>
      <c r="H48" s="16">
        <v>9.34</v>
      </c>
      <c r="I48" s="16">
        <v>4.22</v>
      </c>
      <c r="J48" s="17">
        <v>8.23</v>
      </c>
    </row>
    <row r="49" spans="2:10" ht="57.75" customHeight="1" thickBot="1" x14ac:dyDescent="0.2">
      <c r="B49" s="18"/>
      <c r="C49" s="1173" t="s">
        <v>5</v>
      </c>
      <c r="D49" s="1173"/>
      <c r="E49" s="1174"/>
      <c r="F49" s="19">
        <v>14.27</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2017-05-09T01:33:08Z</cp:lastPrinted>
  <dcterms:created xsi:type="dcterms:W3CDTF">2017-02-15T23:48:23Z</dcterms:created>
  <dcterms:modified xsi:type="dcterms:W3CDTF">2017-05-24T00:03:36Z</dcterms:modified>
  <cp:category/>
</cp:coreProperties>
</file>