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tabRatio="8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P23" i="11" l="1"/>
  <c r="AA23" i="11"/>
  <c r="V23" i="11"/>
  <c r="Q23" i="11"/>
  <c r="AU63" i="11"/>
  <c r="AP63" i="11"/>
  <c r="AU88" i="11"/>
  <c r="AP88" i="11"/>
  <c r="AF88" i="1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AM34" i="9"/>
  <c r="U34" i="9"/>
  <c r="U35" i="9" s="1"/>
  <c r="C34" i="9"/>
  <c r="BE34" i="9" l="1"/>
  <c r="BW34" i="9" s="1"/>
  <c r="BW35" i="9" s="1"/>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<sst xmlns="http://schemas.openxmlformats.org/spreadsheetml/2006/main" count="1030" uniqueCount="549">
  <si>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</si>
  <si>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</si>
  <si>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</si>
  <si>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</si>
  <si>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</si>
  <si>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</si>
  <si>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</si>
  <si>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</si>
  <si>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</si>
  <si>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</si>
  <si>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</si>
  <si>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</si>
  <si>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</si>
  <si>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</si>
  <si>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</si>
  <si>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</si>
  <si>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</si>
  <si>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</si>
  <si>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</si>
  <si>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</si>
  <si>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</si>
  <si>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</si>
  <si>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</si>
  <si>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</si>
  <si>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</si>
  <si>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</si>
  <si>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</si>
  <si>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</si>
  <si>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</si>
  <si>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</si>
  <si>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</si>
  <si>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</si>
  <si>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</si>
  <si>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</si>
  <si>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</si>
  <si>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</si>
  <si>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</si>
  <si>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</si>
  <si>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</si>
  <si>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</si>
  <si>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</si>
  <si>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</si>
  <si>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</si>
  <si>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</si>
  <si>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</si>
  <si>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</si>
  <si>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</si>
  <si>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</si>
  <si>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</si>
  <si>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</si>
  <si>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</si>
  <si>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</si>
  <si>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</si>
  <si>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</si>
  <si>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</si>
  <si>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</si>
  <si>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</si>
  <si>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</si>
  <si>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</si>
  <si>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</si>
  <si>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</si>
  <si>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</si>
  <si>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</si>
  <si>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</si>
  <si>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</si>
  <si>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</si>
  <si>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</si>
  <si>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</si>
  <si>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</si>
  <si>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</si>
  <si>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</si>
  <si>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</si>
  <si>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</si>
  <si>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</si>
  <si>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</si>
  <si>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</si>
  <si>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</si>
  <si>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</si>
  <si>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</si>
  <si>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</si>
  <si>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</si>
  <si>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</si>
  <si>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</si>
  <si>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</si>
  <si>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</si>
  <si>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</si>
  <si>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</si>
  <si>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</si>
  <si>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</si>
  <si>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</si>
  <si>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</si>
  <si>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</si>
  <si>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</si>
  <si>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</si>
  <si>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</si>
  <si>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</si>
  <si>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</si>
  <si>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</si>
  <si>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</si>
  <si>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</si>
  <si>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</si>
  <si>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</si>
  <si>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</si>
  <si>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</si>
  <si>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</si>
  <si>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</si>
  <si>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</si>
  <si>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</si>
  <si>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</si>
  <si>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</si>
  <si>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</si>
  <si>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</si>
  <si>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</si>
  <si>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</si>
  <si>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</si>
  <si>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</si>
  <si>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</si>
  <si>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</si>
  <si>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</si>
  <si>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</si>
  <si>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</si>
  <si>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</si>
  <si>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</si>
  <si>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</si>
  <si>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</si>
  <si>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</si>
  <si>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</si>
  <si>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</si>
  <si>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</si>
  <si>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</si>
  <si>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</si>
  <si>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</si>
  <si>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</si>
  <si>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</si>
  <si>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</si>
  <si>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</si>
  <si>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</si>
  <si>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</si>
  <si>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</si>
  <si>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</si>
  <si>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</si>
  <si>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</si>
  <si>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</si>
  <si>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</si>
  <si>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</si>
  <si>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</si>
  <si>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</si>
  <si>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</si>
  <si>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</si>
  <si>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</si>
  <si>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</si>
  <si>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</si>
  <si>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</si>
  <si>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</si>
  <si>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</si>
  <si>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</si>
  <si>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</si>
  <si>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</si>
  <si>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</si>
  <si>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</si>
  <si>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</si>
  <si>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</si>
  <si>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</si>
  <si>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</si>
  <si>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</si>
  <si>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</si>
  <si>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</si>
  <si>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</si>
  <si>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</si>
  <si>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</si>
  <si>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</si>
  <si>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</si>
  <si>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</si>
  <si>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</si>
  <si>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</si>
  <si>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</si>
  <si>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</si>
  <si>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</si>
  <si>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</si>
  <si>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</si>
  <si>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</si>
  <si>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</si>
  <si>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</si>
  <si>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</si>
  <si>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</si>
  <si>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</si>
  <si>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</si>
  <si>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</si>
  <si>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</si>
  <si>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</si>
  <si>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</si>
  <si>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</si>
  <si>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</si>
  <si>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沖縄県国頭村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</si>
  <si>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</si>
  <si>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</si>
  <si>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</si>
  <si>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</si>
  <si>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</si>
  <si>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</si>
  <si>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</si>
  <si>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</si>
  <si>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</si>
  <si>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</si>
  <si>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</si>
  <si>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</si>
  <si>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</si>
  <si>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</si>
  <si>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</si>
  <si>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</si>
  <si>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</si>
  <si>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</si>
  <si>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</si>
  <si>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</si>
  <si>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</si>
  <si>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</si>
  <si>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</si>
  <si>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</si>
  <si>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</si>
  <si>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</si>
  <si>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</si>
  <si>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</si>
  <si>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</si>
  <si>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</si>
  <si>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</si>
  <si>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</si>
  <si>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</si>
  <si>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</si>
  <si>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</si>
  <si>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</si>
  <si>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</si>
  <si>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</si>
  <si>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</si>
  <si>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</si>
  <si>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</si>
  <si>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</si>
  <si>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</si>
  <si>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</si>
  <si>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</si>
  <si>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</si>
  <si>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</si>
  <si>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</si>
  <si>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</si>
  <si>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</si>
  <si>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</si>
  <si>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</si>
  <si>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</si>
  <si>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</si>
  <si>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</si>
  <si>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</si>
  <si>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</si>
  <si>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</si>
  <si>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</si>
  <si>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</si>
  <si>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</si>
  <si>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</si>
  <si>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</si>
  <si>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</si>
  <si>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</si>
  <si>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</si>
  <si>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</si>
  <si>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</si>
  <si>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</si>
  <si>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</si>
  <si>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</si>
  <si>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</si>
  <si>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</si>
  <si>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</si>
  <si>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</si>
  <si>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</si>
  <si>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</si>
  <si>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</si>
  <si>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</si>
  <si>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</si>
  <si>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</si>
  <si>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</si>
  <si>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</si>
  <si>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</si>
  <si>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</si>
  <si>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</si>
  <si>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</si>
  <si>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</si>
  <si>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</si>
  <si>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</si>
  <si>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</si>
  <si>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</si>
  <si>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</si>
  <si>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</si>
  <si>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</si>
  <si>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</si>
  <si>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</si>
  <si>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</si>
  <si>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</si>
  <si>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</si>
  <si>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</si>
  <si>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</si>
  <si>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</si>
  <si>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</si>
  <si>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</si>
  <si>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</si>
  <si>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</si>
  <si>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</si>
  <si>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</si>
  <si>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</si>
  <si>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</si>
  <si>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</si>
  <si>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</si>
  <si>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</si>
  <si>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</si>
  <si>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</si>
  <si>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</si>
  <si>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</si>
  <si>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</si>
  <si>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</si>
  <si>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</si>
  <si>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</si>
  <si>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</si>
  <si>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</si>
  <si>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</si>
  <si>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</si>
  <si>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</si>
  <si>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</si>
  <si>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</si>
  <si>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</si>
  <si>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</si>
  <si>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</si>
  <si>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</si>
  <si>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</si>
  <si>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</si>
  <si>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</si>
  <si>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</si>
  <si>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</si>
  <si>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</si>
  <si>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</si>
  <si>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</si>
  <si>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</si>
  <si>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</si>
  <si>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</si>
  <si>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</si>
  <si>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</si>
  <si>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</si>
  <si>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沖縄県国頭村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</si>
  <si>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</si>
  <si>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</si>
  <si>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</si>
  <si>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</si>
  <si>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</si>
  <si>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</si>
  <si>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</si>
  <si>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</si>
  <si>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</si>
  <si>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</si>
  <si>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</si>
  <si>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</si>
  <si>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</si>
  <si>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</si>
  <si>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</si>
  <si>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</si>
  <si>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</si>
  <si>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</si>
  <si>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</si>
  <si>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</si>
  <si>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</si>
  <si>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</si>
  <si>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</si>
  <si>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</si>
  <si>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</si>
  <si>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</si>
  <si>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</si>
  <si>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</si>
  <si>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</si>
  <si>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</si>
  <si>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</si>
  <si>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</si>
  <si>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</si>
  <si>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</si>
  <si>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</si>
  <si>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</si>
  <si>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</si>
  <si>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</si>
  <si>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</si>
  <si>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</si>
  <si>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</si>
  <si>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</si>
  <si>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</si>
  <si>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</si>
  <si>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</si>
  <si>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</si>
  <si>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</si>
  <si>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</si>
  <si>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</si>
  <si>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</si>
  <si>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</si>
  <si>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</si>
  <si>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</si>
  <si>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</si>
  <si>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</si>
  <si>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</si>
  <si>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</si>
  <si>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</si>
  <si>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</si>
  <si>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</si>
  <si>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</si>
  <si>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</si>
  <si>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</si>
  <si>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</si>
  <si>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</si>
  <si>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</si>
  <si>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</si>
  <si>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</si>
  <si>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</si>
  <si>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</si>
  <si>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</si>
  <si>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</si>
  <si>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</si>
  <si>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</si>
  <si>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</si>
  <si>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</si>
  <si>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</si>
  <si>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</si>
  <si>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</si>
  <si>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</si>
  <si>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</si>
  <si>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</si>
  <si>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</si>
  <si>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</si>
  <si>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</si>
  <si>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</si>
  <si>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</si>
  <si>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</si>
  <si>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</si>
  <si>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</si>
  <si>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</si>
  <si>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</si>
  <si>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</si>
  <si>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</si>
  <si>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</si>
  <si>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</si>
  <si>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</si>
  <si>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</si>
  <si>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</si>
  <si>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</si>
  <si>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</si>
  <si>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</si>
  <si>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</si>
  <si>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</si>
  <si>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</si>
  <si>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</si>
  <si>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</si>
  <si>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</si>
  <si>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</si>
  <si>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</si>
  <si>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</si>
  <si>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</si>
  <si>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</si>
  <si>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</si>
  <si>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</si>
  <si>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</si>
  <si>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</si>
  <si>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</si>
  <si>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</si>
  <si>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</si>
  <si>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</si>
  <si>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</si>
  <si>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</si>
  <si>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</si>
  <si>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</si>
  <si>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</si>
  <si>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</si>
  <si>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</si>
  <si>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</si>
  <si>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</si>
  <si>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</si>
  <si>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</si>
  <si>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</si>
  <si>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</si>
  <si>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</si>
  <si>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</si>
  <si>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</si>
  <si>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</si>
  <si>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</si>
  <si>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</si>
  <si>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</si>
  <si>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</si>
  <si>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</si>
  <si>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</si>
  <si>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</si>
  <si>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</si>
  <si>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</si>
  <si>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</si>
  <si>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</si>
  <si>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</si>
  <si>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</si>
  <si>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</si>
  <si>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</si>
  <si>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</si>
  <si>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</si>
  <si>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</si>
  <si>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</si>
  <si>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</si>
  <si>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</si>
  <si>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</si>
  <si>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</si>
  <si>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</si>
  <si>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</si>
  <si>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</si>
  <si>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</si>
  <si>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</si>
  <si>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</si>
  <si>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</si>
  <si>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</si>
  <si>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</si>
  <si>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</si>
  <si>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</si>
  <si>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</si>
  <si>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</si>
  <si>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</si>
  <si>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3.03</t>
  </si>
  <si>
    <t>一般会計</t>
  </si>
  <si>
    <t>国民健康保険特別会計</t>
  </si>
  <si>
    <t>簡易水道特別会計</t>
  </si>
  <si>
    <t>後期高齢者医療特別会計</t>
  </si>
  <si>
    <t>▲ 0.15</t>
  </si>
  <si>
    <t>▲ 0.16</t>
  </si>
  <si>
    <t>その他会計（赤字）</t>
  </si>
  <si>
    <t>その他会計（黒字）</t>
  </si>
  <si>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</si>
  <si>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</si>
  <si>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</si>
  <si>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</si>
  <si>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有限会社　国頭きのこ園</t>
    <rPh sb="0" eb="4">
      <t>ユウゲンガイシャ</t>
    </rPh>
    <rPh sb="5" eb="7">
      <t>クニガミ</t>
    </rPh>
    <rPh sb="10" eb="11">
      <t>エン</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</si>
  <si>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</si>
  <si>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</si>
  <si>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</si>
  <si>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沖縄県後期高齢者医療広域連合（事業会計）</t>
    <rPh sb="0" eb="3">
      <t>オキナワケン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</si>
  <si>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沖縄県町村交通災害共済組合</t>
    <rPh sb="0" eb="2">
      <t>オキナワ</t>
    </rPh>
    <rPh sb="2" eb="3">
      <t>ケン</t>
    </rPh>
    <rPh sb="3" eb="5">
      <t>チョウソン</t>
    </rPh>
    <rPh sb="5" eb="7">
      <t>コウツウ</t>
    </rPh>
    <rPh sb="7" eb="9">
      <t>サイガイ</t>
    </rPh>
    <rPh sb="9" eb="11">
      <t>キョウサイ</t>
    </rPh>
    <rPh sb="11" eb="13">
      <t>クミアイ</t>
    </rPh>
    <phoneticPr fontId="2"/>
  </si>
  <si>
    <t>国頭村観光物産</t>
    <rPh sb="0" eb="3">
      <t>クニガミソン</t>
    </rPh>
    <rPh sb="3" eb="5">
      <t>カンコウ</t>
    </rPh>
    <rPh sb="5" eb="7">
      <t>ブッサン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</si>
  <si>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</si>
  <si>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</si>
  <si>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</si>
  <si>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</si>
  <si>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</si>
  <si>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</si>
  <si>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</si>
  <si>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</si>
  <si>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</si>
  <si>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</si>
  <si>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</si>
  <si>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将来負担比率及び実質公債比率ともに、繰上償還等を実行したため比率は、下がってきたが、新たな事業の起債は発生するため、厳しい状況が続いている。
　これからも、充当可能財源確保及び繰上償還等を実施し将来負担の縮小と健全な財政運営に努める。</t>
    <rPh sb="0" eb="2">
      <t>ショウライ</t>
    </rPh>
    <rPh sb="2" eb="4">
      <t>フタン</t>
    </rPh>
    <rPh sb="4" eb="6">
      <t>ヒリツ</t>
    </rPh>
    <rPh sb="6" eb="7">
      <t>オヨ</t>
    </rPh>
    <rPh sb="8" eb="10">
      <t>ジッシツ</t>
    </rPh>
    <rPh sb="10" eb="12">
      <t>コウサイ</t>
    </rPh>
    <rPh sb="12" eb="14">
      <t>ヒリツ</t>
    </rPh>
    <rPh sb="18" eb="19">
      <t>ク</t>
    </rPh>
    <rPh sb="19" eb="20">
      <t>ア</t>
    </rPh>
    <rPh sb="20" eb="22">
      <t>ショウカン</t>
    </rPh>
    <rPh sb="22" eb="23">
      <t>トウ</t>
    </rPh>
    <rPh sb="24" eb="26">
      <t>ジッコウ</t>
    </rPh>
    <rPh sb="30" eb="32">
      <t>ヒリツ</t>
    </rPh>
    <rPh sb="34" eb="35">
      <t>サ</t>
    </rPh>
    <rPh sb="42" eb="43">
      <t>アラ</t>
    </rPh>
    <rPh sb="45" eb="47">
      <t>ジギョウ</t>
    </rPh>
    <rPh sb="48" eb="50">
      <t>キサイ</t>
    </rPh>
    <rPh sb="51" eb="53">
      <t>ハッセイ</t>
    </rPh>
    <rPh sb="58" eb="59">
      <t>キビ</t>
    </rPh>
    <rPh sb="61" eb="63">
      <t>ジョウキョウ</t>
    </rPh>
    <rPh sb="64" eb="65">
      <t>ツヅ</t>
    </rPh>
    <rPh sb="78" eb="80">
      <t>ジュウトウ</t>
    </rPh>
    <rPh sb="80" eb="82">
      <t>カノウ</t>
    </rPh>
    <rPh sb="82" eb="84">
      <t>ザイゲン</t>
    </rPh>
    <rPh sb="84" eb="86">
      <t>カクホ</t>
    </rPh>
    <rPh sb="86" eb="87">
      <t>オヨ</t>
    </rPh>
    <rPh sb="88" eb="89">
      <t>ク</t>
    </rPh>
    <rPh sb="89" eb="90">
      <t>ア</t>
    </rPh>
    <rPh sb="90" eb="92">
      <t>ショウカン</t>
    </rPh>
    <rPh sb="92" eb="93">
      <t>トウ</t>
    </rPh>
    <rPh sb="94" eb="96">
      <t>ジッシ</t>
    </rPh>
    <rPh sb="97" eb="99">
      <t>ショウライ</t>
    </rPh>
    <rPh sb="99" eb="101">
      <t>フタン</t>
    </rPh>
    <rPh sb="102" eb="104">
      <t>シュクショウ</t>
    </rPh>
    <rPh sb="105" eb="107">
      <t>ケンゼン</t>
    </rPh>
    <rPh sb="108" eb="110">
      <t>ザイセイ</t>
    </rPh>
    <rPh sb="110" eb="112">
      <t>ウンエイ</t>
    </rPh>
    <rPh sb="113" eb="11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</si>
</sst>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extLst xmlns:c16r2="http://schemas.microsoft.com/office/drawing/2015/06/chart">
            <c:ext xmlns:c16="http://schemas.microsoft.com/office/drawing/2014/chart" uri="{C3380CC4-5D6E-409C-BE32-E72D297353CC}">
              <c16:uniqueId val="{00000000-C76A-46E2-BFC8-461942F3F6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227310</c:v>
                </c:pt>
                <c:pt idx="1">
                  <c:v>323529</c:v>
                </c:pt>
                <c:pt idx="2">
                  <c:v>281214</c:v>
                </c:pt>
                <c:pt idx="3">
                  <c:v>356812</c:v>
                </c:pt>
                <c:pt idx="4">
                  <c:v>337329</c:v>
                </c:pt>
              </c:numCache>
            </c:numRef>
          </c:val>
          <c:smooth val="0"/>
          <c:extLst xmlns:c16r2="http://schemas.microsoft.com/office/drawing/2015/06/chart">
            <c:ext xmlns:c16="http://schemas.microsoft.com/office/drawing/2014/chart" uri="{C3380CC4-5D6E-409C-BE32-E72D297353CC}">
              <c16:uniqueId val="{00000001-C76A-46E2-BFC8-461942F3F642}"/>
            </c:ext>
          </c:extLst>
        </c:ser>
        <c:dLbls>
          <c:showLegendKey val="0"/>
          <c:showVal val="0"/>
          <c:showCatName val="0"/>
          <c:showSerName val="0"/>
          <c:showPercent val="0"/>
          <c:showBubbleSize val="0"/>
        </c:dLbls>
        <c:marker val="1"/>
        <c:smooth val="0"/>
        <c:axId val="125222272"/>
        <c:axId val="125224448"/>
      </c:lineChart>
      <c:catAx>
        <c:axId val="12522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24448"/>
        <c:crosses val="autoZero"/>
        <c:auto val="1"/>
        <c:lblAlgn val="ctr"/>
        <c:lblOffset val="100"/>
        <c:tickLblSkip val="1"/>
        <c:tickMarkSkip val="1"/>
        <c:noMultiLvlLbl val="0"/>
      </c:catAx>
      <c:valAx>
        <c:axId val="1252244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2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0.56000000000000005</c:v>
                </c:pt>
                <c:pt idx="1">
                  <c:v>9.15</c:v>
                </c:pt>
                <c:pt idx="2">
                  <c:v>7.36</c:v>
                </c:pt>
                <c:pt idx="3">
                  <c:v>10.78</c:v>
                </c:pt>
                <c:pt idx="4">
                  <c:v>10.18</c:v>
                </c:pt>
              </c:numCache>
            </c:numRef>
          </c:val>
          <c:extLst xmlns:c16r2="http://schemas.microsoft.com/office/drawing/2015/06/chart">
            <c:ext xmlns:c16="http://schemas.microsoft.com/office/drawing/2014/chart" uri="{C3380CC4-5D6E-409C-BE32-E72D297353CC}">
              <c16:uniqueId val="{00000000-DE2B-49BA-ACD8-CA4420324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c:v>
                </c:pt>
                <c:pt idx="1">
                  <c:v>7.93</c:v>
                </c:pt>
                <c:pt idx="2">
                  <c:v>8.43</c:v>
                </c:pt>
                <c:pt idx="3">
                  <c:v>9.08</c:v>
                </c:pt>
                <c:pt idx="4">
                  <c:v>8.92</c:v>
                </c:pt>
              </c:numCache>
            </c:numRef>
          </c:val>
          <c:extLst xmlns:c16r2="http://schemas.microsoft.com/office/drawing/2015/06/chart">
            <c:ext xmlns:c16="http://schemas.microsoft.com/office/drawing/2014/chart" uri="{C3380CC4-5D6E-409C-BE32-E72D297353CC}">
              <c16:uniqueId val="{00000001-DE2B-49BA-ACD8-CA4420324001}"/>
            </c:ext>
          </c:extLst>
        </c:ser>
        <c:dLbls>
          <c:showLegendKey val="0"/>
          <c:showVal val="0"/>
          <c:showCatName val="0"/>
          <c:showSerName val="0"/>
          <c:showPercent val="0"/>
          <c:showBubbleSize val="0"/>
        </c:dLbls>
        <c:gapWidth val="250"/>
        <c:overlap val="100"/>
        <c:axId val="133490560"/>
        <c:axId val="10669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-3.03</c:v>
                </c:pt>
                <c:pt idx="1">
                  <c:v>8.59</c:v>
                </c:pt>
                <c:pt idx="2">
                  <c:v>2.91</c:v>
                </c:pt>
                <c:pt idx="3">
                  <c:v>6.27</c:v>
                </c:pt>
                <c:pt idx="4">
                  <c:v>12.43</c:v>
                </c:pt>
              </c:numCache>
            </c:numRef>
          </c:val>
          <c:smooth val="0"/>
          <c:extLst xmlns:c16r2="http://schemas.microsoft.com/office/drawing/2015/06/chart">
            <c:ext xmlns:c16="http://schemas.microsoft.com/office/drawing/2014/chart" uri="{C3380CC4-5D6E-409C-BE32-E72D297353CC}">
              <c16:uniqueId val="{00000002-DE2B-49BA-ACD8-CA4420324001}"/>
            </c:ext>
          </c:extLst>
        </c:ser>
        <c:dLbls>
          <c:showLegendKey val="0"/>
          <c:showVal val="0"/>
          <c:showCatName val="0"/>
          <c:showSerName val="0"/>
          <c:showPercent val="0"/>
          <c:showBubbleSize val="0"/>
        </c:dLbls>
        <c:marker val="1"/>
        <c:smooth val="0"/>
        <c:axId val="133490560"/>
        <c:axId val="106696704"/>
      </c:lineChart>
      <c:catAx>
        <c:axId val="1334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96704"/>
        <c:crosses val="autoZero"/>
        <c:auto val="1"/>
        <c:lblAlgn val="ctr"/>
        <c:lblOffset val="100"/>
        <c:tickLblSkip val="1"/>
        <c:tickMarkSkip val="1"/>
        <c:noMultiLvlLbl val="0"/>
      </c:catAx>
      <c:valAx>
        <c:axId val="10669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0.16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F2-464D-9F15-4DEA09E22F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F2-464D-9F15-4DEA09E22F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F2-464D-9F15-4DEA09E22F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2F2-464D-9F15-4DEA09E22F6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2F2-464D-9F15-4DEA09E22F6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42F2-464D-9F15-4DEA09E22F6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0.15</c:v>
                </c:pt>
                <c:pt idx="1">
                  <c:v>#N/A</c:v>
                </c:pt>
                <c:pt idx="2">
                  <c:v>0.16</c:v>
                </c:pt>
                <c:pt idx="3">
                  <c:v>#N/A</c:v>
                </c:pt>
                <c:pt idx="4">
                  <c:v>#N/A</c:v>
                </c:pt>
                <c:pt idx="5">
                  <c:v>0.03</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6-42F2-464D-9F15-4DEA09E22F6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0.36</c:v>
                </c:pt>
                <c:pt idx="2">
                  <c:v>#N/A</c:v>
                </c:pt>
                <c:pt idx="3">
                  <c:v>0.12</c:v>
                </c:pt>
                <c:pt idx="4">
                  <c:v>#N/A</c:v>
                </c:pt>
                <c:pt idx="5">
                  <c:v>0.64</c:v>
                </c:pt>
                <c:pt idx="6">
                  <c:v>#N/A</c:v>
                </c:pt>
                <c:pt idx="7">
                  <c:v>0.26</c:v>
                </c:pt>
                <c:pt idx="8">
                  <c:v>#N/A</c:v>
                </c:pt>
                <c:pt idx="9">
                  <c:v>0.64</c:v>
                </c:pt>
              </c:numCache>
            </c:numRef>
          </c:val>
          <c:extLst xmlns:c16r2="http://schemas.microsoft.com/office/drawing/2015/06/chart">
            <c:ext xmlns:c16="http://schemas.microsoft.com/office/drawing/2014/chart" uri="{C3380CC4-5D6E-409C-BE32-E72D297353CC}">
              <c16:uniqueId val="{00000007-42F2-464D-9F15-4DEA09E22F6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0.84</c:v>
                </c:pt>
                <c:pt idx="2">
                  <c:v>#N/A</c:v>
                </c:pt>
                <c:pt idx="3">
                  <c:v>2.6</c:v>
                </c:pt>
                <c:pt idx="4">
                  <c:v>#N/A</c:v>
                </c:pt>
                <c:pt idx="5">
                  <c:v>2.31</c:v>
                </c:pt>
                <c:pt idx="6">
                  <c:v>#N/A</c:v>
                </c:pt>
                <c:pt idx="7">
                  <c:v>3.56</c:v>
                </c:pt>
                <c:pt idx="8">
                  <c:v>#N/A</c:v>
                </c:pt>
                <c:pt idx="9">
                  <c:v>1.85</c:v>
                </c:pt>
              </c:numCache>
            </c:numRef>
          </c:val>
          <c:extLst xmlns:c16r2="http://schemas.microsoft.com/office/drawing/2015/06/chart">
            <c:ext xmlns:c16="http://schemas.microsoft.com/office/drawing/2014/chart" uri="{C3380CC4-5D6E-409C-BE32-E72D297353CC}">
              <c16:uniqueId val="{00000008-42F2-464D-9F15-4DEA09E22F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c:v>
                </c:pt>
                <c:pt idx="2">
                  <c:v>#N/A</c:v>
                </c:pt>
                <c:pt idx="3">
                  <c:v>9.15</c:v>
                </c:pt>
                <c:pt idx="4">
                  <c:v>#N/A</c:v>
                </c:pt>
                <c:pt idx="5">
                  <c:v>7.36</c:v>
                </c:pt>
                <c:pt idx="6">
                  <c:v>#N/A</c:v>
                </c:pt>
                <c:pt idx="7">
                  <c:v>10.78</c:v>
                </c:pt>
                <c:pt idx="8">
                  <c:v>#N/A</c:v>
                </c:pt>
                <c:pt idx="9">
                  <c:v>10.17</c:v>
                </c:pt>
              </c:numCache>
            </c:numRef>
          </c:val>
          <c:extLst xmlns:c16r2="http://schemas.microsoft.com/office/drawing/2015/06/chart">
            <c:ext xmlns:c16="http://schemas.microsoft.com/office/drawing/2014/chart" uri="{C3380CC4-5D6E-409C-BE32-E72D297353CC}">
              <c16:uniqueId val="{00000009-42F2-464D-9F15-4DEA09E22F6B}"/>
            </c:ext>
          </c:extLst>
        </c:ser>
        <c:dLbls>
          <c:showLegendKey val="0"/>
          <c:showVal val="0"/>
          <c:showCatName val="0"/>
          <c:showSerName val="0"/>
          <c:showPercent val="0"/>
          <c:showBubbleSize val="0"/>
        </c:dLbls>
        <c:gapWidth val="150"/>
        <c:overlap val="100"/>
        <c:axId val="134262144"/>
        <c:axId val="134272128"/>
      </c:barChart>
      <c:catAx>
        <c:axId val="1342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72128"/>
        <c:crosses val="autoZero"/>
        <c:auto val="1"/>
        <c:lblAlgn val="ctr"/>
        <c:lblOffset val="100"/>
        <c:tickLblSkip val="1"/>
        <c:tickMarkSkip val="1"/>
        <c:noMultiLvlLbl val="0"/>
      </c:catAx>
      <c:valAx>
        <c:axId val="1342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6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539</c:v>
                </c:pt>
                <c:pt idx="5">
                  <c:v>501</c:v>
                </c:pt>
                <c:pt idx="8">
                  <c:v>521</c:v>
                </c:pt>
                <c:pt idx="11">
                  <c:v>513</c:v>
                </c:pt>
                <c:pt idx="14">
                  <c:v>500</c:v>
                </c:pt>
              </c:numCache>
            </c:numRef>
          </c:val>
          <c:extLst xmlns:c16r2="http://schemas.microsoft.com/office/drawing/2015/06/chart">
            <c:ext xmlns:c16="http://schemas.microsoft.com/office/drawing/2014/chart" uri="{C3380CC4-5D6E-409C-BE32-E72D297353CC}">
              <c16:uniqueId val="{00000000-8167-4223-B4D9-1B0668C4F2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167-4223-B4D9-1B0668C4F2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167-4223-B4D9-1B0668C4F2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c:v>
                </c:pt>
                <c:pt idx="3">
                  <c:v>45</c:v>
                </c:pt>
                <c:pt idx="6">
                  <c:v>33</c:v>
                </c:pt>
                <c:pt idx="9">
                  <c:v>33</c:v>
                </c:pt>
                <c:pt idx="12">
                  <c:v>33</c:v>
                </c:pt>
              </c:numCache>
            </c:numRef>
          </c:val>
          <c:extLst xmlns:c16r2="http://schemas.microsoft.com/office/drawing/2015/06/chart">
            <c:ext xmlns:c16="http://schemas.microsoft.com/office/drawing/2014/chart" uri="{C3380CC4-5D6E-409C-BE32-E72D297353CC}">
              <c16:uniqueId val="{00000003-8167-4223-B4D9-1B0668C4F2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c:v>
                </c:pt>
                <c:pt idx="3">
                  <c:v>28</c:v>
                </c:pt>
                <c:pt idx="6">
                  <c:v>24</c:v>
                </c:pt>
                <c:pt idx="9">
                  <c:v>23</c:v>
                </c:pt>
                <c:pt idx="12">
                  <c:v>22</c:v>
                </c:pt>
              </c:numCache>
            </c:numRef>
          </c:val>
          <c:extLst xmlns:c16r2="http://schemas.microsoft.com/office/drawing/2015/06/chart">
            <c:ext xmlns:c16="http://schemas.microsoft.com/office/drawing/2014/chart" uri="{C3380CC4-5D6E-409C-BE32-E72D297353CC}">
              <c16:uniqueId val="{00000004-8167-4223-B4D9-1B0668C4F2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67-4223-B4D9-1B0668C4F2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167-4223-B4D9-1B0668C4F2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719</c:v>
                </c:pt>
                <c:pt idx="3">
                  <c:v>648</c:v>
                </c:pt>
                <c:pt idx="6">
                  <c:v>664</c:v>
                </c:pt>
                <c:pt idx="9">
                  <c:v>633</c:v>
                </c:pt>
                <c:pt idx="12">
                  <c:v>599</c:v>
                </c:pt>
              </c:numCache>
            </c:numRef>
          </c:val>
          <c:extLst xmlns:c16r2="http://schemas.microsoft.com/office/drawing/2015/06/chart">
            <c:ext xmlns:c16="http://schemas.microsoft.com/office/drawing/2014/chart" uri="{C3380CC4-5D6E-409C-BE32-E72D297353CC}">
              <c16:uniqueId val="{00000007-8167-4223-B4D9-1B0668C4F2C8}"/>
            </c:ext>
          </c:extLst>
        </c:ser>
        <c:dLbls>
          <c:showLegendKey val="0"/>
          <c:showVal val="0"/>
          <c:showCatName val="0"/>
          <c:showSerName val="0"/>
          <c:showPercent val="0"/>
          <c:showBubbleSize val="0"/>
        </c:dLbls>
        <c:gapWidth val="100"/>
        <c:overlap val="100"/>
        <c:axId val="125904000"/>
        <c:axId val="12590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254</c:v>
                </c:pt>
                <c:pt idx="2">
                  <c:v>#N/A</c:v>
                </c:pt>
                <c:pt idx="3">
                  <c:v>#N/A</c:v>
                </c:pt>
                <c:pt idx="4">
                  <c:v>220</c:v>
                </c:pt>
                <c:pt idx="5">
                  <c:v>#N/A</c:v>
                </c:pt>
                <c:pt idx="6">
                  <c:v>#N/A</c:v>
                </c:pt>
                <c:pt idx="7">
                  <c:v>200</c:v>
                </c:pt>
                <c:pt idx="8">
                  <c:v>#N/A</c:v>
                </c:pt>
                <c:pt idx="9">
                  <c:v>#N/A</c:v>
                </c:pt>
                <c:pt idx="10">
                  <c:v>176</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8167-4223-B4D9-1B0668C4F2C8}"/>
            </c:ext>
          </c:extLst>
        </c:ser>
        <c:dLbls>
          <c:showLegendKey val="0"/>
          <c:showVal val="0"/>
          <c:showCatName val="0"/>
          <c:showSerName val="0"/>
          <c:showPercent val="0"/>
          <c:showBubbleSize val="0"/>
        </c:dLbls>
        <c:marker val="1"/>
        <c:smooth val="0"/>
        <c:axId val="125904000"/>
        <c:axId val="125905920"/>
      </c:lineChart>
      <c:catAx>
        <c:axId val="1259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05920"/>
        <c:crosses val="autoZero"/>
        <c:auto val="1"/>
        <c:lblAlgn val="ctr"/>
        <c:lblOffset val="100"/>
        <c:tickLblSkip val="1"/>
        <c:tickMarkSkip val="1"/>
        <c:noMultiLvlLbl val="0"/>
      </c:catAx>
      <c:valAx>
        <c:axId val="1259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4379</c:v>
                </c:pt>
                <c:pt idx="5">
                  <c:v>4445</c:v>
                </c:pt>
                <c:pt idx="8">
                  <c:v>4460</c:v>
                </c:pt>
                <c:pt idx="11">
                  <c:v>4453</c:v>
                </c:pt>
                <c:pt idx="14">
                  <c:v>4436</c:v>
                </c:pt>
              </c:numCache>
            </c:numRef>
          </c:val>
          <c:extLst xmlns:c16r2="http://schemas.microsoft.com/office/drawing/2015/06/chart">
            <c:ext xmlns:c16="http://schemas.microsoft.com/office/drawing/2014/chart" uri="{C3380CC4-5D6E-409C-BE32-E72D297353CC}">
              <c16:uniqueId val="{00000000-2953-495F-B374-9697570143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165</c:v>
                </c:pt>
                <c:pt idx="5">
                  <c:v>154</c:v>
                </c:pt>
                <c:pt idx="8">
                  <c:v>155</c:v>
                </c:pt>
                <c:pt idx="11">
                  <c:v>261</c:v>
                </c:pt>
                <c:pt idx="14">
                  <c:v>261</c:v>
                </c:pt>
              </c:numCache>
            </c:numRef>
          </c:val>
          <c:extLst xmlns:c16r2="http://schemas.microsoft.com/office/drawing/2015/06/chart">
            <c:ext xmlns:c16="http://schemas.microsoft.com/office/drawing/2014/chart" uri="{C3380CC4-5D6E-409C-BE32-E72D297353CC}">
              <c16:uniqueId val="{00000001-2953-495F-B374-9697570143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1842</c:v>
                </c:pt>
                <c:pt idx="5">
                  <c:v>1892</c:v>
                </c:pt>
                <c:pt idx="8">
                  <c:v>2080</c:v>
                </c:pt>
                <c:pt idx="11">
                  <c:v>2028</c:v>
                </c:pt>
                <c:pt idx="14">
                  <c:v>2063</c:v>
                </c:pt>
              </c:numCache>
            </c:numRef>
          </c:val>
          <c:extLst xmlns:c16r2="http://schemas.microsoft.com/office/drawing/2015/06/chart">
            <c:ext xmlns:c16="http://schemas.microsoft.com/office/drawing/2014/chart" uri="{C3380CC4-5D6E-409C-BE32-E72D297353CC}">
              <c16:uniqueId val="{00000002-2953-495F-B374-9697570143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53-495F-B374-9697570143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53-495F-B374-9697570143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53-495F-B374-9697570143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951</c:v>
                </c:pt>
                <c:pt idx="3">
                  <c:v>642</c:v>
                </c:pt>
                <c:pt idx="6">
                  <c:v>481</c:v>
                </c:pt>
                <c:pt idx="9">
                  <c:v>303</c:v>
                </c:pt>
                <c:pt idx="12">
                  <c:v>263</c:v>
                </c:pt>
              </c:numCache>
            </c:numRef>
          </c:val>
          <c:extLst xmlns:c16r2="http://schemas.microsoft.com/office/drawing/2015/06/chart">
            <c:ext xmlns:c16="http://schemas.microsoft.com/office/drawing/2014/chart" uri="{C3380CC4-5D6E-409C-BE32-E72D297353CC}">
              <c16:uniqueId val="{00000006-2953-495F-B374-9697570143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333</c:v>
                </c:pt>
                <c:pt idx="3">
                  <c:v>297</c:v>
                </c:pt>
                <c:pt idx="6">
                  <c:v>268</c:v>
                </c:pt>
                <c:pt idx="9">
                  <c:v>378</c:v>
                </c:pt>
                <c:pt idx="12">
                  <c:v>395</c:v>
                </c:pt>
              </c:numCache>
            </c:numRef>
          </c:val>
          <c:extLst xmlns:c16r2="http://schemas.microsoft.com/office/drawing/2015/06/chart">
            <c:ext xmlns:c16="http://schemas.microsoft.com/office/drawing/2014/chart" uri="{C3380CC4-5D6E-409C-BE32-E72D297353CC}">
              <c16:uniqueId val="{00000007-2953-495F-B374-9697570143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350</c:v>
                </c:pt>
                <c:pt idx="3">
                  <c:v>339</c:v>
                </c:pt>
                <c:pt idx="6">
                  <c:v>388</c:v>
                </c:pt>
                <c:pt idx="9">
                  <c:v>365</c:v>
                </c:pt>
                <c:pt idx="12">
                  <c:v>469</c:v>
                </c:pt>
              </c:numCache>
            </c:numRef>
          </c:val>
          <c:extLst xmlns:c16r2="http://schemas.microsoft.com/office/drawing/2015/06/chart">
            <c:ext xmlns:c16="http://schemas.microsoft.com/office/drawing/2014/chart" uri="{C3380CC4-5D6E-409C-BE32-E72D297353CC}">
              <c16:uniqueId val="{00000008-2953-495F-B374-9697570143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953-495F-B374-9697570143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6346</c:v>
                </c:pt>
                <c:pt idx="3">
                  <c:v>6454</c:v>
                </c:pt>
                <c:pt idx="6">
                  <c:v>6163</c:v>
                </c:pt>
                <c:pt idx="9">
                  <c:v>6104</c:v>
                </c:pt>
                <c:pt idx="12">
                  <c:v>5587</c:v>
                </c:pt>
              </c:numCache>
            </c:numRef>
          </c:val>
          <c:extLst xmlns:c16r2="http://schemas.microsoft.com/office/drawing/2015/06/chart">
            <c:ext xmlns:c16="http://schemas.microsoft.com/office/drawing/2014/chart" uri="{C3380CC4-5D6E-409C-BE32-E72D297353CC}">
              <c16:uniqueId val="{0000000A-2953-495F-B374-969757014335}"/>
            </c:ext>
          </c:extLst>
        </c:ser>
        <c:dLbls>
          <c:showLegendKey val="0"/>
          <c:showVal val="0"/>
          <c:showCatName val="0"/>
          <c:showSerName val="0"/>
          <c:showPercent val="0"/>
          <c:showBubbleSize val="0"/>
        </c:dLbls>
        <c:gapWidth val="100"/>
        <c:overlap val="100"/>
        <c:axId val="134041600"/>
        <c:axId val="13404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1594</c:v>
                </c:pt>
                <c:pt idx="2">
                  <c:v>#N/A</c:v>
                </c:pt>
                <c:pt idx="3">
                  <c:v>#N/A</c:v>
                </c:pt>
                <c:pt idx="4">
                  <c:v>1240</c:v>
                </c:pt>
                <c:pt idx="5">
                  <c:v>#N/A</c:v>
                </c:pt>
                <c:pt idx="6">
                  <c:v>#N/A</c:v>
                </c:pt>
                <c:pt idx="7">
                  <c:v>606</c:v>
                </c:pt>
                <c:pt idx="8">
                  <c:v>#N/A</c:v>
                </c:pt>
                <c:pt idx="9">
                  <c:v>#N/A</c:v>
                </c:pt>
                <c:pt idx="10">
                  <c:v>407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53-495F-B374-969757014335}"/>
            </c:ext>
          </c:extLst>
        </c:ser>
        <c:dLbls>
          <c:showLegendKey val="0"/>
          <c:showVal val="0"/>
          <c:showCatName val="0"/>
          <c:showSerName val="0"/>
          <c:showPercent val="0"/>
          <c:showBubbleSize val="0"/>
        </c:dLbls>
        <c:marker val="1"/>
        <c:smooth val="0"/>
        <c:axId val="134041600"/>
        <c:axId val="134043520"/>
      </c:lineChart>
      <c:catAx>
        <c:axId val="134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043520"/>
        <c:crosses val="autoZero"/>
        <c:auto val="1"/>
        <c:lblAlgn val="ctr"/>
        <c:lblOffset val="100"/>
        <c:tickLblSkip val="1"/>
        <c:tickMarkSkip val="1"/>
        <c:noMultiLvlLbl val="0"/>
      </c:catAx>
      <c:valAx>
        <c:axId val="1340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{9B3581C4-A68D-450B-A77E-63D6739CC5E3}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791-4E59-BFE1-DB2F3EECC49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{89DD52CE-A3AB-4FC6-B7A7-0A04D024BC9F}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791-4E59-BFE1-DB2F3EECC49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{9A62EA47-F1E3-46C6-9AEF-D8A628CE7F1C}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791-4E59-BFE1-DB2F3EECC49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{DB30A61B-FB91-4B58-8A8A-D76BF687F816}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791-4E59-BFE1-DB2F3EECC49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{5B47DBF8-0BC7-4CB6-9D3E-9470F6D153FA}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791-4E59-BFE1-DB2F3EECC49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791-4E59-BFE1-DB2F3EECC49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{50BBB524-16EA-4548-9FB3-1A68D084179F}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791-4E59-BFE1-DB2F3EECC49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{668A4D5B-841D-4B81-B5A2-20EA1958DFD0}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791-4E59-BFE1-DB2F3EECC49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{5C1CE61D-8B5E-4F68-8C50-F22946A32E4F}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791-4E59-BFE1-DB2F3EECC49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{0F6CF41D-7F7A-47AF-8A82-14B7CF393B24}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791-4E59-BFE1-DB2F3EECC49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{4F708924-2E08-4128-B3FE-B3BFEBA646B2}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791-4E59-BFE1-DB2F3EECC49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791-4E59-BFE1-DB2F3EECC49A}"/>
            </c:ext>
          </c:extLst>
        </c:ser>
        <c:dLbls>
          <c:showLegendKey val="0"/>
          <c:showVal val="0"/>
          <c:showCatName val="0"/>
          <c:showSerName val="0"/>
          <c:showPercent val="0"/>
          <c:showBubbleSize val="0"/>
        </c:dLbls>
        <c:axId val="135037312"/>
        <c:axId val="135039232"/>
      </c:scatterChart>
      <c:valAx>
        <c:axId val="135037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39232"/>
        <c:crosses val="autoZero"/>
        <c:crossBetween val="midCat"/>
      </c:valAx>
      <c:valAx>
        <c:axId val="135039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03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{362FD6B6-E8C2-41F7-B14A-4D4D8CEC3301}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76A-4167-B917-A75F270587F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{9FB90CEA-495F-450E-8817-8976C5CF11E5}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76A-4167-B917-A75F270587F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{35121FE5-1E80-43BF-B134-79C138FFBAD9}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76A-4167-B917-A75F270587F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{9FEA75B4-DA45-41E2-8B2F-C32E6B033DFA}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76A-4167-B917-A75F270587F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{A2B7EC8B-7FA0-4B88-AE79-6F135DB4840C}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76A-4167-B917-A75F270587F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9.8000000000000007</c:v>
                </c:pt>
                <c:pt idx="2">
                  <c:v>8.8000000000000007</c:v>
                </c:pt>
                <c:pt idx="3">
                  <c:v>7.8</c:v>
                </c:pt>
                <c:pt idx="4">
                  <c:v>6.9</c:v>
                </c:pt>
              </c:numCache>
            </c:numRef>
          </c:xVal>
          <c:yVal>
            <c:numRef>
              <c:f>公会計指標分析・財政指標組合せ分析表!$K$73:$O$73</c:f>
              <c:numCache>
                <c:formatCode>#,##0.0;"▲ "#,##0.0</c:formatCode>
                <c:ptCount val="5"/>
                <c:pt idx="0">
                  <c:v>62.7</c:v>
                </c:pt>
                <c:pt idx="1">
                  <c:v>48.3</c:v>
                </c:pt>
                <c:pt idx="2">
                  <c:v>23.5</c:v>
                </c:pt>
                <c:pt idx="3">
                  <c:v>16.2</c:v>
                </c:pt>
              </c:numCache>
            </c:numRef>
          </c:yVal>
          <c:smooth val="0"/>
          <c:extLst xmlns:c16r2="http://schemas.microsoft.com/office/drawing/2015/06/chart">
            <c:ext xmlns:c16="http://schemas.microsoft.com/office/drawing/2014/chart" uri="{C3380CC4-5D6E-409C-BE32-E72D297353CC}">
              <c16:uniqueId val="{00000005-976A-4167-B917-A75F270587F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{D9F9D186-AE16-410B-8B59-DAAEEA54F798}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76A-4167-B917-A75F270587F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{496A00F3-354A-4C2F-89B8-450D09407E7D}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76A-4167-B917-A75F270587F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{5CE1C032-407A-474C-A90B-B2F330A473B0}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76A-4167-B917-A75F270587F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{115FFD86-9695-42BF-BA0E-26F1F7DF28AA}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76A-4167-B917-A75F270587F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{0AD50034-FC62-4CC8-AE5D-375956F5ECE3}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76A-4167-B917-A75F270587F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976A-4167-B917-A75F270587FA}"/>
            </c:ext>
          </c:extLst>
        </c:ser>
        <c:dLbls>
          <c:showLegendKey val="0"/>
          <c:showVal val="0"/>
          <c:showCatName val="0"/>
          <c:showSerName val="0"/>
          <c:showPercent val="0"/>
          <c:showBubbleSize val="0"/>
        </c:dLbls>
        <c:axId val="134844800"/>
        <c:axId val="134846720"/>
      </c:scatterChart>
      <c:valAx>
        <c:axId val="134844800"/>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46720"/>
        <c:crosses val="autoZero"/>
        <c:crossBetween val="midCat"/>
      </c:valAx>
      <c:valAx>
        <c:axId val="134846720"/>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4480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２５年度と２６年度の繰上償還が分子の比率を下げている。今後とも充当可能な財源等の確保により健全な財政運営に努める。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年度に繰上償還を実施したことにより分子の比率が下がった。しかし、新たな事業等の起債が発生するため、厳しい状況が続く。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今後とも繰上償還等を実施し、将来負担額の縮小に努める。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B12192-4891-4833-8E13-65BE9D9E3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501210FF-3769-4827-B059-55D2715DE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xmlns="" id="{15EF8C2D-7E6D-4F93-B0F7-2D724A832C7C}"/>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xmlns="" id="{D607FCA8-78EB-478B-BE42-32674067876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xmlns="" id="{257C57F0-C200-42E3-AE6A-CE23E37F969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xmlns="" id="{6BBCE9BA-69B2-43C1-8B29-D5DBB87F648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xmlns="" id="{4B0912E8-1A24-4743-9883-820032A73B2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xmlns="" id="{72A927C8-8B8B-47FC-A230-CC0565DA455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xmlns="" id="{045E9E53-D1A3-4C61-953B-49F0DCDC7C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xmlns="" id="{D9F9764E-60CD-4EF9-AAB7-1469AA80C0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a:extLst>
            <a:ext uri="{FF2B5EF4-FFF2-40B4-BE49-F238E27FC236}">
              <a16:creationId xmlns:a16="http://schemas.microsoft.com/office/drawing/2014/main" xmlns="" id="{0B853641-971A-4F2A-8F68-6D6831556B62}"/>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xmlns="" id="{5CD08C89-0E88-489F-9702-9147D2A2711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xmlns="" id="{53449831-FC90-4660-866A-044F09DD3C1B}"/>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xmlns="" id="{A6214FF3-8BD3-4233-A130-071C55CB855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xmlns="" id="{5F364FDE-A940-4EAA-8B8F-72CB874B3BB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xmlns="" id="{8111725A-2471-4ED4-93B7-962E1B49F6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xmlns="" id="{12D5F57D-E92E-4444-8809-44018A6FF4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xmlns="" id="{DC638D2E-ED43-4858-B03C-FE4EC7AEC5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a:extLst>
            <a:ext uri="{FF2B5EF4-FFF2-40B4-BE49-F238E27FC236}">
              <a16:creationId xmlns:a16="http://schemas.microsoft.com/office/drawing/2014/main" xmlns="" id="{7A236584-A44A-4B23-BDB9-8860CF031997}"/>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a:extLst>
            <a:ext uri="{FF2B5EF4-FFF2-40B4-BE49-F238E27FC236}">
              <a16:creationId xmlns:a16="http://schemas.microsoft.com/office/drawing/2014/main" xmlns="" id="{69A732FE-D434-4607-AB03-E8D7DB935616}"/>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a:extLst>
            <a:ext uri="{FF2B5EF4-FFF2-40B4-BE49-F238E27FC236}">
              <a16:creationId xmlns:a16="http://schemas.microsoft.com/office/drawing/2014/main" xmlns="" id="{F5590B66-82B9-4814-B195-F62DA6CCC552}"/>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a:extLst>
            <a:ext uri="{FF2B5EF4-FFF2-40B4-BE49-F238E27FC236}">
              <a16:creationId xmlns:a16="http://schemas.microsoft.com/office/drawing/2014/main" xmlns="" id="{BF91E9F8-5704-46D2-8FD8-8BD1F270B58F}"/>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a:extLst>
            <a:ext uri="{FF2B5EF4-FFF2-40B4-BE49-F238E27FC236}">
              <a16:creationId xmlns:a16="http://schemas.microsoft.com/office/drawing/2014/main" xmlns="" id="{81953F77-8C47-4BFE-B5D4-E86B567D520E}"/>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a:extLst>
            <a:ext uri="{FF2B5EF4-FFF2-40B4-BE49-F238E27FC236}">
              <a16:creationId xmlns:a16="http://schemas.microsoft.com/office/drawing/2014/main" xmlns="" id="{AC9BBB20-97B9-447D-A028-1CEF78A39599}"/>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a:extLst>
            <a:ext uri="{FF2B5EF4-FFF2-40B4-BE49-F238E27FC236}">
              <a16:creationId xmlns:a16="http://schemas.microsoft.com/office/drawing/2014/main" xmlns="" id="{05F4D629-89FA-4EB4-ADB9-1C276C075801}"/>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a:extLst>
            <a:ext uri="{FF2B5EF4-FFF2-40B4-BE49-F238E27FC236}">
              <a16:creationId xmlns:a16="http://schemas.microsoft.com/office/drawing/2014/main" xmlns="" id="{53C6B555-43D3-4CBE-85B0-3C785359E5DB}"/>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a:extLst>
            <a:ext uri="{FF2B5EF4-FFF2-40B4-BE49-F238E27FC236}">
              <a16:creationId xmlns:a16="http://schemas.microsoft.com/office/drawing/2014/main" xmlns="" id="{9FEC669C-C433-4288-836E-D3236DA497A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a:extLst>
            <a:ext uri="{FF2B5EF4-FFF2-40B4-BE49-F238E27FC236}">
              <a16:creationId xmlns:a16="http://schemas.microsoft.com/office/drawing/2014/main" xmlns="" id="{5B434269-DB03-48CE-A02C-2F7AB441F5E7}"/>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a:extLst>
            <a:ext uri="{FF2B5EF4-FFF2-40B4-BE49-F238E27FC236}">
              <a16:creationId xmlns:a16="http://schemas.microsoft.com/office/drawing/2014/main" xmlns="" id="{3BA9AB27-C952-4737-8743-75188D1E4A03}"/>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a:extLst>
            <a:ext uri="{FF2B5EF4-FFF2-40B4-BE49-F238E27FC236}">
              <a16:creationId xmlns:a16="http://schemas.microsoft.com/office/drawing/2014/main" xmlns="" id="{60FECC17-A543-4F33-8D79-9449E685C6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a:extLst>
            <a:ext uri="{FF2B5EF4-FFF2-40B4-BE49-F238E27FC236}">
              <a16:creationId xmlns:a16="http://schemas.microsoft.com/office/drawing/2014/main" xmlns="" id="{5C879B79-3D0F-474F-B990-EB13D95FA5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a:extLst>
            <a:ext uri="{FF2B5EF4-FFF2-40B4-BE49-F238E27FC236}">
              <a16:creationId xmlns:a16="http://schemas.microsoft.com/office/drawing/2014/main" xmlns="" id="{ADC0177F-A5AF-40AA-87E5-C84E3AE2567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a:extLst>
            <a:ext uri="{FF2B5EF4-FFF2-40B4-BE49-F238E27FC236}">
              <a16:creationId xmlns:a16="http://schemas.microsoft.com/office/drawing/2014/main" xmlns="" id="{A7493280-EFD7-4270-88E1-39B678C7A5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a:extLst>
            <a:ext uri="{FF2B5EF4-FFF2-40B4-BE49-F238E27FC236}">
              <a16:creationId xmlns:a16="http://schemas.microsoft.com/office/drawing/2014/main" xmlns="" id="{FF501441-2AEA-4D75-A285-AE387B52CF8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a:extLst>
            <a:ext uri="{FF2B5EF4-FFF2-40B4-BE49-F238E27FC236}">
              <a16:creationId xmlns:a16="http://schemas.microsoft.com/office/drawing/2014/main" xmlns="" id="{3C475A34-9515-4406-801C-A5BB325F856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a:extLst>
            <a:ext uri="{FF2B5EF4-FFF2-40B4-BE49-F238E27FC236}">
              <a16:creationId xmlns:a16="http://schemas.microsoft.com/office/drawing/2014/main" xmlns="" id="{A691E542-F6F6-43ED-9695-A5DC3113E2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a:extLst>
            <a:ext uri="{FF2B5EF4-FFF2-40B4-BE49-F238E27FC236}">
              <a16:creationId xmlns:a16="http://schemas.microsoft.com/office/drawing/2014/main" xmlns="" id="{BE7BE2AA-EB16-41A0-BE7B-C2AA9E73E1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a:extLst>
            <a:ext uri="{FF2B5EF4-FFF2-40B4-BE49-F238E27FC236}">
              <a16:creationId xmlns:a16="http://schemas.microsoft.com/office/drawing/2014/main" xmlns="" id="{B0A5F5D4-F063-4481-91CC-FF83BAF6D3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a:extLst>
            <a:ext uri="{FF2B5EF4-FFF2-40B4-BE49-F238E27FC236}">
              <a16:creationId xmlns:a16="http://schemas.microsoft.com/office/drawing/2014/main" xmlns="" id="{90FF7FCC-F45E-4FE7-9590-9E335354A7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a:extLst>
            <a:ext uri="{FF2B5EF4-FFF2-40B4-BE49-F238E27FC236}">
              <a16:creationId xmlns:a16="http://schemas.microsoft.com/office/drawing/2014/main" xmlns="" id="{2E109A27-570C-44BE-A90D-16E73BA02F9C}"/>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a:extLst>
            <a:ext uri="{FF2B5EF4-FFF2-40B4-BE49-F238E27FC236}">
              <a16:creationId xmlns:a16="http://schemas.microsoft.com/office/drawing/2014/main" xmlns="" id="{22F83004-1B72-43E0-A682-CD7EA28957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a:extLst>
            <a:ext uri="{FF2B5EF4-FFF2-40B4-BE49-F238E27FC236}">
              <a16:creationId xmlns:a16="http://schemas.microsoft.com/office/drawing/2014/main" xmlns="" id="{1C27D058-5C1A-4F3E-843B-7AC721810AE3}"/>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a:extLst>
            <a:ext uri="{FF2B5EF4-FFF2-40B4-BE49-F238E27FC236}">
              <a16:creationId xmlns:a16="http://schemas.microsoft.com/office/drawing/2014/main" xmlns="" id="{7365D21F-8033-4783-ABAB-A852529C53D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a:extLst>
            <a:ext uri="{FF2B5EF4-FFF2-40B4-BE49-F238E27FC236}">
              <a16:creationId xmlns:a16="http://schemas.microsoft.com/office/drawing/2014/main" xmlns="" id="{6A1CD273-B2CB-43F1-BB3E-F08123BB6B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a:extLst>
            <a:ext uri="{FF2B5EF4-FFF2-40B4-BE49-F238E27FC236}">
              <a16:creationId xmlns:a16="http://schemas.microsoft.com/office/drawing/2014/main" xmlns="" id="{21761052-EC99-427D-BD21-B2C37BB63EB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a:extLst>
            <a:ext uri="{FF2B5EF4-FFF2-40B4-BE49-F238E27FC236}">
              <a16:creationId xmlns:a16="http://schemas.microsoft.com/office/drawing/2014/main" xmlns="" id="{D11EFEAF-EB6F-4ADB-B234-9B291361946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a:extLst>
            <a:ext uri="{FF2B5EF4-FFF2-40B4-BE49-F238E27FC236}">
              <a16:creationId xmlns:a16="http://schemas.microsoft.com/office/drawing/2014/main" xmlns="" id="{B1475118-CA01-48D9-96FD-52F4D11370C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a:extLst>
            <a:ext uri="{FF2B5EF4-FFF2-40B4-BE49-F238E27FC236}">
              <a16:creationId xmlns:a16="http://schemas.microsoft.com/office/drawing/2014/main" xmlns="" id="{22C6F4C8-8A44-4290-A5B8-66E54DF4A3E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a:extLst>
            <a:ext uri="{FF2B5EF4-FFF2-40B4-BE49-F238E27FC236}">
              <a16:creationId xmlns:a16="http://schemas.microsoft.com/office/drawing/2014/main" xmlns="" id="{FF843D41-8856-4585-9594-FB2677A45B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a:extLst>
            <a:ext uri="{FF2B5EF4-FFF2-40B4-BE49-F238E27FC236}">
              <a16:creationId xmlns:a16="http://schemas.microsoft.com/office/drawing/2014/main" xmlns="" id="{3CB5FDE2-E10E-4E94-9514-EFBB95D3AE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a:extLst>
            <a:ext uri="{FF2B5EF4-FFF2-40B4-BE49-F238E27FC236}">
              <a16:creationId xmlns:a16="http://schemas.microsoft.com/office/drawing/2014/main" xmlns="" id="{D4B58C1A-055B-4538-9E7C-D758281BE4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a:extLst>
            <a:ext uri="{FF2B5EF4-FFF2-40B4-BE49-F238E27FC236}">
              <a16:creationId xmlns:a16="http://schemas.microsoft.com/office/drawing/2014/main" xmlns="" id="{94B3ADAD-5402-420E-A7E7-933DDDBA5013}"/>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a:extLst>
            <a:ext uri="{FF2B5EF4-FFF2-40B4-BE49-F238E27FC236}">
              <a16:creationId xmlns:a16="http://schemas.microsoft.com/office/drawing/2014/main" xmlns="" id="{DA1721B6-2D9C-4C0A-91F9-ED50A3AA1E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a:extLst>
            <a:ext uri="{FF2B5EF4-FFF2-40B4-BE49-F238E27FC236}">
              <a16:creationId xmlns:a16="http://schemas.microsoft.com/office/drawing/2014/main" xmlns="" id="{5DD3E32E-4467-44F3-967E-3D115C61A02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a:extLst>
            <a:ext uri="{FF2B5EF4-FFF2-40B4-BE49-F238E27FC236}">
              <a16:creationId xmlns:a16="http://schemas.microsoft.com/office/drawing/2014/main" xmlns="" id="{FEB521A9-1185-4076-8226-C8CE486048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a:extLst>
            <a:ext uri="{FF2B5EF4-FFF2-40B4-BE49-F238E27FC236}">
              <a16:creationId xmlns:a16="http://schemas.microsoft.com/office/drawing/2014/main" xmlns="" id="{173526FD-2A35-4A08-AC13-9F0754F169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a:extLst>
            <a:ext uri="{FF2B5EF4-FFF2-40B4-BE49-F238E27FC236}">
              <a16:creationId xmlns:a16="http://schemas.microsoft.com/office/drawing/2014/main" xmlns="" id="{31A399D4-11D0-48F6-91CF-D876E21C35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a:extLst>
            <a:ext uri="{FF2B5EF4-FFF2-40B4-BE49-F238E27FC236}">
              <a16:creationId xmlns:a16="http://schemas.microsoft.com/office/drawing/2014/main" xmlns="" id="{0CF0D595-64AB-4A99-AE42-0887A5589704}"/>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a:extLst>
            <a:ext uri="{FF2B5EF4-FFF2-40B4-BE49-F238E27FC236}">
              <a16:creationId xmlns:a16="http://schemas.microsoft.com/office/drawing/2014/main" xmlns="" id="{879EDE15-EA70-48F3-9AEF-DFDE16217F15}"/>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a:extLst>
            <a:ext uri="{FF2B5EF4-FFF2-40B4-BE49-F238E27FC236}">
              <a16:creationId xmlns:a16="http://schemas.microsoft.com/office/drawing/2014/main" xmlns="" id="{453C6884-6E55-4DD3-9905-2C9B0BB025E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a:extLst>
            <a:ext uri="{FF2B5EF4-FFF2-40B4-BE49-F238E27FC236}">
              <a16:creationId xmlns:a16="http://schemas.microsoft.com/office/drawing/2014/main" xmlns="" id="{DD86D058-92AA-4BE0-8DBF-FCFE74D30B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EDD68F6A-1D41-4916-9047-2F155460B4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2C67D3B7-3BB8-4305-AF3C-E0F3BAF3DA3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1884F5FE-F72B-4B44-BDE3-72D6E1E9A93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C94B0919-763E-42C0-A537-A480CE677CA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89FB424A-D32D-41EE-AD05-1BAE512213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BFE6CF88-5210-49C6-AD79-4328288E5C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A3AEC657-0A30-4261-AEB4-60CAC4C6C2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48E9050E-9FF7-4453-8471-278BD68561D2}"/>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A64532CA-2D07-42A5-A9B3-3066F0C803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33BBA7AD-2F26-4982-8CFE-288629F61D6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579BCB12-0C7D-46B5-9A18-FE6789D7E2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E8B1162-22FA-45AF-A0D9-C5351730EC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94E9822C-44F2-4906-A7DF-B1D112A360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8B793DB3-9433-4170-B970-819F0DC756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C2F875B2-097F-4834-AD4C-28E3786B2B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5FB1A2D4-985B-4B4E-8563-15F41D33AC3A}"/>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7A257E05-5D7A-4CBB-8388-EADE60BE629B}"/>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64DCAB3E-01F6-49DA-9B34-7FDC6993EB8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1BA11EFF-737E-44EE-95F8-8C52C5A0BAA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25023F68-BAB1-460A-82F3-A7D067CC118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A11D6317-8BBE-4178-A8CA-8091F55CEE74}"/>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7279930D-C060-437F-B60B-6EA6E8F0C08F}"/>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9440298F-AC86-4BBF-A162-AECBF7C346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1D2A131F-1A1E-4BFC-AF66-E7F66AD8A678}"/>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B9B219A-C738-4BC1-97BF-0248E86504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44BB8AA4-82A7-45D8-BBD3-9F892C19D70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AB617B7-CB78-42FC-B78F-E8BAF5F1748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ECB7A23D-0627-43AE-8EC5-B2432399D61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B1A60F07-D5CA-47AE-BE55-516182F9EF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8C3EFE94-EEC9-43D2-A2A7-A8A74C0E48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F100FAF0-3422-43D0-90CC-965BAD2551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A7D2E676-E5E1-4123-A486-8463D0AE626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CE92B22-71D5-4233-9294-ABC5538BC34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58225082-7F2F-4023-9A4C-310C092BFDD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6DE1AC3-2DEB-430A-B0DB-8B82853C80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BAF8AD1-2CC6-458A-A5B2-BB75745A75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87AAE416-EEC8-4F95-843A-4B063E217C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B9A68316-BE3C-491D-A36E-2218DBBE46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B5F9C058-8886-4147-9941-084403DB06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06A3ABA8-6415-4FC6-B0DF-44E77001EAE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486E49D4-0810-4B40-BF17-E4CA80CA6F35}"/>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2D87573E-AAE2-4897-88E5-0DFF39D2AE6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E913EFFE-4AE9-4E24-A778-819E5962D94F}"/>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ED794FE9-0FAF-4F07-9342-8E88F094396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10B65CA3-B400-46FE-B0F9-BAF7E4A68591}"/>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2D5E891B-7278-4B09-8E35-90DF2CB14776}"/>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8B73FF47-1F2F-41AB-8DF8-1E098323316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5A1D9AF5-8FAF-4ED2-AF5C-2F5DDB3EC7B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人口の減少や全国平均を上回る高齢化率に加え、村内に中心となる産業がないこと等、財政基盤が弱く、類似団体平均を下回っている結果となっている。歳出の見直しに努め、行政の効率化を促進す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経常収支比率は、人件費、物件費の縮小により、類似団体を下回っているものの、人件費の退職者が増えたことから、特別負担が増額となっているが、地方債の繰上償還等が経常比率の縮小につながている。しかし、その地方債においても大型の普通建設事業が集中する中、各事業に優先順位をつけ、無駄をなくし、又は、縮小することで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88688</xdr:rowOff>
    </xdr:from>
    <xdr:to>
      <xdr:col>7</xdr:col>
      <xdr:colOff>152400</xdr:colOff>
      <xdr:row>64</xdr:row>
      <xdr:rowOff>111760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718588"/>
          <a:ext cx="8382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111760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9558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63500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95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93133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37888</xdr:rowOff>
    </xdr:from>
    <xdr:to>
      <xdr:col>7</xdr:col>
      <xdr:colOff>203200</xdr:colOff>
      <xdr:row>62</xdr:row>
      <xdr:rowOff>139488</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54415</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人口一人当たりの人件費、物件費は、</a:t>
          </a:r>
          <a:r>
            <a:rPr kumimoji="1" lang="en-US" altLang="ja-JP" sz="1300">
              <a:latin typeface="ＭＳ Ｐゴシック"/>
            </a:rPr>
            <a:t>318,302</a:t>
          </a:r>
          <a:r>
            <a:rPr kumimoji="1" lang="ja-JP" altLang="en-US" sz="1300">
              <a:latin typeface="ＭＳ Ｐゴシック"/>
            </a:rPr>
            <a:t>円と類似団体を下回っているが、全国平均、沖縄県平均をかなり上回っている。主に人件費が要因となっている</a:t>
          </a:r>
          <a:r>
            <a:rPr kumimoji="1" lang="en-US" altLang="ja-JP" sz="1300">
              <a:latin typeface="ＭＳ Ｐゴシック"/>
            </a:rPr>
            <a:t>.</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18879</xdr:rowOff>
    </xdr:from>
    <xdr:to>
      <xdr:col>7</xdr:col>
      <xdr:colOff>152400</xdr:colOff>
      <xdr:row>82</xdr:row>
      <xdr:rowOff>50059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077779"/>
          <a:ext cx="838200" cy="3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2560</xdr:rowOff>
    </xdr:from>
    <xdr:to>
      <xdr:col>6</xdr:col>
      <xdr:colOff>0</xdr:colOff>
      <xdr:row>82</xdr:row>
      <xdr:rowOff>18879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061460"/>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2560</xdr:rowOff>
    </xdr:from>
    <xdr:to>
      <xdr:col>4</xdr:col>
      <xdr:colOff>482600</xdr:colOff>
      <xdr:row>82</xdr:row>
      <xdr:rowOff>13464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061460"/>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11537</xdr:rowOff>
    </xdr:from>
    <xdr:to>
      <xdr:col>3</xdr:col>
      <xdr:colOff>279400</xdr:colOff>
      <xdr:row>82</xdr:row>
      <xdr:rowOff>13464</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07043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a:extLst>
            <a:ext uri="{FF2B5EF4-FFF2-40B4-BE49-F238E27FC236}">
              <a16:creationId xmlns:a16="http://schemas.microsoft.com/office/drawing/2014/main" xmlns="" id="{00000000-0008-0000-0300-0000D0000000}"/>
            </a:ext>
          </a:extLst>
        </xdr:cNvPr>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170709</xdr:rowOff>
    </xdr:from>
    <xdr:to>
      <xdr:col>7</xdr:col>
      <xdr:colOff>203200</xdr:colOff>
      <xdr:row>82</xdr:row>
      <xdr:rowOff>100859</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902200" y="140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15786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9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318,302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139529</xdr:rowOff>
    </xdr:from>
    <xdr:to>
      <xdr:col>6</xdr:col>
      <xdr:colOff>50800</xdr:colOff>
      <xdr:row>82</xdr:row>
      <xdr:rowOff>69679</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4064000" y="14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54456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11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123210</xdr:rowOff>
    </xdr:from>
    <xdr:to>
      <xdr:col>4</xdr:col>
      <xdr:colOff>533400</xdr:colOff>
      <xdr:row>82</xdr:row>
      <xdr:rowOff>53360</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3175000" y="140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38137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0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276,965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134114</xdr:rowOff>
    </xdr:from>
    <xdr:to>
      <xdr:col>3</xdr:col>
      <xdr:colOff>330200</xdr:colOff>
      <xdr:row>82</xdr:row>
      <xdr:rowOff>64264</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2286000" y="140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49041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10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132187</xdr:rowOff>
    </xdr:from>
    <xdr:to>
      <xdr:col>2</xdr:col>
      <xdr:colOff>127000</xdr:colOff>
      <xdr:row>82</xdr:row>
      <xdr:rowOff>62337</xdr:rowOff>
    </xdr:to>
    <xdr:sp macro="" textlink="">
      <xdr:nvSpPr>
        <xdr:cNvPr id="223" name="円/楕円 222">
          <a:extLst>
            <a:ext uri="{FF2B5EF4-FFF2-40B4-BE49-F238E27FC236}">
              <a16:creationId xmlns:a16="http://schemas.microsoft.com/office/drawing/2014/main" xmlns="" id="{00000000-0008-0000-0300-0000DF000000}"/>
            </a:ext>
          </a:extLst>
        </xdr:cNvPr>
        <xdr:cNvSpPr/>
      </xdr:nvSpPr>
      <xdr:spPr>
        <a:xfrm>
          <a:off x="1397000" y="14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47114</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ラスパイレス指数は、類似団体より、３．９ポイント下回り、今後とも、給与体系の見直し等を含め、給与の適正化に努める必要がある。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128270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665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128270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54821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77389"/>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125113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8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54821</xdr:rowOff>
    </xdr:from>
    <xdr:to>
      <xdr:col>21</xdr:col>
      <xdr:colOff>0</xdr:colOff>
      <xdr:row>87</xdr:row>
      <xdr:rowOff>99061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970971"/>
          <a:ext cx="8890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87859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51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a:extLst>
            <a:ext uri="{FF2B5EF4-FFF2-40B4-BE49-F238E27FC236}">
              <a16:creationId xmlns:a16="http://schemas.microsoft.com/office/drawing/2014/main" xmlns="" id="{00000000-0008-0000-0300-00000E010000}"/>
            </a:ext>
          </a:extLst>
        </xdr:cNvPr>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79815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57802</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xdr:rowOff>
    </xdr:from>
    <xdr:to>
      <xdr:col>21</xdr:col>
      <xdr:colOff>50800</xdr:colOff>
      <xdr:row>87</xdr:row>
      <xdr:rowOff>105621</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4351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115798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68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5" name="円/楕円 284">
          <a:extLst>
            <a:ext uri="{FF2B5EF4-FFF2-40B4-BE49-F238E27FC236}">
              <a16:creationId xmlns:a16="http://schemas.microsoft.com/office/drawing/2014/main" xmlns="" id="{00000000-0008-0000-0300-00001D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人口千人当たり職員数については、類似団体平均を、わずかに下回っているが、今後も職員の削減等による定員管理を適正にするよ努める。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72086</xdr:rowOff>
    </xdr:from>
    <xdr:to>
      <xdr:col>24</xdr:col>
      <xdr:colOff>558800</xdr:colOff>
      <xdr:row>61</xdr:row>
      <xdr:rowOff>85116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53053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64122</xdr:rowOff>
    </xdr:from>
    <xdr:to>
      <xdr:col>23</xdr:col>
      <xdr:colOff>406400</xdr:colOff>
      <xdr:row>61</xdr:row>
      <xdr:rowOff>72086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522572"/>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58572</xdr:rowOff>
    </xdr:from>
    <xdr:to>
      <xdr:col>22</xdr:col>
      <xdr:colOff>203200</xdr:colOff>
      <xdr:row>61</xdr:row>
      <xdr:rowOff>64122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51702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36783</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56642</xdr:rowOff>
    </xdr:from>
    <xdr:to>
      <xdr:col>21</xdr:col>
      <xdr:colOff>0</xdr:colOff>
      <xdr:row>61</xdr:row>
      <xdr:rowOff>58572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51509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a:extLst>
            <a:ext uri="{FF2B5EF4-FFF2-40B4-BE49-F238E27FC236}">
              <a16:creationId xmlns:a16="http://schemas.microsoft.com/office/drawing/2014/main" xmlns="" id="{00000000-0008-0000-0300-000048010000}"/>
            </a:ext>
          </a:extLst>
        </xdr:cNvPr>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33647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32199</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34316</xdr:rowOff>
    </xdr:from>
    <xdr:to>
      <xdr:col>24</xdr:col>
      <xdr:colOff>609600</xdr:colOff>
      <xdr:row>61</xdr:row>
      <xdr:rowOff>135916</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6967200" y="104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50843</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33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21286</xdr:rowOff>
    </xdr:from>
    <xdr:to>
      <xdr:col>23</xdr:col>
      <xdr:colOff>457200</xdr:colOff>
      <xdr:row>61</xdr:row>
      <xdr:rowOff>122886</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1290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107663</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56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13322</xdr:rowOff>
    </xdr:from>
    <xdr:to>
      <xdr:col>22</xdr:col>
      <xdr:colOff>254000</xdr:colOff>
      <xdr:row>61</xdr:row>
      <xdr:rowOff>114922</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5240000" y="104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99699</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5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7772</xdr:rowOff>
    </xdr:from>
    <xdr:to>
      <xdr:col>21</xdr:col>
      <xdr:colOff>50800</xdr:colOff>
      <xdr:row>61</xdr:row>
      <xdr:rowOff>109372</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4351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94149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55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5842</xdr:rowOff>
    </xdr:from>
    <xdr:to>
      <xdr:col>19</xdr:col>
      <xdr:colOff>533400</xdr:colOff>
      <xdr:row>61</xdr:row>
      <xdr:rowOff>107442</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92219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実質公債比率は、起債抑制により類似団体を下回っているが、今後控えている大規模な事業計画の整理縮小を図るなど、起債依存型の事業実施を見直し、引き続き公債比率を抑制するように努める。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90678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7076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a:extLst>
            <a:ext uri="{FF2B5EF4-FFF2-40B4-BE49-F238E27FC236}">
              <a16:creationId xmlns:a16="http://schemas.microsoft.com/office/drawing/2014/main" xmlns="" id="{00000000-0008-0000-0300-00007B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138938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5290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15748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73660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a:extLst>
            <a:ext uri="{FF2B5EF4-FFF2-40B4-BE49-F238E27FC236}">
              <a16:creationId xmlns:a16="http://schemas.microsoft.com/office/drawing/2014/main" xmlns="" id="{00000000-0008-0000-0300-000083010000}"/>
            </a:ext>
          </a:extLst>
        </xdr:cNvPr>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将来負担比率は、過去の事業にかかる地方債の繰り上げ償還により地方債の残額減少、財政調整基金の積立による充当可能基金の増額による。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16087</xdr:rowOff>
    </xdr:from>
    <xdr:to>
      <xdr:col>23</xdr:col>
      <xdr:colOff>406400</xdr:colOff>
      <xdr:row>15</xdr:row>
      <xdr:rowOff>113947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5290800" y="2587837"/>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113947</xdr:rowOff>
    </xdr:from>
    <xdr:to>
      <xdr:col>22</xdr:col>
      <xdr:colOff>203200</xdr:colOff>
      <xdr:row>17</xdr:row>
      <xdr:rowOff>103505</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4401800" y="2685697"/>
          <a:ext cx="889000" cy="3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103505</xdr:rowOff>
    </xdr:from>
    <xdr:to>
      <xdr:col>21</xdr:col>
      <xdr:colOff>0</xdr:colOff>
      <xdr:row>18</xdr:row>
      <xdr:rowOff>125095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3512800" y="301815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136737</xdr:rowOff>
    </xdr:from>
    <xdr:to>
      <xdr:col>23</xdr:col>
      <xdr:colOff>457200</xdr:colOff>
      <xdr:row>15</xdr:row>
      <xdr:rowOff>66887</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51664</xdr:rowOff>
    </xdr:from>
    <xdr:ext cx="7366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798800" y="262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63147</xdr:rowOff>
    </xdr:from>
    <xdr:to>
      <xdr:col>22</xdr:col>
      <xdr:colOff>254000</xdr:colOff>
      <xdr:row>15</xdr:row>
      <xdr:rowOff>164747</xdr:rowOff>
    </xdr:to>
    <xdr:sp macro="" textlink="">
      <xdr:nvSpPr>
        <xdr:cNvPr id="459" name="円/楕円 458">
          <a:extLst>
            <a:ext uri="{FF2B5EF4-FFF2-40B4-BE49-F238E27FC236}">
              <a16:creationId xmlns:a16="http://schemas.microsoft.com/office/drawing/2014/main" xmlns="" id="{00000000-0008-0000-0300-0000CB010000}"/>
            </a:ext>
          </a:extLst>
        </xdr:cNvPr>
        <xdr:cNvSpPr/>
      </xdr:nvSpPr>
      <xdr:spPr>
        <a:xfrm>
          <a:off x="15240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149524</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909800" y="27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52705</xdr:rowOff>
    </xdr:from>
    <xdr:to>
      <xdr:col>21</xdr:col>
      <xdr:colOff>50800</xdr:colOff>
      <xdr:row>17</xdr:row>
      <xdr:rowOff>154305</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4351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139082</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74295</xdr:rowOff>
    </xdr:from>
    <xdr:to>
      <xdr:col>19</xdr:col>
      <xdr:colOff>533400</xdr:colOff>
      <xdr:row>19</xdr:row>
      <xdr:rowOff>4445</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160672</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職員数や手当の水準が類似団体と比較して高いために、経常収支比率の人件費分が高くなっているため、今後、行財政改革への取組をとおして人件費の削減に努める。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165862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089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165862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500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38</xdr:row>
      <xdr:rowOff>17272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58420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137922</xdr:rowOff>
    </xdr:from>
    <xdr:to>
      <xdr:col>3</xdr:col>
      <xdr:colOff>193675</xdr:colOff>
      <xdr:row>38</xdr:row>
      <xdr:rowOff>68072</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52849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物件費の比率は、類似団体より下回っているものの、その物件費の中でも委託料の割合が大きく、今後は、事業等の優先順位等に努める。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138430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603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12700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101617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12700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146050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類似団体とほぼ平均値にあるが、社会福祉費の特に身体障害者の医療費助成が増えている。今後、医療費の抑制に努め財政の健全化を目指す。</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37193</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その他の比率では、類似団体を下回っているが、国民健康保険特別会計等の繰出金等が多額になり、今後、国保税の適正化を図り減額に努める。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56</xdr:row>
      <xdr:rowOff>62992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4950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62992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563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55</xdr:row>
      <xdr:rowOff>152146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563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152146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554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14478</xdr:rowOff>
    </xdr:from>
    <xdr:to>
      <xdr:col>24</xdr:col>
      <xdr:colOff>82550</xdr:colOff>
      <xdr:row>55</xdr:row>
      <xdr:rowOff>116078</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31005</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123969</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補助費等の比率が類似団体より２．１ポイント上回り、補助金が多額となっている。今後、補助金を交付するのに適当な事業を行っているか等、明確な基準を設けて不適当な補助金の見直しが必要である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60706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349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60706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37846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37846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公債費は、大型の事業がが集中しており、地方債の元利金の償還が膨らんでいる。</a:t>
          </a:r>
          <a:endParaRPr kumimoji="1" lang="en-US" altLang="ja-JP" sz="1300">
            <a:latin typeface="ＭＳ Ｐゴシック"/>
          </a:endParaRPr>
        </a:p>
        <a:p>
          <a:r>
            <a:rPr kumimoji="1" lang="ja-JP" altLang="en-US" sz="1300">
              <a:latin typeface="ＭＳ Ｐゴシック"/>
            </a:rPr>
            <a:t>　今後、地方債の新規発行を伴う普通建設事業を抑制する。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66039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2562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88900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26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88916</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88900</xdr:rowOff>
    </xdr:from>
    <xdr:to>
      <xdr:col>4</xdr:col>
      <xdr:colOff>346075</xdr:colOff>
      <xdr:row>77</xdr:row>
      <xdr:rowOff>100330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290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123189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3019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96538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38100</xdr:rowOff>
    </xdr:from>
    <xdr:to>
      <xdr:col>4</xdr:col>
      <xdr:colOff>396875</xdr:colOff>
      <xdr:row>77</xdr:row>
      <xdr:rowOff>139700</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124477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公債費以外の比率では、類似団体を３．４ポイント下回っている。今後とも、人件費等の抑制に努める。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79</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21435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79</xdr:row>
      <xdr:rowOff>5080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4048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138447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1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96520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404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92711</xdr:rowOff>
    </xdr:from>
    <xdr:to>
      <xdr:col>20</xdr:col>
      <xdr:colOff>158750</xdr:colOff>
      <xdr:row>78</xdr:row>
      <xdr:rowOff>96520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465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66057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128288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沖縄県国頭村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19741</xdr:rowOff>
    </xdr:from>
    <xdr:to>
      <xdr:col>4</xdr:col>
      <xdr:colOff>1117600</xdr:colOff>
      <xdr:row>18</xdr:row>
      <xdr:rowOff>25290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53466"/>
          <a:ext cx="647700" cy="5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25290</xdr:rowOff>
    </xdr:from>
    <xdr:to>
      <xdr:col>4</xdr:col>
      <xdr:colOff>469900</xdr:colOff>
      <xdr:row>18</xdr:row>
      <xdr:rowOff>28285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59015"/>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167174</xdr:rowOff>
    </xdr:from>
    <xdr:to>
      <xdr:col>3</xdr:col>
      <xdr:colOff>904875</xdr:colOff>
      <xdr:row>18</xdr:row>
      <xdr:rowOff>28285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129449"/>
          <a:ext cx="698500" cy="3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166441</xdr:rowOff>
    </xdr:from>
    <xdr:to>
      <xdr:col>3</xdr:col>
      <xdr:colOff>206375</xdr:colOff>
      <xdr:row>17</xdr:row>
      <xdr:rowOff>167174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128716"/>
          <a:ext cx="698500" cy="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a:extLst>
            <a:ext uri="{FF2B5EF4-FFF2-40B4-BE49-F238E27FC236}">
              <a16:creationId xmlns:a16="http://schemas.microsoft.com/office/drawing/2014/main" xmlns="" id="{00000000-0008-0000-0500-00003D000000}"/>
            </a:ext>
          </a:extLst>
        </xdr:cNvPr>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140391</xdr:rowOff>
    </xdr:from>
    <xdr:to>
      <xdr:col>5</xdr:col>
      <xdr:colOff>34925</xdr:colOff>
      <xdr:row>18</xdr:row>
      <xdr:rowOff>70541</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5600700" y="310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112468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7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211,304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145940</xdr:rowOff>
    </xdr:from>
    <xdr:to>
      <xdr:col>4</xdr:col>
      <xdr:colOff>520700</xdr:colOff>
      <xdr:row>18</xdr:row>
      <xdr:rowOff>76090</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953000" y="310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86267</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87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148935</xdr:rowOff>
    </xdr:from>
    <xdr:to>
      <xdr:col>3</xdr:col>
      <xdr:colOff>955675</xdr:colOff>
      <xdr:row>18</xdr:row>
      <xdr:rowOff>79085</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4254500" y="311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89262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88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116374</xdr:rowOff>
    </xdr:from>
    <xdr:to>
      <xdr:col>3</xdr:col>
      <xdr:colOff>257175</xdr:colOff>
      <xdr:row>18</xdr:row>
      <xdr:rowOff>46524</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3556000" y="307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56701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115641</xdr:rowOff>
    </xdr:from>
    <xdr:to>
      <xdr:col>2</xdr:col>
      <xdr:colOff>692150</xdr:colOff>
      <xdr:row>18</xdr:row>
      <xdr:rowOff>45791</xdr:rowOff>
    </xdr:to>
    <xdr:sp macro="" textlink="">
      <xdr:nvSpPr>
        <xdr:cNvPr id="76" name="円/楕円 75">
          <a:extLst>
            <a:ext uri="{FF2B5EF4-FFF2-40B4-BE49-F238E27FC236}">
              <a16:creationId xmlns:a16="http://schemas.microsoft.com/office/drawing/2014/main" xmlns="" id="{00000000-0008-0000-0500-00004C000000}"/>
            </a:ext>
          </a:extLst>
        </xdr:cNvPr>
        <xdr:cNvSpPr/>
      </xdr:nvSpPr>
      <xdr:spPr bwMode="auto">
        <a:xfrm>
          <a:off x="2857500" y="307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55968</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299341</xdr:rowOff>
    </xdr:from>
    <xdr:to>
      <xdr:col>4</xdr:col>
      <xdr:colOff>1117600</xdr:colOff>
      <xdr:row>35</xdr:row>
      <xdr:rowOff>331094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909691"/>
          <a:ext cx="647700" cy="3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267102</xdr:rowOff>
    </xdr:from>
    <xdr:to>
      <xdr:col>4</xdr:col>
      <xdr:colOff>469900</xdr:colOff>
      <xdr:row>35</xdr:row>
      <xdr:rowOff>299341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877452"/>
          <a:ext cx="698500" cy="3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240485</xdr:rowOff>
    </xdr:from>
    <xdr:to>
      <xdr:col>3</xdr:col>
      <xdr:colOff>904875</xdr:colOff>
      <xdr:row>35</xdr:row>
      <xdr:rowOff>267102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850835"/>
          <a:ext cx="698500" cy="2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196235</xdr:rowOff>
    </xdr:from>
    <xdr:to>
      <xdr:col>3</xdr:col>
      <xdr:colOff>206375</xdr:colOff>
      <xdr:row>35</xdr:row>
      <xdr:rowOff>240485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806585"/>
          <a:ext cx="6985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234243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280294</xdr:rowOff>
    </xdr:from>
    <xdr:to>
      <xdr:col>5</xdr:col>
      <xdr:colOff>34925</xdr:colOff>
      <xdr:row>36</xdr:row>
      <xdr:rowOff>38994</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89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252371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86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248541</xdr:rowOff>
    </xdr:from>
    <xdr:to>
      <xdr:col>4</xdr:col>
      <xdr:colOff>520700</xdr:colOff>
      <xdr:row>36</xdr:row>
      <xdr:rowOff>7241</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85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334918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94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216302</xdr:rowOff>
    </xdr:from>
    <xdr:to>
      <xdr:col>3</xdr:col>
      <xdr:colOff>955675</xdr:colOff>
      <xdr:row>35</xdr:row>
      <xdr:rowOff>317902</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826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302679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189685</xdr:rowOff>
    </xdr:from>
    <xdr:to>
      <xdr:col>3</xdr:col>
      <xdr:colOff>257175</xdr:colOff>
      <xdr:row>35</xdr:row>
      <xdr:rowOff>291285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80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276062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88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145435</xdr:rowOff>
    </xdr:from>
    <xdr:to>
      <xdr:col>2</xdr:col>
      <xdr:colOff>692150</xdr:colOff>
      <xdr:row>35</xdr:row>
      <xdr:rowOff>247035</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75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257212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52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31490</xdr:rowOff>
    </xdr:from>
    <xdr:to>
      <xdr:col>6</xdr:col>
      <xdr:colOff>511175</xdr:colOff>
      <xdr:row>38</xdr:row>
      <xdr:rowOff>59082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546590"/>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31490</xdr:rowOff>
    </xdr:from>
    <xdr:to>
      <xdr:col>5</xdr:col>
      <xdr:colOff>358775</xdr:colOff>
      <xdr:row>38</xdr:row>
      <xdr:rowOff>31814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46590"/>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16111</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13108</xdr:rowOff>
    </xdr:from>
    <xdr:to>
      <xdr:col>4</xdr:col>
      <xdr:colOff>155575</xdr:colOff>
      <xdr:row>38</xdr:row>
      <xdr:rowOff>31814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528208"/>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33223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2762</xdr:rowOff>
    </xdr:from>
    <xdr:to>
      <xdr:col>2</xdr:col>
      <xdr:colOff>638175</xdr:colOff>
      <xdr:row>38</xdr:row>
      <xdr:rowOff>13108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17862"/>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29987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23168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7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8282</xdr:rowOff>
    </xdr:from>
    <xdr:to>
      <xdr:col>6</xdr:col>
      <xdr:colOff>561975</xdr:colOff>
      <xdr:row>38</xdr:row>
      <xdr:rowOff>109882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158159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152141</xdr:rowOff>
    </xdr:from>
    <xdr:to>
      <xdr:col>5</xdr:col>
      <xdr:colOff>409575</xdr:colOff>
      <xdr:row>38</xdr:row>
      <xdr:rowOff>82291</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4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98818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62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152464</xdr:rowOff>
    </xdr:from>
    <xdr:to>
      <xdr:col>4</xdr:col>
      <xdr:colOff>206375</xdr:colOff>
      <xdr:row>38</xdr:row>
      <xdr:rowOff>82614</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4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99141</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627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133758</xdr:rowOff>
    </xdr:from>
    <xdr:to>
      <xdr:col>3</xdr:col>
      <xdr:colOff>3175</xdr:colOff>
      <xdr:row>38</xdr:row>
      <xdr:rowOff>63908</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4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80435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25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123412</xdr:rowOff>
    </xdr:from>
    <xdr:to>
      <xdr:col>1</xdr:col>
      <xdr:colOff>485775</xdr:colOff>
      <xdr:row>38</xdr:row>
      <xdr:rowOff>53563</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46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70089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62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3420</xdr:rowOff>
    </xdr:from>
    <xdr:to>
      <xdr:col>6</xdr:col>
      <xdr:colOff>511175</xdr:colOff>
      <xdr:row>58</xdr:row>
      <xdr:rowOff>41128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47520"/>
          <a:ext cx="8382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41128</xdr:rowOff>
    </xdr:from>
    <xdr:to>
      <xdr:col>5</xdr:col>
      <xdr:colOff>358775</xdr:colOff>
      <xdr:row>58</xdr:row>
      <xdr:rowOff>57595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85228"/>
          <a:ext cx="8890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53655</xdr:rowOff>
    </xdr:from>
    <xdr:to>
      <xdr:col>4</xdr:col>
      <xdr:colOff>155575</xdr:colOff>
      <xdr:row>58</xdr:row>
      <xdr:rowOff>57595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997755"/>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53655</xdr:rowOff>
    </xdr:from>
    <xdr:to>
      <xdr:col>2</xdr:col>
      <xdr:colOff>638175</xdr:colOff>
      <xdr:row>58</xdr:row>
      <xdr:rowOff>69983</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9775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124070</xdr:rowOff>
    </xdr:from>
    <xdr:to>
      <xdr:col>6</xdr:col>
      <xdr:colOff>561975</xdr:colOff>
      <xdr:row>58</xdr:row>
      <xdr:rowOff>54220</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8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102497</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161778</xdr:rowOff>
    </xdr:from>
    <xdr:to>
      <xdr:col>5</xdr:col>
      <xdr:colOff>409575</xdr:colOff>
      <xdr:row>58</xdr:row>
      <xdr:rowOff>91928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9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108455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7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6795</xdr:rowOff>
    </xdr:from>
    <xdr:to>
      <xdr:col>4</xdr:col>
      <xdr:colOff>206375</xdr:colOff>
      <xdr:row>58</xdr:row>
      <xdr:rowOff>108395</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9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124922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7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2855</xdr:rowOff>
    </xdr:from>
    <xdr:to>
      <xdr:col>3</xdr:col>
      <xdr:colOff>3175</xdr:colOff>
      <xdr:row>58</xdr:row>
      <xdr:rowOff>104455</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120982</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72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19183</xdr:rowOff>
    </xdr:from>
    <xdr:to>
      <xdr:col>1</xdr:col>
      <xdr:colOff>485775</xdr:colOff>
      <xdr:row>58</xdr:row>
      <xdr:rowOff>120783</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9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137310</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7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91339</xdr:rowOff>
    </xdr:from>
    <xdr:to>
      <xdr:col>6</xdr:col>
      <xdr:colOff>511175</xdr:colOff>
      <xdr:row>78</xdr:row>
      <xdr:rowOff>121462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64439"/>
          <a:ext cx="8382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121462</xdr:rowOff>
    </xdr:from>
    <xdr:to>
      <xdr:col>5</xdr:col>
      <xdr:colOff>358775</xdr:colOff>
      <xdr:row>78</xdr:row>
      <xdr:rowOff>155753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49456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112637</xdr:rowOff>
    </xdr:from>
    <xdr:to>
      <xdr:col>4</xdr:col>
      <xdr:colOff>155575</xdr:colOff>
      <xdr:row>78</xdr:row>
      <xdr:rowOff>155753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485737"/>
          <a:ext cx="889000" cy="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112637</xdr:rowOff>
    </xdr:from>
    <xdr:to>
      <xdr:col>2</xdr:col>
      <xdr:colOff>638175</xdr:colOff>
      <xdr:row>78</xdr:row>
      <xdr:rowOff>134849</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85737"/>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40539</xdr:rowOff>
    </xdr:from>
    <xdr:to>
      <xdr:col>6</xdr:col>
      <xdr:colOff>561975</xdr:colOff>
      <xdr:row>78</xdr:row>
      <xdr:rowOff>142139</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4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126916</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2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70662</xdr:rowOff>
    </xdr:from>
    <xdr:to>
      <xdr:col>5</xdr:col>
      <xdr:colOff>409575</xdr:colOff>
      <xdr:row>79</xdr:row>
      <xdr:rowOff>812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163389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7" y="1353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104953</xdr:rowOff>
    </xdr:from>
    <xdr:to>
      <xdr:col>4</xdr:col>
      <xdr:colOff>206375</xdr:colOff>
      <xdr:row>79</xdr:row>
      <xdr:rowOff>35103</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4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26230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7" y="135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61837</xdr:rowOff>
    </xdr:from>
    <xdr:to>
      <xdr:col>3</xdr:col>
      <xdr:colOff>3175</xdr:colOff>
      <xdr:row>78</xdr:row>
      <xdr:rowOff>163437</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4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154564</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52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84049</xdr:rowOff>
    </xdr:from>
    <xdr:to>
      <xdr:col>1</xdr:col>
      <xdr:colOff>485775</xdr:colOff>
      <xdr:row>79</xdr:row>
      <xdr:rowOff>14199</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4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5326</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7" y="135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118656</xdr:rowOff>
    </xdr:from>
    <xdr:to>
      <xdr:col>6</xdr:col>
      <xdr:colOff>511175</xdr:colOff>
      <xdr:row>96</xdr:row>
      <xdr:rowOff>136055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577856"/>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136055</xdr:rowOff>
    </xdr:from>
    <xdr:to>
      <xdr:col>5</xdr:col>
      <xdr:colOff>358775</xdr:colOff>
      <xdr:row>97</xdr:row>
      <xdr:rowOff>51969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595255"/>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6608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51969</xdr:rowOff>
    </xdr:from>
    <xdr:to>
      <xdr:col>4</xdr:col>
      <xdr:colOff>155575</xdr:colOff>
      <xdr:row>97</xdr:row>
      <xdr:rowOff>85089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82619"/>
          <a:ext cx="8890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85089</xdr:rowOff>
    </xdr:from>
    <xdr:to>
      <xdr:col>2</xdr:col>
      <xdr:colOff>638175</xdr:colOff>
      <xdr:row>97</xdr:row>
      <xdr:rowOff>132995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15739"/>
          <a:ext cx="889000" cy="4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159999</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67856</xdr:rowOff>
    </xdr:from>
    <xdr:to>
      <xdr:col>6</xdr:col>
      <xdr:colOff>561975</xdr:colOff>
      <xdr:row>96</xdr:row>
      <xdr:rowOff>169456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5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90733</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3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85255</xdr:rowOff>
    </xdr:from>
    <xdr:to>
      <xdr:col>5</xdr:col>
      <xdr:colOff>409575</xdr:colOff>
      <xdr:row>97</xdr:row>
      <xdr:rowOff>15405</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5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31932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3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1169</xdr:rowOff>
    </xdr:from>
    <xdr:to>
      <xdr:col>4</xdr:col>
      <xdr:colOff>206375</xdr:colOff>
      <xdr:row>97</xdr:row>
      <xdr:rowOff>102769</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6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93896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7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34289</xdr:rowOff>
    </xdr:from>
    <xdr:to>
      <xdr:col>3</xdr:col>
      <xdr:colOff>3175</xdr:colOff>
      <xdr:row>97</xdr:row>
      <xdr:rowOff>135889</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6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127016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82195</xdr:rowOff>
    </xdr:from>
    <xdr:to>
      <xdr:col>1</xdr:col>
      <xdr:colOff>485775</xdr:colOff>
      <xdr:row>98</xdr:row>
      <xdr:rowOff>12345</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7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3472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8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114303</xdr:rowOff>
    </xdr:from>
    <xdr:to>
      <xdr:col>15</xdr:col>
      <xdr:colOff>180975</xdr:colOff>
      <xdr:row>37</xdr:row>
      <xdr:rowOff>137646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457953"/>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137646</xdr:rowOff>
    </xdr:from>
    <xdr:to>
      <xdr:col>14</xdr:col>
      <xdr:colOff>28575</xdr:colOff>
      <xdr:row>37</xdr:row>
      <xdr:rowOff>149774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481296"/>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18288</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149774</xdr:rowOff>
    </xdr:from>
    <xdr:to>
      <xdr:col>12</xdr:col>
      <xdr:colOff>511175</xdr:colOff>
      <xdr:row>37</xdr:row>
      <xdr:rowOff>157182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493424"/>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42507</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4" y="65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157182</xdr:rowOff>
    </xdr:from>
    <xdr:to>
      <xdr:col>11</xdr:col>
      <xdr:colOff>307975</xdr:colOff>
      <xdr:row>38</xdr:row>
      <xdr:rowOff>2288</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500832"/>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55478</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4" y="657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57284</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4" y="657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63503</xdr:rowOff>
    </xdr:from>
    <xdr:to>
      <xdr:col>15</xdr:col>
      <xdr:colOff>231775</xdr:colOff>
      <xdr:row>37</xdr:row>
      <xdr:rowOff>165103</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41930</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38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86846</xdr:rowOff>
    </xdr:from>
    <xdr:to>
      <xdr:col>14</xdr:col>
      <xdr:colOff>79375</xdr:colOff>
      <xdr:row>38</xdr:row>
      <xdr:rowOff>16996</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64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33523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620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98974</xdr:rowOff>
    </xdr:from>
    <xdr:to>
      <xdr:col>12</xdr:col>
      <xdr:colOff>561975</xdr:colOff>
      <xdr:row>38</xdr:row>
      <xdr:rowOff>29124</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64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45651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621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106382</xdr:rowOff>
    </xdr:from>
    <xdr:to>
      <xdr:col>11</xdr:col>
      <xdr:colOff>358775</xdr:colOff>
      <xdr:row>38</xdr:row>
      <xdr:rowOff>36533</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6450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53059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622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122939</xdr:rowOff>
    </xdr:from>
    <xdr:to>
      <xdr:col>10</xdr:col>
      <xdr:colOff>155575</xdr:colOff>
      <xdr:row>38</xdr:row>
      <xdr:rowOff>53088</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6466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69616</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4" y="624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115460</xdr:rowOff>
    </xdr:from>
    <xdr:to>
      <xdr:col>15</xdr:col>
      <xdr:colOff>180975</xdr:colOff>
      <xdr:row>57</xdr:row>
      <xdr:rowOff>130305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888110"/>
          <a:ext cx="8382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115460</xdr:rowOff>
    </xdr:from>
    <xdr:to>
      <xdr:col>14</xdr:col>
      <xdr:colOff>28575</xdr:colOff>
      <xdr:row>58</xdr:row>
      <xdr:rowOff>1615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888110"/>
          <a:ext cx="889000" cy="5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123962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4" y="100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140821</xdr:rowOff>
    </xdr:from>
    <xdr:to>
      <xdr:col>12</xdr:col>
      <xdr:colOff>511175</xdr:colOff>
      <xdr:row>58</xdr:row>
      <xdr:rowOff>1615</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913471"/>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124792</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4" y="100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140821</xdr:rowOff>
    </xdr:from>
    <xdr:to>
      <xdr:col>11</xdr:col>
      <xdr:colOff>307975</xdr:colOff>
      <xdr:row>58</xdr:row>
      <xdr:rowOff>42690</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13471"/>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146087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4" y="100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146469</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4" y="100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79505</xdr:rowOff>
    </xdr:from>
    <xdr:to>
      <xdr:col>15</xdr:col>
      <xdr:colOff>231775</xdr:colOff>
      <xdr:row>58</xdr:row>
      <xdr:rowOff>9655</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98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102382</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64660</xdr:rowOff>
    </xdr:from>
    <xdr:to>
      <xdr:col>14</xdr:col>
      <xdr:colOff>79375</xdr:colOff>
      <xdr:row>57</xdr:row>
      <xdr:rowOff>166260</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98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11337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4" y="961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122265</xdr:rowOff>
    </xdr:from>
    <xdr:to>
      <xdr:col>12</xdr:col>
      <xdr:colOff>561975</xdr:colOff>
      <xdr:row>58</xdr:row>
      <xdr:rowOff>52415</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98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68942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4" y="967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90021</xdr:rowOff>
    </xdr:from>
    <xdr:to>
      <xdr:col>11</xdr:col>
      <xdr:colOff>358775</xdr:colOff>
      <xdr:row>58</xdr:row>
      <xdr:rowOff>20171</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98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36698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4" y="96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163340</xdr:rowOff>
    </xdr:from>
    <xdr:to>
      <xdr:col>10</xdr:col>
      <xdr:colOff>155575</xdr:colOff>
      <xdr:row>58</xdr:row>
      <xdr:rowOff>93490</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99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110017</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4"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105367</xdr:rowOff>
    </xdr:from>
    <xdr:to>
      <xdr:col>15</xdr:col>
      <xdr:colOff>180975</xdr:colOff>
      <xdr:row>77</xdr:row>
      <xdr:rowOff>133601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307017"/>
          <a:ext cx="838200" cy="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a:extLst>
            <a:ext uri="{FF2B5EF4-FFF2-40B4-BE49-F238E27FC236}">
              <a16:creationId xmlns:a16="http://schemas.microsoft.com/office/drawing/2014/main" xmlns="" id="{00000000-0008-0000-0600-00009B010000}"/>
            </a:ext>
          </a:extLst>
        </xdr:cNvPr>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164282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82801</xdr:rowOff>
    </xdr:from>
    <xdr:to>
      <xdr:col>15</xdr:col>
      <xdr:colOff>231775</xdr:colOff>
      <xdr:row>78</xdr:row>
      <xdr:rowOff>12951</xdr:rowOff>
    </xdr:to>
    <xdr:sp macro="" textlink="">
      <xdr:nvSpPr>
        <xdr:cNvPr id="418" name="円/楕円 417">
          <a:extLst>
            <a:ext uri="{FF2B5EF4-FFF2-40B4-BE49-F238E27FC236}">
              <a16:creationId xmlns:a16="http://schemas.microsoft.com/office/drawing/2014/main" xmlns="" id="{00000000-0008-0000-0600-0000A2010000}"/>
            </a:ext>
          </a:extLst>
        </xdr:cNvPr>
        <xdr:cNvSpPr/>
      </xdr:nvSpPr>
      <xdr:spPr>
        <a:xfrm>
          <a:off x="10426700" y="132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105678</xdr:rowOff>
    </xdr:from>
    <xdr:ext cx="599010"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13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54567</xdr:rowOff>
    </xdr:from>
    <xdr:to>
      <xdr:col>14</xdr:col>
      <xdr:colOff>79375</xdr:colOff>
      <xdr:row>77</xdr:row>
      <xdr:rowOff>156167</xdr:rowOff>
    </xdr:to>
    <xdr:sp macro="" textlink="">
      <xdr:nvSpPr>
        <xdr:cNvPr id="420" name="円/楕円 419">
          <a:extLst>
            <a:ext uri="{FF2B5EF4-FFF2-40B4-BE49-F238E27FC236}">
              <a16:creationId xmlns:a16="http://schemas.microsoft.com/office/drawing/2014/main" xmlns="" id="{00000000-0008-0000-0600-0000A4010000}"/>
            </a:ext>
          </a:extLst>
        </xdr:cNvPr>
        <xdr:cNvSpPr/>
      </xdr:nvSpPr>
      <xdr:spPr>
        <a:xfrm>
          <a:off x="9588500" y="13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1244</xdr:rowOff>
    </xdr:from>
    <xdr:ext cx="59901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39794" y="1303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xmlns=""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xmlns=""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19352</xdr:rowOff>
    </xdr:from>
    <xdr:to>
      <xdr:col>15</xdr:col>
      <xdr:colOff>180975</xdr:colOff>
      <xdr:row>98</xdr:row>
      <xdr:rowOff>39303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9639300" y="16821452"/>
          <a:ext cx="8382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a:extLst>
            <a:ext uri="{FF2B5EF4-FFF2-40B4-BE49-F238E27FC236}">
              <a16:creationId xmlns:a16="http://schemas.microsoft.com/office/drawing/2014/main" xmlns="" id="{00000000-0008-0000-0600-0000C1010000}"/>
            </a:ext>
          </a:extLst>
        </xdr:cNvPr>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xmlns=""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113392</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9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159953</xdr:rowOff>
    </xdr:from>
    <xdr:to>
      <xdr:col>15</xdr:col>
      <xdr:colOff>231775</xdr:colOff>
      <xdr:row>98</xdr:row>
      <xdr:rowOff>90103</xdr:rowOff>
    </xdr:to>
    <xdr:sp macro="" textlink="">
      <xdr:nvSpPr>
        <xdr:cNvPr id="458" name="円/楕円 457">
          <a:extLst>
            <a:ext uri="{FF2B5EF4-FFF2-40B4-BE49-F238E27FC236}">
              <a16:creationId xmlns:a16="http://schemas.microsoft.com/office/drawing/2014/main" xmlns="" id="{00000000-0008-0000-0600-0000CA010000}"/>
            </a:ext>
          </a:extLst>
        </xdr:cNvPr>
        <xdr:cNvSpPr/>
      </xdr:nvSpPr>
      <xdr:spPr>
        <a:xfrm>
          <a:off x="10426700" y="167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99010" cy="259045"/>
    <xdr:sp macro="" textlink="">
      <xdr:nvSpPr>
        <xdr:cNvPr id="459" name="普通建設事業費 （ うち更新整備　）該当値テキスト">
          <a:extLst>
            <a:ext uri="{FF2B5EF4-FFF2-40B4-BE49-F238E27FC236}">
              <a16:creationId xmlns:a16="http://schemas.microsoft.com/office/drawing/2014/main" xmlns="" id="{00000000-0008-0000-0600-0000CB010000}"/>
            </a:ext>
          </a:extLst>
        </xdr:cNvPr>
        <xdr:cNvSpPr txBox="1"/>
      </xdr:nvSpPr>
      <xdr:spPr>
        <a:xfrm>
          <a:off x="10528300" y="167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140002</xdr:rowOff>
    </xdr:from>
    <xdr:to>
      <xdr:col>14</xdr:col>
      <xdr:colOff>79375</xdr:colOff>
      <xdr:row>98</xdr:row>
      <xdr:rowOff>70152</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9588500" y="167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86679</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4" y="1654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xmlns=""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xmlns=""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xmlns=""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xmlns=""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xmlns=""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113864</xdr:rowOff>
    </xdr:from>
    <xdr:to>
      <xdr:col>23</xdr:col>
      <xdr:colOff>517525</xdr:colOff>
      <xdr:row>38</xdr:row>
      <xdr:rowOff>117252</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5481300" y="6628964"/>
          <a:ext cx="8382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a:extLst>
            <a:ext uri="{FF2B5EF4-FFF2-40B4-BE49-F238E27FC236}">
              <a16:creationId xmlns:a16="http://schemas.microsoft.com/office/drawing/2014/main" xmlns="" id="{00000000-0008-0000-0600-0000E9010000}"/>
            </a:ext>
          </a:extLst>
        </xdr:cNvPr>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xmlns=""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56391</xdr:rowOff>
    </xdr:from>
    <xdr:to>
      <xdr:col>22</xdr:col>
      <xdr:colOff>365125</xdr:colOff>
      <xdr:row>38</xdr:row>
      <xdr:rowOff>113864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4592300" y="6571491"/>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a:extLst>
            <a:ext uri="{FF2B5EF4-FFF2-40B4-BE49-F238E27FC236}">
              <a16:creationId xmlns:a16="http://schemas.microsoft.com/office/drawing/2014/main" xmlns="" id="{00000000-0008-0000-0600-0000EC010000}"/>
            </a:ext>
          </a:extLst>
        </xdr:cNvPr>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166832</xdr:rowOff>
    </xdr:from>
    <xdr:ext cx="469744"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5246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56391</xdr:rowOff>
    </xdr:from>
    <xdr:to>
      <xdr:col>21</xdr:col>
      <xdr:colOff>161925</xdr:colOff>
      <xdr:row>38</xdr:row>
      <xdr:rowOff>120228</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flipV="1">
          <a:off x="13703300" y="6571491"/>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a:extLst>
            <a:ext uri="{FF2B5EF4-FFF2-40B4-BE49-F238E27FC236}">
              <a16:creationId xmlns:a16="http://schemas.microsoft.com/office/drawing/2014/main" xmlns="" id="{00000000-0008-0000-0600-0000EF010000}"/>
            </a:ext>
          </a:extLst>
        </xdr:cNvPr>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120228</xdr:rowOff>
    </xdr:from>
    <xdr:to>
      <xdr:col>19</xdr:col>
      <xdr:colOff>644525</xdr:colOff>
      <xdr:row>38</xdr:row>
      <xdr:rowOff>136161</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2814300" y="6635328"/>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9887</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3436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15243</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579427" y="635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66452</xdr:rowOff>
    </xdr:from>
    <xdr:to>
      <xdr:col>23</xdr:col>
      <xdr:colOff>568325</xdr:colOff>
      <xdr:row>38</xdr:row>
      <xdr:rowOff>168052</xdr:rowOff>
    </xdr:to>
    <xdr:sp macro="" textlink="">
      <xdr:nvSpPr>
        <xdr:cNvPr id="507" name="円/楕円 506">
          <a:extLst>
            <a:ext uri="{FF2B5EF4-FFF2-40B4-BE49-F238E27FC236}">
              <a16:creationId xmlns:a16="http://schemas.microsoft.com/office/drawing/2014/main" xmlns="" id="{00000000-0008-0000-0600-0000FB010000}"/>
            </a:ext>
          </a:extLst>
        </xdr:cNvPr>
        <xdr:cNvSpPr/>
      </xdr:nvSpPr>
      <xdr:spPr>
        <a:xfrm>
          <a:off x="162687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34101</xdr:rowOff>
    </xdr:from>
    <xdr:ext cx="469744" cy="259045"/>
    <xdr:sp macro="" textlink="">
      <xdr:nvSpPr>
        <xdr:cNvPr id="508" name="災害復旧事業費該当値テキスト">
          <a:extLst>
            <a:ext uri="{FF2B5EF4-FFF2-40B4-BE49-F238E27FC236}">
              <a16:creationId xmlns:a16="http://schemas.microsoft.com/office/drawing/2014/main" xmlns="" id="{00000000-0008-0000-0600-0000FC010000}"/>
            </a:ext>
          </a:extLst>
        </xdr:cNvPr>
        <xdr:cNvSpPr txBox="1"/>
      </xdr:nvSpPr>
      <xdr:spPr>
        <a:xfrm>
          <a:off x="16370300" y="65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63064</xdr:rowOff>
    </xdr:from>
    <xdr:to>
      <xdr:col>22</xdr:col>
      <xdr:colOff>415925</xdr:colOff>
      <xdr:row>38</xdr:row>
      <xdr:rowOff>164664</xdr:rowOff>
    </xdr:to>
    <xdr:sp macro="" textlink="">
      <xdr:nvSpPr>
        <xdr:cNvPr id="509" name="円/楕円 508">
          <a:extLst>
            <a:ext uri="{FF2B5EF4-FFF2-40B4-BE49-F238E27FC236}">
              <a16:creationId xmlns:a16="http://schemas.microsoft.com/office/drawing/2014/main" xmlns="" id="{00000000-0008-0000-0600-0000FD010000}"/>
            </a:ext>
          </a:extLst>
        </xdr:cNvPr>
        <xdr:cNvSpPr/>
      </xdr:nvSpPr>
      <xdr:spPr>
        <a:xfrm>
          <a:off x="15430500" y="65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9741</xdr:rowOff>
    </xdr:from>
    <xdr:ext cx="534377"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14111" y="63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5591</xdr:rowOff>
    </xdr:from>
    <xdr:to>
      <xdr:col>21</xdr:col>
      <xdr:colOff>212725</xdr:colOff>
      <xdr:row>38</xdr:row>
      <xdr:rowOff>107191</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4541500" y="652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123718</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2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69428</xdr:rowOff>
    </xdr:from>
    <xdr:to>
      <xdr:col>20</xdr:col>
      <xdr:colOff>9525</xdr:colOff>
      <xdr:row>38</xdr:row>
      <xdr:rowOff>171028</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3652500" y="65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162155</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3468427" y="66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85361</xdr:rowOff>
    </xdr:from>
    <xdr:to>
      <xdr:col>18</xdr:col>
      <xdr:colOff>492125</xdr:colOff>
      <xdr:row>39</xdr:row>
      <xdr:rowOff>15511</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2763500" y="66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6638</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579427" y="66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xmlns=""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xmlns=""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xmlns=""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xmlns=""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xmlns=""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xmlns=""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xmlns=""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xmlns=""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xmlns=""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xmlns=""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xmlns=""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10123</xdr:rowOff>
    </xdr:from>
    <xdr:to>
      <xdr:col>23</xdr:col>
      <xdr:colOff>517525</xdr:colOff>
      <xdr:row>77</xdr:row>
      <xdr:rowOff>118669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flipV="1">
          <a:off x="15481300" y="13211773"/>
          <a:ext cx="8382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a16="http://schemas.microsoft.com/office/drawing/2014/main" xmlns=""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92258</xdr:rowOff>
    </xdr:from>
    <xdr:to>
      <xdr:col>22</xdr:col>
      <xdr:colOff>365125</xdr:colOff>
      <xdr:row>77</xdr:row>
      <xdr:rowOff>118669</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4592300" y="1329390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47978</xdr:rowOff>
    </xdr:from>
    <xdr:ext cx="599010"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5181794"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92258</xdr:rowOff>
    </xdr:from>
    <xdr:to>
      <xdr:col>21</xdr:col>
      <xdr:colOff>161925</xdr:colOff>
      <xdr:row>77</xdr:row>
      <xdr:rowOff>149140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flipV="1">
          <a:off x="13703300" y="13293908"/>
          <a:ext cx="889000" cy="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87930</xdr:rowOff>
    </xdr:from>
    <xdr:to>
      <xdr:col>19</xdr:col>
      <xdr:colOff>644525</xdr:colOff>
      <xdr:row>77</xdr:row>
      <xdr:rowOff>149140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814300" y="13289580"/>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130773</xdr:rowOff>
    </xdr:from>
    <xdr:to>
      <xdr:col>23</xdr:col>
      <xdr:colOff>568325</xdr:colOff>
      <xdr:row>77</xdr:row>
      <xdr:rowOff>60923</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62687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153650</xdr:rowOff>
    </xdr:from>
    <xdr:ext cx="599010" cy="259045"/>
    <xdr:sp macro="" textlink="">
      <xdr:nvSpPr>
        <xdr:cNvPr id="620" name="公債費該当値テキスト">
          <a:extLst>
            <a:ext uri="{FF2B5EF4-FFF2-40B4-BE49-F238E27FC236}">
              <a16:creationId xmlns:a16="http://schemas.microsoft.com/office/drawing/2014/main" xmlns="" id="{00000000-0008-0000-0600-00006C020000}"/>
            </a:ext>
          </a:extLst>
        </xdr:cNvPr>
        <xdr:cNvSpPr txBox="1"/>
      </xdr:nvSpPr>
      <xdr:spPr>
        <a:xfrm>
          <a:off x="16370300" y="1301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67869</xdr:rowOff>
    </xdr:from>
    <xdr:to>
      <xdr:col>22</xdr:col>
      <xdr:colOff>415925</xdr:colOff>
      <xdr:row>77</xdr:row>
      <xdr:rowOff>169469</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5430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14546</xdr:rowOff>
    </xdr:from>
    <xdr:ext cx="59901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181794" y="1304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41458</xdr:rowOff>
    </xdr:from>
    <xdr:to>
      <xdr:col>21</xdr:col>
      <xdr:colOff>212725</xdr:colOff>
      <xdr:row>77</xdr:row>
      <xdr:rowOff>143058</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4541500" y="132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159585</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4" y="1301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98340</xdr:rowOff>
    </xdr:from>
    <xdr:to>
      <xdr:col>20</xdr:col>
      <xdr:colOff>9525</xdr:colOff>
      <xdr:row>78</xdr:row>
      <xdr:rowOff>28490</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3652500" y="132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45017</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03794" y="1307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37130</xdr:rowOff>
    </xdr:from>
    <xdr:to>
      <xdr:col>18</xdr:col>
      <xdr:colOff>492125</xdr:colOff>
      <xdr:row>77</xdr:row>
      <xdr:rowOff>138730</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2763500" y="132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155257</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14794" y="1301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xmlns=""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xmlns=""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91224</xdr:rowOff>
    </xdr:from>
    <xdr:to>
      <xdr:col>23</xdr:col>
      <xdr:colOff>517525</xdr:colOff>
      <xdr:row>99</xdr:row>
      <xdr:rowOff>29152</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flipV="1">
          <a:off x="15481300" y="16893324"/>
          <a:ext cx="838200" cy="1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a:extLst>
            <a:ext uri="{FF2B5EF4-FFF2-40B4-BE49-F238E27FC236}">
              <a16:creationId xmlns:a16="http://schemas.microsoft.com/office/drawing/2014/main" xmlns="" id="{00000000-0008-0000-0600-000092020000}"/>
            </a:ext>
          </a:extLst>
        </xdr:cNvPr>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1797</xdr:rowOff>
    </xdr:from>
    <xdr:to>
      <xdr:col>22</xdr:col>
      <xdr:colOff>365125</xdr:colOff>
      <xdr:row>99</xdr:row>
      <xdr:rowOff>29152</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4592300" y="16975347"/>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1797</xdr:rowOff>
    </xdr:from>
    <xdr:to>
      <xdr:col>21</xdr:col>
      <xdr:colOff>161925</xdr:colOff>
      <xdr:row>99</xdr:row>
      <xdr:rowOff>11517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flipV="1">
          <a:off x="13703300" y="16975347"/>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a:extLst>
            <a:ext uri="{FF2B5EF4-FFF2-40B4-BE49-F238E27FC236}">
              <a16:creationId xmlns:a16="http://schemas.microsoft.com/office/drawing/2014/main" xmlns="" id="{00000000-0008-0000-0600-000098020000}"/>
            </a:ext>
          </a:extLst>
        </xdr:cNvPr>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11517</xdr:rowOff>
    </xdr:from>
    <xdr:to>
      <xdr:col>19</xdr:col>
      <xdr:colOff>644525</xdr:colOff>
      <xdr:row>99</xdr:row>
      <xdr:rowOff>16241</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2814300" y="1698506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49395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3436111" y="166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50765</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547111" y="166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40424</xdr:rowOff>
    </xdr:from>
    <xdr:to>
      <xdr:col>23</xdr:col>
      <xdr:colOff>568325</xdr:colOff>
      <xdr:row>98</xdr:row>
      <xdr:rowOff>142024</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6268700" y="16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171251</xdr:rowOff>
    </xdr:from>
    <xdr:ext cx="534377" cy="259045"/>
    <xdr:sp macro="" textlink="">
      <xdr:nvSpPr>
        <xdr:cNvPr id="677" name="積立金該当値テキスト">
          <a:extLst>
            <a:ext uri="{FF2B5EF4-FFF2-40B4-BE49-F238E27FC236}">
              <a16:creationId xmlns:a16="http://schemas.microsoft.com/office/drawing/2014/main" xmlns="" id="{00000000-0008-0000-0600-0000A5020000}"/>
            </a:ext>
          </a:extLst>
        </xdr:cNvPr>
        <xdr:cNvSpPr txBox="1"/>
      </xdr:nvSpPr>
      <xdr:spPr>
        <a:xfrm>
          <a:off x="16370300" y="166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149802</xdr:rowOff>
    </xdr:from>
    <xdr:to>
      <xdr:col>22</xdr:col>
      <xdr:colOff>415925</xdr:colOff>
      <xdr:row>99</xdr:row>
      <xdr:rowOff>79952</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5430500" y="16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71079</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70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122447</xdr:rowOff>
    </xdr:from>
    <xdr:to>
      <xdr:col>21</xdr:col>
      <xdr:colOff>212725</xdr:colOff>
      <xdr:row>99</xdr:row>
      <xdr:rowOff>52597</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4541500" y="169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43724</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70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132167</xdr:rowOff>
    </xdr:from>
    <xdr:to>
      <xdr:col>20</xdr:col>
      <xdr:colOff>9525</xdr:colOff>
      <xdr:row>99</xdr:row>
      <xdr:rowOff>62317</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3652500" y="169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53444</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3436111" y="170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136891</xdr:rowOff>
    </xdr:from>
    <xdr:to>
      <xdr:col>18</xdr:col>
      <xdr:colOff>492125</xdr:colOff>
      <xdr:row>99</xdr:row>
      <xdr:rowOff>67041</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2763500" y="16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58168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547111" y="170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xmlns=""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a16="http://schemas.microsoft.com/office/drawing/2014/main" xmlns=""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a16="http://schemas.microsoft.com/office/drawing/2014/main" xmlns=""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a16="http://schemas.microsoft.com/office/drawing/2014/main" xmlns=""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a:extLst>
            <a:ext uri="{FF2B5EF4-FFF2-40B4-BE49-F238E27FC236}">
              <a16:creationId xmlns:a16="http://schemas.microsoft.com/office/drawing/2014/main" xmlns="" id="{00000000-0008-0000-0600-0000CE020000}"/>
            </a:ext>
          </a:extLst>
        </xdr:cNvPr>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a:extLst>
            <a:ext uri="{FF2B5EF4-FFF2-40B4-BE49-F238E27FC236}">
              <a16:creationId xmlns:a16="http://schemas.microsoft.com/office/drawing/2014/main" xmlns="" id="{00000000-0008-0000-0600-0000D1020000}"/>
            </a:ext>
          </a:extLst>
        </xdr:cNvPr>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a16="http://schemas.microsoft.com/office/drawing/2014/main" xmlns="" id="{00000000-0008-0000-0600-0000DE020000}"/>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a16="http://schemas.microsoft.com/office/drawing/2014/main" xmlns=""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a16="http://schemas.microsoft.com/office/drawing/2014/main" xmlns=""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a16="http://schemas.microsoft.com/office/drawing/2014/main" xmlns=""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66674</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21088427" y="98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a:extLst>
            <a:ext uri="{FF2B5EF4-FFF2-40B4-BE49-F238E27FC236}">
              <a16:creationId xmlns:a16="http://schemas.microsoft.com/office/drawing/2014/main" xmlns="" id="{00000000-0008-0000-0600-00000A030000}"/>
            </a:ext>
          </a:extLst>
        </xdr:cNvPr>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71414</xdr:rowOff>
    </xdr:from>
    <xdr:ext cx="469744"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0199427" y="98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a:extLst>
            <a:ext uri="{FF2B5EF4-FFF2-40B4-BE49-F238E27FC236}">
              <a16:creationId xmlns:a16="http://schemas.microsoft.com/office/drawing/2014/main" xmlns="" id="{00000000-0008-0000-0600-00001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a16="http://schemas.microsoft.com/office/drawing/2014/main" xmlns=""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a16="http://schemas.microsoft.com/office/drawing/2014/main" xmlns=""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66095</xdr:rowOff>
    </xdr:from>
    <xdr:to>
      <xdr:col>32</xdr:col>
      <xdr:colOff>187325</xdr:colOff>
      <xdr:row>77</xdr:row>
      <xdr:rowOff>97600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21323300" y="13267745"/>
          <a:ext cx="8382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a:extLst>
            <a:ext uri="{FF2B5EF4-FFF2-40B4-BE49-F238E27FC236}">
              <a16:creationId xmlns:a16="http://schemas.microsoft.com/office/drawing/2014/main" xmlns="" id="{00000000-0008-0000-0600-00003D030000}"/>
            </a:ext>
          </a:extLst>
        </xdr:cNvPr>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66095</xdr:rowOff>
    </xdr:from>
    <xdr:to>
      <xdr:col>31</xdr:col>
      <xdr:colOff>34925</xdr:colOff>
      <xdr:row>77</xdr:row>
      <xdr:rowOff>74999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flipV="1">
          <a:off x="20434300" y="13267745"/>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121056</xdr:rowOff>
    </xdr:from>
    <xdr:ext cx="534377"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56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68948</xdr:rowOff>
    </xdr:from>
    <xdr:to>
      <xdr:col>29</xdr:col>
      <xdr:colOff>517525</xdr:colOff>
      <xdr:row>77</xdr:row>
      <xdr:rowOff>74999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9545300" y="13270598"/>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130184</xdr:rowOff>
    </xdr:from>
    <xdr:ext cx="534377"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0167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68948</xdr:rowOff>
    </xdr:from>
    <xdr:to>
      <xdr:col>28</xdr:col>
      <xdr:colOff>314325</xdr:colOff>
      <xdr:row>77</xdr:row>
      <xdr:rowOff>120943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18656300" y="13270598"/>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138699</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278111" y="133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170749</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389111" y="130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46800</xdr:rowOff>
    </xdr:from>
    <xdr:to>
      <xdr:col>32</xdr:col>
      <xdr:colOff>238125</xdr:colOff>
      <xdr:row>77</xdr:row>
      <xdr:rowOff>148400</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21107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133177</xdr:rowOff>
    </xdr:from>
    <xdr:ext cx="534377" cy="259045"/>
    <xdr:sp macro="" textlink="">
      <xdr:nvSpPr>
        <xdr:cNvPr id="848" name="繰出金該当値テキスト">
          <a:extLst>
            <a:ext uri="{FF2B5EF4-FFF2-40B4-BE49-F238E27FC236}">
              <a16:creationId xmlns:a16="http://schemas.microsoft.com/office/drawing/2014/main" xmlns="" id="{00000000-0008-0000-0600-000050030000}"/>
            </a:ext>
          </a:extLst>
        </xdr:cNvPr>
        <xdr:cNvSpPr txBox="1"/>
      </xdr:nvSpPr>
      <xdr:spPr>
        <a:xfrm>
          <a:off x="22212300" y="131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15295</xdr:rowOff>
    </xdr:from>
    <xdr:to>
      <xdr:col>31</xdr:col>
      <xdr:colOff>85725</xdr:colOff>
      <xdr:row>77</xdr:row>
      <xdr:rowOff>116895</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1272500" y="132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133422</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99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24199</xdr:rowOff>
    </xdr:from>
    <xdr:to>
      <xdr:col>29</xdr:col>
      <xdr:colOff>568325</xdr:colOff>
      <xdr:row>77</xdr:row>
      <xdr:rowOff>125799</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0383500" y="132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142326</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30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18148</xdr:rowOff>
    </xdr:from>
    <xdr:to>
      <xdr:col>28</xdr:col>
      <xdr:colOff>365125</xdr:colOff>
      <xdr:row>77</xdr:row>
      <xdr:rowOff>119748</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94945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136275</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29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70143</xdr:rowOff>
    </xdr:from>
    <xdr:to>
      <xdr:col>27</xdr:col>
      <xdr:colOff>161925</xdr:colOff>
      <xdr:row>78</xdr:row>
      <xdr:rowOff>293</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8605500" y="132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162870</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33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a:extLst>
            <a:ext uri="{FF2B5EF4-FFF2-40B4-BE49-F238E27FC236}">
              <a16:creationId xmlns:a16="http://schemas.microsoft.com/office/drawing/2014/main" xmlns=""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xmlns=""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xmlns=""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xmlns=""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a:extLst>
            <a:ext uri="{FF2B5EF4-FFF2-40B4-BE49-F238E27FC236}">
              <a16:creationId xmlns:a16="http://schemas.microsoft.com/office/drawing/2014/main" xmlns=""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a:extLst>
            <a:ext uri="{FF2B5EF4-FFF2-40B4-BE49-F238E27FC236}">
              <a16:creationId xmlns:a16="http://schemas.microsoft.com/office/drawing/2014/main" xmlns=""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a:extLst>
            <a:ext uri="{FF2B5EF4-FFF2-40B4-BE49-F238E27FC236}">
              <a16:creationId xmlns:a16="http://schemas.microsoft.com/office/drawing/2014/main" xmlns=""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xmlns=""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物件費、維持補修費、補助費等は、類似団体より下回っているが、今後ともコスト削減に努める。また、普通建設事業費及び扶助費は、上回っていることから、普通建設事業については、優先順位をつけ主要な事業の採択、扶助費については、医療費等の抑制をめざし健全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5,006
4,975
194.80
6,699,275
6,334,259
311,591
3,061,189
5,586,962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13464</xdr:rowOff>
    </xdr:from>
    <xdr:to>
      <xdr:col>6</xdr:col>
      <xdr:colOff>511175</xdr:colOff>
      <xdr:row>38</xdr:row>
      <xdr:rowOff>30445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2856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28698</xdr:rowOff>
    </xdr:from>
    <xdr:to>
      <xdr:col>5</xdr:col>
      <xdr:colOff>358775</xdr:colOff>
      <xdr:row>38</xdr:row>
      <xdr:rowOff>30445</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543798"/>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28698</xdr:rowOff>
    </xdr:from>
    <xdr:to>
      <xdr:col>4</xdr:col>
      <xdr:colOff>155575</xdr:colOff>
      <xdr:row>38</xdr:row>
      <xdr:rowOff>33221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43798"/>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4352</xdr:rowOff>
    </xdr:from>
    <xdr:to>
      <xdr:col>2</xdr:col>
      <xdr:colOff>638175</xdr:colOff>
      <xdr:row>38</xdr:row>
      <xdr:rowOff>33221</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519452"/>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134114</xdr:rowOff>
    </xdr:from>
    <xdr:to>
      <xdr:col>6</xdr:col>
      <xdr:colOff>561975</xdr:colOff>
      <xdr:row>38</xdr:row>
      <xdr:rowOff>64264</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64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151095</xdr:rowOff>
    </xdr:from>
    <xdr:to>
      <xdr:col>5</xdr:col>
      <xdr:colOff>409575</xdr:colOff>
      <xdr:row>38</xdr:row>
      <xdr:rowOff>81245</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64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97772</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26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149348</xdr:rowOff>
    </xdr:from>
    <xdr:to>
      <xdr:col>4</xdr:col>
      <xdr:colOff>206375</xdr:colOff>
      <xdr:row>38</xdr:row>
      <xdr:rowOff>79498</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64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96025</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2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153871</xdr:rowOff>
    </xdr:from>
    <xdr:to>
      <xdr:col>3</xdr:col>
      <xdr:colOff>3175</xdr:colOff>
      <xdr:row>38</xdr:row>
      <xdr:rowOff>84021</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64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100548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2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125002</xdr:rowOff>
    </xdr:from>
    <xdr:to>
      <xdr:col>1</xdr:col>
      <xdr:colOff>485775</xdr:colOff>
      <xdr:row>38</xdr:row>
      <xdr:rowOff>55152</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64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71679</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2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97451</xdr:rowOff>
    </xdr:from>
    <xdr:to>
      <xdr:col>6</xdr:col>
      <xdr:colOff>511175</xdr:colOff>
      <xdr:row>58</xdr:row>
      <xdr:rowOff>108977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9870101"/>
          <a:ext cx="838200" cy="1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100409</xdr:rowOff>
    </xdr:from>
    <xdr:to>
      <xdr:col>5</xdr:col>
      <xdr:colOff>358775</xdr:colOff>
      <xdr:row>58</xdr:row>
      <xdr:rowOff>108977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908300" y="10044509"/>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38600</xdr:rowOff>
    </xdr:from>
    <xdr:to>
      <xdr:col>4</xdr:col>
      <xdr:colOff>155575</xdr:colOff>
      <xdr:row>58</xdr:row>
      <xdr:rowOff>100409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9982700"/>
          <a:ext cx="889000" cy="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38600</xdr:rowOff>
    </xdr:from>
    <xdr:to>
      <xdr:col>2</xdr:col>
      <xdr:colOff>638175</xdr:colOff>
      <xdr:row>58</xdr:row>
      <xdr:rowOff>86483</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9982700"/>
          <a:ext cx="889000" cy="4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150728</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19794" y="100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a:extLst>
            <a:ext uri="{FF2B5EF4-FFF2-40B4-BE49-F238E27FC236}">
              <a16:creationId xmlns:a16="http://schemas.microsoft.com/office/drawing/2014/main" xmlns="" id="{00000000-0008-0000-0700-000085000000}"/>
            </a:ext>
          </a:extLst>
        </xdr:cNvPr>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148689</xdr:rowOff>
    </xdr:from>
    <xdr:ext cx="59901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30794" y="1009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46651</xdr:rowOff>
    </xdr:from>
    <xdr:to>
      <xdr:col>6</xdr:col>
      <xdr:colOff>561975</xdr:colOff>
      <xdr:row>57</xdr:row>
      <xdr:rowOff>148251</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4584700" y="98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69528</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6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58177</xdr:rowOff>
    </xdr:from>
    <xdr:to>
      <xdr:col>5</xdr:col>
      <xdr:colOff>409575</xdr:colOff>
      <xdr:row>58</xdr:row>
      <xdr:rowOff>159777</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3746500" y="100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150904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497794" y="1009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49609</xdr:rowOff>
    </xdr:from>
    <xdr:to>
      <xdr:col>4</xdr:col>
      <xdr:colOff>206375</xdr:colOff>
      <xdr:row>58</xdr:row>
      <xdr:rowOff>151209</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2857500" y="99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142336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08794" y="100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159250</xdr:rowOff>
    </xdr:from>
    <xdr:to>
      <xdr:col>3</xdr:col>
      <xdr:colOff>3175</xdr:colOff>
      <xdr:row>58</xdr:row>
      <xdr:rowOff>89400</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968500" y="9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105927</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19794" y="970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35683</xdr:rowOff>
    </xdr:from>
    <xdr:to>
      <xdr:col>1</xdr:col>
      <xdr:colOff>485775</xdr:colOff>
      <xdr:row>58</xdr:row>
      <xdr:rowOff>137283</xdr:rowOff>
    </xdr:to>
    <xdr:sp macro="" textlink="">
      <xdr:nvSpPr>
        <xdr:cNvPr id="148" name="円/楕円 147">
          <a:extLst>
            <a:ext uri="{FF2B5EF4-FFF2-40B4-BE49-F238E27FC236}">
              <a16:creationId xmlns:a16="http://schemas.microsoft.com/office/drawing/2014/main" xmlns="" id="{00000000-0008-0000-0700-000094000000}"/>
            </a:ext>
          </a:extLst>
        </xdr:cNvPr>
        <xdr:cNvSpPr/>
      </xdr:nvSpPr>
      <xdr:spPr>
        <a:xfrm>
          <a:off x="1079500" y="99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153810</xdr:rowOff>
    </xdr:from>
    <xdr:ext cx="599010"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30794" y="975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125608</xdr:rowOff>
    </xdr:from>
    <xdr:to>
      <xdr:col>6</xdr:col>
      <xdr:colOff>511175</xdr:colOff>
      <xdr:row>78</xdr:row>
      <xdr:rowOff>5615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27258"/>
          <a:ext cx="8382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159313</xdr:rowOff>
    </xdr:from>
    <xdr:to>
      <xdr:col>5</xdr:col>
      <xdr:colOff>358775</xdr:colOff>
      <xdr:row>78</xdr:row>
      <xdr:rowOff>5615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360963"/>
          <a:ext cx="889000" cy="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159313</xdr:rowOff>
    </xdr:from>
    <xdr:to>
      <xdr:col>4</xdr:col>
      <xdr:colOff>155575</xdr:colOff>
      <xdr:row>77</xdr:row>
      <xdr:rowOff>164475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60963"/>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54289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4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164475</xdr:rowOff>
    </xdr:from>
    <xdr:to>
      <xdr:col>2</xdr:col>
      <xdr:colOff>638175</xdr:colOff>
      <xdr:row>78</xdr:row>
      <xdr:rowOff>12209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66125"/>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58391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4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63341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43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74808</xdr:rowOff>
    </xdr:from>
    <xdr:to>
      <xdr:col>6</xdr:col>
      <xdr:colOff>561975</xdr:colOff>
      <xdr:row>78</xdr:row>
      <xdr:rowOff>4958</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126265</xdr:rowOff>
    </xdr:from>
    <xdr:to>
      <xdr:col>5</xdr:col>
      <xdr:colOff>409575</xdr:colOff>
      <xdr:row>78</xdr:row>
      <xdr:rowOff>56415</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3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47542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4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108513</xdr:rowOff>
    </xdr:from>
    <xdr:to>
      <xdr:col>4</xdr:col>
      <xdr:colOff>206375</xdr:colOff>
      <xdr:row>78</xdr:row>
      <xdr:rowOff>38663</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3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55190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08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113675</xdr:rowOff>
    </xdr:from>
    <xdr:to>
      <xdr:col>3</xdr:col>
      <xdr:colOff>3175</xdr:colOff>
      <xdr:row>78</xdr:row>
      <xdr:rowOff>43825</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3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60352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309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132859</xdr:rowOff>
    </xdr:from>
    <xdr:to>
      <xdr:col>1</xdr:col>
      <xdr:colOff>485775</xdr:colOff>
      <xdr:row>78</xdr:row>
      <xdr:rowOff>63009</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3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79536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310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61610</xdr:rowOff>
    </xdr:from>
    <xdr:to>
      <xdr:col>6</xdr:col>
      <xdr:colOff>511175</xdr:colOff>
      <xdr:row>97</xdr:row>
      <xdr:rowOff>135643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692260"/>
          <a:ext cx="8382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61610</xdr:rowOff>
    </xdr:from>
    <xdr:to>
      <xdr:col>5</xdr:col>
      <xdr:colOff>358775</xdr:colOff>
      <xdr:row>97</xdr:row>
      <xdr:rowOff>169342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92260"/>
          <a:ext cx="889000" cy="10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118812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145152</xdr:rowOff>
    </xdr:from>
    <xdr:to>
      <xdr:col>4</xdr:col>
      <xdr:colOff>155575</xdr:colOff>
      <xdr:row>97</xdr:row>
      <xdr:rowOff>169342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775802"/>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145152</xdr:rowOff>
    </xdr:from>
    <xdr:to>
      <xdr:col>2</xdr:col>
      <xdr:colOff>638175</xdr:colOff>
      <xdr:row>97</xdr:row>
      <xdr:rowOff>169734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75802"/>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84843</xdr:rowOff>
    </xdr:from>
    <xdr:to>
      <xdr:col>6</xdr:col>
      <xdr:colOff>561975</xdr:colOff>
      <xdr:row>98</xdr:row>
      <xdr:rowOff>14993</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7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63270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10810</xdr:rowOff>
    </xdr:from>
    <xdr:to>
      <xdr:col>5</xdr:col>
      <xdr:colOff>409575</xdr:colOff>
      <xdr:row>97</xdr:row>
      <xdr:rowOff>112410</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128937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4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118542</xdr:rowOff>
    </xdr:from>
    <xdr:to>
      <xdr:col>4</xdr:col>
      <xdr:colOff>206375</xdr:colOff>
      <xdr:row>98</xdr:row>
      <xdr:rowOff>48692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7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39819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94352</xdr:rowOff>
    </xdr:from>
    <xdr:to>
      <xdr:col>3</xdr:col>
      <xdr:colOff>3175</xdr:colOff>
      <xdr:row>98</xdr:row>
      <xdr:rowOff>24502</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7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15629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118934</xdr:rowOff>
    </xdr:from>
    <xdr:to>
      <xdr:col>1</xdr:col>
      <xdr:colOff>485775</xdr:colOff>
      <xdr:row>98</xdr:row>
      <xdr:rowOff>49084</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7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40211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76411</xdr:rowOff>
    </xdr:from>
    <xdr:to>
      <xdr:col>14</xdr:col>
      <xdr:colOff>28575</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7629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76411</xdr:rowOff>
    </xdr:from>
    <xdr:to>
      <xdr:col>12</xdr:col>
      <xdr:colOff>511175</xdr:colOff>
      <xdr:row>39</xdr:row>
      <xdr:rowOff>98878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7629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25611</xdr:rowOff>
    </xdr:from>
    <xdr:to>
      <xdr:col>12</xdr:col>
      <xdr:colOff>561975</xdr:colOff>
      <xdr:row>39</xdr:row>
      <xdr:rowOff>127211</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8699500" y="67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118338</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7" y="68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132614</xdr:rowOff>
    </xdr:from>
    <xdr:to>
      <xdr:col>15</xdr:col>
      <xdr:colOff>180975</xdr:colOff>
      <xdr:row>58</xdr:row>
      <xdr:rowOff>158766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10076714"/>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122946</xdr:rowOff>
    </xdr:from>
    <xdr:to>
      <xdr:col>14</xdr:col>
      <xdr:colOff>28575</xdr:colOff>
      <xdr:row>58</xdr:row>
      <xdr:rowOff>158766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10067046"/>
          <a:ext cx="889000" cy="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42433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101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122946</xdr:rowOff>
    </xdr:from>
    <xdr:to>
      <xdr:col>12</xdr:col>
      <xdr:colOff>511175</xdr:colOff>
      <xdr:row>58</xdr:row>
      <xdr:rowOff>171307</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10067046"/>
          <a:ext cx="8890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46145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101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140608</xdr:rowOff>
    </xdr:from>
    <xdr:to>
      <xdr:col>11</xdr:col>
      <xdr:colOff>307975</xdr:colOff>
      <xdr:row>58</xdr:row>
      <xdr:rowOff>171307</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10084708"/>
          <a:ext cx="8890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49333</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101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a:extLst>
            <a:ext uri="{FF2B5EF4-FFF2-40B4-BE49-F238E27FC236}">
              <a16:creationId xmlns:a16="http://schemas.microsoft.com/office/drawing/2014/main" xmlns="" id="{00000000-0008-0000-0700-00006D010000}"/>
            </a:ext>
          </a:extLst>
        </xdr:cNvPr>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54098</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10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81814</xdr:rowOff>
    </xdr:from>
    <xdr:to>
      <xdr:col>15</xdr:col>
      <xdr:colOff>231775</xdr:colOff>
      <xdr:row>59</xdr:row>
      <xdr:rowOff>11964</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10426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107966</xdr:rowOff>
    </xdr:from>
    <xdr:to>
      <xdr:col>14</xdr:col>
      <xdr:colOff>79375</xdr:colOff>
      <xdr:row>59</xdr:row>
      <xdr:rowOff>38116</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9588500" y="100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54643</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39794" y="98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72146</xdr:rowOff>
    </xdr:from>
    <xdr:to>
      <xdr:col>12</xdr:col>
      <xdr:colOff>561975</xdr:colOff>
      <xdr:row>59</xdr:row>
      <xdr:rowOff>2296</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8699500" y="100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18823</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50794" y="979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120507</xdr:rowOff>
    </xdr:from>
    <xdr:to>
      <xdr:col>11</xdr:col>
      <xdr:colOff>358775</xdr:colOff>
      <xdr:row>59</xdr:row>
      <xdr:rowOff>50657</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7810500" y="100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67184</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983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89808</xdr:rowOff>
    </xdr:from>
    <xdr:to>
      <xdr:col>10</xdr:col>
      <xdr:colOff>155575</xdr:colOff>
      <xdr:row>59</xdr:row>
      <xdr:rowOff>19958</xdr:rowOff>
    </xdr:to>
    <xdr:sp macro="" textlink="">
      <xdr:nvSpPr>
        <xdr:cNvPr id="380" name="円/楕円 379">
          <a:extLst>
            <a:ext uri="{FF2B5EF4-FFF2-40B4-BE49-F238E27FC236}">
              <a16:creationId xmlns:a16="http://schemas.microsoft.com/office/drawing/2014/main" xmlns="" id="{00000000-0008-0000-0700-00007C010000}"/>
            </a:ext>
          </a:extLst>
        </xdr:cNvPr>
        <xdr:cNvSpPr/>
      </xdr:nvSpPr>
      <xdr:spPr>
        <a:xfrm>
          <a:off x="6921500" y="100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36485</xdr:rowOff>
    </xdr:from>
    <xdr:ext cx="599010"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672794" y="980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164427</xdr:rowOff>
    </xdr:from>
    <xdr:to>
      <xdr:col>15</xdr:col>
      <xdr:colOff>180975</xdr:colOff>
      <xdr:row>78</xdr:row>
      <xdr:rowOff>37539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9639300" y="13194627"/>
          <a:ext cx="838200" cy="2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164427</xdr:rowOff>
    </xdr:from>
    <xdr:to>
      <xdr:col>14</xdr:col>
      <xdr:colOff>28575</xdr:colOff>
      <xdr:row>77</xdr:row>
      <xdr:rowOff>58620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3194627"/>
          <a:ext cx="889000" cy="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160013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58620</xdr:rowOff>
    </xdr:from>
    <xdr:to>
      <xdr:col>12</xdr:col>
      <xdr:colOff>511175</xdr:colOff>
      <xdr:row>78</xdr:row>
      <xdr:rowOff>47840</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7861300" y="13260270"/>
          <a:ext cx="889000" cy="1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5830</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483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47840</xdr:rowOff>
    </xdr:from>
    <xdr:to>
      <xdr:col>11</xdr:col>
      <xdr:colOff>307975</xdr:colOff>
      <xdr:row>78</xdr:row>
      <xdr:rowOff>147884</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flipV="1">
          <a:off x="6972300" y="13420940"/>
          <a:ext cx="889000" cy="10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10546</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594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a:extLst>
            <a:ext uri="{FF2B5EF4-FFF2-40B4-BE49-F238E27FC236}">
              <a16:creationId xmlns:a16="http://schemas.microsoft.com/office/drawing/2014/main" xmlns="" id="{00000000-0008-0000-0700-0000A6010000}"/>
            </a:ext>
          </a:extLst>
        </xdr:cNvPr>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158189</xdr:rowOff>
    </xdr:from>
    <xdr:to>
      <xdr:col>15</xdr:col>
      <xdr:colOff>231775</xdr:colOff>
      <xdr:row>78</xdr:row>
      <xdr:rowOff>88339</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10426700" y="133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136616</xdr:rowOff>
    </xdr:from>
    <xdr:ext cx="534377"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33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113627</xdr:rowOff>
    </xdr:from>
    <xdr:to>
      <xdr:col>14</xdr:col>
      <xdr:colOff>79375</xdr:colOff>
      <xdr:row>77</xdr:row>
      <xdr:rowOff>43777</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9588500" y="131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60304</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39794" y="129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7820</xdr:rowOff>
    </xdr:from>
    <xdr:to>
      <xdr:col>12</xdr:col>
      <xdr:colOff>561975</xdr:colOff>
      <xdr:row>77</xdr:row>
      <xdr:rowOff>109420</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8699500" y="132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125947</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483111" y="129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168490</xdr:rowOff>
    </xdr:from>
    <xdr:to>
      <xdr:col>11</xdr:col>
      <xdr:colOff>358775</xdr:colOff>
      <xdr:row>78</xdr:row>
      <xdr:rowOff>98640</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7810500" y="133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115167</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594111" y="131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97084</xdr:rowOff>
    </xdr:from>
    <xdr:to>
      <xdr:col>10</xdr:col>
      <xdr:colOff>155575</xdr:colOff>
      <xdr:row>79</xdr:row>
      <xdr:rowOff>27234</xdr:rowOff>
    </xdr:to>
    <xdr:sp macro="" textlink="">
      <xdr:nvSpPr>
        <xdr:cNvPr id="437" name="円/楕円 436">
          <a:extLst>
            <a:ext uri="{FF2B5EF4-FFF2-40B4-BE49-F238E27FC236}">
              <a16:creationId xmlns:a16="http://schemas.microsoft.com/office/drawing/2014/main" xmlns="" id="{00000000-0008-0000-0700-0000B5010000}"/>
            </a:ext>
          </a:extLst>
        </xdr:cNvPr>
        <xdr:cNvSpPr/>
      </xdr:nvSpPr>
      <xdr:spPr>
        <a:xfrm>
          <a:off x="6921500" y="134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18361</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05111" y="135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56145</xdr:rowOff>
    </xdr:from>
    <xdr:to>
      <xdr:col>15</xdr:col>
      <xdr:colOff>180975</xdr:colOff>
      <xdr:row>98</xdr:row>
      <xdr:rowOff>107459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858245"/>
          <a:ext cx="8382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56145</xdr:rowOff>
    </xdr:from>
    <xdr:to>
      <xdr:col>14</xdr:col>
      <xdr:colOff>28575</xdr:colOff>
      <xdr:row>98</xdr:row>
      <xdr:rowOff>126533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858245"/>
          <a:ext cx="889000" cy="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14256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126533</xdr:rowOff>
    </xdr:from>
    <xdr:to>
      <xdr:col>12</xdr:col>
      <xdr:colOff>511175</xdr:colOff>
      <xdr:row>98</xdr:row>
      <xdr:rowOff>142898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928633"/>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15702</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142898</xdr:rowOff>
    </xdr:from>
    <xdr:to>
      <xdr:col>11</xdr:col>
      <xdr:colOff>307975</xdr:colOff>
      <xdr:row>99</xdr:row>
      <xdr:rowOff>2662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944998"/>
          <a:ext cx="889000" cy="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24720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56659</xdr:rowOff>
    </xdr:from>
    <xdr:to>
      <xdr:col>15</xdr:col>
      <xdr:colOff>231775</xdr:colOff>
      <xdr:row>98</xdr:row>
      <xdr:rowOff>158259</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8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16036</xdr:rowOff>
    </xdr:from>
    <xdr:ext cx="599010"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64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5345</xdr:rowOff>
    </xdr:from>
    <xdr:to>
      <xdr:col>14</xdr:col>
      <xdr:colOff>79375</xdr:colOff>
      <xdr:row>98</xdr:row>
      <xdr:rowOff>106945</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123472</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39794" y="165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75733</xdr:rowOff>
    </xdr:from>
    <xdr:to>
      <xdr:col>12</xdr:col>
      <xdr:colOff>561975</xdr:colOff>
      <xdr:row>99</xdr:row>
      <xdr:rowOff>5883</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8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22410</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50794" y="1665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92098</xdr:rowOff>
    </xdr:from>
    <xdr:to>
      <xdr:col>11</xdr:col>
      <xdr:colOff>358775</xdr:colOff>
      <xdr:row>99</xdr:row>
      <xdr:rowOff>22248</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8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38775</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6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123312</xdr:rowOff>
    </xdr:from>
    <xdr:to>
      <xdr:col>10</xdr:col>
      <xdr:colOff>155575</xdr:colOff>
      <xdr:row>99</xdr:row>
      <xdr:rowOff>53462</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9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44589</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70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36711</xdr:rowOff>
    </xdr:from>
    <xdr:to>
      <xdr:col>23</xdr:col>
      <xdr:colOff>517525</xdr:colOff>
      <xdr:row>38</xdr:row>
      <xdr:rowOff>39216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551811"/>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24568</xdr:rowOff>
    </xdr:from>
    <xdr:to>
      <xdr:col>22</xdr:col>
      <xdr:colOff>365125</xdr:colOff>
      <xdr:row>38</xdr:row>
      <xdr:rowOff>39216</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6539668"/>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24568</xdr:rowOff>
    </xdr:from>
    <xdr:to>
      <xdr:col>21</xdr:col>
      <xdr:colOff>161925</xdr:colOff>
      <xdr:row>38</xdr:row>
      <xdr:rowOff>44159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539668"/>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a:extLst>
            <a:ext uri="{FF2B5EF4-FFF2-40B4-BE49-F238E27FC236}">
              <a16:creationId xmlns:a16="http://schemas.microsoft.com/office/drawing/2014/main" xmlns="" id="{00000000-0008-0000-0700-000011020000}"/>
            </a:ext>
          </a:extLst>
        </xdr:cNvPr>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94642</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6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40966</xdr:rowOff>
    </xdr:from>
    <xdr:to>
      <xdr:col>19</xdr:col>
      <xdr:colOff>644525</xdr:colOff>
      <xdr:row>38</xdr:row>
      <xdr:rowOff>44159</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556066"/>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102301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6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a:extLst>
            <a:ext uri="{FF2B5EF4-FFF2-40B4-BE49-F238E27FC236}">
              <a16:creationId xmlns:a16="http://schemas.microsoft.com/office/drawing/2014/main" xmlns="" id="{00000000-0008-0000-0700-000016020000}"/>
            </a:ext>
          </a:extLst>
        </xdr:cNvPr>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104479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157361</xdr:rowOff>
    </xdr:from>
    <xdr:to>
      <xdr:col>23</xdr:col>
      <xdr:colOff>568325</xdr:colOff>
      <xdr:row>38</xdr:row>
      <xdr:rowOff>87511</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6268700" y="65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159866</xdr:rowOff>
    </xdr:from>
    <xdr:to>
      <xdr:col>22</xdr:col>
      <xdr:colOff>415925</xdr:colOff>
      <xdr:row>38</xdr:row>
      <xdr:rowOff>90016</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5430500" y="65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81143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59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145218</xdr:rowOff>
    </xdr:from>
    <xdr:to>
      <xdr:col>21</xdr:col>
      <xdr:colOff>212725</xdr:colOff>
      <xdr:row>38</xdr:row>
      <xdr:rowOff>75367</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4541500" y="64888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91895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2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164809</xdr:rowOff>
    </xdr:from>
    <xdr:to>
      <xdr:col>20</xdr:col>
      <xdr:colOff>9525</xdr:colOff>
      <xdr:row>38</xdr:row>
      <xdr:rowOff>94959</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3652500" y="65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111486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2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161616</xdr:rowOff>
    </xdr:from>
    <xdr:to>
      <xdr:col>18</xdr:col>
      <xdr:colOff>492125</xdr:colOff>
      <xdr:row>38</xdr:row>
      <xdr:rowOff>91766</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2763500" y="65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108292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2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35137</xdr:rowOff>
    </xdr:from>
    <xdr:to>
      <xdr:col>23</xdr:col>
      <xdr:colOff>517525</xdr:colOff>
      <xdr:row>58</xdr:row>
      <xdr:rowOff>39488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979237"/>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35137</xdr:rowOff>
    </xdr:from>
    <xdr:to>
      <xdr:col>22</xdr:col>
      <xdr:colOff>365125</xdr:colOff>
      <xdr:row>58</xdr:row>
      <xdr:rowOff>49030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979237"/>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79691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28989</xdr:rowOff>
    </xdr:from>
    <xdr:to>
      <xdr:col>21</xdr:col>
      <xdr:colOff>161925</xdr:colOff>
      <xdr:row>58</xdr:row>
      <xdr:rowOff>49030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801639"/>
          <a:ext cx="889000" cy="1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28989</xdr:rowOff>
    </xdr:from>
    <xdr:to>
      <xdr:col>19</xdr:col>
      <xdr:colOff>644525</xdr:colOff>
      <xdr:row>57</xdr:row>
      <xdr:rowOff>94792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2814300" y="9801639"/>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89312</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94728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10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160138</xdr:rowOff>
    </xdr:from>
    <xdr:to>
      <xdr:col>23</xdr:col>
      <xdr:colOff>568325</xdr:colOff>
      <xdr:row>58</xdr:row>
      <xdr:rowOff>90288</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6268700" y="99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75065</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8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155787</xdr:rowOff>
    </xdr:from>
    <xdr:to>
      <xdr:col>22</xdr:col>
      <xdr:colOff>415925</xdr:colOff>
      <xdr:row>58</xdr:row>
      <xdr:rowOff>85937</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5430500" y="99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102464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7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169680</xdr:rowOff>
    </xdr:from>
    <xdr:to>
      <xdr:col>21</xdr:col>
      <xdr:colOff>212725</xdr:colOff>
      <xdr:row>58</xdr:row>
      <xdr:rowOff>99830</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4541500" y="9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90957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100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87,596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149639</xdr:rowOff>
    </xdr:from>
    <xdr:to>
      <xdr:col>20</xdr:col>
      <xdr:colOff>9525</xdr:colOff>
      <xdr:row>57</xdr:row>
      <xdr:rowOff>79789</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3652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96316</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03794" y="952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43992</xdr:rowOff>
    </xdr:from>
    <xdr:to>
      <xdr:col>18</xdr:col>
      <xdr:colOff>492125</xdr:colOff>
      <xdr:row>57</xdr:row>
      <xdr:rowOff>145592</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2763500" y="98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162119</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14794" y="959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113864</xdr:rowOff>
    </xdr:from>
    <xdr:to>
      <xdr:col>23</xdr:col>
      <xdr:colOff>517525</xdr:colOff>
      <xdr:row>78</xdr:row>
      <xdr:rowOff>117252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486964"/>
          <a:ext cx="8382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56392</xdr:rowOff>
    </xdr:from>
    <xdr:to>
      <xdr:col>22</xdr:col>
      <xdr:colOff>365125</xdr:colOff>
      <xdr:row>78</xdr:row>
      <xdr:rowOff>113864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429492"/>
          <a:ext cx="889000" cy="5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166833</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56392</xdr:rowOff>
    </xdr:from>
    <xdr:to>
      <xdr:col>21</xdr:col>
      <xdr:colOff>161925</xdr:colOff>
      <xdr:row>78</xdr:row>
      <xdr:rowOff>120228</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429492"/>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120228</xdr:rowOff>
    </xdr:from>
    <xdr:to>
      <xdr:col>19</xdr:col>
      <xdr:colOff>644525</xdr:colOff>
      <xdr:row>78</xdr:row>
      <xdr:rowOff>136161</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493328"/>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9887</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36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15243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7" y="132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66452</xdr:rowOff>
    </xdr:from>
    <xdr:to>
      <xdr:col>23</xdr:col>
      <xdr:colOff>568325</xdr:colOff>
      <xdr:row>78</xdr:row>
      <xdr:rowOff>168052</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62687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34101</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4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63064</xdr:rowOff>
    </xdr:from>
    <xdr:to>
      <xdr:col>22</xdr:col>
      <xdr:colOff>415925</xdr:colOff>
      <xdr:row>78</xdr:row>
      <xdr:rowOff>164664</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5430500" y="134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9741</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14111" y="132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5592</xdr:rowOff>
    </xdr:from>
    <xdr:to>
      <xdr:col>21</xdr:col>
      <xdr:colOff>212725</xdr:colOff>
      <xdr:row>78</xdr:row>
      <xdr:rowOff>107192</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4541500" y="13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123719</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25111" y="131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69428</xdr:rowOff>
    </xdr:from>
    <xdr:to>
      <xdr:col>20</xdr:col>
      <xdr:colOff>9525</xdr:colOff>
      <xdr:row>78</xdr:row>
      <xdr:rowOff>171028</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3652500" y="13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162155</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68427" y="13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85361</xdr:rowOff>
    </xdr:from>
    <xdr:to>
      <xdr:col>18</xdr:col>
      <xdr:colOff>492125</xdr:colOff>
      <xdr:row>79</xdr:row>
      <xdr:rowOff>15511</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2763500" y="13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6638</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79427" y="135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10123</xdr:rowOff>
    </xdr:from>
    <xdr:to>
      <xdr:col>23</xdr:col>
      <xdr:colOff>517525</xdr:colOff>
      <xdr:row>97</xdr:row>
      <xdr:rowOff>118669</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640773"/>
          <a:ext cx="8382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92258</xdr:rowOff>
    </xdr:from>
    <xdr:to>
      <xdr:col>22</xdr:col>
      <xdr:colOff>365125</xdr:colOff>
      <xdr:row>97</xdr:row>
      <xdr:rowOff>118669</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722908"/>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47905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181794"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92258</xdr:rowOff>
    </xdr:from>
    <xdr:to>
      <xdr:col>21</xdr:col>
      <xdr:colOff>161925</xdr:colOff>
      <xdr:row>97</xdr:row>
      <xdr:rowOff>149140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722908"/>
          <a:ext cx="889000" cy="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87930</xdr:rowOff>
    </xdr:from>
    <xdr:to>
      <xdr:col>19</xdr:col>
      <xdr:colOff>644525</xdr:colOff>
      <xdr:row>97</xdr:row>
      <xdr:rowOff>149140</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2814300" y="16718580"/>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45764</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03794" y="168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130773</xdr:rowOff>
    </xdr:from>
    <xdr:to>
      <xdr:col>23</xdr:col>
      <xdr:colOff>568325</xdr:colOff>
      <xdr:row>97</xdr:row>
      <xdr:rowOff>60923</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62687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153650</xdr:rowOff>
    </xdr:from>
    <xdr:ext cx="599010"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4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67869</xdr:rowOff>
    </xdr:from>
    <xdr:to>
      <xdr:col>22</xdr:col>
      <xdr:colOff>415925</xdr:colOff>
      <xdr:row>97</xdr:row>
      <xdr:rowOff>169469</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5430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14546</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181794" y="16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41458</xdr:rowOff>
    </xdr:from>
    <xdr:to>
      <xdr:col>21</xdr:col>
      <xdr:colOff>212725</xdr:colOff>
      <xdr:row>97</xdr:row>
      <xdr:rowOff>143058</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4541500" y="16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159585</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292794" y="1644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98340</xdr:rowOff>
    </xdr:from>
    <xdr:to>
      <xdr:col>20</xdr:col>
      <xdr:colOff>9525</xdr:colOff>
      <xdr:row>98</xdr:row>
      <xdr:rowOff>28490</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3652500" y="167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45017</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03794" y="1650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37130</xdr:rowOff>
    </xdr:from>
    <xdr:to>
      <xdr:col>18</xdr:col>
      <xdr:colOff>492125</xdr:colOff>
      <xdr:row>97</xdr:row>
      <xdr:rowOff>138730</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2763500" y="166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155257</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14794" y="1644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a:extLst>
            <a:ext uri="{FF2B5EF4-FFF2-40B4-BE49-F238E27FC236}">
              <a16:creationId xmlns:a16="http://schemas.microsoft.com/office/drawing/2014/main" xmlns="" id="{00000000-0008-0000-0700-0000F1020000}"/>
            </a:ext>
          </a:extLst>
        </xdr:cNvPr>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109731</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624831"/>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a:extLst>
            <a:ext uri="{FF2B5EF4-FFF2-40B4-BE49-F238E27FC236}">
              <a16:creationId xmlns:a16="http://schemas.microsoft.com/office/drawing/2014/main" xmlns="" id="{00000000-0008-0000-0700-0000F4020000}"/>
            </a:ext>
          </a:extLst>
        </xdr:cNvPr>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5308</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58931</xdr:rowOff>
    </xdr:from>
    <xdr:to>
      <xdr:col>27</xdr:col>
      <xdr:colOff>161925</xdr:colOff>
      <xdr:row>38</xdr:row>
      <xdr:rowOff>160531</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8605500" y="65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5608</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21427" y="634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土木費以外は、類似団体より若干下回っている。人件費及び物件費の削減によるものだが、総務費及び土木費については、事業等の導入により事業費の伸びが影響している。今後は、優先順位当、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実質収支比率が増額になったのは、県支出金、沖縄振興特別交付金（一括交付金）等での事業の展開や、繰上償還等も影響をしている。今後とも、維持増額に努める。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平成２４年度から執行された、沖縄振興特別交付金（一括交付金）により、多くの事業を執行することが影響されている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6699275</v>
      </c>
      <c r="BO4" s="379"/>
      <c r="BP4" s="379"/>
      <c r="BQ4" s="379"/>
      <c r="BR4" s="379"/>
      <c r="BS4" s="379"/>
      <c r="BT4" s="379"/>
      <c r="BU4" s="380"/>
      <c r="BV4" s="378">
        <v>6063769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10.8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6334259</v>
      </c>
      <c r="BO5" s="416"/>
      <c r="BP5" s="416"/>
      <c r="BQ5" s="416"/>
      <c r="BR5" s="416"/>
      <c r="BS5" s="416"/>
      <c r="BT5" s="416"/>
      <c r="BU5" s="417"/>
      <c r="BV5" s="415">
        <v>5650062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78.099999999999994</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365016</v>
      </c>
      <c r="BO6" s="416"/>
      <c r="BP6" s="416"/>
      <c r="BQ6" s="416"/>
      <c r="BR6" s="416"/>
      <c r="BS6" s="416"/>
      <c r="BT6" s="416"/>
      <c r="BU6" s="417"/>
      <c r="BV6" s="415">
        <v>413707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82.1</v>
      </c>
      <c r="CU6" s="453"/>
      <c r="CV6" s="453"/>
      <c r="CW6" s="453"/>
      <c r="CX6" s="453"/>
      <c r="CY6" s="453"/>
      <c r="CZ6" s="453"/>
      <c r="DA6" s="454"/>
      <c r="DB6" s="452">
        <v>91.9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53425</v>
      </c>
      <c r="BO7" s="416"/>
      <c r="BP7" s="416"/>
      <c r="BQ7" s="416"/>
      <c r="BR7" s="416"/>
      <c r="BS7" s="416"/>
      <c r="BT7" s="416"/>
      <c r="BU7" s="417"/>
      <c r="BV7" s="415">
        <v>89782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3061189</v>
      </c>
      <c r="CU7" s="416"/>
      <c r="CV7" s="416"/>
      <c r="CW7" s="416"/>
      <c r="CX7" s="416"/>
      <c r="CY7" s="416"/>
      <c r="CZ7" s="416"/>
      <c r="DA7" s="417"/>
      <c r="DB7" s="415">
        <v>3003816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311591</v>
      </c>
      <c r="BO8" s="416"/>
      <c r="BP8" s="416"/>
      <c r="BQ8" s="416"/>
      <c r="BR8" s="416"/>
      <c r="BS8" s="416"/>
      <c r="BT8" s="416"/>
      <c r="BU8" s="417"/>
      <c r="BV8" s="415">
        <v>323925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4908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-12334</v>
      </c>
      <c r="BO9" s="416"/>
      <c r="BP9" s="416"/>
      <c r="BQ9" s="416"/>
      <c r="BR9" s="416"/>
      <c r="BS9" s="416"/>
      <c r="BT9" s="416"/>
      <c r="BU9" s="417"/>
      <c r="BV9" s="415">
        <v>97113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26.2</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5188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267</v>
      </c>
      <c r="BO10" s="416"/>
      <c r="BP10" s="416"/>
      <c r="BQ10" s="416"/>
      <c r="BR10" s="416"/>
      <c r="BS10" s="416"/>
      <c r="BT10" s="416"/>
      <c r="BU10" s="417"/>
      <c r="BV10" s="415">
        <v>13002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392545</v>
      </c>
      <c r="BO11" s="416"/>
      <c r="BP11" s="416"/>
      <c r="BQ11" s="416"/>
      <c r="BR11" s="416"/>
      <c r="BS11" s="416"/>
      <c r="BT11" s="416"/>
      <c r="BU11" s="417"/>
      <c r="BV11" s="415">
        <v>78233</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5006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4975</v>
      </c>
      <c r="S13" s="497"/>
      <c r="T13" s="497"/>
      <c r="U13" s="497"/>
      <c r="V13" s="498"/>
      <c r="W13" s="431" t="s">
        <v>120</v>
      </c>
      <c r="X13" s="432"/>
      <c r="Y13" s="432"/>
      <c r="Z13" s="432"/>
      <c r="AA13" s="432"/>
      <c r="AB13" s="422"/>
      <c r="AC13" s="466">
        <v>463</v>
      </c>
      <c r="AD13" s="467"/>
      <c r="AE13" s="467"/>
      <c r="AF13" s="467"/>
      <c r="AG13" s="506"/>
      <c r="AH13" s="466">
        <v>517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380478</v>
      </c>
      <c r="BO13" s="416"/>
      <c r="BP13" s="416"/>
      <c r="BQ13" s="416"/>
      <c r="BR13" s="416"/>
      <c r="BS13" s="416"/>
      <c r="BT13" s="416"/>
      <c r="BU13" s="417"/>
      <c r="BV13" s="415">
        <v>188348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6.9</v>
      </c>
      <c r="CU13" s="413"/>
      <c r="CV13" s="413"/>
      <c r="CW13" s="413"/>
      <c r="CX13" s="413"/>
      <c r="CY13" s="413"/>
      <c r="CZ13" s="413"/>
      <c r="DA13" s="414"/>
      <c r="DB13" s="412">
        <v>7.8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5041</v>
      </c>
      <c r="S14" s="497"/>
      <c r="T14" s="497"/>
      <c r="U14" s="497"/>
      <c r="V14" s="498"/>
      <c r="W14" s="405"/>
      <c r="X14" s="406"/>
      <c r="Y14" s="406"/>
      <c r="Z14" s="406"/>
      <c r="AA14" s="406"/>
      <c r="AB14" s="395"/>
      <c r="AC14" s="499">
        <v>19.899999999999999</v>
      </c>
      <c r="AD14" s="500"/>
      <c r="AE14" s="500"/>
      <c r="AF14" s="500"/>
      <c r="AG14" s="501"/>
      <c r="AH14" s="499">
        <v>20.9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v>16.2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5014</v>
      </c>
      <c r="S15" s="497"/>
      <c r="T15" s="497"/>
      <c r="U15" s="497"/>
      <c r="V15" s="498"/>
      <c r="W15" s="431" t="s">
        <v>127</v>
      </c>
      <c r="X15" s="432"/>
      <c r="Y15" s="432"/>
      <c r="Z15" s="432"/>
      <c r="AA15" s="432"/>
      <c r="AB15" s="422"/>
      <c r="AC15" s="466">
        <v>330</v>
      </c>
      <c r="AD15" s="467"/>
      <c r="AE15" s="467"/>
      <c r="AF15" s="467"/>
      <c r="AG15" s="506"/>
      <c r="AH15" s="466">
        <v>461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565481</v>
      </c>
      <c r="BO15" s="379"/>
      <c r="BP15" s="379"/>
      <c r="BQ15" s="379"/>
      <c r="BR15" s="379"/>
      <c r="BS15" s="379"/>
      <c r="BT15" s="379"/>
      <c r="BU15" s="380"/>
      <c r="BV15" s="378">
        <v>542170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14.2</v>
      </c>
      <c r="AD16" s="500"/>
      <c r="AE16" s="500"/>
      <c r="AF16" s="500"/>
      <c r="AG16" s="501"/>
      <c r="AH16" s="499">
        <v>18.7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2750709</v>
      </c>
      <c r="BO16" s="416"/>
      <c r="BP16" s="416"/>
      <c r="BQ16" s="416"/>
      <c r="BR16" s="416"/>
      <c r="BS16" s="416"/>
      <c r="BT16" s="416"/>
      <c r="BU16" s="417"/>
      <c r="BV16" s="415">
        <v>2686613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1538</v>
      </c>
      <c r="AD17" s="467"/>
      <c r="AE17" s="467"/>
      <c r="AF17" s="467"/>
      <c r="AG17" s="506"/>
      <c r="AH17" s="466">
        <v>1488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720940</v>
      </c>
      <c r="BO17" s="416"/>
      <c r="BP17" s="416"/>
      <c r="BQ17" s="416"/>
      <c r="BR17" s="416"/>
      <c r="BS17" s="416"/>
      <c r="BT17" s="416"/>
      <c r="BU17" s="417"/>
      <c r="BV17" s="415">
        <v>700503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194.8</v>
      </c>
      <c r="M18" s="528"/>
      <c r="N18" s="528"/>
      <c r="O18" s="528"/>
      <c r="P18" s="528"/>
      <c r="Q18" s="528"/>
      <c r="R18" s="529"/>
      <c r="S18" s="529"/>
      <c r="T18" s="529"/>
      <c r="U18" s="529"/>
      <c r="V18" s="530"/>
      <c r="W18" s="433"/>
      <c r="X18" s="434"/>
      <c r="Y18" s="434"/>
      <c r="Z18" s="434"/>
      <c r="AA18" s="434"/>
      <c r="AB18" s="425"/>
      <c r="AC18" s="531">
        <v>66</v>
      </c>
      <c r="AD18" s="532"/>
      <c r="AE18" s="532"/>
      <c r="AF18" s="532"/>
      <c r="AG18" s="533"/>
      <c r="AH18" s="531">
        <v>60.3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2476347</v>
      </c>
      <c r="BO18" s="416"/>
      <c r="BP18" s="416"/>
      <c r="BQ18" s="416"/>
      <c r="BR18" s="416"/>
      <c r="BS18" s="416"/>
      <c r="BT18" s="416"/>
      <c r="BU18" s="417"/>
      <c r="BV18" s="415">
        <v>2694141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3727630</v>
      </c>
      <c r="BO19" s="416"/>
      <c r="BP19" s="416"/>
      <c r="BQ19" s="416"/>
      <c r="BR19" s="416"/>
      <c r="BS19" s="416"/>
      <c r="BT19" s="416"/>
      <c r="BU19" s="417"/>
      <c r="BV19" s="415">
        <v>3612296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2061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5586962</v>
      </c>
      <c r="BO23" s="416"/>
      <c r="BP23" s="416"/>
      <c r="BQ23" s="416"/>
      <c r="BR23" s="416"/>
      <c r="BS23" s="416"/>
      <c r="BT23" s="416"/>
      <c r="BU23" s="417"/>
      <c r="BV23" s="415">
        <v>6103749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7200</v>
      </c>
      <c r="R24" s="467"/>
      <c r="S24" s="467"/>
      <c r="T24" s="467"/>
      <c r="U24" s="467"/>
      <c r="V24" s="506"/>
      <c r="W24" s="561"/>
      <c r="X24" s="549"/>
      <c r="Y24" s="550"/>
      <c r="Z24" s="465" t="s">
        <v>151</v>
      </c>
      <c r="AA24" s="445"/>
      <c r="AB24" s="445"/>
      <c r="AC24" s="445"/>
      <c r="AD24" s="445"/>
      <c r="AE24" s="445"/>
      <c r="AF24" s="445"/>
      <c r="AG24" s="446"/>
      <c r="AH24" s="466">
        <v>93</v>
      </c>
      <c r="AI24" s="467"/>
      <c r="AJ24" s="467"/>
      <c r="AK24" s="467"/>
      <c r="AL24" s="506"/>
      <c r="AM24" s="466">
        <v>268026</v>
      </c>
      <c r="AN24" s="467"/>
      <c r="AO24" s="467"/>
      <c r="AP24" s="467"/>
      <c r="AQ24" s="467"/>
      <c r="AR24" s="506"/>
      <c r="AS24" s="466">
        <v>2882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5315263</v>
      </c>
      <c r="BO24" s="416"/>
      <c r="BP24" s="416"/>
      <c r="BQ24" s="416"/>
      <c r="BR24" s="416"/>
      <c r="BS24" s="416"/>
      <c r="BT24" s="416"/>
      <c r="BU24" s="417"/>
      <c r="BV24" s="415">
        <v>5787110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5840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v>697701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5490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7185</v>
      </c>
      <c r="AN26" s="467"/>
      <c r="AO26" s="467"/>
      <c r="AP26" s="467"/>
      <c r="AQ26" s="467"/>
      <c r="AR26" s="506"/>
      <c r="AS26" s="466">
        <v>2395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2630</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14832</v>
      </c>
      <c r="AN27" s="467"/>
      <c r="AO27" s="467"/>
      <c r="AP27" s="467"/>
      <c r="AQ27" s="467"/>
      <c r="AR27" s="506"/>
      <c r="AS27" s="466">
        <v>2966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17334</v>
      </c>
      <c r="BO27" s="585"/>
      <c r="BP27" s="585"/>
      <c r="BQ27" s="585"/>
      <c r="BR27" s="585"/>
      <c r="BS27" s="585"/>
      <c r="BT27" s="585"/>
      <c r="BU27" s="586"/>
      <c r="BV27" s="584">
        <v>17308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2180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272920</v>
      </c>
      <c r="BO28" s="379"/>
      <c r="BP28" s="379"/>
      <c r="BQ28" s="379"/>
      <c r="BR28" s="379"/>
      <c r="BS28" s="379"/>
      <c r="BT28" s="379"/>
      <c r="BU28" s="380"/>
      <c r="BV28" s="378">
        <v>272653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2030</v>
      </c>
      <c r="R29" s="467"/>
      <c r="S29" s="467"/>
      <c r="T29" s="467"/>
      <c r="U29" s="467"/>
      <c r="V29" s="506"/>
      <c r="W29" s="562"/>
      <c r="X29" s="563"/>
      <c r="Y29" s="564"/>
      <c r="Z29" s="465" t="s">
        <v>167</v>
      </c>
      <c r="AA29" s="445"/>
      <c r="AB29" s="445"/>
      <c r="AC29" s="445"/>
      <c r="AD29" s="445"/>
      <c r="AE29" s="445"/>
      <c r="AF29" s="445"/>
      <c r="AG29" s="446"/>
      <c r="AH29" s="466">
        <v>98</v>
      </c>
      <c r="AI29" s="467"/>
      <c r="AJ29" s="467"/>
      <c r="AK29" s="467"/>
      <c r="AL29" s="506"/>
      <c r="AM29" s="466">
        <v>282858</v>
      </c>
      <c r="AN29" s="467"/>
      <c r="AO29" s="467"/>
      <c r="AP29" s="467"/>
      <c r="AQ29" s="467"/>
      <c r="AR29" s="506"/>
      <c r="AS29" s="466">
        <v>2886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254318</v>
      </c>
      <c r="BO29" s="416"/>
      <c r="BP29" s="416"/>
      <c r="BQ29" s="416"/>
      <c r="BR29" s="416"/>
      <c r="BS29" s="416"/>
      <c r="BT29" s="416"/>
      <c r="BU29" s="417"/>
      <c r="BV29" s="415">
        <v>91703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1556135</v>
      </c>
      <c r="BO30" s="585"/>
      <c r="BP30" s="585"/>
      <c r="BQ30" s="585"/>
      <c r="BR30" s="585"/>
      <c r="BS30" s="585"/>
      <c r="BT30" s="585"/>
      <c r="BU30" s="586"/>
      <c r="BV30" s="584">
        <v>1737014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4</v>
      </c>
      <c r="BF34" s="596"/>
      <c r="BG34" s="597" t="str">
        <f>IF('各会計、関係団体の財政状況及び健全化判断比率'!B30="","",'各会計、関係団体の財政状況及び健全化判断比率'!B30)</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国頭地区行政事務組合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国頭村観光物産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北部広域市町村圏事務組合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有限会社　国頭きのこ園</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沖縄県市町村自治会館管理組合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沖縄県市町村総合事務組合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沖縄県介護保険広域連合(一般会計)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沖縄県介護保険広域連合(特別会計)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沖縄県後期高齢者医療広域連合（一般会計）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12</v>
      </c>
      <c r="BX41" s="596"/>
      <c r="BY41" s="597" t="str">
        <f>IF('各会計、関係団体の財政状況及び健全化判断比率'!B75="","",'各会計、関係団体の財政状況及び健全化判断比率'!B75)</f>
        <v>沖縄県後期高齢者医療広域連合（事業会計）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13</v>
      </c>
      <c r="BX42" s="596"/>
      <c r="BY42" s="597" t="str">
        <f>IF('各会計、関係団体の財政状況及び健全化判断比率'!B76="","",'各会計、関係団体の財政状況及び健全化判断比率'!B76)</f>
        <v>沖縄県町村交通災害共済組合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518</v>
      </c>
      <c r="D34" s="1181"/>
      <c r="E34" s="1182"/>
      <c r="F34" s="32">
        <v>0.4</v>
      </c>
      <c r="G34" s="33">
        <v>9.15</v>
      </c>
      <c r="H34" s="33">
        <v>7.36</v>
      </c>
      <c r="I34" s="33">
        <v>10.78</v>
      </c>
      <c r="J34" s="34">
        <v>10.17</v>
      </c>
      <c r="K34" s="22"/>
      <c r="L34" s="22"/>
      <c r="M34" s="22"/>
      <c r="N34" s="22"/>
      <c r="O34" s="22"/>
      <c r="P34" s="22"/>
    </row>
    <row r="35" spans="1:16" ht="39" customHeight="1" x14ac:dyDescent="0.15">
      <c r="A35" s="22"/>
      <c r="B35" s="35"/>
      <c r="C35" s="1175" t="s">
        <v>519</v>
      </c>
      <c r="D35" s="1176"/>
      <c r="E35" s="1177"/>
      <c r="F35" s="36">
        <v>0.84</v>
      </c>
      <c r="G35" s="37">
        <v>2.6</v>
      </c>
      <c r="H35" s="37">
        <v>2.31</v>
      </c>
      <c r="I35" s="37">
        <v>3.56</v>
      </c>
      <c r="J35" s="38">
        <v>1.85</v>
      </c>
      <c r="K35" s="22"/>
      <c r="L35" s="22"/>
      <c r="M35" s="22"/>
      <c r="N35" s="22"/>
      <c r="O35" s="22"/>
      <c r="P35" s="22"/>
    </row>
    <row r="36" spans="1:16" ht="39" customHeight="1" x14ac:dyDescent="0.15">
      <c r="A36" s="22"/>
      <c r="B36" s="35"/>
      <c r="C36" s="1175" t="s">
        <v>520</v>
      </c>
      <c r="D36" s="1176"/>
      <c r="E36" s="1177"/>
      <c r="F36" s="36">
        <v>0.36</v>
      </c>
      <c r="G36" s="37">
        <v>0.12</v>
      </c>
      <c r="H36" s="37">
        <v>0.64</v>
      </c>
      <c r="I36" s="37">
        <v>0.26</v>
      </c>
      <c r="J36" s="38">
        <v>0.64</v>
      </c>
      <c r="K36" s="22"/>
      <c r="L36" s="22"/>
      <c r="M36" s="22"/>
      <c r="N36" s="22"/>
      <c r="O36" s="22"/>
      <c r="P36" s="22"/>
    </row>
    <row r="37" spans="1:16" ht="39" customHeight="1" x14ac:dyDescent="0.15">
      <c r="A37" s="22"/>
      <c r="B37" s="35"/>
      <c r="C37" s="1175" t="s">
        <v>521</v>
      </c>
      <c r="D37" s="1176"/>
      <c r="E37" s="1177"/>
      <c r="F37" s="36" t="s">
        <v>522</v>
      </c>
      <c r="G37" s="37" t="s">
        <v>523</v>
      </c>
      <c r="H37" s="37">
        <v>0.03</v>
      </c>
      <c r="I37" s="37">
        <v>0.08</v>
      </c>
      <c r="J37" s="38">
        <v>7.0000000000000007E-2</v>
      </c>
      <c r="K37" s="22"/>
      <c r="L37" s="22"/>
      <c r="M37" s="22"/>
      <c r="N37" s="22"/>
      <c r="O37" s="22"/>
      <c r="P37" s="22"/>
    </row>
    <row r="38" spans="1:16" ht="39" customHeight="1" x14ac:dyDescent="0.15">
      <c r="A38" s="22"/>
      <c r="B38" s="35"/>
      <c r="C38" s="1175"/>
      <c r="D38" s="1176"/>
      <c r="E38" s="1177"/>
      <c r="F38" s="36"/>
      <c r="G38" s="37"/>
      <c r="H38" s="37"/>
      <c r="I38" s="37"/>
      <c r="J38" s="38"/>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524</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525</v>
      </c>
      <c r="D43" s="1179"/>
      <c r="E43" s="1180"/>
      <c r="F43" s="41">
        <v>0.15</v>
      </c>
      <c r="G43" s="42">
        <v>0.16</v>
      </c>
      <c r="H43" s="42" t="s">
        <v>472</v>
      </c>
      <c r="I43" s="42" t="s">
        <v>472</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719</v>
      </c>
      <c r="L45" s="60">
        <v>648</v>
      </c>
      <c r="M45" s="60">
        <v>664</v>
      </c>
      <c r="N45" s="60">
        <v>633</v>
      </c>
      <c r="O45" s="61">
        <v>599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30</v>
      </c>
      <c r="L48" s="64">
        <v>28</v>
      </c>
      <c r="M48" s="64">
        <v>24</v>
      </c>
      <c r="N48" s="64">
        <v>23</v>
      </c>
      <c r="O48" s="65">
        <v>22</v>
      </c>
      <c r="P48" s="48"/>
      <c r="Q48" s="48"/>
      <c r="R48" s="48"/>
      <c r="S48" s="48"/>
      <c r="T48" s="48"/>
      <c r="U48" s="48"/>
    </row>
    <row r="49" spans="1:21" ht="30.75" customHeight="1" x14ac:dyDescent="0.15">
      <c r="A49" s="48"/>
      <c r="B49" s="1193"/>
      <c r="C49" s="1194"/>
      <c r="D49" s="62"/>
      <c r="E49" s="1185" t="s">
        <v>15</v>
      </c>
      <c r="F49" s="1185"/>
      <c r="G49" s="1185"/>
      <c r="H49" s="1185"/>
      <c r="I49" s="1185"/>
      <c r="J49" s="1186"/>
      <c r="K49" s="63">
        <v>44</v>
      </c>
      <c r="L49" s="64">
        <v>45</v>
      </c>
      <c r="M49" s="64">
        <v>33</v>
      </c>
      <c r="N49" s="64">
        <v>33</v>
      </c>
      <c r="O49" s="65">
        <v>33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539</v>
      </c>
      <c r="L52" s="64">
        <v>501</v>
      </c>
      <c r="M52" s="64">
        <v>521</v>
      </c>
      <c r="N52" s="64">
        <v>513</v>
      </c>
      <c r="O52" s="65">
        <v>500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254</v>
      </c>
      <c r="L53" s="69">
        <v>220</v>
      </c>
      <c r="M53" s="69">
        <v>200</v>
      </c>
      <c r="N53" s="69">
        <v>176</v>
      </c>
      <c r="O53" s="70">
        <v>154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99" t="s">
        <v>23</v>
      </c>
      <c r="C41" s="1200"/>
      <c r="D41" s="81"/>
      <c r="E41" s="1205" t="s">
        <v>24</v>
      </c>
      <c r="F41" s="1205"/>
      <c r="G41" s="1205"/>
      <c r="H41" s="1206"/>
      <c r="I41" s="82">
        <v>6346</v>
      </c>
      <c r="J41" s="83">
        <v>6454</v>
      </c>
      <c r="K41" s="83">
        <v>6163</v>
      </c>
      <c r="L41" s="83">
        <v>6104</v>
      </c>
      <c r="M41" s="84">
        <v>5587</v>
      </c>
    </row>
    <row r="42" spans="2:13" ht="27.75" customHeight="1" x14ac:dyDescent="0.15">
      <c r="B42" s="1201"/>
      <c r="C42" s="1202"/>
      <c r="D42" s="85"/>
      <c r="E42" s="1207" t="s">
        <v>25</v>
      </c>
      <c r="F42" s="1207"/>
      <c r="G42" s="1207"/>
      <c r="H42" s="1208"/>
      <c r="I42" s="86" t="s">
        <v>472</v>
      </c>
      <c r="J42" s="87" t="s">
        <v>472</v>
      </c>
      <c r="K42" s="87" t="s">
        <v>472</v>
      </c>
      <c r="L42" s="87" t="s">
        <v>472</v>
      </c>
      <c r="M42" s="88" t="s">
        <v>472</v>
      </c>
    </row>
    <row r="43" spans="2:13" ht="27.75" customHeight="1" x14ac:dyDescent="0.15">
      <c r="B43" s="1201"/>
      <c r="C43" s="1202"/>
      <c r="D43" s="85"/>
      <c r="E43" s="1207" t="s">
        <v>26</v>
      </c>
      <c r="F43" s="1207"/>
      <c r="G43" s="1207"/>
      <c r="H43" s="1208"/>
      <c r="I43" s="86">
        <v>350</v>
      </c>
      <c r="J43" s="87">
        <v>339</v>
      </c>
      <c r="K43" s="87">
        <v>388</v>
      </c>
      <c r="L43" s="87">
        <v>365</v>
      </c>
      <c r="M43" s="88">
        <v>469</v>
      </c>
    </row>
    <row r="44" spans="2:13" ht="27.75" customHeight="1" x14ac:dyDescent="0.15">
      <c r="B44" s="1201"/>
      <c r="C44" s="1202"/>
      <c r="D44" s="85"/>
      <c r="E44" s="1207" t="s">
        <v>27</v>
      </c>
      <c r="F44" s="1207"/>
      <c r="G44" s="1207"/>
      <c r="H44" s="1208"/>
      <c r="I44" s="86">
        <v>333</v>
      </c>
      <c r="J44" s="87">
        <v>297</v>
      </c>
      <c r="K44" s="87">
        <v>268</v>
      </c>
      <c r="L44" s="87">
        <v>378</v>
      </c>
      <c r="M44" s="88">
        <v>395</v>
      </c>
    </row>
    <row r="45" spans="2:13" ht="27.75" customHeight="1" x14ac:dyDescent="0.15">
      <c r="B45" s="1201"/>
      <c r="C45" s="1202"/>
      <c r="D45" s="85"/>
      <c r="E45" s="1207" t="s">
        <v>28</v>
      </c>
      <c r="F45" s="1207"/>
      <c r="G45" s="1207"/>
      <c r="H45" s="1208"/>
      <c r="I45" s="86">
        <v>951</v>
      </c>
      <c r="J45" s="87">
        <v>642</v>
      </c>
      <c r="K45" s="87">
        <v>481</v>
      </c>
      <c r="L45" s="87">
        <v>303</v>
      </c>
      <c r="M45" s="88">
        <v>263</v>
      </c>
    </row>
    <row r="46" spans="2:13" ht="27.75" customHeight="1" x14ac:dyDescent="0.15">
      <c r="B46" s="1201"/>
      <c r="C46" s="1202"/>
      <c r="D46" s="85"/>
      <c r="E46" s="1207" t="s">
        <v>29</v>
      </c>
      <c r="F46" s="1207"/>
      <c r="G46" s="1207"/>
      <c r="H46" s="1208"/>
      <c r="I46" s="86" t="s">
        <v>472</v>
      </c>
      <c r="J46" s="87" t="s">
        <v>472</v>
      </c>
      <c r="K46" s="87" t="s">
        <v>472</v>
      </c>
      <c r="L46" s="87" t="s">
        <v>472</v>
      </c>
      <c r="M46" s="88" t="s">
        <v>472</v>
      </c>
    </row>
    <row r="47" spans="2:13" ht="27.75" customHeight="1" x14ac:dyDescent="0.15">
      <c r="B47" s="1201"/>
      <c r="C47" s="1202"/>
      <c r="D47" s="85"/>
      <c r="E47" s="1207" t="s">
        <v>30</v>
      </c>
      <c r="F47" s="1207"/>
      <c r="G47" s="1207"/>
      <c r="H47" s="1208"/>
      <c r="I47" s="86" t="s">
        <v>472</v>
      </c>
      <c r="J47" s="87" t="s">
        <v>472</v>
      </c>
      <c r="K47" s="87" t="s">
        <v>472</v>
      </c>
      <c r="L47" s="87" t="s">
        <v>472</v>
      </c>
      <c r="M47" s="88" t="s">
        <v>472</v>
      </c>
    </row>
    <row r="48" spans="2:13" ht="27.75" customHeight="1" x14ac:dyDescent="0.15">
      <c r="B48" s="1203"/>
      <c r="C48" s="1204"/>
      <c r="D48" s="85"/>
      <c r="E48" s="1207" t="s">
        <v>31</v>
      </c>
      <c r="F48" s="1207"/>
      <c r="G48" s="1207"/>
      <c r="H48" s="1208"/>
      <c r="I48" s="86" t="s">
        <v>472</v>
      </c>
      <c r="J48" s="87" t="s">
        <v>472</v>
      </c>
      <c r="K48" s="87" t="s">
        <v>472</v>
      </c>
      <c r="L48" s="87" t="s">
        <v>472</v>
      </c>
      <c r="M48" s="88" t="s">
        <v>472</v>
      </c>
    </row>
    <row r="49" spans="2:13" ht="27.75" customHeight="1" x14ac:dyDescent="0.15">
      <c r="B49" s="1209" t="s">
        <v>32</v>
      </c>
      <c r="C49" s="1210"/>
      <c r="D49" s="89"/>
      <c r="E49" s="1207" t="s">
        <v>33</v>
      </c>
      <c r="F49" s="1207"/>
      <c r="G49" s="1207"/>
      <c r="H49" s="1208"/>
      <c r="I49" s="86">
        <v>1842</v>
      </c>
      <c r="J49" s="87">
        <v>1892</v>
      </c>
      <c r="K49" s="87">
        <v>2080</v>
      </c>
      <c r="L49" s="87">
        <v>2028</v>
      </c>
      <c r="M49" s="88">
        <v>2063</v>
      </c>
    </row>
    <row r="50" spans="2:13" ht="27.75" customHeight="1" x14ac:dyDescent="0.15">
      <c r="B50" s="1201"/>
      <c r="C50" s="1202"/>
      <c r="D50" s="85"/>
      <c r="E50" s="1207" t="s">
        <v>34</v>
      </c>
      <c r="F50" s="1207"/>
      <c r="G50" s="1207"/>
      <c r="H50" s="1208"/>
      <c r="I50" s="86">
        <v>165</v>
      </c>
      <c r="J50" s="87">
        <v>154</v>
      </c>
      <c r="K50" s="87">
        <v>155</v>
      </c>
      <c r="L50" s="87">
        <v>261</v>
      </c>
      <c r="M50" s="88">
        <v>261</v>
      </c>
    </row>
    <row r="51" spans="2:13" ht="27.75" customHeight="1" x14ac:dyDescent="0.15">
      <c r="B51" s="1203"/>
      <c r="C51" s="1204"/>
      <c r="D51" s="85"/>
      <c r="E51" s="1207" t="s">
        <v>35</v>
      </c>
      <c r="F51" s="1207"/>
      <c r="G51" s="1207"/>
      <c r="H51" s="1208"/>
      <c r="I51" s="86">
        <v>4379</v>
      </c>
      <c r="J51" s="87">
        <v>4445</v>
      </c>
      <c r="K51" s="87">
        <v>4460</v>
      </c>
      <c r="L51" s="87">
        <v>4453</v>
      </c>
      <c r="M51" s="88">
        <v>4436</v>
      </c>
    </row>
    <row r="52" spans="2:13" ht="27.75" customHeight="1" thickBot="1" x14ac:dyDescent="0.2">
      <c r="B52" s="1211" t="s">
        <v>36</v>
      </c>
      <c r="C52" s="1212"/>
      <c r="D52" s="90"/>
      <c r="E52" s="1213" t="s">
        <v>37</v>
      </c>
      <c r="F52" s="1213"/>
      <c r="G52" s="1213"/>
      <c r="H52" s="1214"/>
      <c r="I52" s="91">
        <v>1594</v>
      </c>
      <c r="J52" s="92">
        <v>1240</v>
      </c>
      <c r="K52" s="92">
        <v>606</v>
      </c>
      <c r="L52" s="92">
        <v>407</v>
      </c>
      <c r="M52" s="93">
        <v>-45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540</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541</v>
      </c>
      <c r="H51" s="1228"/>
      <c r="I51" s="1233" t="s">
        <v>542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544</v>
      </c>
      <c r="H55" s="1241"/>
      <c r="I55" s="1237" t="s">
        <v>542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545</v>
      </c>
      <c r="C63" s="244"/>
      <c r="D63" s="244"/>
      <c r="E63" s="244"/>
      <c r="F63" s="244"/>
      <c r="G63" s="244"/>
      <c r="H63" s="244"/>
      <c r="I63" s="244"/>
      <c r="J63" s="244"/>
      <c r="K63" s="244"/>
      <c r="L63" s="244"/>
      <c r="M63" s="244"/>
      <c r="N63" s="244"/>
      <c r="O63" s="244"/>
    </row>
    <row r="64" spans="1:17" x14ac:dyDescent="0.15">
      <c r="B64" s="248"/>
      <c r="C64" s="244"/>
      <c r="D64" s="244"/>
      <c r="E64" s="244"/>
      <c r="F64" s="244"/>
      <c r="G64" s="351" t="s">
        <v>539</v>
      </c>
      <c r="I64" s="352"/>
      <c r="J64" s="352"/>
      <c r="K64" s="352"/>
      <c r="L64" s="244"/>
      <c r="M64" s="244"/>
      <c r="N64" s="244"/>
      <c r="O64" s="244"/>
    </row>
    <row r="65" spans="2:30" x14ac:dyDescent="0.15">
      <c r="B65" s="248"/>
      <c r="C65" s="244"/>
      <c r="D65" s="244"/>
      <c r="E65" s="244"/>
      <c r="F65" s="244"/>
      <c r="G65" s="1247" t="s">
        <v>548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546</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541</v>
      </c>
      <c r="H73" s="1228"/>
      <c r="I73" s="1233" t="s">
        <v>542</v>
      </c>
      <c r="J73" s="1233"/>
      <c r="K73" s="1248">
        <v>62.7</v>
      </c>
      <c r="L73" s="1248">
        <v>48.3</v>
      </c>
      <c r="M73" s="1236">
        <v>23.5</v>
      </c>
      <c r="N73" s="1236">
        <v>16.2</v>
      </c>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547</v>
      </c>
      <c r="J75" s="1237"/>
      <c r="K75" s="1249">
        <v>11</v>
      </c>
      <c r="L75" s="1249">
        <v>9.8000000000000007</v>
      </c>
      <c r="M75" s="1249">
        <v>8.8000000000000007</v>
      </c>
      <c r="N75" s="1249">
        <v>7.8</v>
      </c>
      <c r="O75" s="1249">
        <v>6.9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544</v>
      </c>
      <c r="H77" s="1241"/>
      <c r="I77" s="1237" t="s">
        <v>542</v>
      </c>
      <c r="J77" s="1237"/>
      <c r="K77" s="1248">
        <v>20.3</v>
      </c>
      <c r="L77" s="1248">
        <v>5.7</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547</v>
      </c>
      <c r="J79" s="1246"/>
      <c r="K79" s="1251">
        <v>12.2</v>
      </c>
      <c r="L79" s="1251">
        <v>10.8</v>
      </c>
      <c r="M79" s="1251">
        <v>9.8000000000000007</v>
      </c>
      <c r="N79" s="1251">
        <v>9.1</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227310</v>
      </c>
      <c r="E3" s="116"/>
      <c r="F3" s="117">
        <v>146140</v>
      </c>
      <c r="G3" s="118"/>
      <c r="H3" s="119"/>
    </row>
    <row r="4" spans="1:8" x14ac:dyDescent="0.15">
      <c r="A4" s="120"/>
      <c r="B4" s="121"/>
      <c r="C4" s="122"/>
      <c r="D4" s="123">
        <v>33848</v>
      </c>
      <c r="E4" s="124"/>
      <c r="F4" s="125">
        <v>75451</v>
      </c>
      <c r="G4" s="126"/>
      <c r="H4" s="127"/>
    </row>
    <row r="5" spans="1:8" x14ac:dyDescent="0.15">
      <c r="A5" s="108" t="s">
        <v>506</v>
      </c>
      <c r="B5" s="113"/>
      <c r="C5" s="114"/>
      <c r="D5" s="115">
        <v>323529</v>
      </c>
      <c r="E5" s="116"/>
      <c r="F5" s="117">
        <v>146641</v>
      </c>
      <c r="G5" s="118"/>
      <c r="H5" s="119"/>
    </row>
    <row r="6" spans="1:8" x14ac:dyDescent="0.15">
      <c r="A6" s="120"/>
      <c r="B6" s="121"/>
      <c r="C6" s="122"/>
      <c r="D6" s="123">
        <v>59982</v>
      </c>
      <c r="E6" s="124"/>
      <c r="F6" s="125">
        <v>68142</v>
      </c>
      <c r="G6" s="126"/>
      <c r="H6" s="127"/>
    </row>
    <row r="7" spans="1:8" x14ac:dyDescent="0.15">
      <c r="A7" s="108" t="s">
        <v>507</v>
      </c>
      <c r="B7" s="113"/>
      <c r="C7" s="114"/>
      <c r="D7" s="115">
        <v>281214</v>
      </c>
      <c r="E7" s="116"/>
      <c r="F7" s="117">
        <v>174587</v>
      </c>
      <c r="G7" s="118"/>
      <c r="H7" s="119"/>
    </row>
    <row r="8" spans="1:8" x14ac:dyDescent="0.15">
      <c r="A8" s="120"/>
      <c r="B8" s="121"/>
      <c r="C8" s="122"/>
      <c r="D8" s="123">
        <v>11101</v>
      </c>
      <c r="E8" s="124"/>
      <c r="F8" s="125">
        <v>79695</v>
      </c>
      <c r="G8" s="126"/>
      <c r="H8" s="127"/>
    </row>
    <row r="9" spans="1:8" x14ac:dyDescent="0.15">
      <c r="A9" s="108" t="s">
        <v>508</v>
      </c>
      <c r="B9" s="113"/>
      <c r="C9" s="114"/>
      <c r="D9" s="115">
        <v>356812</v>
      </c>
      <c r="E9" s="116"/>
      <c r="F9" s="117">
        <v>175675</v>
      </c>
      <c r="G9" s="118"/>
      <c r="H9" s="119"/>
    </row>
    <row r="10" spans="1:8" x14ac:dyDescent="0.15">
      <c r="A10" s="120"/>
      <c r="B10" s="121"/>
      <c r="C10" s="122"/>
      <c r="D10" s="123">
        <v>26563</v>
      </c>
      <c r="E10" s="124"/>
      <c r="F10" s="125">
        <v>87698</v>
      </c>
      <c r="G10" s="126"/>
      <c r="H10" s="127"/>
    </row>
    <row r="11" spans="1:8" x14ac:dyDescent="0.15">
      <c r="A11" s="108" t="s">
        <v>509</v>
      </c>
      <c r="B11" s="113"/>
      <c r="C11" s="114"/>
      <c r="D11" s="115">
        <v>337329</v>
      </c>
      <c r="E11" s="116"/>
      <c r="F11" s="117">
        <v>280458</v>
      </c>
      <c r="G11" s="118"/>
      <c r="H11" s="119"/>
    </row>
    <row r="12" spans="1:8" x14ac:dyDescent="0.15">
      <c r="A12" s="120"/>
      <c r="B12" s="121"/>
      <c r="C12" s="128"/>
      <c r="D12" s="123">
        <v>14447</v>
      </c>
      <c r="E12" s="124"/>
      <c r="F12" s="125">
        <v>127286</v>
      </c>
      <c r="G12" s="126"/>
      <c r="H12" s="127"/>
    </row>
    <row r="13" spans="1:8" x14ac:dyDescent="0.15">
      <c r="A13" s="108"/>
      <c r="B13" s="113"/>
      <c r="C13" s="129"/>
      <c r="D13" s="130">
        <v>305239</v>
      </c>
      <c r="E13" s="131"/>
      <c r="F13" s="132">
        <v>184700</v>
      </c>
      <c r="G13" s="133"/>
      <c r="H13" s="119"/>
    </row>
    <row r="14" spans="1:8" x14ac:dyDescent="0.15">
      <c r="A14" s="120"/>
      <c r="B14" s="121"/>
      <c r="C14" s="122"/>
      <c r="D14" s="123">
        <v>29188</v>
      </c>
      <c r="E14" s="124"/>
      <c r="F14" s="125">
        <v>87654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0.56000000000000005</v>
      </c>
      <c r="C19" s="134">
        <f>ROUND(VALUE(SUBSTITUTE(実質収支比率等に係る経年分析!G$48,"▲","-")),2)</f>
        <v>9.15</v>
      </c>
      <c r="D19" s="134">
        <f>ROUND(VALUE(SUBSTITUTE(実質収支比率等に係る経年分析!H$48,"▲","-")),2)</f>
        <v>7.36</v>
      </c>
      <c r="E19" s="134">
        <f>ROUND(VALUE(SUBSTITUTE(実質収支比率等に係る経年分析!I$48,"▲","-")),2)</f>
        <v>10.78</v>
      </c>
      <c r="F19" s="134">
        <f>ROUND(VALUE(SUBSTITUTE(実質収支比率等に係る経年分析!J$48,"▲","-")),2)</f>
        <v>10.18</v>
      </c>
    </row>
    <row r="20" spans="1:11" x14ac:dyDescent="0.15">
      <c r="A20" s="134" t="s">
        <v>42</v>
      </c>
      <c r="B20" s="134">
        <f>ROUND(VALUE(SUBSTITUTE(実質収支比率等に係る経年分析!F$47,"▲","-")),2)</f>
        <v>7.9</v>
      </c>
      <c r="C20" s="134">
        <f>ROUND(VALUE(SUBSTITUTE(実質収支比率等に係る経年分析!G$47,"▲","-")),2)</f>
        <v>7.93</v>
      </c>
      <c r="D20" s="134">
        <f>ROUND(VALUE(SUBSTITUTE(実質収支比率等に係る経年分析!H$47,"▲","-")),2)</f>
        <v>8.43</v>
      </c>
      <c r="E20" s="134">
        <f>ROUND(VALUE(SUBSTITUTE(実質収支比率等に係る経年分析!I$47,"▲","-")),2)</f>
        <v>9.08</v>
      </c>
      <c r="F20" s="134">
        <f>ROUND(VALUE(SUBSTITUTE(実質収支比率等に係る経年分析!J$47,"▲","-")),2)</f>
        <v>8.92</v>
      </c>
    </row>
    <row r="21" spans="1:11" x14ac:dyDescent="0.15">
      <c r="A21" s="134" t="s">
        <v>43</v>
      </c>
      <c r="B21" s="134">
        <f>IF(ISNUMBER(VALUE(SUBSTITUTE(実質収支比率等に係る経年分析!F$49,"▲","-"))),ROUND(VALUE(SUBSTITUTE(実質収支比率等に係る経年分析!F$49,"▲","-")),2),NA())</f>
        <v>-3.03</v>
      </c>
      <c r="C21" s="134">
        <f>IF(ISNUMBER(VALUE(SUBSTITUTE(実質収支比率等に係る経年分析!G$49,"▲","-"))),ROUND(VALUE(SUBSTITUTE(実質収支比率等に係る経年分析!G$49,"▲","-")),2),NA())</f>
        <v>8.59</v>
      </c>
      <c r="D21" s="134">
        <f>IF(ISNUMBER(VALUE(SUBSTITUTE(実質収支比率等に係る経年分析!H$49,"▲","-"))),ROUND(VALUE(SUBSTITUTE(実質収支比率等に係る経年分析!H$49,"▲","-")),2),NA())</f>
        <v>2.91</v>
      </c>
      <c r="E21" s="134">
        <f>IF(ISNUMBER(VALUE(SUBSTITUTE(実質収支比率等に係る経年分析!I$49,"▲","-"))),ROUND(VALUE(SUBSTITUTE(実質収支比率等に係る経年分析!I$49,"▲","-")),2),NA())</f>
        <v>6.27</v>
      </c>
      <c r="F21" s="134">
        <f>IF(ISNUMBER(VALUE(SUBSTITUTE(実質収支比率等に係る経年分析!J$49,"▲","-"))),ROUND(VALUE(SUBSTITUTE(実質収支比率等に係る経年分析!J$49,"▲","-")),2),NA())</f>
        <v>12.43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f>IF(ROUND(VALUE(SUBSTITUTE(連結実質赤字比率に係る赤字・黒字の構成分析!F$37,"▲", "-")), 2) &lt; 0, ABS(ROUND(VALUE(SUBSTITUTE(連結実質赤字比率に係る赤字・黒字の構成分析!F$37,"▲", "-")), 2)), NA())</f>
        <v>0.15</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0.16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539</v>
      </c>
      <c r="E42" s="136"/>
      <c r="F42" s="136"/>
      <c r="G42" s="136">
        <f>'実質公債費比率（分子）の構造'!L$52</f>
        <v>501</v>
      </c>
      <c r="H42" s="136"/>
      <c r="I42" s="136"/>
      <c r="J42" s="136">
        <f>'実質公債費比率（分子）の構造'!M$52</f>
        <v>521</v>
      </c>
      <c r="K42" s="136"/>
      <c r="L42" s="136"/>
      <c r="M42" s="136">
        <f>'実質公債費比率（分子）の構造'!N$52</f>
        <v>513</v>
      </c>
      <c r="N42" s="136"/>
      <c r="O42" s="136"/>
      <c r="P42" s="136">
        <f>'実質公債費比率（分子）の構造'!O$52</f>
        <v>500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44</v>
      </c>
      <c r="C45" s="136"/>
      <c r="D45" s="136"/>
      <c r="E45" s="136">
        <f>'実質公債費比率（分子）の構造'!L$49</f>
        <v>45</v>
      </c>
      <c r="F45" s="136"/>
      <c r="G45" s="136"/>
      <c r="H45" s="136">
        <f>'実質公債費比率（分子）の構造'!M$49</f>
        <v>33</v>
      </c>
      <c r="I45" s="136"/>
      <c r="J45" s="136"/>
      <c r="K45" s="136">
        <f>'実質公債費比率（分子）の構造'!N$49</f>
        <v>33</v>
      </c>
      <c r="L45" s="136"/>
      <c r="M45" s="136"/>
      <c r="N45" s="136">
        <f>'実質公債費比率（分子）の構造'!O$49</f>
        <v>33</v>
      </c>
      <c r="O45" s="136"/>
      <c r="P45" s="136"/>
    </row>
    <row r="46" spans="1:16" x14ac:dyDescent="0.15">
      <c r="A46" s="136" t="s">
        <v>54</v>
      </c>
      <c r="B46" s="136">
        <f>'実質公債費比率（分子）の構造'!K$48</f>
        <v>30</v>
      </c>
      <c r="C46" s="136"/>
      <c r="D46" s="136"/>
      <c r="E46" s="136">
        <f>'実質公債費比率（分子）の構造'!L$48</f>
        <v>28</v>
      </c>
      <c r="F46" s="136"/>
      <c r="G46" s="136"/>
      <c r="H46" s="136">
        <f>'実質公債費比率（分子）の構造'!M$48</f>
        <v>24</v>
      </c>
      <c r="I46" s="136"/>
      <c r="J46" s="136"/>
      <c r="K46" s="136">
        <f>'実質公債費比率（分子）の構造'!N$48</f>
        <v>23</v>
      </c>
      <c r="L46" s="136"/>
      <c r="M46" s="136"/>
      <c r="N46" s="136">
        <f>'実質公債費比率（分子）の構造'!O$48</f>
        <v>22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719</v>
      </c>
      <c r="C49" s="136"/>
      <c r="D49" s="136"/>
      <c r="E49" s="136">
        <f>'実質公債費比率（分子）の構造'!L$45</f>
        <v>648</v>
      </c>
      <c r="F49" s="136"/>
      <c r="G49" s="136"/>
      <c r="H49" s="136">
        <f>'実質公債費比率（分子）の構造'!M$45</f>
        <v>664</v>
      </c>
      <c r="I49" s="136"/>
      <c r="J49" s="136"/>
      <c r="K49" s="136">
        <f>'実質公債費比率（分子）の構造'!N$45</f>
        <v>633</v>
      </c>
      <c r="L49" s="136"/>
      <c r="M49" s="136"/>
      <c r="N49" s="136">
        <f>'実質公債費比率（分子）の構造'!O$45</f>
        <v>599</v>
      </c>
      <c r="O49" s="136"/>
      <c r="P49" s="136"/>
    </row>
    <row r="50" spans="1:16" x14ac:dyDescent="0.15">
      <c r="A50" s="136" t="s">
        <v>58</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220</v>
      </c>
      <c r="G50" s="136" t="e">
        <f>NA()</f>
        <v>#N/A</v>
      </c>
      <c r="H50" s="136" t="e">
        <f>NA()</f>
        <v>#N/A</v>
      </c>
      <c r="I50" s="136">
        <f>IF(ISNUMBER('実質公債費比率（分子）の構造'!M$53),'実質公債費比率（分子）の構造'!M$53,NA())</f>
        <v>200</v>
      </c>
      <c r="J50" s="136" t="e">
        <f>NA()</f>
        <v>#N/A</v>
      </c>
      <c r="K50" s="136" t="e">
        <f>NA()</f>
        <v>#N/A</v>
      </c>
      <c r="L50" s="136">
        <f>IF(ISNUMBER('実質公債費比率（分子）の構造'!N$53),'実質公債費比率（分子）の構造'!N$53,NA())</f>
        <v>176</v>
      </c>
      <c r="M50" s="136" t="e">
        <f>NA()</f>
        <v>#N/A</v>
      </c>
      <c r="N50" s="136" t="e">
        <f>NA()</f>
        <v>#N/A</v>
      </c>
      <c r="O50" s="136">
        <f>IF(ISNUMBER('実質公債費比率（分子）の構造'!O$53),'実質公債費比率（分子）の構造'!O$53,NA())</f>
        <v>154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4379</v>
      </c>
      <c r="E56" s="135"/>
      <c r="F56" s="135"/>
      <c r="G56" s="135">
        <f>'将来負担比率（分子）の構造'!J$51</f>
        <v>4445</v>
      </c>
      <c r="H56" s="135"/>
      <c r="I56" s="135"/>
      <c r="J56" s="135">
        <f>'将来負担比率（分子）の構造'!K$51</f>
        <v>4460</v>
      </c>
      <c r="K56" s="135"/>
      <c r="L56" s="135"/>
      <c r="M56" s="135">
        <f>'将来負担比率（分子）の構造'!L$51</f>
        <v>4453</v>
      </c>
      <c r="N56" s="135"/>
      <c r="O56" s="135"/>
      <c r="P56" s="135">
        <f>'将来負担比率（分子）の構造'!M$51</f>
        <v>4436</v>
      </c>
    </row>
    <row r="57" spans="1:16" x14ac:dyDescent="0.15">
      <c r="A57" s="135" t="s">
        <v>34</v>
      </c>
      <c r="B57" s="135"/>
      <c r="C57" s="135"/>
      <c r="D57" s="135">
        <f>'将来負担比率（分子）の構造'!I$50</f>
        <v>165</v>
      </c>
      <c r="E57" s="135"/>
      <c r="F57" s="135"/>
      <c r="G57" s="135">
        <f>'将来負担比率（分子）の構造'!J$50</f>
        <v>154</v>
      </c>
      <c r="H57" s="135"/>
      <c r="I57" s="135"/>
      <c r="J57" s="135">
        <f>'将来負担比率（分子）の構造'!K$50</f>
        <v>155</v>
      </c>
      <c r="K57" s="135"/>
      <c r="L57" s="135"/>
      <c r="M57" s="135">
        <f>'将来負担比率（分子）の構造'!L$50</f>
        <v>261</v>
      </c>
      <c r="N57" s="135"/>
      <c r="O57" s="135"/>
      <c r="P57" s="135">
        <f>'将来負担比率（分子）の構造'!M$50</f>
        <v>261</v>
      </c>
    </row>
    <row r="58" spans="1:16" x14ac:dyDescent="0.15">
      <c r="A58" s="135" t="s">
        <v>33</v>
      </c>
      <c r="B58" s="135"/>
      <c r="C58" s="135"/>
      <c r="D58" s="135">
        <f>'将来負担比率（分子）の構造'!I$49</f>
        <v>1842</v>
      </c>
      <c r="E58" s="135"/>
      <c r="F58" s="135"/>
      <c r="G58" s="135">
        <f>'将来負担比率（分子）の構造'!J$49</f>
        <v>1892</v>
      </c>
      <c r="H58" s="135"/>
      <c r="I58" s="135"/>
      <c r="J58" s="135">
        <f>'将来負担比率（分子）の構造'!K$49</f>
        <v>2080</v>
      </c>
      <c r="K58" s="135"/>
      <c r="L58" s="135"/>
      <c r="M58" s="135">
        <f>'将来負担比率（分子）の構造'!L$49</f>
        <v>2028</v>
      </c>
      <c r="N58" s="135"/>
      <c r="O58" s="135"/>
      <c r="P58" s="135">
        <f>'将来負担比率（分子）の構造'!M$49</f>
        <v>2063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951</v>
      </c>
      <c r="C62" s="135"/>
      <c r="D62" s="135"/>
      <c r="E62" s="135">
        <f>'将来負担比率（分子）の構造'!J$45</f>
        <v>642</v>
      </c>
      <c r="F62" s="135"/>
      <c r="G62" s="135"/>
      <c r="H62" s="135">
        <f>'将来負担比率（分子）の構造'!K$45</f>
        <v>481</v>
      </c>
      <c r="I62" s="135"/>
      <c r="J62" s="135"/>
      <c r="K62" s="135">
        <f>'将来負担比率（分子）の構造'!L$45</f>
        <v>303</v>
      </c>
      <c r="L62" s="135"/>
      <c r="M62" s="135"/>
      <c r="N62" s="135">
        <f>'将来負担比率（分子）の構造'!M$45</f>
        <v>263</v>
      </c>
      <c r="O62" s="135"/>
      <c r="P62" s="135"/>
    </row>
    <row r="63" spans="1:16" x14ac:dyDescent="0.15">
      <c r="A63" s="135" t="s">
        <v>27</v>
      </c>
      <c r="B63" s="135">
        <f>'将来負担比率（分子）の構造'!I$44</f>
        <v>333</v>
      </c>
      <c r="C63" s="135"/>
      <c r="D63" s="135"/>
      <c r="E63" s="135">
        <f>'将来負担比率（分子）の構造'!J$44</f>
        <v>297</v>
      </c>
      <c r="F63" s="135"/>
      <c r="G63" s="135"/>
      <c r="H63" s="135">
        <f>'将来負担比率（分子）の構造'!K$44</f>
        <v>268</v>
      </c>
      <c r="I63" s="135"/>
      <c r="J63" s="135"/>
      <c r="K63" s="135">
        <f>'将来負担比率（分子）の構造'!L$44</f>
        <v>378</v>
      </c>
      <c r="L63" s="135"/>
      <c r="M63" s="135"/>
      <c r="N63" s="135">
        <f>'将来負担比率（分子）の構造'!M$44</f>
        <v>395</v>
      </c>
      <c r="O63" s="135"/>
      <c r="P63" s="135"/>
    </row>
    <row r="64" spans="1:16" x14ac:dyDescent="0.15">
      <c r="A64" s="135" t="s">
        <v>26</v>
      </c>
      <c r="B64" s="135">
        <f>'将来負担比率（分子）の構造'!I$43</f>
        <v>350</v>
      </c>
      <c r="C64" s="135"/>
      <c r="D64" s="135"/>
      <c r="E64" s="135">
        <f>'将来負担比率（分子）の構造'!J$43</f>
        <v>339</v>
      </c>
      <c r="F64" s="135"/>
      <c r="G64" s="135"/>
      <c r="H64" s="135">
        <f>'将来負担比率（分子）の構造'!K$43</f>
        <v>388</v>
      </c>
      <c r="I64" s="135"/>
      <c r="J64" s="135"/>
      <c r="K64" s="135">
        <f>'将来負担比率（分子）の構造'!L$43</f>
        <v>365</v>
      </c>
      <c r="L64" s="135"/>
      <c r="M64" s="135"/>
      <c r="N64" s="135">
        <f>'将来負担比率（分子）の構造'!M$43</f>
        <v>469</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6346</v>
      </c>
      <c r="C66" s="135"/>
      <c r="D66" s="135"/>
      <c r="E66" s="135">
        <f>'将来負担比率（分子）の構造'!J$41</f>
        <v>6454</v>
      </c>
      <c r="F66" s="135"/>
      <c r="G66" s="135"/>
      <c r="H66" s="135">
        <f>'将来負担比率（分子）の構造'!K$41</f>
        <v>6163</v>
      </c>
      <c r="I66" s="135"/>
      <c r="J66" s="135"/>
      <c r="K66" s="135">
        <f>'将来負担比率（分子）の構造'!L$41</f>
        <v>6104</v>
      </c>
      <c r="L66" s="135"/>
      <c r="M66" s="135"/>
      <c r="N66" s="135">
        <f>'将来負担比率（分子）の構造'!M$41</f>
        <v>5587</v>
      </c>
      <c r="O66" s="135"/>
      <c r="P66" s="135"/>
    </row>
    <row r="67" spans="1:16" x14ac:dyDescent="0.15">
      <c r="A67" s="135" t="s">
        <v>62</v>
      </c>
      <c r="B67" s="135" t="e">
        <f>NA()</f>
        <v>#N/A</v>
      </c>
      <c r="C67" s="135">
        <f>IF(ISNUMBER('将来負担比率（分子）の構造'!I$52), IF('将来負担比率（分子）の構造'!I$52 &lt; 0, 0, '将来負担比率（分子）の構造'!I$52), NA())</f>
        <v>1594</v>
      </c>
      <c r="D67" s="135" t="e">
        <f>NA()</f>
        <v>#N/A</v>
      </c>
      <c r="E67" s="135" t="e">
        <f>NA()</f>
        <v>#N/A</v>
      </c>
      <c r="F67" s="135">
        <f>IF(ISNUMBER('将来負担比率（分子）の構造'!J$52), IF('将来負担比率（分子）の構造'!J$52 &lt; 0, 0, '将来負担比率（分子）の構造'!J$52), NA())</f>
        <v>1240</v>
      </c>
      <c r="G67" s="135" t="e">
        <f>NA()</f>
        <v>#N/A</v>
      </c>
      <c r="H67" s="135" t="e">
        <f>NA()</f>
        <v>#N/A</v>
      </c>
      <c r="I67" s="135">
        <f>IF(ISNUMBER('将来負担比率（分子）の構造'!K$52), IF('将来負担比率（分子）の構造'!K$52 &lt; 0, 0, '将来負担比率（分子）の構造'!K$52), NA())</f>
        <v>606</v>
      </c>
      <c r="J67" s="135" t="e">
        <f>NA()</f>
        <v>#N/A</v>
      </c>
      <c r="K67" s="135" t="e">
        <f>NA()</f>
        <v>#N/A</v>
      </c>
      <c r="L67" s="135">
        <f>IF(ISNUMBER('将来負担比率（分子）の構造'!L$52), IF('将来負担比率（分子）の構造'!L$52 &lt; 0, 0, '将来負担比率（分子）の構造'!L$52), NA())</f>
        <v>407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615624</v>
      </c>
      <c r="S5" s="613"/>
      <c r="T5" s="613"/>
      <c r="U5" s="613"/>
      <c r="V5" s="613"/>
      <c r="W5" s="613"/>
      <c r="X5" s="613"/>
      <c r="Y5" s="614"/>
      <c r="Z5" s="615">
        <v>9.1999999999999993</v>
      </c>
      <c r="AA5" s="615"/>
      <c r="AB5" s="615"/>
      <c r="AC5" s="615"/>
      <c r="AD5" s="616">
        <v>615624</v>
      </c>
      <c r="AE5" s="616"/>
      <c r="AF5" s="616"/>
      <c r="AG5" s="616"/>
      <c r="AH5" s="616"/>
      <c r="AI5" s="616"/>
      <c r="AJ5" s="616"/>
      <c r="AK5" s="616"/>
      <c r="AL5" s="617">
        <v>20.399999999999999</v>
      </c>
      <c r="AM5" s="618"/>
      <c r="AN5" s="618"/>
      <c r="AO5" s="619"/>
      <c r="AP5" s="609" t="s">
        <v>206</v>
      </c>
      <c r="AQ5" s="610"/>
      <c r="AR5" s="610"/>
      <c r="AS5" s="610"/>
      <c r="AT5" s="610"/>
      <c r="AU5" s="610"/>
      <c r="AV5" s="610"/>
      <c r="AW5" s="610"/>
      <c r="AX5" s="610"/>
      <c r="AY5" s="610"/>
      <c r="AZ5" s="610"/>
      <c r="BA5" s="610"/>
      <c r="BB5" s="610"/>
      <c r="BC5" s="610"/>
      <c r="BD5" s="610"/>
      <c r="BE5" s="610"/>
      <c r="BF5" s="611"/>
      <c r="BG5" s="623">
        <v>615624</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30875</v>
      </c>
      <c r="S6" s="624"/>
      <c r="T6" s="624"/>
      <c r="U6" s="624"/>
      <c r="V6" s="624"/>
      <c r="W6" s="624"/>
      <c r="X6" s="624"/>
      <c r="Y6" s="625"/>
      <c r="Z6" s="626">
        <v>0.5</v>
      </c>
      <c r="AA6" s="626"/>
      <c r="AB6" s="626"/>
      <c r="AC6" s="626"/>
      <c r="AD6" s="627">
        <v>30875</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615624</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78748</v>
      </c>
      <c r="CS6" s="624"/>
      <c r="CT6" s="624"/>
      <c r="CU6" s="624"/>
      <c r="CV6" s="624"/>
      <c r="CW6" s="624"/>
      <c r="CX6" s="624"/>
      <c r="CY6" s="625"/>
      <c r="CZ6" s="626">
        <v>1.2</v>
      </c>
      <c r="DA6" s="626"/>
      <c r="DB6" s="626"/>
      <c r="DC6" s="626"/>
      <c r="DD6" s="632" t="s">
        <v>207</v>
      </c>
      <c r="DE6" s="624"/>
      <c r="DF6" s="624"/>
      <c r="DG6" s="624"/>
      <c r="DH6" s="624"/>
      <c r="DI6" s="624"/>
      <c r="DJ6" s="624"/>
      <c r="DK6" s="624"/>
      <c r="DL6" s="624"/>
      <c r="DM6" s="624"/>
      <c r="DN6" s="624"/>
      <c r="DO6" s="624"/>
      <c r="DP6" s="625"/>
      <c r="DQ6" s="632">
        <v>78748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462</v>
      </c>
      <c r="S7" s="624"/>
      <c r="T7" s="624"/>
      <c r="U7" s="624"/>
      <c r="V7" s="624"/>
      <c r="W7" s="624"/>
      <c r="X7" s="624"/>
      <c r="Y7" s="625"/>
      <c r="Z7" s="626">
        <v>0</v>
      </c>
      <c r="AA7" s="626"/>
      <c r="AB7" s="626"/>
      <c r="AC7" s="626"/>
      <c r="AD7" s="627">
        <v>462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128913</v>
      </c>
      <c r="BH7" s="624"/>
      <c r="BI7" s="624"/>
      <c r="BJ7" s="624"/>
      <c r="BK7" s="624"/>
      <c r="BL7" s="624"/>
      <c r="BM7" s="624"/>
      <c r="BN7" s="625"/>
      <c r="BO7" s="626">
        <v>20.9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1583455</v>
      </c>
      <c r="CS7" s="624"/>
      <c r="CT7" s="624"/>
      <c r="CU7" s="624"/>
      <c r="CV7" s="624"/>
      <c r="CW7" s="624"/>
      <c r="CX7" s="624"/>
      <c r="CY7" s="625"/>
      <c r="CZ7" s="626">
        <v>25</v>
      </c>
      <c r="DA7" s="626"/>
      <c r="DB7" s="626"/>
      <c r="DC7" s="626"/>
      <c r="DD7" s="632">
        <v>374617</v>
      </c>
      <c r="DE7" s="624"/>
      <c r="DF7" s="624"/>
      <c r="DG7" s="624"/>
      <c r="DH7" s="624"/>
      <c r="DI7" s="624"/>
      <c r="DJ7" s="624"/>
      <c r="DK7" s="624"/>
      <c r="DL7" s="624"/>
      <c r="DM7" s="624"/>
      <c r="DN7" s="624"/>
      <c r="DO7" s="624"/>
      <c r="DP7" s="625"/>
      <c r="DQ7" s="632">
        <v>507552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929</v>
      </c>
      <c r="S8" s="624"/>
      <c r="T8" s="624"/>
      <c r="U8" s="624"/>
      <c r="V8" s="624"/>
      <c r="W8" s="624"/>
      <c r="X8" s="624"/>
      <c r="Y8" s="625"/>
      <c r="Z8" s="626">
        <v>0</v>
      </c>
      <c r="AA8" s="626"/>
      <c r="AB8" s="626"/>
      <c r="AC8" s="626"/>
      <c r="AD8" s="627">
        <v>929</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5672</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1031719</v>
      </c>
      <c r="CS8" s="624"/>
      <c r="CT8" s="624"/>
      <c r="CU8" s="624"/>
      <c r="CV8" s="624"/>
      <c r="CW8" s="624"/>
      <c r="CX8" s="624"/>
      <c r="CY8" s="625"/>
      <c r="CZ8" s="626">
        <v>16.3</v>
      </c>
      <c r="DA8" s="626"/>
      <c r="DB8" s="626"/>
      <c r="DC8" s="626"/>
      <c r="DD8" s="632">
        <v>128695</v>
      </c>
      <c r="DE8" s="624"/>
      <c r="DF8" s="624"/>
      <c r="DG8" s="624"/>
      <c r="DH8" s="624"/>
      <c r="DI8" s="624"/>
      <c r="DJ8" s="624"/>
      <c r="DK8" s="624"/>
      <c r="DL8" s="624"/>
      <c r="DM8" s="624"/>
      <c r="DN8" s="624"/>
      <c r="DO8" s="624"/>
      <c r="DP8" s="625"/>
      <c r="DQ8" s="632">
        <v>578767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752</v>
      </c>
      <c r="S9" s="624"/>
      <c r="T9" s="624"/>
      <c r="U9" s="624"/>
      <c r="V9" s="624"/>
      <c r="W9" s="624"/>
      <c r="X9" s="624"/>
      <c r="Y9" s="625"/>
      <c r="Z9" s="626">
        <v>0</v>
      </c>
      <c r="AA9" s="626"/>
      <c r="AB9" s="626"/>
      <c r="AC9" s="626"/>
      <c r="AD9" s="627">
        <v>752</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107755</v>
      </c>
      <c r="BH9" s="624"/>
      <c r="BI9" s="624"/>
      <c r="BJ9" s="624"/>
      <c r="BK9" s="624"/>
      <c r="BL9" s="624"/>
      <c r="BM9" s="624"/>
      <c r="BN9" s="625"/>
      <c r="BO9" s="626">
        <v>17.5</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330721</v>
      </c>
      <c r="CS9" s="624"/>
      <c r="CT9" s="624"/>
      <c r="CU9" s="624"/>
      <c r="CV9" s="624"/>
      <c r="CW9" s="624"/>
      <c r="CX9" s="624"/>
      <c r="CY9" s="625"/>
      <c r="CZ9" s="626">
        <v>5.2</v>
      </c>
      <c r="DA9" s="626"/>
      <c r="DB9" s="626"/>
      <c r="DC9" s="626"/>
      <c r="DD9" s="632">
        <v>13634</v>
      </c>
      <c r="DE9" s="624"/>
      <c r="DF9" s="624"/>
      <c r="DG9" s="624"/>
      <c r="DH9" s="624"/>
      <c r="DI9" s="624"/>
      <c r="DJ9" s="624"/>
      <c r="DK9" s="624"/>
      <c r="DL9" s="624"/>
      <c r="DM9" s="624"/>
      <c r="DN9" s="624"/>
      <c r="DO9" s="624"/>
      <c r="DP9" s="625"/>
      <c r="DQ9" s="632">
        <v>189005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82292</v>
      </c>
      <c r="S10" s="624"/>
      <c r="T10" s="624"/>
      <c r="U10" s="624"/>
      <c r="V10" s="624"/>
      <c r="W10" s="624"/>
      <c r="X10" s="624"/>
      <c r="Y10" s="625"/>
      <c r="Z10" s="626">
        <v>1.2</v>
      </c>
      <c r="AA10" s="626"/>
      <c r="AB10" s="626"/>
      <c r="AC10" s="626"/>
      <c r="AD10" s="627">
        <v>82292</v>
      </c>
      <c r="AE10" s="627"/>
      <c r="AF10" s="627"/>
      <c r="AG10" s="627"/>
      <c r="AH10" s="627"/>
      <c r="AI10" s="627"/>
      <c r="AJ10" s="627"/>
      <c r="AK10" s="627"/>
      <c r="AL10" s="628">
        <v>2.7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9473</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6013</v>
      </c>
      <c r="BH11" s="624"/>
      <c r="BI11" s="624"/>
      <c r="BJ11" s="624"/>
      <c r="BK11" s="624"/>
      <c r="BL11" s="624"/>
      <c r="BM11" s="624"/>
      <c r="BN11" s="625"/>
      <c r="BO11" s="626">
        <v>1</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633305</v>
      </c>
      <c r="CS11" s="624"/>
      <c r="CT11" s="624"/>
      <c r="CU11" s="624"/>
      <c r="CV11" s="624"/>
      <c r="CW11" s="624"/>
      <c r="CX11" s="624"/>
      <c r="CY11" s="625"/>
      <c r="CZ11" s="626">
        <v>10</v>
      </c>
      <c r="DA11" s="626"/>
      <c r="DB11" s="626"/>
      <c r="DC11" s="626"/>
      <c r="DD11" s="632">
        <v>384765</v>
      </c>
      <c r="DE11" s="624"/>
      <c r="DF11" s="624"/>
      <c r="DG11" s="624"/>
      <c r="DH11" s="624"/>
      <c r="DI11" s="624"/>
      <c r="DJ11" s="624"/>
      <c r="DK11" s="624"/>
      <c r="DL11" s="624"/>
      <c r="DM11" s="624"/>
      <c r="DN11" s="624"/>
      <c r="DO11" s="624"/>
      <c r="DP11" s="625"/>
      <c r="DQ11" s="632">
        <v>244705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438104</v>
      </c>
      <c r="BH12" s="624"/>
      <c r="BI12" s="624"/>
      <c r="BJ12" s="624"/>
      <c r="BK12" s="624"/>
      <c r="BL12" s="624"/>
      <c r="BM12" s="624"/>
      <c r="BN12" s="625"/>
      <c r="BO12" s="626">
        <v>71.2</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234351</v>
      </c>
      <c r="CS12" s="624"/>
      <c r="CT12" s="624"/>
      <c r="CU12" s="624"/>
      <c r="CV12" s="624"/>
      <c r="CW12" s="624"/>
      <c r="CX12" s="624"/>
      <c r="CY12" s="625"/>
      <c r="CZ12" s="626">
        <v>3.7</v>
      </c>
      <c r="DA12" s="626"/>
      <c r="DB12" s="626"/>
      <c r="DC12" s="626"/>
      <c r="DD12" s="632">
        <v>117839</v>
      </c>
      <c r="DE12" s="624"/>
      <c r="DF12" s="624"/>
      <c r="DG12" s="624"/>
      <c r="DH12" s="624"/>
      <c r="DI12" s="624"/>
      <c r="DJ12" s="624"/>
      <c r="DK12" s="624"/>
      <c r="DL12" s="624"/>
      <c r="DM12" s="624"/>
      <c r="DN12" s="624"/>
      <c r="DO12" s="624"/>
      <c r="DP12" s="625"/>
      <c r="DQ12" s="632">
        <v>68218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5410</v>
      </c>
      <c r="S13" s="624"/>
      <c r="T13" s="624"/>
      <c r="U13" s="624"/>
      <c r="V13" s="624"/>
      <c r="W13" s="624"/>
      <c r="X13" s="624"/>
      <c r="Y13" s="625"/>
      <c r="Z13" s="626">
        <v>0.1</v>
      </c>
      <c r="AA13" s="626"/>
      <c r="AB13" s="626"/>
      <c r="AC13" s="626"/>
      <c r="AD13" s="627">
        <v>5410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182177</v>
      </c>
      <c r="BH13" s="624"/>
      <c r="BI13" s="624"/>
      <c r="BJ13" s="624"/>
      <c r="BK13" s="624"/>
      <c r="BL13" s="624"/>
      <c r="BM13" s="624"/>
      <c r="BN13" s="625"/>
      <c r="BO13" s="626">
        <v>29.6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712408</v>
      </c>
      <c r="CS13" s="624"/>
      <c r="CT13" s="624"/>
      <c r="CU13" s="624"/>
      <c r="CV13" s="624"/>
      <c r="CW13" s="624"/>
      <c r="CX13" s="624"/>
      <c r="CY13" s="625"/>
      <c r="CZ13" s="626">
        <v>11.2</v>
      </c>
      <c r="DA13" s="626"/>
      <c r="DB13" s="626"/>
      <c r="DC13" s="626"/>
      <c r="DD13" s="632">
        <v>606733</v>
      </c>
      <c r="DE13" s="624"/>
      <c r="DF13" s="624"/>
      <c r="DG13" s="624"/>
      <c r="DH13" s="624"/>
      <c r="DI13" s="624"/>
      <c r="DJ13" s="624"/>
      <c r="DK13" s="624"/>
      <c r="DL13" s="624"/>
      <c r="DM13" s="624"/>
      <c r="DN13" s="624"/>
      <c r="DO13" s="624"/>
      <c r="DP13" s="625"/>
      <c r="DQ13" s="632">
        <v>182788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14542</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225528</v>
      </c>
      <c r="CS14" s="624"/>
      <c r="CT14" s="624"/>
      <c r="CU14" s="624"/>
      <c r="CV14" s="624"/>
      <c r="CW14" s="624"/>
      <c r="CX14" s="624"/>
      <c r="CY14" s="625"/>
      <c r="CZ14" s="626">
        <v>3.6</v>
      </c>
      <c r="DA14" s="626"/>
      <c r="DB14" s="626"/>
      <c r="DC14" s="626"/>
      <c r="DD14" s="632" t="s">
        <v>109</v>
      </c>
      <c r="DE14" s="624"/>
      <c r="DF14" s="624"/>
      <c r="DG14" s="624"/>
      <c r="DH14" s="624"/>
      <c r="DI14" s="624"/>
      <c r="DJ14" s="624"/>
      <c r="DK14" s="624"/>
      <c r="DL14" s="624"/>
      <c r="DM14" s="624"/>
      <c r="DN14" s="624"/>
      <c r="DO14" s="624"/>
      <c r="DP14" s="625"/>
      <c r="DQ14" s="632">
        <v>204428</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460</v>
      </c>
      <c r="S15" s="624"/>
      <c r="T15" s="624"/>
      <c r="U15" s="624"/>
      <c r="V15" s="624"/>
      <c r="W15" s="624"/>
      <c r="X15" s="624"/>
      <c r="Y15" s="625"/>
      <c r="Z15" s="626">
        <v>0</v>
      </c>
      <c r="AA15" s="626"/>
      <c r="AB15" s="626"/>
      <c r="AC15" s="626"/>
      <c r="AD15" s="627">
        <v>460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32810</v>
      </c>
      <c r="BH15" s="624"/>
      <c r="BI15" s="624"/>
      <c r="BJ15" s="624"/>
      <c r="BK15" s="624"/>
      <c r="BL15" s="624"/>
      <c r="BM15" s="624"/>
      <c r="BN15" s="625"/>
      <c r="BO15" s="626">
        <v>5.3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463580</v>
      </c>
      <c r="CS15" s="624"/>
      <c r="CT15" s="624"/>
      <c r="CU15" s="624"/>
      <c r="CV15" s="624"/>
      <c r="CW15" s="624"/>
      <c r="CX15" s="624"/>
      <c r="CY15" s="625"/>
      <c r="CZ15" s="626">
        <v>7.3</v>
      </c>
      <c r="DA15" s="626"/>
      <c r="DB15" s="626"/>
      <c r="DC15" s="626"/>
      <c r="DD15" s="632">
        <v>62387</v>
      </c>
      <c r="DE15" s="624"/>
      <c r="DF15" s="624"/>
      <c r="DG15" s="624"/>
      <c r="DH15" s="624"/>
      <c r="DI15" s="624"/>
      <c r="DJ15" s="624"/>
      <c r="DK15" s="624"/>
      <c r="DL15" s="624"/>
      <c r="DM15" s="624"/>
      <c r="DN15" s="624"/>
      <c r="DO15" s="624"/>
      <c r="DP15" s="625"/>
      <c r="DQ15" s="632">
        <v>332448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2387269</v>
      </c>
      <c r="S16" s="624"/>
      <c r="T16" s="624"/>
      <c r="U16" s="624"/>
      <c r="V16" s="624"/>
      <c r="W16" s="624"/>
      <c r="X16" s="624"/>
      <c r="Y16" s="625"/>
      <c r="Z16" s="626">
        <v>35.6</v>
      </c>
      <c r="AA16" s="626"/>
      <c r="AB16" s="626"/>
      <c r="AC16" s="626"/>
      <c r="AD16" s="627">
        <v>2185895</v>
      </c>
      <c r="AE16" s="627"/>
      <c r="AF16" s="627"/>
      <c r="AG16" s="627"/>
      <c r="AH16" s="627"/>
      <c r="AI16" s="627"/>
      <c r="AJ16" s="627"/>
      <c r="AK16" s="627"/>
      <c r="AL16" s="628">
        <v>72.400000000000006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1255</v>
      </c>
      <c r="BH16" s="624"/>
      <c r="BI16" s="624"/>
      <c r="BJ16" s="624"/>
      <c r="BK16" s="624"/>
      <c r="BL16" s="624"/>
      <c r="BM16" s="624"/>
      <c r="BN16" s="625"/>
      <c r="BO16" s="626">
        <v>0.2</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49161</v>
      </c>
      <c r="CS16" s="624"/>
      <c r="CT16" s="624"/>
      <c r="CU16" s="624"/>
      <c r="CV16" s="624"/>
      <c r="CW16" s="624"/>
      <c r="CX16" s="624"/>
      <c r="CY16" s="625"/>
      <c r="CZ16" s="626">
        <v>0.8</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2185895</v>
      </c>
      <c r="S17" s="624"/>
      <c r="T17" s="624"/>
      <c r="U17" s="624"/>
      <c r="V17" s="624"/>
      <c r="W17" s="624"/>
      <c r="X17" s="624"/>
      <c r="Y17" s="625"/>
      <c r="Z17" s="626">
        <v>32.6</v>
      </c>
      <c r="AA17" s="626"/>
      <c r="AB17" s="626"/>
      <c r="AC17" s="626"/>
      <c r="AD17" s="627">
        <v>2185895</v>
      </c>
      <c r="AE17" s="627"/>
      <c r="AF17" s="627"/>
      <c r="AG17" s="627"/>
      <c r="AH17" s="627"/>
      <c r="AI17" s="627"/>
      <c r="AJ17" s="627"/>
      <c r="AK17" s="627"/>
      <c r="AL17" s="628">
        <v>72.400000000000006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991283</v>
      </c>
      <c r="CS17" s="624"/>
      <c r="CT17" s="624"/>
      <c r="CU17" s="624"/>
      <c r="CV17" s="624"/>
      <c r="CW17" s="624"/>
      <c r="CX17" s="624"/>
      <c r="CY17" s="625"/>
      <c r="CZ17" s="626">
        <v>15.6</v>
      </c>
      <c r="DA17" s="626"/>
      <c r="DB17" s="626"/>
      <c r="DC17" s="626"/>
      <c r="DD17" s="632" t="s">
        <v>109</v>
      </c>
      <c r="DE17" s="624"/>
      <c r="DF17" s="624"/>
      <c r="DG17" s="624"/>
      <c r="DH17" s="624"/>
      <c r="DI17" s="624"/>
      <c r="DJ17" s="624"/>
      <c r="DK17" s="624"/>
      <c r="DL17" s="624"/>
      <c r="DM17" s="624"/>
      <c r="DN17" s="624"/>
      <c r="DO17" s="624"/>
      <c r="DP17" s="625"/>
      <c r="DQ17" s="632">
        <v>975955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201374</v>
      </c>
      <c r="S18" s="624"/>
      <c r="T18" s="624"/>
      <c r="U18" s="624"/>
      <c r="V18" s="624"/>
      <c r="W18" s="624"/>
      <c r="X18" s="624"/>
      <c r="Y18" s="625"/>
      <c r="Z18" s="626">
        <v>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3124073</v>
      </c>
      <c r="S20" s="624"/>
      <c r="T20" s="624"/>
      <c r="U20" s="624"/>
      <c r="V20" s="624"/>
      <c r="W20" s="624"/>
      <c r="X20" s="624"/>
      <c r="Y20" s="625"/>
      <c r="Z20" s="626">
        <v>46.6</v>
      </c>
      <c r="AA20" s="626"/>
      <c r="AB20" s="626"/>
      <c r="AC20" s="626"/>
      <c r="AD20" s="627">
        <v>2922699</v>
      </c>
      <c r="AE20" s="627"/>
      <c r="AF20" s="627"/>
      <c r="AG20" s="627"/>
      <c r="AH20" s="627"/>
      <c r="AI20" s="627"/>
      <c r="AJ20" s="627"/>
      <c r="AK20" s="627"/>
      <c r="AL20" s="628">
        <v>96.9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6334259</v>
      </c>
      <c r="CS20" s="624"/>
      <c r="CT20" s="624"/>
      <c r="CU20" s="624"/>
      <c r="CV20" s="624"/>
      <c r="CW20" s="624"/>
      <c r="CX20" s="624"/>
      <c r="CY20" s="625"/>
      <c r="CZ20" s="626">
        <v>100</v>
      </c>
      <c r="DA20" s="626"/>
      <c r="DB20" s="626"/>
      <c r="DC20" s="626"/>
      <c r="DD20" s="632">
        <v>1688670</v>
      </c>
      <c r="DE20" s="624"/>
      <c r="DF20" s="624"/>
      <c r="DG20" s="624"/>
      <c r="DH20" s="624"/>
      <c r="DI20" s="624"/>
      <c r="DJ20" s="624"/>
      <c r="DK20" s="624"/>
      <c r="DL20" s="624"/>
      <c r="DM20" s="624"/>
      <c r="DN20" s="624"/>
      <c r="DO20" s="624"/>
      <c r="DP20" s="625"/>
      <c r="DQ20" s="632">
        <v>3362614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1035</v>
      </c>
      <c r="S21" s="624"/>
      <c r="T21" s="624"/>
      <c r="U21" s="624"/>
      <c r="V21" s="624"/>
      <c r="W21" s="624"/>
      <c r="X21" s="624"/>
      <c r="Y21" s="625"/>
      <c r="Z21" s="626">
        <v>0</v>
      </c>
      <c r="AA21" s="626"/>
      <c r="AB21" s="626"/>
      <c r="AC21" s="626"/>
      <c r="AD21" s="627">
        <v>1035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4302</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51375</v>
      </c>
      <c r="S23" s="624"/>
      <c r="T23" s="624"/>
      <c r="U23" s="624"/>
      <c r="V23" s="624"/>
      <c r="W23" s="624"/>
      <c r="X23" s="624"/>
      <c r="Y23" s="625"/>
      <c r="Z23" s="626">
        <v>0.8</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5121</v>
      </c>
      <c r="S24" s="624"/>
      <c r="T24" s="624"/>
      <c r="U24" s="624"/>
      <c r="V24" s="624"/>
      <c r="W24" s="624"/>
      <c r="X24" s="624"/>
      <c r="Y24" s="625"/>
      <c r="Z24" s="626">
        <v>0.1</v>
      </c>
      <c r="AA24" s="626"/>
      <c r="AB24" s="626"/>
      <c r="AC24" s="626"/>
      <c r="AD24" s="627">
        <v>4191</v>
      </c>
      <c r="AE24" s="627"/>
      <c r="AF24" s="627"/>
      <c r="AG24" s="627"/>
      <c r="AH24" s="627"/>
      <c r="AI24" s="627"/>
      <c r="AJ24" s="627"/>
      <c r="AK24" s="627"/>
      <c r="AL24" s="628">
        <v>0.1</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2139373</v>
      </c>
      <c r="CS24" s="613"/>
      <c r="CT24" s="613"/>
      <c r="CU24" s="613"/>
      <c r="CV24" s="613"/>
      <c r="CW24" s="613"/>
      <c r="CX24" s="613"/>
      <c r="CY24" s="614"/>
      <c r="CZ24" s="650">
        <v>33.799999999999997</v>
      </c>
      <c r="DA24" s="651"/>
      <c r="DB24" s="651"/>
      <c r="DC24" s="652"/>
      <c r="DD24" s="649">
        <v>1865367</v>
      </c>
      <c r="DE24" s="613"/>
      <c r="DF24" s="613"/>
      <c r="DG24" s="613"/>
      <c r="DH24" s="613"/>
      <c r="DI24" s="613"/>
      <c r="DJ24" s="613"/>
      <c r="DK24" s="614"/>
      <c r="DL24" s="649">
        <v>1493898</v>
      </c>
      <c r="DM24" s="613"/>
      <c r="DN24" s="613"/>
      <c r="DO24" s="613"/>
      <c r="DP24" s="613"/>
      <c r="DQ24" s="613"/>
      <c r="DR24" s="613"/>
      <c r="DS24" s="613"/>
      <c r="DT24" s="613"/>
      <c r="DU24" s="613"/>
      <c r="DV24" s="614"/>
      <c r="DW24" s="617">
        <v>47.1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769339</v>
      </c>
      <c r="S25" s="624"/>
      <c r="T25" s="624"/>
      <c r="U25" s="624"/>
      <c r="V25" s="624"/>
      <c r="W25" s="624"/>
      <c r="X25" s="624"/>
      <c r="Y25" s="625"/>
      <c r="Z25" s="626">
        <v>11.5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824419</v>
      </c>
      <c r="CS25" s="655"/>
      <c r="CT25" s="655"/>
      <c r="CU25" s="655"/>
      <c r="CV25" s="655"/>
      <c r="CW25" s="655"/>
      <c r="CX25" s="655"/>
      <c r="CY25" s="656"/>
      <c r="CZ25" s="657">
        <v>13</v>
      </c>
      <c r="DA25" s="658"/>
      <c r="DB25" s="658"/>
      <c r="DC25" s="659"/>
      <c r="DD25" s="632">
        <v>803413</v>
      </c>
      <c r="DE25" s="655"/>
      <c r="DF25" s="655"/>
      <c r="DG25" s="655"/>
      <c r="DH25" s="655"/>
      <c r="DI25" s="655"/>
      <c r="DJ25" s="655"/>
      <c r="DK25" s="656"/>
      <c r="DL25" s="632">
        <v>789904</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72892</v>
      </c>
      <c r="S26" s="624"/>
      <c r="T26" s="624"/>
      <c r="U26" s="624"/>
      <c r="V26" s="624"/>
      <c r="W26" s="624"/>
      <c r="X26" s="624"/>
      <c r="Y26" s="625"/>
      <c r="Z26" s="626">
        <v>1.1000000000000001</v>
      </c>
      <c r="AA26" s="626"/>
      <c r="AB26" s="626"/>
      <c r="AC26" s="626"/>
      <c r="AD26" s="627">
        <v>72892</v>
      </c>
      <c r="AE26" s="627"/>
      <c r="AF26" s="627"/>
      <c r="AG26" s="627"/>
      <c r="AH26" s="627"/>
      <c r="AI26" s="627"/>
      <c r="AJ26" s="627"/>
      <c r="AK26" s="627"/>
      <c r="AL26" s="628">
        <v>2.4</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509955</v>
      </c>
      <c r="CS26" s="624"/>
      <c r="CT26" s="624"/>
      <c r="CU26" s="624"/>
      <c r="CV26" s="624"/>
      <c r="CW26" s="624"/>
      <c r="CX26" s="624"/>
      <c r="CY26" s="625"/>
      <c r="CZ26" s="657">
        <v>8.1</v>
      </c>
      <c r="DA26" s="658"/>
      <c r="DB26" s="658"/>
      <c r="DC26" s="659"/>
      <c r="DD26" s="632">
        <v>509529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1106497</v>
      </c>
      <c r="S27" s="624"/>
      <c r="T27" s="624"/>
      <c r="U27" s="624"/>
      <c r="V27" s="624"/>
      <c r="W27" s="624"/>
      <c r="X27" s="624"/>
      <c r="Y27" s="625"/>
      <c r="Z27" s="626">
        <v>16.5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615624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323671</v>
      </c>
      <c r="CS27" s="655"/>
      <c r="CT27" s="655"/>
      <c r="CU27" s="655"/>
      <c r="CV27" s="655"/>
      <c r="CW27" s="655"/>
      <c r="CX27" s="655"/>
      <c r="CY27" s="656"/>
      <c r="CZ27" s="657">
        <v>5.0999999999999996</v>
      </c>
      <c r="DA27" s="658"/>
      <c r="DB27" s="658"/>
      <c r="DC27" s="659"/>
      <c r="DD27" s="632">
        <v>85999</v>
      </c>
      <c r="DE27" s="655"/>
      <c r="DF27" s="655"/>
      <c r="DG27" s="655"/>
      <c r="DH27" s="655"/>
      <c r="DI27" s="655"/>
      <c r="DJ27" s="655"/>
      <c r="DK27" s="656"/>
      <c r="DL27" s="632">
        <v>82264</v>
      </c>
      <c r="DM27" s="655"/>
      <c r="DN27" s="655"/>
      <c r="DO27" s="655"/>
      <c r="DP27" s="655"/>
      <c r="DQ27" s="655"/>
      <c r="DR27" s="655"/>
      <c r="DS27" s="655"/>
      <c r="DT27" s="655"/>
      <c r="DU27" s="655"/>
      <c r="DV27" s="656"/>
      <c r="DW27" s="628">
        <v>2.6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64726</v>
      </c>
      <c r="S28" s="624"/>
      <c r="T28" s="624"/>
      <c r="U28" s="624"/>
      <c r="V28" s="624"/>
      <c r="W28" s="624"/>
      <c r="X28" s="624"/>
      <c r="Y28" s="625"/>
      <c r="Z28" s="626">
        <v>1</v>
      </c>
      <c r="AA28" s="626"/>
      <c r="AB28" s="626"/>
      <c r="AC28" s="626"/>
      <c r="AD28" s="627">
        <v>16866</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991283</v>
      </c>
      <c r="CS28" s="624"/>
      <c r="CT28" s="624"/>
      <c r="CU28" s="624"/>
      <c r="CV28" s="624"/>
      <c r="CW28" s="624"/>
      <c r="CX28" s="624"/>
      <c r="CY28" s="625"/>
      <c r="CZ28" s="657">
        <v>15.6</v>
      </c>
      <c r="DA28" s="658"/>
      <c r="DB28" s="658"/>
      <c r="DC28" s="659"/>
      <c r="DD28" s="632">
        <v>975955</v>
      </c>
      <c r="DE28" s="624"/>
      <c r="DF28" s="624"/>
      <c r="DG28" s="624"/>
      <c r="DH28" s="624"/>
      <c r="DI28" s="624"/>
      <c r="DJ28" s="624"/>
      <c r="DK28" s="625"/>
      <c r="DL28" s="632">
        <v>621730</v>
      </c>
      <c r="DM28" s="624"/>
      <c r="DN28" s="624"/>
      <c r="DO28" s="624"/>
      <c r="DP28" s="624"/>
      <c r="DQ28" s="624"/>
      <c r="DR28" s="624"/>
      <c r="DS28" s="624"/>
      <c r="DT28" s="624"/>
      <c r="DU28" s="624"/>
      <c r="DV28" s="625"/>
      <c r="DW28" s="628">
        <v>19.600000000000001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50859</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991058</v>
      </c>
      <c r="CS29" s="655"/>
      <c r="CT29" s="655"/>
      <c r="CU29" s="655"/>
      <c r="CV29" s="655"/>
      <c r="CW29" s="655"/>
      <c r="CX29" s="655"/>
      <c r="CY29" s="656"/>
      <c r="CZ29" s="657">
        <v>15.6</v>
      </c>
      <c r="DA29" s="658"/>
      <c r="DB29" s="658"/>
      <c r="DC29" s="659"/>
      <c r="DD29" s="632">
        <v>975730</v>
      </c>
      <c r="DE29" s="655"/>
      <c r="DF29" s="655"/>
      <c r="DG29" s="655"/>
      <c r="DH29" s="655"/>
      <c r="DI29" s="655"/>
      <c r="DJ29" s="655"/>
      <c r="DK29" s="656"/>
      <c r="DL29" s="632">
        <v>621505</v>
      </c>
      <c r="DM29" s="655"/>
      <c r="DN29" s="655"/>
      <c r="DO29" s="655"/>
      <c r="DP29" s="655"/>
      <c r="DQ29" s="655"/>
      <c r="DR29" s="655"/>
      <c r="DS29" s="655"/>
      <c r="DT29" s="655"/>
      <c r="DU29" s="655"/>
      <c r="DV29" s="656"/>
      <c r="DW29" s="628">
        <v>19.600000000000001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509439</v>
      </c>
      <c r="S30" s="624"/>
      <c r="T30" s="624"/>
      <c r="U30" s="624"/>
      <c r="V30" s="624"/>
      <c r="W30" s="624"/>
      <c r="X30" s="624"/>
      <c r="Y30" s="625"/>
      <c r="Z30" s="626">
        <v>7.6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91.7</v>
      </c>
      <c r="BN30" s="682"/>
      <c r="BO30" s="682"/>
      <c r="BP30" s="682"/>
      <c r="BQ30" s="683"/>
      <c r="BR30" s="681">
        <v>97.8</v>
      </c>
      <c r="BS30" s="682"/>
      <c r="BT30" s="682"/>
      <c r="BU30" s="682"/>
      <c r="BV30" s="682"/>
      <c r="BW30" s="682"/>
      <c r="BX30" s="618">
        <v>91.1</v>
      </c>
      <c r="BY30" s="682"/>
      <c r="BZ30" s="682"/>
      <c r="CA30" s="682"/>
      <c r="CB30" s="683"/>
      <c r="CD30" s="686"/>
      <c r="CE30" s="687"/>
      <c r="CF30" s="637" t="s">
        <v>290</v>
      </c>
      <c r="CG30" s="638"/>
      <c r="CH30" s="638"/>
      <c r="CI30" s="638"/>
      <c r="CJ30" s="638"/>
      <c r="CK30" s="638"/>
      <c r="CL30" s="638"/>
      <c r="CM30" s="638"/>
      <c r="CN30" s="638"/>
      <c r="CO30" s="638"/>
      <c r="CP30" s="638"/>
      <c r="CQ30" s="639"/>
      <c r="CR30" s="623">
        <v>923441</v>
      </c>
      <c r="CS30" s="624"/>
      <c r="CT30" s="624"/>
      <c r="CU30" s="624"/>
      <c r="CV30" s="624"/>
      <c r="CW30" s="624"/>
      <c r="CX30" s="624"/>
      <c r="CY30" s="625"/>
      <c r="CZ30" s="657">
        <v>14.6</v>
      </c>
      <c r="DA30" s="658"/>
      <c r="DB30" s="658"/>
      <c r="DC30" s="659"/>
      <c r="DD30" s="632">
        <v>908113</v>
      </c>
      <c r="DE30" s="624"/>
      <c r="DF30" s="624"/>
      <c r="DG30" s="624"/>
      <c r="DH30" s="624"/>
      <c r="DI30" s="624"/>
      <c r="DJ30" s="624"/>
      <c r="DK30" s="625"/>
      <c r="DL30" s="632">
        <v>561933</v>
      </c>
      <c r="DM30" s="624"/>
      <c r="DN30" s="624"/>
      <c r="DO30" s="624"/>
      <c r="DP30" s="624"/>
      <c r="DQ30" s="624"/>
      <c r="DR30" s="624"/>
      <c r="DS30" s="624"/>
      <c r="DT30" s="624"/>
      <c r="DU30" s="624"/>
      <c r="DV30" s="625"/>
      <c r="DW30" s="628">
        <v>17.7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413706</v>
      </c>
      <c r="S31" s="624"/>
      <c r="T31" s="624"/>
      <c r="U31" s="624"/>
      <c r="V31" s="624"/>
      <c r="W31" s="624"/>
      <c r="X31" s="624"/>
      <c r="Y31" s="625"/>
      <c r="Z31" s="626">
        <v>6.2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98.1</v>
      </c>
      <c r="BH31" s="655"/>
      <c r="BI31" s="655"/>
      <c r="BJ31" s="655"/>
      <c r="BK31" s="655"/>
      <c r="BL31" s="655"/>
      <c r="BM31" s="629">
        <v>92.6</v>
      </c>
      <c r="BN31" s="679"/>
      <c r="BO31" s="679"/>
      <c r="BP31" s="679"/>
      <c r="BQ31" s="680"/>
      <c r="BR31" s="678">
        <v>97.1</v>
      </c>
      <c r="BS31" s="655"/>
      <c r="BT31" s="655"/>
      <c r="BU31" s="655"/>
      <c r="BV31" s="655"/>
      <c r="BW31" s="655"/>
      <c r="BX31" s="629">
        <v>92.2</v>
      </c>
      <c r="BY31" s="679"/>
      <c r="BZ31" s="679"/>
      <c r="CA31" s="679"/>
      <c r="CB31" s="680"/>
      <c r="CD31" s="686"/>
      <c r="CE31" s="687"/>
      <c r="CF31" s="637" t="s">
        <v>294</v>
      </c>
      <c r="CG31" s="638"/>
      <c r="CH31" s="638"/>
      <c r="CI31" s="638"/>
      <c r="CJ31" s="638"/>
      <c r="CK31" s="638"/>
      <c r="CL31" s="638"/>
      <c r="CM31" s="638"/>
      <c r="CN31" s="638"/>
      <c r="CO31" s="638"/>
      <c r="CP31" s="638"/>
      <c r="CQ31" s="639"/>
      <c r="CR31" s="623">
        <v>67617</v>
      </c>
      <c r="CS31" s="655"/>
      <c r="CT31" s="655"/>
      <c r="CU31" s="655"/>
      <c r="CV31" s="655"/>
      <c r="CW31" s="655"/>
      <c r="CX31" s="655"/>
      <c r="CY31" s="656"/>
      <c r="CZ31" s="657">
        <v>1.1000000000000001</v>
      </c>
      <c r="DA31" s="658"/>
      <c r="DB31" s="658"/>
      <c r="DC31" s="659"/>
      <c r="DD31" s="632">
        <v>67617</v>
      </c>
      <c r="DE31" s="655"/>
      <c r="DF31" s="655"/>
      <c r="DG31" s="655"/>
      <c r="DH31" s="655"/>
      <c r="DI31" s="655"/>
      <c r="DJ31" s="655"/>
      <c r="DK31" s="656"/>
      <c r="DL31" s="632">
        <v>59572</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119257</v>
      </c>
      <c r="S32" s="624"/>
      <c r="T32" s="624"/>
      <c r="U32" s="624"/>
      <c r="V32" s="624"/>
      <c r="W32" s="624"/>
      <c r="X32" s="624"/>
      <c r="Y32" s="625"/>
      <c r="Z32" s="626">
        <v>1.8</v>
      </c>
      <c r="AA32" s="626"/>
      <c r="AB32" s="626"/>
      <c r="AC32" s="626"/>
      <c r="AD32" s="627">
        <v>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96.2</v>
      </c>
      <c r="BH32" s="691"/>
      <c r="BI32" s="691"/>
      <c r="BJ32" s="691"/>
      <c r="BK32" s="691"/>
      <c r="BL32" s="691"/>
      <c r="BM32" s="692">
        <v>80.900000000000006</v>
      </c>
      <c r="BN32" s="691"/>
      <c r="BO32" s="691"/>
      <c r="BP32" s="691"/>
      <c r="BQ32" s="693"/>
      <c r="BR32" s="690">
        <v>94.9</v>
      </c>
      <c r="BS32" s="691"/>
      <c r="BT32" s="691"/>
      <c r="BU32" s="691"/>
      <c r="BV32" s="691"/>
      <c r="BW32" s="691"/>
      <c r="BX32" s="692">
        <v>79.7</v>
      </c>
      <c r="BY32" s="691"/>
      <c r="BZ32" s="691"/>
      <c r="CA32" s="691"/>
      <c r="CB32" s="693"/>
      <c r="CD32" s="688"/>
      <c r="CE32" s="689"/>
      <c r="CF32" s="637" t="s">
        <v>297</v>
      </c>
      <c r="CG32" s="638"/>
      <c r="CH32" s="638"/>
      <c r="CI32" s="638"/>
      <c r="CJ32" s="638"/>
      <c r="CK32" s="638"/>
      <c r="CL32" s="638"/>
      <c r="CM32" s="638"/>
      <c r="CN32" s="638"/>
      <c r="CO32" s="638"/>
      <c r="CP32" s="638"/>
      <c r="CQ32" s="639"/>
      <c r="CR32" s="623">
        <v>225</v>
      </c>
      <c r="CS32" s="624"/>
      <c r="CT32" s="624"/>
      <c r="CU32" s="624"/>
      <c r="CV32" s="624"/>
      <c r="CW32" s="624"/>
      <c r="CX32" s="624"/>
      <c r="CY32" s="625"/>
      <c r="CZ32" s="657">
        <v>0</v>
      </c>
      <c r="DA32" s="658"/>
      <c r="DB32" s="658"/>
      <c r="DC32" s="659"/>
      <c r="DD32" s="632">
        <v>225</v>
      </c>
      <c r="DE32" s="624"/>
      <c r="DF32" s="624"/>
      <c r="DG32" s="624"/>
      <c r="DH32" s="624"/>
      <c r="DI32" s="624"/>
      <c r="DJ32" s="624"/>
      <c r="DK32" s="625"/>
      <c r="DL32" s="632">
        <v>225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406654</v>
      </c>
      <c r="S33" s="624"/>
      <c r="T33" s="624"/>
      <c r="U33" s="624"/>
      <c r="V33" s="624"/>
      <c r="W33" s="624"/>
      <c r="X33" s="624"/>
      <c r="Y33" s="625"/>
      <c r="Z33" s="626">
        <v>6.1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2457055</v>
      </c>
      <c r="CS33" s="655"/>
      <c r="CT33" s="655"/>
      <c r="CU33" s="655"/>
      <c r="CV33" s="655"/>
      <c r="CW33" s="655"/>
      <c r="CX33" s="655"/>
      <c r="CY33" s="656"/>
      <c r="CZ33" s="657">
        <v>38.799999999999997</v>
      </c>
      <c r="DA33" s="658"/>
      <c r="DB33" s="658"/>
      <c r="DC33" s="659"/>
      <c r="DD33" s="632">
        <v>1307767</v>
      </c>
      <c r="DE33" s="655"/>
      <c r="DF33" s="655"/>
      <c r="DG33" s="655"/>
      <c r="DH33" s="655"/>
      <c r="DI33" s="655"/>
      <c r="DJ33" s="655"/>
      <c r="DK33" s="656"/>
      <c r="DL33" s="632">
        <v>982449</v>
      </c>
      <c r="DM33" s="655"/>
      <c r="DN33" s="655"/>
      <c r="DO33" s="655"/>
      <c r="DP33" s="655"/>
      <c r="DQ33" s="655"/>
      <c r="DR33" s="655"/>
      <c r="DS33" s="655"/>
      <c r="DT33" s="655"/>
      <c r="DU33" s="655"/>
      <c r="DV33" s="656"/>
      <c r="DW33" s="628">
        <v>31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818287</v>
      </c>
      <c r="CS34" s="624"/>
      <c r="CT34" s="624"/>
      <c r="CU34" s="624"/>
      <c r="CV34" s="624"/>
      <c r="CW34" s="624"/>
      <c r="CX34" s="624"/>
      <c r="CY34" s="625"/>
      <c r="CZ34" s="657">
        <v>12.9</v>
      </c>
      <c r="DA34" s="658"/>
      <c r="DB34" s="658"/>
      <c r="DC34" s="659"/>
      <c r="DD34" s="632">
        <v>491767</v>
      </c>
      <c r="DE34" s="624"/>
      <c r="DF34" s="624"/>
      <c r="DG34" s="624"/>
      <c r="DH34" s="624"/>
      <c r="DI34" s="624"/>
      <c r="DJ34" s="624"/>
      <c r="DK34" s="625"/>
      <c r="DL34" s="632">
        <v>315786</v>
      </c>
      <c r="DM34" s="624"/>
      <c r="DN34" s="624"/>
      <c r="DO34" s="624"/>
      <c r="DP34" s="624"/>
      <c r="DQ34" s="624"/>
      <c r="DR34" s="624"/>
      <c r="DS34" s="624"/>
      <c r="DT34" s="624"/>
      <c r="DU34" s="624"/>
      <c r="DV34" s="625"/>
      <c r="DW34" s="628">
        <v>10</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154354</v>
      </c>
      <c r="S35" s="624"/>
      <c r="T35" s="624"/>
      <c r="U35" s="624"/>
      <c r="V35" s="624"/>
      <c r="W35" s="624"/>
      <c r="X35" s="624"/>
      <c r="Y35" s="625"/>
      <c r="Z35" s="626">
        <v>2.2999999999999998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380705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56656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49100</v>
      </c>
      <c r="CS35" s="655"/>
      <c r="CT35" s="655"/>
      <c r="CU35" s="655"/>
      <c r="CV35" s="655"/>
      <c r="CW35" s="655"/>
      <c r="CX35" s="655"/>
      <c r="CY35" s="656"/>
      <c r="CZ35" s="657">
        <v>0.8</v>
      </c>
      <c r="DA35" s="658"/>
      <c r="DB35" s="658"/>
      <c r="DC35" s="659"/>
      <c r="DD35" s="632">
        <v>43062</v>
      </c>
      <c r="DE35" s="655"/>
      <c r="DF35" s="655"/>
      <c r="DG35" s="655"/>
      <c r="DH35" s="655"/>
      <c r="DI35" s="655"/>
      <c r="DJ35" s="655"/>
      <c r="DK35" s="656"/>
      <c r="DL35" s="632">
        <v>23104</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6699275</v>
      </c>
      <c r="S36" s="696"/>
      <c r="T36" s="696"/>
      <c r="U36" s="696"/>
      <c r="V36" s="696"/>
      <c r="W36" s="696"/>
      <c r="X36" s="696"/>
      <c r="Y36" s="697"/>
      <c r="Z36" s="698">
        <v>100</v>
      </c>
      <c r="AA36" s="698"/>
      <c r="AB36" s="698"/>
      <c r="AC36" s="698"/>
      <c r="AD36" s="699">
        <v>3017685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52528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15143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717522</v>
      </c>
      <c r="CS36" s="624"/>
      <c r="CT36" s="624"/>
      <c r="CU36" s="624"/>
      <c r="CV36" s="624"/>
      <c r="CW36" s="624"/>
      <c r="CX36" s="624"/>
      <c r="CY36" s="625"/>
      <c r="CZ36" s="657">
        <v>11.3</v>
      </c>
      <c r="DA36" s="658"/>
      <c r="DB36" s="658"/>
      <c r="DC36" s="659"/>
      <c r="DD36" s="632">
        <v>484830</v>
      </c>
      <c r="DE36" s="624"/>
      <c r="DF36" s="624"/>
      <c r="DG36" s="624"/>
      <c r="DH36" s="624"/>
      <c r="DI36" s="624"/>
      <c r="DJ36" s="624"/>
      <c r="DK36" s="625"/>
      <c r="DL36" s="632">
        <v>432322</v>
      </c>
      <c r="DM36" s="624"/>
      <c r="DN36" s="624"/>
      <c r="DO36" s="624"/>
      <c r="DP36" s="624"/>
      <c r="DQ36" s="624"/>
      <c r="DR36" s="624"/>
      <c r="DS36" s="624"/>
      <c r="DT36" s="624"/>
      <c r="DU36" s="624"/>
      <c r="DV36" s="625"/>
      <c r="DW36" s="628">
        <v>13.6</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1059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383033</v>
      </c>
      <c r="CS37" s="655"/>
      <c r="CT37" s="655"/>
      <c r="CU37" s="655"/>
      <c r="CV37" s="655"/>
      <c r="CW37" s="655"/>
      <c r="CX37" s="655"/>
      <c r="CY37" s="656"/>
      <c r="CZ37" s="657">
        <v>6</v>
      </c>
      <c r="DA37" s="658"/>
      <c r="DB37" s="658"/>
      <c r="DC37" s="659"/>
      <c r="DD37" s="632">
        <v>335829</v>
      </c>
      <c r="DE37" s="655"/>
      <c r="DF37" s="655"/>
      <c r="DG37" s="655"/>
      <c r="DH37" s="655"/>
      <c r="DI37" s="655"/>
      <c r="DJ37" s="655"/>
      <c r="DK37" s="656"/>
      <c r="DL37" s="632">
        <v>323106</v>
      </c>
      <c r="DM37" s="655"/>
      <c r="DN37" s="655"/>
      <c r="DO37" s="655"/>
      <c r="DP37" s="655"/>
      <c r="DQ37" s="655"/>
      <c r="DR37" s="655"/>
      <c r="DS37" s="655"/>
      <c r="DT37" s="655"/>
      <c r="DU37" s="655"/>
      <c r="DV37" s="656"/>
      <c r="DW37" s="628">
        <v>10.199999999999999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1678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380705</v>
      </c>
      <c r="CS38" s="624"/>
      <c r="CT38" s="624"/>
      <c r="CU38" s="624"/>
      <c r="CV38" s="624"/>
      <c r="CW38" s="624"/>
      <c r="CX38" s="624"/>
      <c r="CY38" s="625"/>
      <c r="CZ38" s="657">
        <v>6</v>
      </c>
      <c r="DA38" s="658"/>
      <c r="DB38" s="658"/>
      <c r="DC38" s="659"/>
      <c r="DD38" s="632">
        <v>288107</v>
      </c>
      <c r="DE38" s="624"/>
      <c r="DF38" s="624"/>
      <c r="DG38" s="624"/>
      <c r="DH38" s="624"/>
      <c r="DI38" s="624"/>
      <c r="DJ38" s="624"/>
      <c r="DK38" s="625"/>
      <c r="DL38" s="632">
        <v>211237</v>
      </c>
      <c r="DM38" s="624"/>
      <c r="DN38" s="624"/>
      <c r="DO38" s="624"/>
      <c r="DP38" s="624"/>
      <c r="DQ38" s="624"/>
      <c r="DR38" s="624"/>
      <c r="DS38" s="624"/>
      <c r="DT38" s="624"/>
      <c r="DU38" s="624"/>
      <c r="DV38" s="625"/>
      <c r="DW38" s="628">
        <v>6.7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491441</v>
      </c>
      <c r="CS39" s="655"/>
      <c r="CT39" s="655"/>
      <c r="CU39" s="655"/>
      <c r="CV39" s="655"/>
      <c r="CW39" s="655"/>
      <c r="CX39" s="655"/>
      <c r="CY39" s="656"/>
      <c r="CZ39" s="657">
        <v>7.8</v>
      </c>
      <c r="DA39" s="658"/>
      <c r="DB39" s="658"/>
      <c r="DC39" s="659"/>
      <c r="DD39" s="632">
        <v>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106027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185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222150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1737831</v>
      </c>
      <c r="CS42" s="624"/>
      <c r="CT42" s="624"/>
      <c r="CU42" s="624"/>
      <c r="CV42" s="624"/>
      <c r="CW42" s="624"/>
      <c r="CX42" s="624"/>
      <c r="CY42" s="625"/>
      <c r="CZ42" s="657">
        <v>27.4</v>
      </c>
      <c r="DA42" s="706"/>
      <c r="DB42" s="706"/>
      <c r="DC42" s="707"/>
      <c r="DD42" s="632">
        <v>189480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1688670</v>
      </c>
      <c r="CS44" s="624"/>
      <c r="CT44" s="624"/>
      <c r="CU44" s="624"/>
      <c r="CV44" s="624"/>
      <c r="CW44" s="624"/>
      <c r="CX44" s="624"/>
      <c r="CY44" s="625"/>
      <c r="CZ44" s="657">
        <v>26.7</v>
      </c>
      <c r="DA44" s="706"/>
      <c r="DB44" s="706"/>
      <c r="DC44" s="707"/>
      <c r="DD44" s="632">
        <v>189480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1616350</v>
      </c>
      <c r="CS45" s="655"/>
      <c r="CT45" s="655"/>
      <c r="CU45" s="655"/>
      <c r="CV45" s="655"/>
      <c r="CW45" s="655"/>
      <c r="CX45" s="655"/>
      <c r="CY45" s="656"/>
      <c r="CZ45" s="657">
        <v>25.5</v>
      </c>
      <c r="DA45" s="658"/>
      <c r="DB45" s="658"/>
      <c r="DC45" s="659"/>
      <c r="DD45" s="632">
        <v>159379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72320</v>
      </c>
      <c r="CS46" s="624"/>
      <c r="CT46" s="624"/>
      <c r="CU46" s="624"/>
      <c r="CV46" s="624"/>
      <c r="CW46" s="624"/>
      <c r="CX46" s="624"/>
      <c r="CY46" s="625"/>
      <c r="CZ46" s="657">
        <v>1.1000000000000001</v>
      </c>
      <c r="DA46" s="706"/>
      <c r="DB46" s="706"/>
      <c r="DC46" s="707"/>
      <c r="DD46" s="632">
        <v>30101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49161</v>
      </c>
      <c r="CS47" s="655"/>
      <c r="CT47" s="655"/>
      <c r="CU47" s="655"/>
      <c r="CV47" s="655"/>
      <c r="CW47" s="655"/>
      <c r="CX47" s="655"/>
      <c r="CY47" s="656"/>
      <c r="CZ47" s="657">
        <v>0.8</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6334259</v>
      </c>
      <c r="CS49" s="691"/>
      <c r="CT49" s="691"/>
      <c r="CU49" s="691"/>
      <c r="CV49" s="691"/>
      <c r="CW49" s="691"/>
      <c r="CX49" s="691"/>
      <c r="CY49" s="718"/>
      <c r="CZ49" s="719">
        <v>100</v>
      </c>
      <c r="DA49" s="720"/>
      <c r="DB49" s="720"/>
      <c r="DC49" s="721"/>
      <c r="DD49" s="722">
        <v>3362614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6699</v>
      </c>
      <c r="R7" s="753"/>
      <c r="S7" s="753"/>
      <c r="T7" s="753"/>
      <c r="U7" s="753"/>
      <c r="V7" s="753">
        <v>6334</v>
      </c>
      <c r="W7" s="753"/>
      <c r="X7" s="753"/>
      <c r="Y7" s="753"/>
      <c r="Z7" s="753"/>
      <c r="AA7" s="753">
        <v>365</v>
      </c>
      <c r="AB7" s="753"/>
      <c r="AC7" s="753"/>
      <c r="AD7" s="753"/>
      <c r="AE7" s="754"/>
      <c r="AF7" s="755">
        <v>312</v>
      </c>
      <c r="AG7" s="756"/>
      <c r="AH7" s="756"/>
      <c r="AI7" s="756"/>
      <c r="AJ7" s="757"/>
      <c r="AK7" s="792">
        <v>0</v>
      </c>
      <c r="AL7" s="793"/>
      <c r="AM7" s="793"/>
      <c r="AN7" s="793"/>
      <c r="AO7" s="793"/>
      <c r="AP7" s="793">
        <v>413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3</v>
      </c>
      <c r="CI7" s="790"/>
      <c r="CJ7" s="790"/>
      <c r="CK7" s="790"/>
      <c r="CL7" s="791"/>
      <c r="CM7" s="789">
        <v>27</v>
      </c>
      <c r="CN7" s="790"/>
      <c r="CO7" s="790"/>
      <c r="CP7" s="790"/>
      <c r="CQ7" s="791"/>
      <c r="CR7" s="789">
        <v>25</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530</v>
      </c>
      <c r="BT8" s="787"/>
      <c r="BU8" s="787"/>
      <c r="BV8" s="787"/>
      <c r="BW8" s="787"/>
      <c r="BX8" s="787"/>
      <c r="BY8" s="787"/>
      <c r="BZ8" s="787"/>
      <c r="CA8" s="787"/>
      <c r="CB8" s="787"/>
      <c r="CC8" s="787"/>
      <c r="CD8" s="787"/>
      <c r="CE8" s="787"/>
      <c r="CF8" s="787"/>
      <c r="CG8" s="788"/>
      <c r="CH8" s="799">
        <v>1</v>
      </c>
      <c r="CI8" s="800"/>
      <c r="CJ8" s="800"/>
      <c r="CK8" s="800"/>
      <c r="CL8" s="801"/>
      <c r="CM8" s="799">
        <v>-1</v>
      </c>
      <c r="CN8" s="800"/>
      <c r="CO8" s="800"/>
      <c r="CP8" s="800"/>
      <c r="CQ8" s="801"/>
      <c r="CR8" s="799">
        <v>1</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f>SUM(Q7:Q22)</f>
        <v>6699</v>
      </c>
      <c r="R23" s="812"/>
      <c r="S23" s="812"/>
      <c r="T23" s="812"/>
      <c r="U23" s="812"/>
      <c r="V23" s="812">
        <f>SUM(V7:V22)</f>
        <v>6334</v>
      </c>
      <c r="W23" s="812"/>
      <c r="X23" s="812"/>
      <c r="Y23" s="812"/>
      <c r="Z23" s="812"/>
      <c r="AA23" s="812">
        <f>SUM(AA7:AA22)</f>
        <v>365</v>
      </c>
      <c r="AB23" s="812"/>
      <c r="AC23" s="812"/>
      <c r="AD23" s="812"/>
      <c r="AE23" s="813"/>
      <c r="AF23" s="814">
        <v>312</v>
      </c>
      <c r="AG23" s="812"/>
      <c r="AH23" s="812"/>
      <c r="AI23" s="812"/>
      <c r="AJ23" s="815"/>
      <c r="AK23" s="816"/>
      <c r="AL23" s="817"/>
      <c r="AM23" s="817"/>
      <c r="AN23" s="817"/>
      <c r="AO23" s="817"/>
      <c r="AP23" s="812">
        <f>SUM(AP7:AP22)</f>
        <v>413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1019</v>
      </c>
      <c r="R28" s="841"/>
      <c r="S28" s="841"/>
      <c r="T28" s="841"/>
      <c r="U28" s="841"/>
      <c r="V28" s="841">
        <v>968</v>
      </c>
      <c r="W28" s="841"/>
      <c r="X28" s="841"/>
      <c r="Y28" s="841"/>
      <c r="Z28" s="841"/>
      <c r="AA28" s="841">
        <v>51</v>
      </c>
      <c r="AB28" s="841"/>
      <c r="AC28" s="841"/>
      <c r="AD28" s="841"/>
      <c r="AE28" s="842"/>
      <c r="AF28" s="843">
        <v>57</v>
      </c>
      <c r="AG28" s="841"/>
      <c r="AH28" s="841"/>
      <c r="AI28" s="841"/>
      <c r="AJ28" s="844"/>
      <c r="AK28" s="845">
        <v>101</v>
      </c>
      <c r="AL28" s="836"/>
      <c r="AM28" s="836"/>
      <c r="AN28" s="836"/>
      <c r="AO28" s="836"/>
      <c r="AP28" s="836">
        <v>0</v>
      </c>
      <c r="AQ28" s="836"/>
      <c r="AR28" s="836"/>
      <c r="AS28" s="836"/>
      <c r="AT28" s="836"/>
      <c r="AU28" s="836">
        <v>25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53</v>
      </c>
      <c r="R29" s="777"/>
      <c r="S29" s="777"/>
      <c r="T29" s="777"/>
      <c r="U29" s="777"/>
      <c r="V29" s="777">
        <v>50</v>
      </c>
      <c r="W29" s="777"/>
      <c r="X29" s="777"/>
      <c r="Y29" s="777"/>
      <c r="Z29" s="777"/>
      <c r="AA29" s="777">
        <v>3</v>
      </c>
      <c r="AB29" s="777"/>
      <c r="AC29" s="777"/>
      <c r="AD29" s="777"/>
      <c r="AE29" s="778"/>
      <c r="AF29" s="779">
        <v>2</v>
      </c>
      <c r="AG29" s="780"/>
      <c r="AH29" s="780"/>
      <c r="AI29" s="780"/>
      <c r="AJ29" s="781"/>
      <c r="AK29" s="848">
        <v>26</v>
      </c>
      <c r="AL29" s="849"/>
      <c r="AM29" s="849"/>
      <c r="AN29" s="849"/>
      <c r="AO29" s="849"/>
      <c r="AP29" s="849">
        <v>0</v>
      </c>
      <c r="AQ29" s="849"/>
      <c r="AR29" s="849"/>
      <c r="AS29" s="849"/>
      <c r="AT29" s="849"/>
      <c r="AU29" s="849">
        <v>24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397</v>
      </c>
      <c r="R30" s="777"/>
      <c r="S30" s="777"/>
      <c r="T30" s="777"/>
      <c r="U30" s="777"/>
      <c r="V30" s="777">
        <v>375</v>
      </c>
      <c r="W30" s="777"/>
      <c r="X30" s="777"/>
      <c r="Y30" s="777"/>
      <c r="Z30" s="777"/>
      <c r="AA30" s="777">
        <v>22</v>
      </c>
      <c r="AB30" s="777"/>
      <c r="AC30" s="777"/>
      <c r="AD30" s="777"/>
      <c r="AE30" s="778"/>
      <c r="AF30" s="779">
        <v>20</v>
      </c>
      <c r="AG30" s="780"/>
      <c r="AH30" s="780"/>
      <c r="AI30" s="780"/>
      <c r="AJ30" s="781"/>
      <c r="AK30" s="848">
        <v>52</v>
      </c>
      <c r="AL30" s="849"/>
      <c r="AM30" s="849"/>
      <c r="AN30" s="849"/>
      <c r="AO30" s="849"/>
      <c r="AP30" s="849">
        <v>86</v>
      </c>
      <c r="AQ30" s="849"/>
      <c r="AR30" s="849"/>
      <c r="AS30" s="849"/>
      <c r="AT30" s="849"/>
      <c r="AU30" s="849">
        <v>62</v>
      </c>
      <c r="AV30" s="849"/>
      <c r="AW30" s="849"/>
      <c r="AX30" s="849"/>
      <c r="AY30" s="849"/>
      <c r="AZ30" s="850"/>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79</v>
      </c>
      <c r="AG63" s="860"/>
      <c r="AH63" s="860"/>
      <c r="AI63" s="860"/>
      <c r="AJ63" s="861"/>
      <c r="AK63" s="862"/>
      <c r="AL63" s="857"/>
      <c r="AM63" s="857"/>
      <c r="AN63" s="857"/>
      <c r="AO63" s="857"/>
      <c r="AP63" s="860">
        <f>SUM(AP28:AP62)</f>
        <v>86</v>
      </c>
      <c r="AQ63" s="860"/>
      <c r="AR63" s="860"/>
      <c r="AS63" s="860"/>
      <c r="AT63" s="860"/>
      <c r="AU63" s="860">
        <f>SUM(AU28:AU62)</f>
        <v>111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526</v>
      </c>
      <c r="C68" s="888"/>
      <c r="D68" s="888"/>
      <c r="E68" s="888"/>
      <c r="F68" s="888"/>
      <c r="G68" s="888"/>
      <c r="H68" s="888"/>
      <c r="I68" s="888"/>
      <c r="J68" s="888"/>
      <c r="K68" s="888"/>
      <c r="L68" s="888"/>
      <c r="M68" s="888"/>
      <c r="N68" s="888"/>
      <c r="O68" s="888"/>
      <c r="P68" s="889"/>
      <c r="Q68" s="890">
        <v>1824</v>
      </c>
      <c r="R68" s="884"/>
      <c r="S68" s="884"/>
      <c r="T68" s="884"/>
      <c r="U68" s="884"/>
      <c r="V68" s="884">
        <v>1804</v>
      </c>
      <c r="W68" s="884"/>
      <c r="X68" s="884"/>
      <c r="Y68" s="884"/>
      <c r="Z68" s="884"/>
      <c r="AA68" s="884">
        <v>20</v>
      </c>
      <c r="AB68" s="884"/>
      <c r="AC68" s="884"/>
      <c r="AD68" s="884"/>
      <c r="AE68" s="884"/>
      <c r="AF68" s="884">
        <v>20</v>
      </c>
      <c r="AG68" s="884"/>
      <c r="AH68" s="884"/>
      <c r="AI68" s="884"/>
      <c r="AJ68" s="884"/>
      <c r="AK68" s="884">
        <v>0</v>
      </c>
      <c r="AL68" s="884"/>
      <c r="AM68" s="884"/>
      <c r="AN68" s="884"/>
      <c r="AO68" s="884"/>
      <c r="AP68" s="884">
        <v>814</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527</v>
      </c>
      <c r="C69" s="892"/>
      <c r="D69" s="892"/>
      <c r="E69" s="892"/>
      <c r="F69" s="892"/>
      <c r="G69" s="892"/>
      <c r="H69" s="892"/>
      <c r="I69" s="892"/>
      <c r="J69" s="892"/>
      <c r="K69" s="892"/>
      <c r="L69" s="892"/>
      <c r="M69" s="892"/>
      <c r="N69" s="892"/>
      <c r="O69" s="892"/>
      <c r="P69" s="893"/>
      <c r="Q69" s="894">
        <v>2587</v>
      </c>
      <c r="R69" s="849"/>
      <c r="S69" s="849"/>
      <c r="T69" s="849"/>
      <c r="U69" s="849"/>
      <c r="V69" s="849">
        <v>2567</v>
      </c>
      <c r="W69" s="849"/>
      <c r="X69" s="849"/>
      <c r="Y69" s="849"/>
      <c r="Z69" s="849"/>
      <c r="AA69" s="849">
        <v>20</v>
      </c>
      <c r="AB69" s="849"/>
      <c r="AC69" s="849"/>
      <c r="AD69" s="849"/>
      <c r="AE69" s="849"/>
      <c r="AF69" s="849">
        <v>20</v>
      </c>
      <c r="AG69" s="849"/>
      <c r="AH69" s="849"/>
      <c r="AI69" s="849"/>
      <c r="AJ69" s="849"/>
      <c r="AK69" s="849">
        <v>12</v>
      </c>
      <c r="AL69" s="849"/>
      <c r="AM69" s="849"/>
      <c r="AN69" s="849"/>
      <c r="AO69" s="849"/>
      <c r="AP69" s="849">
        <v>263</v>
      </c>
      <c r="AQ69" s="849"/>
      <c r="AR69" s="849"/>
      <c r="AS69" s="849"/>
      <c r="AT69" s="849"/>
      <c r="AU69" s="849">
        <v>16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528</v>
      </c>
      <c r="C70" s="892"/>
      <c r="D70" s="892"/>
      <c r="E70" s="892"/>
      <c r="F70" s="892"/>
      <c r="G70" s="892"/>
      <c r="H70" s="892"/>
      <c r="I70" s="892"/>
      <c r="J70" s="892"/>
      <c r="K70" s="892"/>
      <c r="L70" s="892"/>
      <c r="M70" s="892"/>
      <c r="N70" s="892"/>
      <c r="O70" s="892"/>
      <c r="P70" s="893"/>
      <c r="Q70" s="894">
        <v>190</v>
      </c>
      <c r="R70" s="849"/>
      <c r="S70" s="849"/>
      <c r="T70" s="849"/>
      <c r="U70" s="849"/>
      <c r="V70" s="849">
        <v>183</v>
      </c>
      <c r="W70" s="849"/>
      <c r="X70" s="849"/>
      <c r="Y70" s="849"/>
      <c r="Z70" s="849"/>
      <c r="AA70" s="849">
        <v>7</v>
      </c>
      <c r="AB70" s="849"/>
      <c r="AC70" s="849"/>
      <c r="AD70" s="849"/>
      <c r="AE70" s="849"/>
      <c r="AF70" s="849">
        <v>7</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529</v>
      </c>
      <c r="C71" s="892"/>
      <c r="D71" s="892"/>
      <c r="E71" s="892"/>
      <c r="F71" s="892"/>
      <c r="G71" s="892"/>
      <c r="H71" s="892"/>
      <c r="I71" s="892"/>
      <c r="J71" s="892"/>
      <c r="K71" s="892"/>
      <c r="L71" s="892"/>
      <c r="M71" s="892"/>
      <c r="N71" s="892"/>
      <c r="O71" s="892"/>
      <c r="P71" s="893"/>
      <c r="Q71" s="894">
        <v>9053</v>
      </c>
      <c r="R71" s="849"/>
      <c r="S71" s="849"/>
      <c r="T71" s="849"/>
      <c r="U71" s="849"/>
      <c r="V71" s="849">
        <v>8838</v>
      </c>
      <c r="W71" s="849"/>
      <c r="X71" s="849"/>
      <c r="Y71" s="849"/>
      <c r="Z71" s="849"/>
      <c r="AA71" s="849">
        <v>215</v>
      </c>
      <c r="AB71" s="849"/>
      <c r="AC71" s="849"/>
      <c r="AD71" s="849"/>
      <c r="AE71" s="849"/>
      <c r="AF71" s="849">
        <v>215</v>
      </c>
      <c r="AG71" s="849"/>
      <c r="AH71" s="849"/>
      <c r="AI71" s="849"/>
      <c r="AJ71" s="849"/>
      <c r="AK71" s="849">
        <v>12</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531</v>
      </c>
      <c r="C72" s="892"/>
      <c r="D72" s="892"/>
      <c r="E72" s="892"/>
      <c r="F72" s="892"/>
      <c r="G72" s="892"/>
      <c r="H72" s="892"/>
      <c r="I72" s="892"/>
      <c r="J72" s="892"/>
      <c r="K72" s="892"/>
      <c r="L72" s="892"/>
      <c r="M72" s="892"/>
      <c r="N72" s="892"/>
      <c r="O72" s="892"/>
      <c r="P72" s="893"/>
      <c r="Q72" s="894">
        <v>995</v>
      </c>
      <c r="R72" s="849"/>
      <c r="S72" s="849"/>
      <c r="T72" s="849"/>
      <c r="U72" s="849"/>
      <c r="V72" s="849">
        <v>970</v>
      </c>
      <c r="W72" s="849"/>
      <c r="X72" s="849"/>
      <c r="Y72" s="849"/>
      <c r="Z72" s="849"/>
      <c r="AA72" s="849">
        <v>25</v>
      </c>
      <c r="AB72" s="849"/>
      <c r="AC72" s="849"/>
      <c r="AD72" s="849"/>
      <c r="AE72" s="849"/>
      <c r="AF72" s="849">
        <v>25</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532</v>
      </c>
      <c r="C73" s="892"/>
      <c r="D73" s="892"/>
      <c r="E73" s="892"/>
      <c r="F73" s="892"/>
      <c r="G73" s="892"/>
      <c r="H73" s="892"/>
      <c r="I73" s="892"/>
      <c r="J73" s="892"/>
      <c r="K73" s="892"/>
      <c r="L73" s="892"/>
      <c r="M73" s="892"/>
      <c r="N73" s="892"/>
      <c r="O73" s="892"/>
      <c r="P73" s="893"/>
      <c r="Q73" s="894">
        <v>28394</v>
      </c>
      <c r="R73" s="849"/>
      <c r="S73" s="849"/>
      <c r="T73" s="849"/>
      <c r="U73" s="849"/>
      <c r="V73" s="849">
        <v>27681</v>
      </c>
      <c r="W73" s="849"/>
      <c r="X73" s="849"/>
      <c r="Y73" s="849"/>
      <c r="Z73" s="849"/>
      <c r="AA73" s="849">
        <v>713</v>
      </c>
      <c r="AB73" s="849"/>
      <c r="AC73" s="849"/>
      <c r="AD73" s="849"/>
      <c r="AE73" s="849"/>
      <c r="AF73" s="849">
        <v>713</v>
      </c>
      <c r="AG73" s="849"/>
      <c r="AH73" s="849"/>
      <c r="AI73" s="849"/>
      <c r="AJ73" s="849"/>
      <c r="AK73" s="849">
        <v>4021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533</v>
      </c>
      <c r="C74" s="892"/>
      <c r="D74" s="892"/>
      <c r="E74" s="892"/>
      <c r="F74" s="892"/>
      <c r="G74" s="892"/>
      <c r="H74" s="892"/>
      <c r="I74" s="892"/>
      <c r="J74" s="892"/>
      <c r="K74" s="892"/>
      <c r="L74" s="892"/>
      <c r="M74" s="892"/>
      <c r="N74" s="892"/>
      <c r="O74" s="892"/>
      <c r="P74" s="893"/>
      <c r="Q74" s="897">
        <v>269</v>
      </c>
      <c r="R74" s="898"/>
      <c r="S74" s="898"/>
      <c r="T74" s="898"/>
      <c r="U74" s="848"/>
      <c r="V74" s="899">
        <v>241</v>
      </c>
      <c r="W74" s="898"/>
      <c r="X74" s="898"/>
      <c r="Y74" s="898"/>
      <c r="Z74" s="848"/>
      <c r="AA74" s="899">
        <v>28</v>
      </c>
      <c r="AB74" s="898"/>
      <c r="AC74" s="898"/>
      <c r="AD74" s="898"/>
      <c r="AE74" s="848"/>
      <c r="AF74" s="899">
        <v>28</v>
      </c>
      <c r="AG74" s="898"/>
      <c r="AH74" s="898"/>
      <c r="AI74" s="898"/>
      <c r="AJ74" s="848"/>
      <c r="AK74" s="899">
        <v>0</v>
      </c>
      <c r="AL74" s="898"/>
      <c r="AM74" s="898"/>
      <c r="AN74" s="898"/>
      <c r="AO74" s="848"/>
      <c r="AP74" s="899">
        <v>0</v>
      </c>
      <c r="AQ74" s="898"/>
      <c r="AR74" s="898"/>
      <c r="AS74" s="898"/>
      <c r="AT74" s="848"/>
      <c r="AU74" s="899">
        <v>0</v>
      </c>
      <c r="AV74" s="898"/>
      <c r="AW74" s="898"/>
      <c r="AX74" s="89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534</v>
      </c>
      <c r="C75" s="892"/>
      <c r="D75" s="892"/>
      <c r="E75" s="892"/>
      <c r="F75" s="892"/>
      <c r="G75" s="892"/>
      <c r="H75" s="892"/>
      <c r="I75" s="892"/>
      <c r="J75" s="892"/>
      <c r="K75" s="892"/>
      <c r="L75" s="892"/>
      <c r="M75" s="892"/>
      <c r="N75" s="892"/>
      <c r="O75" s="892"/>
      <c r="P75" s="893"/>
      <c r="Q75" s="897">
        <v>141826</v>
      </c>
      <c r="R75" s="898"/>
      <c r="S75" s="898"/>
      <c r="T75" s="898"/>
      <c r="U75" s="848"/>
      <c r="V75" s="899">
        <v>135893</v>
      </c>
      <c r="W75" s="898"/>
      <c r="X75" s="898"/>
      <c r="Y75" s="898"/>
      <c r="Z75" s="848"/>
      <c r="AA75" s="899">
        <v>5934</v>
      </c>
      <c r="AB75" s="898"/>
      <c r="AC75" s="898"/>
      <c r="AD75" s="898"/>
      <c r="AE75" s="848"/>
      <c r="AF75" s="899">
        <v>5934</v>
      </c>
      <c r="AG75" s="898"/>
      <c r="AH75" s="898"/>
      <c r="AI75" s="898"/>
      <c r="AJ75" s="848"/>
      <c r="AK75" s="899">
        <v>1005</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535</v>
      </c>
      <c r="C76" s="892"/>
      <c r="D76" s="892"/>
      <c r="E76" s="892"/>
      <c r="F76" s="892"/>
      <c r="G76" s="892"/>
      <c r="H76" s="892"/>
      <c r="I76" s="892"/>
      <c r="J76" s="892"/>
      <c r="K76" s="892"/>
      <c r="L76" s="892"/>
      <c r="M76" s="892"/>
      <c r="N76" s="892"/>
      <c r="O76" s="892"/>
      <c r="P76" s="893"/>
      <c r="Q76" s="897">
        <v>18</v>
      </c>
      <c r="R76" s="898"/>
      <c r="S76" s="898"/>
      <c r="T76" s="898"/>
      <c r="U76" s="848"/>
      <c r="V76" s="899">
        <v>17</v>
      </c>
      <c r="W76" s="898"/>
      <c r="X76" s="898"/>
      <c r="Y76" s="898"/>
      <c r="Z76" s="848"/>
      <c r="AA76" s="899">
        <v>1</v>
      </c>
      <c r="AB76" s="898"/>
      <c r="AC76" s="898"/>
      <c r="AD76" s="898"/>
      <c r="AE76" s="848"/>
      <c r="AF76" s="899">
        <v>1</v>
      </c>
      <c r="AG76" s="898"/>
      <c r="AH76" s="898"/>
      <c r="AI76" s="898"/>
      <c r="AJ76" s="848"/>
      <c r="AK76" s="899">
        <v>5</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6963</v>
      </c>
      <c r="AG88" s="860"/>
      <c r="AH88" s="860"/>
      <c r="AI88" s="860"/>
      <c r="AJ88" s="860"/>
      <c r="AK88" s="857"/>
      <c r="AL88" s="857"/>
      <c r="AM88" s="857"/>
      <c r="AN88" s="857"/>
      <c r="AO88" s="857"/>
      <c r="AP88" s="860">
        <f t="shared" ref="AP88" si="0">SUM(AP68:AP87)</f>
        <v>1077</v>
      </c>
      <c r="AQ88" s="860"/>
      <c r="AR88" s="860"/>
      <c r="AS88" s="860"/>
      <c r="AT88" s="860"/>
      <c r="AU88" s="860">
        <f t="shared" ref="AU88" si="1">SUM(AU68:AU87)</f>
        <v>16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284</v>
      </c>
      <c r="AG109" s="913"/>
      <c r="AH109" s="913"/>
      <c r="AI109" s="913"/>
      <c r="AJ109" s="914"/>
      <c r="AK109" s="912" t="s">
        <v>283</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284</v>
      </c>
      <c r="BW109" s="913"/>
      <c r="BX109" s="913"/>
      <c r="BY109" s="913"/>
      <c r="BZ109" s="914"/>
      <c r="CA109" s="912" t="s">
        <v>283</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284</v>
      </c>
      <c r="DM109" s="913"/>
      <c r="DN109" s="913"/>
      <c r="DO109" s="913"/>
      <c r="DP109" s="914"/>
      <c r="DQ109" s="912" t="s">
        <v>283</v>
      </c>
      <c r="DR109" s="913"/>
      <c r="DS109" s="913"/>
      <c r="DT109" s="913"/>
      <c r="DU109" s="914"/>
      <c r="DV109" s="912" t="s">
        <v>394</v>
      </c>
      <c r="DW109" s="913"/>
      <c r="DX109" s="913"/>
      <c r="DY109" s="913"/>
      <c r="DZ109" s="915"/>
    </row>
    <row r="110" spans="1:131" s="197" customFormat="1" ht="26.25" customHeight="1" x14ac:dyDescent="0.15">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663983</v>
      </c>
      <c r="AB110" s="920"/>
      <c r="AC110" s="920"/>
      <c r="AD110" s="920"/>
      <c r="AE110" s="921"/>
      <c r="AF110" s="922">
        <v>632616</v>
      </c>
      <c r="AG110" s="920"/>
      <c r="AH110" s="920"/>
      <c r="AI110" s="920"/>
      <c r="AJ110" s="921"/>
      <c r="AK110" s="922">
        <v>598513</v>
      </c>
      <c r="AL110" s="920"/>
      <c r="AM110" s="920"/>
      <c r="AN110" s="920"/>
      <c r="AO110" s="921"/>
      <c r="AP110" s="923">
        <v>23.2</v>
      </c>
      <c r="AQ110" s="924"/>
      <c r="AR110" s="924"/>
      <c r="AS110" s="924"/>
      <c r="AT110" s="925"/>
      <c r="AU110" s="926" t="s">
        <v>60</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6163040</v>
      </c>
      <c r="BR110" s="957"/>
      <c r="BS110" s="957"/>
      <c r="BT110" s="957"/>
      <c r="BU110" s="957"/>
      <c r="BV110" s="957">
        <v>6103749</v>
      </c>
      <c r="BW110" s="957"/>
      <c r="BX110" s="957"/>
      <c r="BY110" s="957"/>
      <c r="BZ110" s="957"/>
      <c r="CA110" s="957">
        <v>5586962</v>
      </c>
      <c r="CB110" s="957"/>
      <c r="CC110" s="957"/>
      <c r="CD110" s="957"/>
      <c r="CE110" s="957"/>
      <c r="CF110" s="971">
        <v>216.9</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400</v>
      </c>
      <c r="AB111" s="964"/>
      <c r="AC111" s="964"/>
      <c r="AD111" s="964"/>
      <c r="AE111" s="965"/>
      <c r="AF111" s="966" t="s">
        <v>400</v>
      </c>
      <c r="AG111" s="964"/>
      <c r="AH111" s="964"/>
      <c r="AI111" s="964"/>
      <c r="AJ111" s="965"/>
      <c r="AK111" s="966" t="s">
        <v>400</v>
      </c>
      <c r="AL111" s="964"/>
      <c r="AM111" s="964"/>
      <c r="AN111" s="964"/>
      <c r="AO111" s="965"/>
      <c r="AP111" s="967" t="s">
        <v>400</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t="s">
        <v>403</v>
      </c>
      <c r="BR111" s="950"/>
      <c r="BS111" s="950"/>
      <c r="BT111" s="950"/>
      <c r="BU111" s="950"/>
      <c r="BV111" s="950" t="s">
        <v>403</v>
      </c>
      <c r="BW111" s="950"/>
      <c r="BX111" s="950"/>
      <c r="BY111" s="950"/>
      <c r="BZ111" s="950"/>
      <c r="CA111" s="950" t="s">
        <v>403</v>
      </c>
      <c r="CB111" s="950"/>
      <c r="CC111" s="950"/>
      <c r="CD111" s="950"/>
      <c r="CE111" s="950"/>
      <c r="CF111" s="944" t="s">
        <v>403</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388224</v>
      </c>
      <c r="BR112" s="950"/>
      <c r="BS112" s="950"/>
      <c r="BT112" s="950"/>
      <c r="BU112" s="950"/>
      <c r="BV112" s="950">
        <v>364568</v>
      </c>
      <c r="BW112" s="950"/>
      <c r="BX112" s="950"/>
      <c r="BY112" s="950"/>
      <c r="BZ112" s="950"/>
      <c r="CA112" s="950">
        <v>469396</v>
      </c>
      <c r="CB112" s="950"/>
      <c r="CC112" s="950"/>
      <c r="CD112" s="950"/>
      <c r="CE112" s="950"/>
      <c r="CF112" s="944">
        <v>18.2</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24119</v>
      </c>
      <c r="AB113" s="964"/>
      <c r="AC113" s="964"/>
      <c r="AD113" s="964"/>
      <c r="AE113" s="965"/>
      <c r="AF113" s="966">
        <v>23178</v>
      </c>
      <c r="AG113" s="964"/>
      <c r="AH113" s="964"/>
      <c r="AI113" s="964"/>
      <c r="AJ113" s="965"/>
      <c r="AK113" s="966">
        <v>22118</v>
      </c>
      <c r="AL113" s="964"/>
      <c r="AM113" s="964"/>
      <c r="AN113" s="964"/>
      <c r="AO113" s="965"/>
      <c r="AP113" s="967">
        <v>0.9</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268289</v>
      </c>
      <c r="BR113" s="950"/>
      <c r="BS113" s="950"/>
      <c r="BT113" s="950"/>
      <c r="BU113" s="950"/>
      <c r="BV113" s="950">
        <v>378151</v>
      </c>
      <c r="BW113" s="950"/>
      <c r="BX113" s="950"/>
      <c r="BY113" s="950"/>
      <c r="BZ113" s="950"/>
      <c r="CA113" s="950">
        <v>395168</v>
      </c>
      <c r="CB113" s="950"/>
      <c r="CC113" s="950"/>
      <c r="CD113" s="950"/>
      <c r="CE113" s="950"/>
      <c r="CF113" s="944">
        <v>15.3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33359</v>
      </c>
      <c r="AB114" s="989"/>
      <c r="AC114" s="989"/>
      <c r="AD114" s="989"/>
      <c r="AE114" s="990"/>
      <c r="AF114" s="991">
        <v>32819</v>
      </c>
      <c r="AG114" s="989"/>
      <c r="AH114" s="989"/>
      <c r="AI114" s="989"/>
      <c r="AJ114" s="990"/>
      <c r="AK114" s="991">
        <v>33070</v>
      </c>
      <c r="AL114" s="989"/>
      <c r="AM114" s="989"/>
      <c r="AN114" s="989"/>
      <c r="AO114" s="990"/>
      <c r="AP114" s="992">
        <v>1.3</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480754</v>
      </c>
      <c r="BR114" s="950"/>
      <c r="BS114" s="950"/>
      <c r="BT114" s="950"/>
      <c r="BU114" s="950"/>
      <c r="BV114" s="950">
        <v>302803</v>
      </c>
      <c r="BW114" s="950"/>
      <c r="BX114" s="950"/>
      <c r="BY114" s="950"/>
      <c r="BZ114" s="950"/>
      <c r="CA114" s="950">
        <v>263346</v>
      </c>
      <c r="CB114" s="950"/>
      <c r="CC114" s="950"/>
      <c r="CD114" s="950"/>
      <c r="CE114" s="950"/>
      <c r="CF114" s="944">
        <v>10.199999999999999</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403</v>
      </c>
      <c r="AB115" s="964"/>
      <c r="AC115" s="964"/>
      <c r="AD115" s="964"/>
      <c r="AE115" s="965"/>
      <c r="AF115" s="966" t="s">
        <v>403</v>
      </c>
      <c r="AG115" s="964"/>
      <c r="AH115" s="964"/>
      <c r="AI115" s="964"/>
      <c r="AJ115" s="965"/>
      <c r="AK115" s="966" t="s">
        <v>403</v>
      </c>
      <c r="AL115" s="964"/>
      <c r="AM115" s="964"/>
      <c r="AN115" s="964"/>
      <c r="AO115" s="965"/>
      <c r="AP115" s="967" t="s">
        <v>403</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t="s">
        <v>403</v>
      </c>
      <c r="BW115" s="950"/>
      <c r="BX115" s="950"/>
      <c r="BY115" s="950"/>
      <c r="BZ115" s="950"/>
      <c r="CA115" s="950" t="s">
        <v>403</v>
      </c>
      <c r="CB115" s="950"/>
      <c r="CC115" s="950"/>
      <c r="CD115" s="950"/>
      <c r="CE115" s="950"/>
      <c r="CF115" s="944" t="s">
        <v>403</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213</v>
      </c>
      <c r="AB116" s="989"/>
      <c r="AC116" s="989"/>
      <c r="AD116" s="989"/>
      <c r="AE116" s="990"/>
      <c r="AF116" s="991">
        <v>72</v>
      </c>
      <c r="AG116" s="989"/>
      <c r="AH116" s="989"/>
      <c r="AI116" s="989"/>
      <c r="AJ116" s="990"/>
      <c r="AK116" s="991">
        <v>225</v>
      </c>
      <c r="AL116" s="989"/>
      <c r="AM116" s="989"/>
      <c r="AN116" s="989"/>
      <c r="AO116" s="990"/>
      <c r="AP116" s="992">
        <v>0</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721674</v>
      </c>
      <c r="AB117" s="996"/>
      <c r="AC117" s="996"/>
      <c r="AD117" s="996"/>
      <c r="AE117" s="997"/>
      <c r="AF117" s="995">
        <v>688685</v>
      </c>
      <c r="AG117" s="996"/>
      <c r="AH117" s="996"/>
      <c r="AI117" s="996"/>
      <c r="AJ117" s="997"/>
      <c r="AK117" s="995">
        <v>653926</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284</v>
      </c>
      <c r="AG118" s="913"/>
      <c r="AH118" s="913"/>
      <c r="AI118" s="913"/>
      <c r="AJ118" s="914"/>
      <c r="AK118" s="912" t="s">
        <v>283</v>
      </c>
      <c r="AL118" s="913"/>
      <c r="AM118" s="913"/>
      <c r="AN118" s="913"/>
      <c r="AO118" s="914"/>
      <c r="AP118" s="1020" t="s">
        <v>394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424</v>
      </c>
      <c r="BP118" s="1024"/>
      <c r="BQ118" s="1015">
        <v>7300307</v>
      </c>
      <c r="BR118" s="1016"/>
      <c r="BS118" s="1016"/>
      <c r="BT118" s="1016"/>
      <c r="BU118" s="1016"/>
      <c r="BV118" s="1016">
        <v>7149271</v>
      </c>
      <c r="BW118" s="1016"/>
      <c r="BX118" s="1016"/>
      <c r="BY118" s="1016"/>
      <c r="BZ118" s="1016"/>
      <c r="CA118" s="1016">
        <v>6714872</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2079844</v>
      </c>
      <c r="BR119" s="957"/>
      <c r="BS119" s="957"/>
      <c r="BT119" s="957"/>
      <c r="BU119" s="957"/>
      <c r="BV119" s="957">
        <v>2028080</v>
      </c>
      <c r="BW119" s="957"/>
      <c r="BX119" s="957"/>
      <c r="BY119" s="957"/>
      <c r="BZ119" s="957"/>
      <c r="CA119" s="957">
        <v>2062976</v>
      </c>
      <c r="CB119" s="957"/>
      <c r="CC119" s="957"/>
      <c r="CD119" s="957"/>
      <c r="CE119" s="957"/>
      <c r="CF119" s="971">
        <v>80.099999999999994</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154778</v>
      </c>
      <c r="BR120" s="950"/>
      <c r="BS120" s="950"/>
      <c r="BT120" s="950"/>
      <c r="BU120" s="950"/>
      <c r="BV120" s="950">
        <v>260753</v>
      </c>
      <c r="BW120" s="950"/>
      <c r="BX120" s="950"/>
      <c r="BY120" s="950"/>
      <c r="BZ120" s="950"/>
      <c r="CA120" s="950">
        <v>261407</v>
      </c>
      <c r="CB120" s="950"/>
      <c r="CC120" s="950"/>
      <c r="CD120" s="950"/>
      <c r="CE120" s="950"/>
      <c r="CF120" s="944">
        <v>10.1</v>
      </c>
      <c r="CG120" s="945"/>
      <c r="CH120" s="945"/>
      <c r="CI120" s="945"/>
      <c r="CJ120" s="945"/>
      <c r="CK120" s="1043" t="s">
        <v>430</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388224</v>
      </c>
      <c r="DH120" s="957"/>
      <c r="DI120" s="957"/>
      <c r="DJ120" s="957"/>
      <c r="DK120" s="957"/>
      <c r="DL120" s="957">
        <v>364568</v>
      </c>
      <c r="DM120" s="957"/>
      <c r="DN120" s="957"/>
      <c r="DO120" s="957"/>
      <c r="DP120" s="957"/>
      <c r="DQ120" s="957">
        <v>469396</v>
      </c>
      <c r="DR120" s="957"/>
      <c r="DS120" s="957"/>
      <c r="DT120" s="957"/>
      <c r="DU120" s="957"/>
      <c r="DV120" s="958">
        <v>18.2</v>
      </c>
      <c r="DW120" s="958"/>
      <c r="DX120" s="958"/>
      <c r="DY120" s="958"/>
      <c r="DZ120" s="959"/>
    </row>
    <row r="121" spans="1:130" s="197" customFormat="1" ht="26.25" customHeight="1" x14ac:dyDescent="0.15">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4460127</v>
      </c>
      <c r="BR121" s="1016"/>
      <c r="BS121" s="1016"/>
      <c r="BT121" s="1016"/>
      <c r="BU121" s="1016"/>
      <c r="BV121" s="1016">
        <v>4453498</v>
      </c>
      <c r="BW121" s="1016"/>
      <c r="BX121" s="1016"/>
      <c r="BY121" s="1016"/>
      <c r="BZ121" s="1016"/>
      <c r="CA121" s="1016">
        <v>4435875</v>
      </c>
      <c r="CB121" s="1016"/>
      <c r="CC121" s="1016"/>
      <c r="CD121" s="1016"/>
      <c r="CE121" s="1016"/>
      <c r="CF121" s="1054">
        <v>172.2</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433</v>
      </c>
      <c r="BP122" s="1024"/>
      <c r="BQ122" s="1064">
        <v>6694749</v>
      </c>
      <c r="BR122" s="1065"/>
      <c r="BS122" s="1065"/>
      <c r="BT122" s="1065"/>
      <c r="BU122" s="1065"/>
      <c r="BV122" s="1065">
        <v>6742331</v>
      </c>
      <c r="BW122" s="1065"/>
      <c r="BX122" s="1065"/>
      <c r="BY122" s="1065"/>
      <c r="BZ122" s="1065"/>
      <c r="CA122" s="1065">
        <v>6760258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23.5</v>
      </c>
      <c r="BR123" s="1057"/>
      <c r="BS123" s="1057"/>
      <c r="BT123" s="1057"/>
      <c r="BU123" s="1057"/>
      <c r="BV123" s="1057">
        <v>16.2</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434</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x14ac:dyDescent="0.2">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x14ac:dyDescent="0.15">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434</v>
      </c>
      <c r="AB126" s="989"/>
      <c r="AC126" s="989"/>
      <c r="AD126" s="989"/>
      <c r="AE126" s="990"/>
      <c r="AF126" s="991" t="s">
        <v>434</v>
      </c>
      <c r="AG126" s="989"/>
      <c r="AH126" s="989"/>
      <c r="AI126" s="989"/>
      <c r="AJ126" s="990"/>
      <c r="AK126" s="991" t="s">
        <v>434</v>
      </c>
      <c r="AL126" s="989"/>
      <c r="AM126" s="989"/>
      <c r="AN126" s="989"/>
      <c r="AO126" s="990"/>
      <c r="AP126" s="992" t="s">
        <v>434</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t="s">
        <v>434</v>
      </c>
      <c r="DM126" s="950"/>
      <c r="DN126" s="950"/>
      <c r="DO126" s="950"/>
      <c r="DP126" s="950"/>
      <c r="DQ126" s="950" t="s">
        <v>434</v>
      </c>
      <c r="DR126" s="950"/>
      <c r="DS126" s="950"/>
      <c r="DT126" s="950"/>
      <c r="DU126" s="950"/>
      <c r="DV126" s="951" t="s">
        <v>434</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434</v>
      </c>
      <c r="AB127" s="989"/>
      <c r="AC127" s="989"/>
      <c r="AD127" s="989"/>
      <c r="AE127" s="990"/>
      <c r="AF127" s="991" t="s">
        <v>434</v>
      </c>
      <c r="AG127" s="989"/>
      <c r="AH127" s="989"/>
      <c r="AI127" s="989"/>
      <c r="AJ127" s="990"/>
      <c r="AK127" s="991" t="s">
        <v>434</v>
      </c>
      <c r="AL127" s="989"/>
      <c r="AM127" s="989"/>
      <c r="AN127" s="989"/>
      <c r="AO127" s="990"/>
      <c r="AP127" s="992" t="s">
        <v>434</v>
      </c>
      <c r="AQ127" s="993"/>
      <c r="AR127" s="993"/>
      <c r="AS127" s="993"/>
      <c r="AT127" s="994"/>
      <c r="AU127" s="233"/>
      <c r="AV127" s="233"/>
      <c r="AW127" s="233"/>
      <c r="AX127" s="916" t="s">
        <v>445</v>
      </c>
      <c r="AY127" s="917"/>
      <c r="AZ127" s="917"/>
      <c r="BA127" s="917"/>
      <c r="BB127" s="917"/>
      <c r="BC127" s="917"/>
      <c r="BD127" s="917"/>
      <c r="BE127" s="918"/>
      <c r="BF127" s="1071" t="s">
        <v>434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14088</v>
      </c>
      <c r="AB128" s="1120"/>
      <c r="AC128" s="1120"/>
      <c r="AD128" s="1120"/>
      <c r="AE128" s="1121"/>
      <c r="AF128" s="1122">
        <v>14217</v>
      </c>
      <c r="AG128" s="1120"/>
      <c r="AH128" s="1120"/>
      <c r="AI128" s="1120"/>
      <c r="AJ128" s="1121"/>
      <c r="AK128" s="1122">
        <v>15328</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3080204</v>
      </c>
      <c r="AB129" s="989"/>
      <c r="AC129" s="989"/>
      <c r="AD129" s="989"/>
      <c r="AE129" s="990"/>
      <c r="AF129" s="991">
        <v>3003816</v>
      </c>
      <c r="AG129" s="989"/>
      <c r="AH129" s="989"/>
      <c r="AI129" s="989"/>
      <c r="AJ129" s="990"/>
      <c r="AK129" s="991">
        <v>3061189</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6.9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506853</v>
      </c>
      <c r="AB130" s="989"/>
      <c r="AC130" s="989"/>
      <c r="AD130" s="989"/>
      <c r="AE130" s="990"/>
      <c r="AF130" s="991">
        <v>498624</v>
      </c>
      <c r="AG130" s="989"/>
      <c r="AH130" s="989"/>
      <c r="AI130" s="989"/>
      <c r="AJ130" s="990"/>
      <c r="AK130" s="991">
        <v>484833</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2573351</v>
      </c>
      <c r="AB131" s="1028"/>
      <c r="AC131" s="1028"/>
      <c r="AD131" s="1028"/>
      <c r="AE131" s="1029"/>
      <c r="AF131" s="1030">
        <v>2505192</v>
      </c>
      <c r="AG131" s="1028"/>
      <c r="AH131" s="1028"/>
      <c r="AI131" s="1028"/>
      <c r="AJ131" s="1029"/>
      <c r="AK131" s="1030">
        <v>2576356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7.8004516290000003</v>
      </c>
      <c r="AB132" s="1134"/>
      <c r="AC132" s="1134"/>
      <c r="AD132" s="1134"/>
      <c r="AE132" s="1135"/>
      <c r="AF132" s="1136">
        <v>7.0191825620000001</v>
      </c>
      <c r="AG132" s="1134"/>
      <c r="AH132" s="1134"/>
      <c r="AI132" s="1134"/>
      <c r="AJ132" s="1135"/>
      <c r="AK132" s="1136">
        <v>5.9683133850000001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8.8000000000000007</v>
      </c>
      <c r="AB133" s="1141"/>
      <c r="AC133" s="1141"/>
      <c r="AD133" s="1141"/>
      <c r="AE133" s="1142"/>
      <c r="AF133" s="1140">
        <v>7.8</v>
      </c>
      <c r="AG133" s="1141"/>
      <c r="AH133" s="1141"/>
      <c r="AI133" s="1141"/>
      <c r="AJ133" s="1142"/>
      <c r="AK133" s="1140">
        <v>6.9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824419</v>
      </c>
      <c r="L9" s="264">
        <v>164686</v>
      </c>
      <c r="M9" s="265">
        <v>187155</v>
      </c>
      <c r="N9" s="266">
        <v>-12</v>
      </c>
    </row>
    <row r="10" spans="1:16" x14ac:dyDescent="0.15">
      <c r="A10" s="248"/>
      <c r="B10" s="244"/>
      <c r="C10" s="244"/>
      <c r="D10" s="244"/>
      <c r="E10" s="244"/>
      <c r="F10" s="244"/>
      <c r="G10" s="1149" t="s">
        <v>469</v>
      </c>
      <c r="H10" s="1150"/>
      <c r="I10" s="1150"/>
      <c r="J10" s="1151"/>
      <c r="K10" s="267">
        <v>149568</v>
      </c>
      <c r="L10" s="268">
        <v>29878</v>
      </c>
      <c r="M10" s="269">
        <v>20525</v>
      </c>
      <c r="N10" s="270">
        <v>45.6</v>
      </c>
    </row>
    <row r="11" spans="1:16" ht="13.5" customHeight="1" x14ac:dyDescent="0.15">
      <c r="A11" s="248"/>
      <c r="B11" s="244"/>
      <c r="C11" s="244"/>
      <c r="D11" s="244"/>
      <c r="E11" s="244"/>
      <c r="F11" s="244"/>
      <c r="G11" s="1149" t="s">
        <v>470</v>
      </c>
      <c r="H11" s="1150"/>
      <c r="I11" s="1150"/>
      <c r="J11" s="1151"/>
      <c r="K11" s="267">
        <v>155071</v>
      </c>
      <c r="L11" s="268">
        <v>30977</v>
      </c>
      <c r="M11" s="269">
        <v>27959</v>
      </c>
      <c r="N11" s="270">
        <v>10.8</v>
      </c>
    </row>
    <row r="12" spans="1:16" ht="13.5" customHeight="1" x14ac:dyDescent="0.15">
      <c r="A12" s="248"/>
      <c r="B12" s="244"/>
      <c r="C12" s="244"/>
      <c r="D12" s="244"/>
      <c r="E12" s="244"/>
      <c r="F12" s="244"/>
      <c r="G12" s="1149" t="s">
        <v>471</v>
      </c>
      <c r="H12" s="1150"/>
      <c r="I12" s="1150"/>
      <c r="J12" s="1151"/>
      <c r="K12" s="267" t="s">
        <v>472</v>
      </c>
      <c r="L12" s="268" t="s">
        <v>472</v>
      </c>
      <c r="M12" s="269">
        <v>2910</v>
      </c>
      <c r="N12" s="270" t="s">
        <v>472</v>
      </c>
    </row>
    <row r="13" spans="1:16" ht="13.5" customHeight="1" x14ac:dyDescent="0.15">
      <c r="A13" s="248"/>
      <c r="B13" s="244"/>
      <c r="C13" s="244"/>
      <c r="D13" s="244"/>
      <c r="E13" s="244"/>
      <c r="F13" s="244"/>
      <c r="G13" s="1149" t="s">
        <v>473</v>
      </c>
      <c r="H13" s="1150"/>
      <c r="I13" s="1150"/>
      <c r="J13" s="1151"/>
      <c r="K13" s="267" t="s">
        <v>472</v>
      </c>
      <c r="L13" s="268" t="s">
        <v>472</v>
      </c>
      <c r="M13" s="269" t="s">
        <v>472</v>
      </c>
      <c r="N13" s="270" t="s">
        <v>472</v>
      </c>
    </row>
    <row r="14" spans="1:16" ht="13.5" customHeight="1" x14ac:dyDescent="0.15">
      <c r="A14" s="248"/>
      <c r="B14" s="244"/>
      <c r="C14" s="244"/>
      <c r="D14" s="244"/>
      <c r="E14" s="244"/>
      <c r="F14" s="244"/>
      <c r="G14" s="1149" t="s">
        <v>474</v>
      </c>
      <c r="H14" s="1150"/>
      <c r="I14" s="1150"/>
      <c r="J14" s="1151"/>
      <c r="K14" s="267">
        <v>27115</v>
      </c>
      <c r="L14" s="268">
        <v>5417</v>
      </c>
      <c r="M14" s="269">
        <v>9160</v>
      </c>
      <c r="N14" s="270">
        <v>-40.9</v>
      </c>
    </row>
    <row r="15" spans="1:16" ht="13.5" customHeight="1" x14ac:dyDescent="0.15">
      <c r="A15" s="248"/>
      <c r="B15" s="244"/>
      <c r="C15" s="244"/>
      <c r="D15" s="244"/>
      <c r="E15" s="244"/>
      <c r="F15" s="244"/>
      <c r="G15" s="1149" t="s">
        <v>475</v>
      </c>
      <c r="H15" s="1150"/>
      <c r="I15" s="1150"/>
      <c r="J15" s="1151"/>
      <c r="K15" s="267" t="s">
        <v>472</v>
      </c>
      <c r="L15" s="268" t="s">
        <v>472</v>
      </c>
      <c r="M15" s="269">
        <v>4580</v>
      </c>
      <c r="N15" s="270" t="s">
        <v>472</v>
      </c>
    </row>
    <row r="16" spans="1:16" x14ac:dyDescent="0.15">
      <c r="A16" s="248"/>
      <c r="B16" s="244"/>
      <c r="C16" s="244"/>
      <c r="D16" s="244"/>
      <c r="E16" s="244"/>
      <c r="F16" s="244"/>
      <c r="G16" s="1152" t="s">
        <v>476</v>
      </c>
      <c r="H16" s="1153"/>
      <c r="I16" s="1153"/>
      <c r="J16" s="1154"/>
      <c r="K16" s="268">
        <v>-98387</v>
      </c>
      <c r="L16" s="268">
        <v>-19654</v>
      </c>
      <c r="M16" s="269">
        <v>-19254</v>
      </c>
      <c r="N16" s="270">
        <v>2.1</v>
      </c>
    </row>
    <row r="17" spans="1:16" x14ac:dyDescent="0.15">
      <c r="A17" s="248"/>
      <c r="B17" s="244"/>
      <c r="C17" s="244"/>
      <c r="D17" s="244"/>
      <c r="E17" s="244"/>
      <c r="F17" s="244"/>
      <c r="G17" s="1152" t="s">
        <v>167</v>
      </c>
      <c r="H17" s="1153"/>
      <c r="I17" s="1153"/>
      <c r="J17" s="1154"/>
      <c r="K17" s="268">
        <v>1057786</v>
      </c>
      <c r="L17" s="268">
        <v>211304</v>
      </c>
      <c r="M17" s="269">
        <v>233033</v>
      </c>
      <c r="N17" s="270">
        <v>-9.3000000000000007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19.579999999999998</v>
      </c>
      <c r="L21" s="281">
        <v>21.21</v>
      </c>
      <c r="M21" s="282">
        <v>-1.63</v>
      </c>
      <c r="N21" s="249"/>
      <c r="O21" s="283"/>
      <c r="P21" s="279"/>
    </row>
    <row r="22" spans="1:16" s="284" customFormat="1" x14ac:dyDescent="0.15">
      <c r="A22" s="279"/>
      <c r="B22" s="249"/>
      <c r="C22" s="249"/>
      <c r="D22" s="249"/>
      <c r="E22" s="249"/>
      <c r="F22" s="249"/>
      <c r="G22" s="1144" t="s">
        <v>482</v>
      </c>
      <c r="H22" s="1145"/>
      <c r="I22" s="1145"/>
      <c r="J22" s="1146"/>
      <c r="K22" s="285">
        <v>91.5</v>
      </c>
      <c r="L22" s="286">
        <v>95.4</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598513</v>
      </c>
      <c r="L32" s="294">
        <v>119559</v>
      </c>
      <c r="M32" s="295">
        <v>137219</v>
      </c>
      <c r="N32" s="296">
        <v>-12.9</v>
      </c>
    </row>
    <row r="33" spans="1:16" ht="13.5" customHeight="1" x14ac:dyDescent="0.15">
      <c r="A33" s="248"/>
      <c r="B33" s="244"/>
      <c r="C33" s="244"/>
      <c r="D33" s="244"/>
      <c r="E33" s="244"/>
      <c r="F33" s="244"/>
      <c r="G33" s="1160" t="s">
        <v>487</v>
      </c>
      <c r="H33" s="1161"/>
      <c r="I33" s="1161"/>
      <c r="J33" s="1162"/>
      <c r="K33" s="294" t="s">
        <v>472</v>
      </c>
      <c r="L33" s="294" t="s">
        <v>472</v>
      </c>
      <c r="M33" s="295" t="s">
        <v>472</v>
      </c>
      <c r="N33" s="296" t="s">
        <v>472</v>
      </c>
    </row>
    <row r="34" spans="1:16" ht="27" customHeight="1" x14ac:dyDescent="0.15">
      <c r="A34" s="248"/>
      <c r="B34" s="244"/>
      <c r="C34" s="244"/>
      <c r="D34" s="244"/>
      <c r="E34" s="244"/>
      <c r="F34" s="244"/>
      <c r="G34" s="1160" t="s">
        <v>488</v>
      </c>
      <c r="H34" s="1161"/>
      <c r="I34" s="1161"/>
      <c r="J34" s="1162"/>
      <c r="K34" s="294" t="s">
        <v>472</v>
      </c>
      <c r="L34" s="294" t="s">
        <v>472</v>
      </c>
      <c r="M34" s="295">
        <v>4</v>
      </c>
      <c r="N34" s="296" t="s">
        <v>472</v>
      </c>
    </row>
    <row r="35" spans="1:16" ht="27" customHeight="1" x14ac:dyDescent="0.15">
      <c r="A35" s="248"/>
      <c r="B35" s="244"/>
      <c r="C35" s="244"/>
      <c r="D35" s="244"/>
      <c r="E35" s="244"/>
      <c r="F35" s="244"/>
      <c r="G35" s="1160" t="s">
        <v>489</v>
      </c>
      <c r="H35" s="1161"/>
      <c r="I35" s="1161"/>
      <c r="J35" s="1162"/>
      <c r="K35" s="294">
        <v>22118</v>
      </c>
      <c r="L35" s="294">
        <v>4418</v>
      </c>
      <c r="M35" s="295">
        <v>30414</v>
      </c>
      <c r="N35" s="296">
        <v>-85.5</v>
      </c>
    </row>
    <row r="36" spans="1:16" ht="27" customHeight="1" x14ac:dyDescent="0.15">
      <c r="A36" s="248"/>
      <c r="B36" s="244"/>
      <c r="C36" s="244"/>
      <c r="D36" s="244"/>
      <c r="E36" s="244"/>
      <c r="F36" s="244"/>
      <c r="G36" s="1160" t="s">
        <v>490</v>
      </c>
      <c r="H36" s="1161"/>
      <c r="I36" s="1161"/>
      <c r="J36" s="1162"/>
      <c r="K36" s="294">
        <v>33070</v>
      </c>
      <c r="L36" s="294">
        <v>6606</v>
      </c>
      <c r="M36" s="295">
        <v>5195</v>
      </c>
      <c r="N36" s="296">
        <v>27.2</v>
      </c>
    </row>
    <row r="37" spans="1:16" ht="13.5" customHeight="1" x14ac:dyDescent="0.15">
      <c r="A37" s="248"/>
      <c r="B37" s="244"/>
      <c r="C37" s="244"/>
      <c r="D37" s="244"/>
      <c r="E37" s="244"/>
      <c r="F37" s="244"/>
      <c r="G37" s="1160" t="s">
        <v>491</v>
      </c>
      <c r="H37" s="1161"/>
      <c r="I37" s="1161"/>
      <c r="J37" s="1162"/>
      <c r="K37" s="294" t="s">
        <v>472</v>
      </c>
      <c r="L37" s="294" t="s">
        <v>472</v>
      </c>
      <c r="M37" s="295">
        <v>2257</v>
      </c>
      <c r="N37" s="296" t="s">
        <v>472</v>
      </c>
    </row>
    <row r="38" spans="1:16" ht="27" customHeight="1" x14ac:dyDescent="0.15">
      <c r="A38" s="248"/>
      <c r="B38" s="244"/>
      <c r="C38" s="244"/>
      <c r="D38" s="244"/>
      <c r="E38" s="244"/>
      <c r="F38" s="244"/>
      <c r="G38" s="1163" t="s">
        <v>492</v>
      </c>
      <c r="H38" s="1164"/>
      <c r="I38" s="1164"/>
      <c r="J38" s="1165"/>
      <c r="K38" s="297">
        <v>225</v>
      </c>
      <c r="L38" s="297">
        <v>45</v>
      </c>
      <c r="M38" s="298">
        <v>40</v>
      </c>
      <c r="N38" s="299">
        <v>12.5</v>
      </c>
      <c r="O38" s="293"/>
    </row>
    <row r="39" spans="1:16" x14ac:dyDescent="0.15">
      <c r="A39" s="248"/>
      <c r="B39" s="244"/>
      <c r="C39" s="244"/>
      <c r="D39" s="244"/>
      <c r="E39" s="244"/>
      <c r="F39" s="244"/>
      <c r="G39" s="1163" t="s">
        <v>493</v>
      </c>
      <c r="H39" s="1164"/>
      <c r="I39" s="1164"/>
      <c r="J39" s="1165"/>
      <c r="K39" s="300">
        <v>-15328</v>
      </c>
      <c r="L39" s="300">
        <v>-3062</v>
      </c>
      <c r="M39" s="301">
        <v>-7960</v>
      </c>
      <c r="N39" s="302">
        <v>-61.5</v>
      </c>
      <c r="O39" s="293"/>
    </row>
    <row r="40" spans="1:16" ht="27" customHeight="1" x14ac:dyDescent="0.15">
      <c r="A40" s="248"/>
      <c r="B40" s="244"/>
      <c r="C40" s="244"/>
      <c r="D40" s="244"/>
      <c r="E40" s="244"/>
      <c r="F40" s="244"/>
      <c r="G40" s="1160" t="s">
        <v>494</v>
      </c>
      <c r="H40" s="1161"/>
      <c r="I40" s="1161"/>
      <c r="J40" s="1162"/>
      <c r="K40" s="300">
        <v>-484833</v>
      </c>
      <c r="L40" s="300">
        <v>-96850</v>
      </c>
      <c r="M40" s="301">
        <v>-124831</v>
      </c>
      <c r="N40" s="302">
        <v>-22.4</v>
      </c>
      <c r="O40" s="293"/>
    </row>
    <row r="41" spans="1:16" x14ac:dyDescent="0.15">
      <c r="A41" s="248"/>
      <c r="B41" s="244"/>
      <c r="C41" s="244"/>
      <c r="D41" s="244"/>
      <c r="E41" s="244"/>
      <c r="F41" s="244"/>
      <c r="G41" s="1166" t="s">
        <v>278</v>
      </c>
      <c r="H41" s="1167"/>
      <c r="I41" s="1167"/>
      <c r="J41" s="1168"/>
      <c r="K41" s="294">
        <v>153765</v>
      </c>
      <c r="L41" s="300">
        <v>30716</v>
      </c>
      <c r="M41" s="301">
        <v>42339</v>
      </c>
      <c r="N41" s="302">
        <v>-27.5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1198149</v>
      </c>
      <c r="J51" s="320">
        <v>227310</v>
      </c>
      <c r="K51" s="321">
        <v>-1.8</v>
      </c>
      <c r="L51" s="322">
        <v>146140</v>
      </c>
      <c r="M51" s="323">
        <v>-24.1</v>
      </c>
      <c r="N51" s="324">
        <v>22.3</v>
      </c>
    </row>
    <row r="52" spans="1:14" x14ac:dyDescent="0.15">
      <c r="A52" s="248"/>
      <c r="B52" s="244"/>
      <c r="C52" s="244"/>
      <c r="D52" s="244"/>
      <c r="E52" s="244"/>
      <c r="F52" s="244"/>
      <c r="G52" s="325"/>
      <c r="H52" s="326" t="s">
        <v>505</v>
      </c>
      <c r="I52" s="327">
        <v>178413</v>
      </c>
      <c r="J52" s="328">
        <v>33848</v>
      </c>
      <c r="K52" s="329">
        <v>-27.8</v>
      </c>
      <c r="L52" s="330">
        <v>75451</v>
      </c>
      <c r="M52" s="331">
        <v>-8.1999999999999993</v>
      </c>
      <c r="N52" s="332">
        <v>-19.600000000000001</v>
      </c>
    </row>
    <row r="53" spans="1:14" x14ac:dyDescent="0.15">
      <c r="A53" s="248"/>
      <c r="B53" s="244"/>
      <c r="C53" s="244"/>
      <c r="D53" s="244"/>
      <c r="E53" s="244"/>
      <c r="F53" s="244"/>
      <c r="G53" s="310" t="s">
        <v>506</v>
      </c>
      <c r="H53" s="311"/>
      <c r="I53" s="319">
        <v>1680409</v>
      </c>
      <c r="J53" s="320">
        <v>323529</v>
      </c>
      <c r="K53" s="321">
        <v>42.3</v>
      </c>
      <c r="L53" s="322">
        <v>146641</v>
      </c>
      <c r="M53" s="323">
        <v>0.3</v>
      </c>
      <c r="N53" s="324">
        <v>42</v>
      </c>
    </row>
    <row r="54" spans="1:14" x14ac:dyDescent="0.15">
      <c r="A54" s="248"/>
      <c r="B54" s="244"/>
      <c r="C54" s="244"/>
      <c r="D54" s="244"/>
      <c r="E54" s="244"/>
      <c r="F54" s="244"/>
      <c r="G54" s="325"/>
      <c r="H54" s="326" t="s">
        <v>505</v>
      </c>
      <c r="I54" s="327">
        <v>311549</v>
      </c>
      <c r="J54" s="328">
        <v>59982</v>
      </c>
      <c r="K54" s="329">
        <v>77.2</v>
      </c>
      <c r="L54" s="330">
        <v>68142</v>
      </c>
      <c r="M54" s="331">
        <v>-9.6999999999999993</v>
      </c>
      <c r="N54" s="332">
        <v>86.9</v>
      </c>
    </row>
    <row r="55" spans="1:14" x14ac:dyDescent="0.15">
      <c r="A55" s="248"/>
      <c r="B55" s="244"/>
      <c r="C55" s="244"/>
      <c r="D55" s="244"/>
      <c r="E55" s="244"/>
      <c r="F55" s="244"/>
      <c r="G55" s="310" t="s">
        <v>507</v>
      </c>
      <c r="H55" s="311"/>
      <c r="I55" s="319">
        <v>1443190</v>
      </c>
      <c r="J55" s="320">
        <v>281214</v>
      </c>
      <c r="K55" s="321">
        <v>-13.1</v>
      </c>
      <c r="L55" s="322">
        <v>174587</v>
      </c>
      <c r="M55" s="323">
        <v>19.100000000000001</v>
      </c>
      <c r="N55" s="324">
        <v>-32.200000000000003</v>
      </c>
    </row>
    <row r="56" spans="1:14" x14ac:dyDescent="0.15">
      <c r="A56" s="248"/>
      <c r="B56" s="244"/>
      <c r="C56" s="244"/>
      <c r="D56" s="244"/>
      <c r="E56" s="244"/>
      <c r="F56" s="244"/>
      <c r="G56" s="325"/>
      <c r="H56" s="326" t="s">
        <v>505</v>
      </c>
      <c r="I56" s="327">
        <v>56971</v>
      </c>
      <c r="J56" s="328">
        <v>11101</v>
      </c>
      <c r="K56" s="329">
        <v>-81.5</v>
      </c>
      <c r="L56" s="330">
        <v>79695</v>
      </c>
      <c r="M56" s="331">
        <v>17</v>
      </c>
      <c r="N56" s="332">
        <v>-98.5</v>
      </c>
    </row>
    <row r="57" spans="1:14" x14ac:dyDescent="0.15">
      <c r="A57" s="248"/>
      <c r="B57" s="244"/>
      <c r="C57" s="244"/>
      <c r="D57" s="244"/>
      <c r="E57" s="244"/>
      <c r="F57" s="244"/>
      <c r="G57" s="310" t="s">
        <v>508</v>
      </c>
      <c r="H57" s="311"/>
      <c r="I57" s="319">
        <v>1798690</v>
      </c>
      <c r="J57" s="320">
        <v>356812</v>
      </c>
      <c r="K57" s="321">
        <v>26.9</v>
      </c>
      <c r="L57" s="322">
        <v>175675</v>
      </c>
      <c r="M57" s="323">
        <v>0.6</v>
      </c>
      <c r="N57" s="324">
        <v>26.3</v>
      </c>
    </row>
    <row r="58" spans="1:14" x14ac:dyDescent="0.15">
      <c r="A58" s="248"/>
      <c r="B58" s="244"/>
      <c r="C58" s="244"/>
      <c r="D58" s="244"/>
      <c r="E58" s="244"/>
      <c r="F58" s="244"/>
      <c r="G58" s="325"/>
      <c r="H58" s="326" t="s">
        <v>505</v>
      </c>
      <c r="I58" s="327">
        <v>133903</v>
      </c>
      <c r="J58" s="328">
        <v>26563</v>
      </c>
      <c r="K58" s="329">
        <v>139.30000000000001</v>
      </c>
      <c r="L58" s="330">
        <v>87698</v>
      </c>
      <c r="M58" s="331">
        <v>10</v>
      </c>
      <c r="N58" s="332">
        <v>129.30000000000001</v>
      </c>
    </row>
    <row r="59" spans="1:14" x14ac:dyDescent="0.15">
      <c r="A59" s="248"/>
      <c r="B59" s="244"/>
      <c r="C59" s="244"/>
      <c r="D59" s="244"/>
      <c r="E59" s="244"/>
      <c r="F59" s="244"/>
      <c r="G59" s="310" t="s">
        <v>509</v>
      </c>
      <c r="H59" s="311"/>
      <c r="I59" s="319">
        <v>1688670</v>
      </c>
      <c r="J59" s="320">
        <v>337329</v>
      </c>
      <c r="K59" s="321">
        <v>-5.5</v>
      </c>
      <c r="L59" s="322">
        <v>280458</v>
      </c>
      <c r="M59" s="323">
        <v>59.6</v>
      </c>
      <c r="N59" s="324">
        <v>-65.099999999999994</v>
      </c>
    </row>
    <row r="60" spans="1:14" x14ac:dyDescent="0.15">
      <c r="A60" s="248"/>
      <c r="B60" s="244"/>
      <c r="C60" s="244"/>
      <c r="D60" s="244"/>
      <c r="E60" s="244"/>
      <c r="F60" s="244"/>
      <c r="G60" s="325"/>
      <c r="H60" s="326" t="s">
        <v>505</v>
      </c>
      <c r="I60" s="333">
        <v>72320</v>
      </c>
      <c r="J60" s="328">
        <v>14447</v>
      </c>
      <c r="K60" s="329">
        <v>-45.6</v>
      </c>
      <c r="L60" s="330">
        <v>127286</v>
      </c>
      <c r="M60" s="331">
        <v>45.1</v>
      </c>
      <c r="N60" s="332">
        <v>-90.7</v>
      </c>
    </row>
    <row r="61" spans="1:14" x14ac:dyDescent="0.15">
      <c r="A61" s="248"/>
      <c r="B61" s="244"/>
      <c r="C61" s="244"/>
      <c r="D61" s="244"/>
      <c r="E61" s="244"/>
      <c r="F61" s="244"/>
      <c r="G61" s="310" t="s">
        <v>510</v>
      </c>
      <c r="H61" s="334"/>
      <c r="I61" s="335">
        <v>1561822</v>
      </c>
      <c r="J61" s="336">
        <v>305239</v>
      </c>
      <c r="K61" s="337">
        <v>9.8000000000000007</v>
      </c>
      <c r="L61" s="338">
        <v>184700</v>
      </c>
      <c r="M61" s="339">
        <v>11.1</v>
      </c>
      <c r="N61" s="324">
        <v>-1.3</v>
      </c>
    </row>
    <row r="62" spans="1:14" x14ac:dyDescent="0.15">
      <c r="A62" s="248"/>
      <c r="B62" s="244"/>
      <c r="C62" s="244"/>
      <c r="D62" s="244"/>
      <c r="E62" s="244"/>
      <c r="F62" s="244"/>
      <c r="G62" s="325"/>
      <c r="H62" s="326" t="s">
        <v>505</v>
      </c>
      <c r="I62" s="327">
        <v>150631</v>
      </c>
      <c r="J62" s="328">
        <v>29188</v>
      </c>
      <c r="K62" s="329">
        <v>12.3</v>
      </c>
      <c r="L62" s="330">
        <v>87654</v>
      </c>
      <c r="M62" s="331">
        <v>10.8</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7.9</v>
      </c>
      <c r="G47" s="12">
        <v>7.93</v>
      </c>
      <c r="H47" s="12">
        <v>8.43</v>
      </c>
      <c r="I47" s="12">
        <v>9.08</v>
      </c>
      <c r="J47" s="13">
        <v>8.92</v>
      </c>
    </row>
    <row r="48" spans="2:10" ht="57.75" customHeight="1" x14ac:dyDescent="0.15">
      <c r="B48" s="14"/>
      <c r="C48" s="1171" t="s">
        <v>4</v>
      </c>
      <c r="D48" s="1171"/>
      <c r="E48" s="1172"/>
      <c r="F48" s="15">
        <v>0.56000000000000005</v>
      </c>
      <c r="G48" s="16">
        <v>9.15</v>
      </c>
      <c r="H48" s="16">
        <v>7.36</v>
      </c>
      <c r="I48" s="16">
        <v>10.78</v>
      </c>
      <c r="J48" s="17">
        <v>10.18</v>
      </c>
    </row>
    <row r="49" spans="2:10" ht="57.75" customHeight="1" thickBot="1" x14ac:dyDescent="0.2">
      <c r="B49" s="18"/>
      <c r="C49" s="1173" t="s">
        <v>5</v>
      </c>
      <c r="D49" s="1173"/>
      <c r="E49" s="1174"/>
      <c r="F49" s="19" t="s">
        <v>517</v>
      </c>
      <c r="G49" s="20">
        <v>8.59</v>
      </c>
      <c r="H49" s="20">
        <v>2.91</v>
      </c>
      <c r="I49" s="20">
        <v>6.27</v>
      </c>
      <c r="J49" s="21">
        <v>12.43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2017-03-07T07:05:23Z</cp:lastPrinted>
  <dcterms:created xsi:type="dcterms:W3CDTF">2017-02-15T23:46:02Z</dcterms:created>
  <dcterms:modified xsi:type="dcterms:W3CDTF">2017-05-23T08:04:16Z</dcterms:modified>
  <cp:category/>
</cp:coreProperties>
</file>