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<sst xmlns="http://schemas.openxmlformats.org/spreadsheetml/2006/main" count="1012" uniqueCount="531">
  <si>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</si>
  <si>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</si>
  <si>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</si>
  <si>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</si>
  <si>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</si>
  <si>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</si>
  <si>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</si>
  <si>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</si>
  <si>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</si>
  <si>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</si>
  <si>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</si>
  <si>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</si>
  <si>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</si>
  <si>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</si>
  <si>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</si>
  <si>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</si>
  <si>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</si>
  <si>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</si>
  <si>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</si>
  <si>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</si>
  <si>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</si>
  <si>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</si>
  <si>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</si>
  <si>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</si>
  <si>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</si>
  <si>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</si>
  <si>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</si>
  <si>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</si>
  <si>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</si>
  <si>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</si>
  <si>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</si>
  <si>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</si>
  <si>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</si>
  <si>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</si>
  <si>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</si>
  <si>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</si>
  <si>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</si>
  <si>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</si>
  <si>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</si>
  <si>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</si>
  <si>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</si>
  <si>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</si>
  <si>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</si>
  <si>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</si>
  <si>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</si>
  <si>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</si>
  <si>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</si>
  <si>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</si>
  <si>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</si>
  <si>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</si>
  <si>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</si>
  <si>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</si>
  <si>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</si>
  <si>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</si>
  <si>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</si>
  <si>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</si>
  <si>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</si>
  <si>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</si>
  <si>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</si>
  <si>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</si>
  <si>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</si>
  <si>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</si>
  <si>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</si>
  <si>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</si>
  <si>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</si>
  <si>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</si>
  <si>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</si>
  <si>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</si>
  <si>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</si>
  <si>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</si>
  <si>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</si>
  <si>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</si>
  <si>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</si>
  <si>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</si>
  <si>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</si>
  <si>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</si>
  <si>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</si>
  <si>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</si>
  <si>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</si>
  <si>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</si>
  <si>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</si>
  <si>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竹富町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</si>
  <si>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</si>
  <si>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</si>
  <si>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</si>
  <si>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</si>
  <si>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</si>
  <si>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</si>
  <si>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</si>
  <si>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</si>
  <si>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</si>
  <si>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</si>
  <si>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</si>
  <si>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</si>
  <si>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</si>
  <si>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</si>
  <si>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</si>
  <si>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</si>
  <si>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</si>
  <si>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</si>
  <si>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</si>
  <si>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</si>
  <si>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</si>
  <si>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</si>
  <si>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</si>
  <si>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</si>
  <si>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</si>
  <si>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</si>
  <si>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</si>
  <si>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</si>
  <si>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</si>
  <si>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</si>
  <si>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</si>
  <si>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</si>
  <si>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</si>
  <si>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</si>
  <si>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</si>
  <si>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</si>
  <si>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</si>
  <si>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</si>
  <si>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</si>
  <si>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</si>
  <si>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</si>
  <si>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</si>
  <si>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</si>
  <si>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</si>
  <si>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</si>
  <si>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</si>
  <si>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</si>
  <si>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</si>
  <si>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</si>
  <si>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</si>
  <si>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</si>
  <si>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</si>
  <si>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</si>
  <si>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</si>
  <si>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</si>
  <si>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</si>
  <si>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</si>
  <si>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</si>
  <si>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</si>
  <si>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</si>
  <si>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</si>
  <si>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</si>
  <si>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</si>
  <si>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</si>
  <si>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</si>
  <si>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</si>
  <si>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</si>
  <si>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</si>
  <si>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</si>
  <si>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</si>
  <si>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</si>
  <si>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</si>
  <si>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</si>
  <si>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</si>
  <si>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</si>
  <si>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</si>
  <si>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</si>
  <si>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</si>
  <si>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</si>
  <si>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</si>
  <si>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</si>
  <si>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</si>
  <si>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</si>
  <si>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</si>
  <si>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</si>
  <si>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</si>
  <si>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</si>
  <si>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</si>
  <si>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</si>
  <si>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</si>
  <si>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</si>
  <si>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</si>
  <si>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</si>
  <si>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</si>
  <si>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</si>
  <si>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</si>
  <si>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</si>
  <si>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</si>
  <si>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</si>
  <si>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</si>
  <si>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</si>
  <si>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</si>
  <si>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</si>
  <si>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</si>
  <si>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</si>
  <si>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</si>
  <si>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</si>
  <si>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</si>
  <si>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</si>
  <si>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</si>
  <si>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</si>
  <si>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</si>
  <si>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沖縄県竹富町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</si>
  <si>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</si>
  <si>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</si>
  <si>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</si>
  <si>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</si>
  <si>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</si>
  <si>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</si>
  <si>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</si>
  <si>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</si>
  <si>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</si>
  <si>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</si>
  <si>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</si>
  <si>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</si>
  <si>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</si>
  <si>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</si>
  <si>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</si>
  <si>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</si>
  <si>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</si>
  <si>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</si>
  <si>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</si>
  <si>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</si>
  <si>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</si>
  <si>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</si>
  <si>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</si>
  <si>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</si>
  <si>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</si>
  <si>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</si>
  <si>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</si>
  <si>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</si>
  <si>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</si>
  <si>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</si>
  <si>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</si>
  <si>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</si>
  <si>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</si>
  <si>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</si>
  <si>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</si>
  <si>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</si>
  <si>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</si>
  <si>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</si>
  <si>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</si>
  <si>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</si>
  <si>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</si>
  <si>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</si>
  <si>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</si>
  <si>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</si>
  <si>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</si>
  <si>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</si>
  <si>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</si>
  <si>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</si>
  <si>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</si>
  <si>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</si>
  <si>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</si>
  <si>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</si>
  <si>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</si>
  <si>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</si>
  <si>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</si>
  <si>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</si>
  <si>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</si>
  <si>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</si>
  <si>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</si>
  <si>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</si>
  <si>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</si>
  <si>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</si>
  <si>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</si>
  <si>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</si>
  <si>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</si>
  <si>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</si>
  <si>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</si>
  <si>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</si>
  <si>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</si>
  <si>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</si>
  <si>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</si>
  <si>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</si>
  <si>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</si>
  <si>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</si>
  <si>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</si>
  <si>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</si>
  <si>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</si>
  <si>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</si>
  <si>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</si>
  <si>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</si>
  <si>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</si>
  <si>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</si>
  <si>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</si>
  <si>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</si>
  <si>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</si>
  <si>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</si>
  <si>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</si>
  <si>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</si>
  <si>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</si>
  <si>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</si>
  <si>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</si>
  <si>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</si>
  <si>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</si>
  <si>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</si>
  <si>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</si>
  <si>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</si>
  <si>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</si>
  <si>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</si>
  <si>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</si>
  <si>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</si>
  <si>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</si>
  <si>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</si>
  <si>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</si>
  <si>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</si>
  <si>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</si>
  <si>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</si>
  <si>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</si>
  <si>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</si>
  <si>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</si>
  <si>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</si>
  <si>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</si>
  <si>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</si>
  <si>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</si>
  <si>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</si>
  <si>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</si>
  <si>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</si>
  <si>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</si>
  <si>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</si>
  <si>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</si>
  <si>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</si>
  <si>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</si>
  <si>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</si>
  <si>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</si>
  <si>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</si>
  <si>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</si>
  <si>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</si>
  <si>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</si>
  <si>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</si>
  <si>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</si>
  <si>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</si>
  <si>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</si>
  <si>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</si>
  <si>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</si>
  <si>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</si>
  <si>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</si>
  <si>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</si>
  <si>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</si>
  <si>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</si>
  <si>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</si>
  <si>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</si>
  <si>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</si>
  <si>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</si>
  <si>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</si>
  <si>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</si>
  <si>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</si>
  <si>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</si>
  <si>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</si>
  <si>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</si>
  <si>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</si>
  <si>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</si>
  <si>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沖縄県竹富町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</si>
  <si>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</si>
  <si>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</si>
  <si>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</si>
  <si>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</si>
  <si>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</si>
  <si>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</si>
  <si>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</si>
  <si>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</si>
  <si>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</si>
  <si>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</si>
  <si>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</si>
  <si>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</si>
  <si>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</si>
  <si>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</si>
  <si>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</si>
  <si>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</si>
  <si>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</si>
  <si>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</si>
  <si>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</si>
  <si>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</si>
  <si>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</si>
  <si>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</si>
  <si>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</si>
  <si>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</si>
  <si>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</si>
  <si>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</si>
  <si>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</si>
  <si>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</si>
  <si>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</si>
  <si>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</si>
  <si>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</si>
  <si>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</si>
  <si>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</si>
  <si>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</si>
  <si>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</si>
  <si>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</si>
  <si>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</si>
  <si>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</si>
  <si>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</si>
  <si>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</si>
  <si>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</si>
  <si>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</si>
  <si>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</si>
  <si>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</si>
  <si>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</si>
  <si>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</si>
  <si>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</si>
  <si>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</si>
  <si>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</si>
  <si>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</si>
  <si>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</si>
  <si>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</si>
  <si>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</si>
  <si>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</si>
  <si>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</si>
  <si>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</si>
  <si>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</si>
  <si>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</si>
  <si>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</si>
  <si>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</si>
  <si>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</si>
  <si>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</si>
  <si>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</si>
  <si>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</si>
  <si>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</si>
  <si>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</si>
  <si>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</si>
  <si>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</si>
  <si>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</si>
  <si>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</si>
  <si>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</si>
  <si>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</si>
  <si>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</si>
  <si>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</si>
  <si>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</si>
  <si>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</si>
  <si>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</si>
  <si>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</si>
  <si>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</si>
  <si>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</si>
  <si>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</si>
  <si>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</si>
  <si>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</si>
  <si>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</si>
  <si>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</si>
  <si>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</si>
  <si>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</si>
  <si>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</si>
  <si>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</si>
  <si>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</si>
  <si>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</si>
  <si>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</si>
  <si>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</si>
  <si>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</si>
  <si>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</si>
  <si>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</si>
  <si>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</si>
  <si>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</si>
  <si>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</si>
  <si>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</si>
  <si>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</si>
  <si>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</si>
  <si>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</si>
  <si>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</si>
  <si>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</si>
  <si>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</si>
  <si>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</si>
  <si>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</si>
  <si>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</si>
  <si>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</si>
  <si>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</si>
  <si>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</si>
  <si>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</si>
  <si>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</si>
  <si>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</si>
  <si>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</si>
  <si>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</si>
  <si>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</si>
  <si>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</si>
  <si>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</si>
  <si>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</si>
  <si>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</si>
  <si>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</si>
  <si>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</si>
  <si>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</si>
  <si>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</si>
  <si>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</si>
  <si>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</si>
  <si>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</si>
  <si>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</si>
  <si>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</si>
  <si>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</si>
  <si>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</si>
  <si>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</si>
  <si>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</si>
  <si>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</si>
  <si>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</si>
  <si>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</si>
  <si>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</si>
  <si>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</si>
  <si>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</si>
  <si>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</si>
  <si>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</si>
  <si>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</si>
  <si>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</si>
  <si>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</si>
  <si>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</si>
  <si>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</si>
  <si>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</si>
  <si>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</si>
  <si>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</si>
  <si>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</si>
  <si>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</si>
  <si>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</si>
  <si>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</si>
  <si>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</si>
  <si>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</si>
  <si>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</si>
  <si>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</si>
  <si>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</si>
  <si>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</si>
  <si>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</si>
  <si>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</si>
  <si>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</si>
  <si>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</si>
  <si>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</si>
  <si>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</si>
  <si>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</si>
  <si>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</si>
  <si>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</si>
  <si>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</si>
  <si>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</si>
  <si>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</si>
  <si>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水道事業特別会計</t>
  </si>
  <si>
    <t>国民健康保険事業特別会計</t>
  </si>
  <si>
    <t>介護保険事業特別会計</t>
  </si>
  <si>
    <t>下水道事業特別会計</t>
  </si>
  <si>
    <t>農業集落排水事業特別会計</t>
  </si>
  <si>
    <t>後期高齢者医療特別会計</t>
  </si>
  <si>
    <t>その他会計（赤字）</t>
  </si>
  <si>
    <t>その他会計（黒字）</t>
  </si>
  <si>
    <t xml:space="preserve">― </t>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</si>
  <si>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</si>
  <si>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㈲ぱいぬ島海洋観光</t>
    <rPh sb="4" eb="5">
      <t>シマ</t>
    </rPh>
    <rPh sb="5" eb="7">
      <t>カイヨウ</t>
    </rPh>
    <rPh sb="7" eb="9">
      <t>カンコウ</t>
    </rPh>
    <phoneticPr fontId="2"/>
  </si>
  <si>
    <t>八重山漁協協同組合</t>
    <rPh sb="0" eb="3">
      <t>ヤエヤマ</t>
    </rPh>
    <rPh sb="3" eb="5">
      <t>ギョキョウ</t>
    </rPh>
    <rPh sb="5" eb="7">
      <t>キョウドウ</t>
    </rPh>
    <rPh sb="7" eb="9">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</si>
</sst>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337736</c:v>
                </c:pt>
                <c:pt idx="1">
                  <c:v>670941</c:v>
                </c:pt>
                <c:pt idx="2">
                  <c:v>549844</c:v>
                </c:pt>
                <c:pt idx="3">
                  <c:v>1165975</c:v>
                </c:pt>
                <c:pt idx="4">
                  <c:v>989923</c:v>
                </c:pt>
              </c:numCache>
            </c:numRef>
          </c:val>
          <c:smooth val="0"/>
        </c:ser>
        <c:dLbls>
          <c:showLegendKey val="0"/>
          <c:showVal val="0"/>
          <c:showCatName val="0"/>
          <c:showSerName val="0"/>
          <c:showPercent val="0"/>
          <c:showBubbleSize val="0"/>
        </c:dLbls>
        <c:marker val="1"/>
        <c:smooth val="0"/>
        <c:axId val="103827328"/>
        <c:axId val="103854080"/>
      </c:lineChart>
      <c:catAx>
        <c:axId val="103827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54080"/>
        <c:crosses val="autoZero"/>
        <c:auto val="1"/>
        <c:lblAlgn val="ctr"/>
        <c:lblOffset val="100"/>
        <c:tickLblSkip val="1"/>
        <c:tickMarkSkip val="1"/>
        <c:noMultiLvlLbl val="0"/>
      </c:catAx>
      <c:valAx>
        <c:axId val="1038540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27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9.66</c:v>
                </c:pt>
                <c:pt idx="1">
                  <c:v>9.7899999999999991</c:v>
                </c:pt>
                <c:pt idx="2">
                  <c:v>11.45</c:v>
                </c:pt>
                <c:pt idx="3">
                  <c:v>13.39</c:v>
                </c:pt>
                <c:pt idx="4">
                  <c:v>10.31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28.75</c:v>
                </c:pt>
                <c:pt idx="1">
                  <c:v>31.85</c:v>
                </c:pt>
                <c:pt idx="2">
                  <c:v>32.049999999999997</c:v>
                </c:pt>
                <c:pt idx="3">
                  <c:v>34.78</c:v>
                </c:pt>
                <c:pt idx="4">
                  <c:v>39.9</c:v>
                </c:pt>
              </c:numCache>
            </c:numRef>
          </c:val>
        </c:ser>
        <c:dLbls>
          <c:showLegendKey val="0"/>
          <c:showVal val="0"/>
          <c:showCatName val="0"/>
          <c:showSerName val="0"/>
          <c:showPercent val="0"/>
          <c:showBubbleSize val="0"/>
        </c:dLbls>
        <c:gapWidth val="250"/>
        <c:overlap val="100"/>
        <c:axId val="109056000"/>
        <c:axId val="109057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3.46</c:v>
                </c:pt>
                <c:pt idx="1">
                  <c:v>3.93</c:v>
                </c:pt>
                <c:pt idx="2">
                  <c:v>3.48</c:v>
                </c:pt>
                <c:pt idx="3">
                  <c:v>4.01</c:v>
                </c:pt>
                <c:pt idx="4">
                  <c:v>1.68</c:v>
                </c:pt>
              </c:numCache>
            </c:numRef>
          </c:val>
          <c:smooth val="0"/>
        </c:ser>
        <c:dLbls>
          <c:showLegendKey val="0"/>
          <c:showVal val="0"/>
          <c:showCatName val="0"/>
          <c:showSerName val="0"/>
          <c:showPercent val="0"/>
          <c:showBubbleSize val="0"/>
        </c:dLbls>
        <c:marker val="1"/>
        <c:smooth val="0"/>
        <c:axId val="109056000"/>
        <c:axId val="109057920"/>
      </c:lineChart>
      <c:catAx>
        <c:axId val="10905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057920"/>
        <c:crosses val="autoZero"/>
        <c:auto val="1"/>
        <c:lblAlgn val="ctr"/>
        <c:lblOffset val="100"/>
        <c:tickLblSkip val="1"/>
        <c:tickMarkSkip val="1"/>
        <c:noMultiLvlLbl val="0"/>
      </c:catAx>
      <c:valAx>
        <c:axId val="10905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5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0.03</c:v>
                </c:pt>
                <c:pt idx="4">
                  <c:v>#N/A</c:v>
                </c:pt>
                <c:pt idx="5">
                  <c:v>0.01</c:v>
                </c:pt>
                <c:pt idx="6">
                  <c:v>#N/A</c:v>
                </c:pt>
                <c:pt idx="7">
                  <c:v>0.04</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0.13</c:v>
                </c:pt>
                <c:pt idx="2">
                  <c:v>#N/A</c:v>
                </c:pt>
                <c:pt idx="3">
                  <c:v>0.06</c:v>
                </c:pt>
                <c:pt idx="4">
                  <c:v>#N/A</c:v>
                </c:pt>
                <c:pt idx="5">
                  <c:v>0.06</c:v>
                </c:pt>
                <c:pt idx="6">
                  <c:v>#N/A</c:v>
                </c:pt>
                <c:pt idx="7">
                  <c:v>0.02</c:v>
                </c:pt>
                <c:pt idx="8">
                  <c:v>#N/A</c:v>
                </c:pt>
                <c:pt idx="9">
                  <c:v>0.21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0.15</c:v>
                </c:pt>
                <c:pt idx="2">
                  <c:v>#N/A</c:v>
                </c:pt>
                <c:pt idx="3">
                  <c:v>0.19</c:v>
                </c:pt>
                <c:pt idx="4">
                  <c:v>#N/A</c:v>
                </c:pt>
                <c:pt idx="5">
                  <c:v>0.25</c:v>
                </c:pt>
                <c:pt idx="6">
                  <c:v>#N/A</c:v>
                </c:pt>
                <c:pt idx="7">
                  <c:v>0.13</c:v>
                </c:pt>
                <c:pt idx="8">
                  <c:v>#N/A</c:v>
                </c:pt>
                <c:pt idx="9">
                  <c:v>0.21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0.28000000000000003</c:v>
                </c:pt>
                <c:pt idx="2">
                  <c:v>#N/A</c:v>
                </c:pt>
                <c:pt idx="3">
                  <c:v>0.42</c:v>
                </c:pt>
                <c:pt idx="4">
                  <c:v>#N/A</c:v>
                </c:pt>
                <c:pt idx="5">
                  <c:v>0.3</c:v>
                </c:pt>
                <c:pt idx="6">
                  <c:v>#N/A</c:v>
                </c:pt>
                <c:pt idx="7">
                  <c:v>0.71</c:v>
                </c:pt>
                <c:pt idx="8">
                  <c:v>#N/A</c:v>
                </c:pt>
                <c:pt idx="9">
                  <c:v>0.24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0.16</c:v>
                </c:pt>
                <c:pt idx="2">
                  <c:v>#N/A</c:v>
                </c:pt>
                <c:pt idx="3">
                  <c:v>0.36</c:v>
                </c:pt>
                <c:pt idx="4">
                  <c:v>#N/A</c:v>
                </c:pt>
                <c:pt idx="5">
                  <c:v>0.19</c:v>
                </c:pt>
                <c:pt idx="6">
                  <c:v>#N/A</c:v>
                </c:pt>
                <c:pt idx="7">
                  <c:v>0.98</c:v>
                </c:pt>
                <c:pt idx="8">
                  <c:v>#N/A</c:v>
                </c:pt>
                <c:pt idx="9">
                  <c:v>1.65</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1.32</c:v>
                </c:pt>
                <c:pt idx="2">
                  <c:v>#N/A</c:v>
                </c:pt>
                <c:pt idx="3">
                  <c:v>1.74</c:v>
                </c:pt>
                <c:pt idx="4">
                  <c:v>#N/A</c:v>
                </c:pt>
                <c:pt idx="5">
                  <c:v>0.59</c:v>
                </c:pt>
                <c:pt idx="6">
                  <c:v>#N/A</c:v>
                </c:pt>
                <c:pt idx="7">
                  <c:v>1.1599999999999999</c:v>
                </c:pt>
                <c:pt idx="8">
                  <c:v>#N/A</c:v>
                </c:pt>
                <c:pt idx="9">
                  <c:v>6.14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9.65</c:v>
                </c:pt>
                <c:pt idx="2">
                  <c:v>#N/A</c:v>
                </c:pt>
                <c:pt idx="3">
                  <c:v>9.7899999999999991</c:v>
                </c:pt>
                <c:pt idx="4">
                  <c:v>#N/A</c:v>
                </c:pt>
                <c:pt idx="5">
                  <c:v>11.44</c:v>
                </c:pt>
                <c:pt idx="6">
                  <c:v>#N/A</c:v>
                </c:pt>
                <c:pt idx="7">
                  <c:v>13.38</c:v>
                </c:pt>
                <c:pt idx="8">
                  <c:v>#N/A</c:v>
                </c:pt>
                <c:pt idx="9">
                  <c:v>10.31</c:v>
                </c:pt>
              </c:numCache>
            </c:numRef>
          </c:val>
        </c:ser>
        <c:dLbls>
          <c:showLegendKey val="0"/>
          <c:showVal val="0"/>
          <c:showCatName val="0"/>
          <c:showSerName val="0"/>
          <c:showPercent val="0"/>
          <c:showBubbleSize val="0"/>
        </c:dLbls>
        <c:gapWidth val="150"/>
        <c:overlap val="100"/>
        <c:axId val="109304064"/>
        <c:axId val="109318144"/>
      </c:barChart>
      <c:catAx>
        <c:axId val="10930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318144"/>
        <c:crosses val="autoZero"/>
        <c:auto val="1"/>
        <c:lblAlgn val="ctr"/>
        <c:lblOffset val="100"/>
        <c:tickLblSkip val="1"/>
        <c:tickMarkSkip val="1"/>
        <c:noMultiLvlLbl val="0"/>
      </c:catAx>
      <c:valAx>
        <c:axId val="109318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04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404</c:v>
                </c:pt>
                <c:pt idx="5">
                  <c:v>409</c:v>
                </c:pt>
                <c:pt idx="8">
                  <c:v>402</c:v>
                </c:pt>
                <c:pt idx="11">
                  <c:v>388</c:v>
                </c:pt>
                <c:pt idx="14">
                  <c:v>408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30</c:v>
                </c:pt>
                <c:pt idx="3">
                  <c:v>86</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132</c:v>
                </c:pt>
                <c:pt idx="3">
                  <c:v>109</c:v>
                </c:pt>
                <c:pt idx="6">
                  <c:v>137</c:v>
                </c:pt>
                <c:pt idx="9">
                  <c:v>110</c:v>
                </c:pt>
                <c:pt idx="12">
                  <c:v>116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463</c:v>
                </c:pt>
                <c:pt idx="3">
                  <c:v>461</c:v>
                </c:pt>
                <c:pt idx="6">
                  <c:v>435</c:v>
                </c:pt>
                <c:pt idx="9">
                  <c:v>415</c:v>
                </c:pt>
                <c:pt idx="12">
                  <c:v>429</c:v>
                </c:pt>
              </c:numCache>
            </c:numRef>
          </c:val>
        </c:ser>
        <c:dLbls>
          <c:showLegendKey val="0"/>
          <c:showVal val="0"/>
          <c:showCatName val="0"/>
          <c:showSerName val="0"/>
          <c:showPercent val="0"/>
          <c:showBubbleSize val="0"/>
        </c:dLbls>
        <c:gapWidth val="100"/>
        <c:overlap val="100"/>
        <c:axId val="109872640"/>
        <c:axId val="109874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221</c:v>
                </c:pt>
                <c:pt idx="2">
                  <c:v>#N/A</c:v>
                </c:pt>
                <c:pt idx="3">
                  <c:v>#N/A</c:v>
                </c:pt>
                <c:pt idx="4">
                  <c:v>247</c:v>
                </c:pt>
                <c:pt idx="5">
                  <c:v>#N/A</c:v>
                </c:pt>
                <c:pt idx="6">
                  <c:v>#N/A</c:v>
                </c:pt>
                <c:pt idx="7">
                  <c:v>170</c:v>
                </c:pt>
                <c:pt idx="8">
                  <c:v>#N/A</c:v>
                </c:pt>
                <c:pt idx="9">
                  <c:v>#N/A</c:v>
                </c:pt>
                <c:pt idx="10">
                  <c:v>137</c:v>
                </c:pt>
                <c:pt idx="11">
                  <c:v>#N/A</c:v>
                </c:pt>
                <c:pt idx="12">
                  <c:v>#N/A</c:v>
                </c:pt>
                <c:pt idx="13">
                  <c:v>137</c:v>
                </c:pt>
                <c:pt idx="14">
                  <c:v>#N/A</c:v>
                </c:pt>
              </c:numCache>
            </c:numRef>
          </c:val>
          <c:smooth val="0"/>
        </c:ser>
        <c:dLbls>
          <c:showLegendKey val="0"/>
          <c:showVal val="0"/>
          <c:showCatName val="0"/>
          <c:showSerName val="0"/>
          <c:showPercent val="0"/>
          <c:showBubbleSize val="0"/>
        </c:dLbls>
        <c:marker val="1"/>
        <c:smooth val="0"/>
        <c:axId val="109872640"/>
        <c:axId val="109874560"/>
      </c:lineChart>
      <c:catAx>
        <c:axId val="10987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874560"/>
        <c:crosses val="autoZero"/>
        <c:auto val="1"/>
        <c:lblAlgn val="ctr"/>
        <c:lblOffset val="100"/>
        <c:tickLblSkip val="1"/>
        <c:tickMarkSkip val="1"/>
        <c:noMultiLvlLbl val="0"/>
      </c:catAx>
      <c:valAx>
        <c:axId val="10987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7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3258</c:v>
                </c:pt>
                <c:pt idx="5">
                  <c:v>3213</c:v>
                </c:pt>
                <c:pt idx="8">
                  <c:v>3442</c:v>
                </c:pt>
                <c:pt idx="11">
                  <c:v>5597</c:v>
                </c:pt>
                <c:pt idx="14">
                  <c:v>5781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312</c:v>
                </c:pt>
                <c:pt idx="5">
                  <c:v>304</c:v>
                </c:pt>
                <c:pt idx="8">
                  <c:v>301</c:v>
                </c:pt>
                <c:pt idx="11">
                  <c:v>327</c:v>
                </c:pt>
                <c:pt idx="14">
                  <c:v>266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2947</c:v>
                </c:pt>
                <c:pt idx="5">
                  <c:v>3229</c:v>
                </c:pt>
                <c:pt idx="8">
                  <c:v>3485</c:v>
                </c:pt>
                <c:pt idx="11">
                  <c:v>3838</c:v>
                </c:pt>
                <c:pt idx="14">
                  <c:v>3757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22</c:v>
                </c:pt>
                <c:pt idx="3">
                  <c:v>7</c:v>
                </c:pt>
                <c:pt idx="6">
                  <c:v>15</c:v>
                </c:pt>
                <c:pt idx="9">
                  <c:v>12</c:v>
                </c:pt>
                <c:pt idx="12">
                  <c:v>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680</c:v>
                </c:pt>
                <c:pt idx="3">
                  <c:v>644</c:v>
                </c:pt>
                <c:pt idx="6">
                  <c:v>595</c:v>
                </c:pt>
                <c:pt idx="9">
                  <c:v>566</c:v>
                </c:pt>
                <c:pt idx="12">
                  <c:v>405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943</c:v>
                </c:pt>
                <c:pt idx="3">
                  <c:v>1035</c:v>
                </c:pt>
                <c:pt idx="6">
                  <c:v>1029</c:v>
                </c:pt>
                <c:pt idx="9">
                  <c:v>981</c:v>
                </c:pt>
                <c:pt idx="12">
                  <c:v>980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118</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4040</c:v>
                </c:pt>
                <c:pt idx="3">
                  <c:v>4338</c:v>
                </c:pt>
                <c:pt idx="6">
                  <c:v>4563</c:v>
                </c:pt>
                <c:pt idx="9">
                  <c:v>4982</c:v>
                </c:pt>
                <c:pt idx="12">
                  <c:v>5738</c:v>
                </c:pt>
              </c:numCache>
            </c:numRef>
          </c:val>
        </c:ser>
        <c:dLbls>
          <c:showLegendKey val="0"/>
          <c:showVal val="0"/>
          <c:showCatName val="0"/>
          <c:showSerName val="0"/>
          <c:showPercent val="0"/>
          <c:showBubbleSize val="0"/>
        </c:dLbls>
        <c:gapWidth val="100"/>
        <c:overlap val="100"/>
        <c:axId val="110448000"/>
        <c:axId val="110458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0448000"/>
        <c:axId val="110458368"/>
      </c:lineChart>
      <c:catAx>
        <c:axId val="11044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458368"/>
        <c:crosses val="autoZero"/>
        <c:auto val="1"/>
        <c:lblAlgn val="ctr"/>
        <c:lblOffset val="100"/>
        <c:tickLblSkip val="1"/>
        <c:tickMarkSkip val="1"/>
        <c:noMultiLvlLbl val="0"/>
      </c:catAx>
      <c:valAx>
        <c:axId val="11045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4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沖縄県竹富町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4,205
4,153
334.39
8,536,868
8,076,207
312,175
3,027,704
5,737,814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近年人口においては、</a:t>
          </a:r>
          <a:r>
            <a:rPr kumimoji="1" lang="ja-JP" altLang="ja-JP" sz="1300">
              <a:solidFill>
                <a:schemeClr val="dk1"/>
              </a:solidFill>
              <a:effectLst/>
              <a:latin typeface="+mn-lt"/>
              <a:ea typeface="+mn-ea"/>
              <a:cs typeface="+mn-cs"/>
            </a:rPr>
            <a:t>ほぼ横ばいが続いていることに加え、基幹産業である農業就業者（農家）の高齢化等により財政基盤が弱く、全国及び沖縄県平均を大きく下回っている。</a:t>
          </a:r>
          <a:endParaRPr lang="ja-JP" altLang="ja-JP" sz="1300">
            <a:effectLst/>
          </a:endParaRPr>
        </a:p>
        <a:p>
          <a:r>
            <a:rPr kumimoji="1" lang="ja-JP" altLang="ja-JP" sz="1300">
              <a:solidFill>
                <a:schemeClr val="dk1"/>
              </a:solidFill>
              <a:effectLst/>
              <a:latin typeface="+mn-lt"/>
              <a:ea typeface="+mn-ea"/>
              <a:cs typeface="+mn-cs"/>
            </a:rPr>
            <a:t>　今後も人口増加や税の増収に繋がる大きな要因がないことから、徹底した事務事業の峻別やクレジット収納等の納税チャネルの拡充・促進や昨年に引き続き県税職員</a:t>
          </a:r>
          <a:r>
            <a:rPr kumimoji="1" lang="ja-JP" altLang="en-US" sz="1300">
              <a:solidFill>
                <a:schemeClr val="dk1"/>
              </a:solidFill>
              <a:effectLst/>
              <a:latin typeface="+mn-lt"/>
              <a:ea typeface="+mn-ea"/>
              <a:cs typeface="+mn-cs"/>
            </a:rPr>
            <a:t>及び近隣市と</a:t>
          </a:r>
          <a:r>
            <a:rPr kumimoji="1" lang="ja-JP" altLang="ja-JP" sz="1300">
              <a:solidFill>
                <a:schemeClr val="dk1"/>
              </a:solidFill>
              <a:effectLst/>
              <a:latin typeface="+mn-lt"/>
              <a:ea typeface="+mn-ea"/>
              <a:cs typeface="+mn-cs"/>
            </a:rPr>
            <a:t>の併任による徴収の強化に取り組むなど歳入の確保に努め、財政の健全化を図る。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44450</xdr:rowOff>
    </xdr:to>
    <xdr:cxnSp macro="">
      <xdr:nvCxnSpPr>
        <xdr:cNvPr id="71" name="直線コネクタ 70"/>
        <xdr:cNvCxnSpPr/>
      </xdr:nvCxnSpPr>
      <xdr:spPr>
        <a:xfrm>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4" name="直線コネクタ 73"/>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27215</xdr:rowOff>
    </xdr:to>
    <xdr:cxnSp macro="">
      <xdr:nvCxnSpPr>
        <xdr:cNvPr id="77" name="直線コネクタ 76"/>
        <xdr:cNvCxnSpPr/>
      </xdr:nvCxnSpPr>
      <xdr:spPr>
        <a:xfrm>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1" name="円/楕円 90"/>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2" name="テキスト ボックス 91"/>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3" name="円/楕円 92"/>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4" name="テキスト ボックス 93"/>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5" name="円/楕円 94"/>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96" name="テキスト ボックス 95"/>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対前年度比</a:t>
          </a:r>
          <a:r>
            <a:rPr kumimoji="1" lang="en-US" altLang="ja-JP" sz="1300" baseline="0">
              <a:solidFill>
                <a:schemeClr val="dk1"/>
              </a:solidFill>
              <a:effectLst/>
              <a:latin typeface="+mn-lt"/>
              <a:ea typeface="+mn-ea"/>
              <a:cs typeface="+mn-cs"/>
            </a:rPr>
            <a:t>6.4</a:t>
          </a:r>
          <a:r>
            <a:rPr kumimoji="1" lang="ja-JP" altLang="ja-JP" sz="1300" baseline="0">
              <a:solidFill>
                <a:schemeClr val="dk1"/>
              </a:solidFill>
              <a:effectLst/>
              <a:latin typeface="+mn-lt"/>
              <a:ea typeface="+mn-ea"/>
              <a:cs typeface="+mn-cs"/>
            </a:rPr>
            <a:t>ポイントプラスと</a:t>
          </a:r>
          <a:r>
            <a:rPr kumimoji="1" lang="ja-JP" altLang="en-US" sz="1300" baseline="0">
              <a:solidFill>
                <a:schemeClr val="dk1"/>
              </a:solidFill>
              <a:effectLst/>
              <a:latin typeface="+mn-lt"/>
              <a:ea typeface="+mn-ea"/>
              <a:cs typeface="+mn-cs"/>
            </a:rPr>
            <a:t>り</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扶助費及び公債費の増加、人件費</a:t>
          </a:r>
          <a:r>
            <a:rPr kumimoji="1" lang="ja-JP" altLang="ja-JP" sz="1300" baseline="0">
              <a:solidFill>
                <a:schemeClr val="dk1"/>
              </a:solidFill>
              <a:effectLst/>
              <a:latin typeface="+mn-lt"/>
              <a:ea typeface="+mn-ea"/>
              <a:cs typeface="+mn-cs"/>
            </a:rPr>
            <a:t>の減少</a:t>
          </a:r>
          <a:r>
            <a:rPr kumimoji="1" lang="ja-JP" altLang="en-US" sz="1300" baseline="0">
              <a:solidFill>
                <a:schemeClr val="dk1"/>
              </a:solidFill>
              <a:effectLst/>
              <a:latin typeface="+mn-lt"/>
              <a:ea typeface="+mn-ea"/>
              <a:cs typeface="+mn-cs"/>
            </a:rPr>
            <a:t>等</a:t>
          </a:r>
          <a:r>
            <a:rPr kumimoji="1" lang="ja-JP" altLang="ja-JP" sz="1300" baseline="0">
              <a:solidFill>
                <a:schemeClr val="dk1"/>
              </a:solidFill>
              <a:effectLst/>
              <a:latin typeface="+mn-lt"/>
              <a:ea typeface="+mn-ea"/>
              <a:cs typeface="+mn-cs"/>
            </a:rPr>
            <a:t>により</a:t>
          </a:r>
          <a:r>
            <a:rPr kumimoji="1" lang="en-US" altLang="ja-JP" sz="1300" baseline="0">
              <a:solidFill>
                <a:schemeClr val="dk1"/>
              </a:solidFill>
              <a:effectLst/>
              <a:latin typeface="+mn-lt"/>
              <a:ea typeface="+mn-ea"/>
              <a:cs typeface="+mn-cs"/>
            </a:rPr>
            <a:t>81.9</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の</a:t>
          </a:r>
          <a:r>
            <a:rPr kumimoji="1" lang="ja-JP" altLang="ja-JP" sz="1300" baseline="0">
              <a:solidFill>
                <a:schemeClr val="dk1"/>
              </a:solidFill>
              <a:effectLst/>
              <a:latin typeface="+mn-lt"/>
              <a:ea typeface="+mn-ea"/>
              <a:cs typeface="+mn-cs"/>
            </a:rPr>
            <a:t>類似団体平均</a:t>
          </a:r>
          <a:r>
            <a:rPr kumimoji="1" lang="ja-JP" altLang="en-US" sz="1300" baseline="0">
              <a:solidFill>
                <a:schemeClr val="dk1"/>
              </a:solidFill>
              <a:effectLst/>
              <a:latin typeface="+mn-lt"/>
              <a:ea typeface="+mn-ea"/>
              <a:cs typeface="+mn-cs"/>
            </a:rPr>
            <a:t>に近づいて</a:t>
          </a:r>
          <a:r>
            <a:rPr kumimoji="1" lang="ja-JP" altLang="ja-JP" sz="1300" baseline="0">
              <a:solidFill>
                <a:schemeClr val="dk1"/>
              </a:solidFill>
              <a:effectLst/>
              <a:latin typeface="+mn-lt"/>
              <a:ea typeface="+mn-ea"/>
              <a:cs typeface="+mn-cs"/>
            </a:rPr>
            <a:t>いる。しかし、一括交付金事業等の増加に伴う町債の新規発行の影響により今後の公債費の増加や福祉関係経費の増加が見込めることから、福祉補助金等の終期設定や徹底した峻別による消費的経費の抑制や高利率の既発債の積極的な繰上償還を実施し、公債費残高の縮減に務める。また、クレジット収納の導入・促進による収納チャネルの拡充にあわせ、県税職員</a:t>
          </a:r>
          <a:r>
            <a:rPr kumimoji="1" lang="ja-JP" altLang="ja-JP" sz="1300">
              <a:solidFill>
                <a:schemeClr val="dk1"/>
              </a:solidFill>
              <a:effectLst/>
              <a:latin typeface="+mn-lt"/>
              <a:ea typeface="+mn-ea"/>
              <a:cs typeface="+mn-cs"/>
            </a:rPr>
            <a:t>及び近隣市との併任</a:t>
          </a:r>
          <a:r>
            <a:rPr kumimoji="1" lang="ja-JP" altLang="ja-JP" sz="1300" baseline="0">
              <a:solidFill>
                <a:schemeClr val="dk1"/>
              </a:solidFill>
              <a:effectLst/>
              <a:latin typeface="+mn-lt"/>
              <a:ea typeface="+mn-ea"/>
              <a:cs typeface="+mn-cs"/>
            </a:rPr>
            <a:t>による徴収体制の強化を図るなど財源の確保に努めるとともに、</a:t>
          </a:r>
          <a:r>
            <a:rPr kumimoji="1" lang="en-US" altLang="ja-JP" sz="1300" baseline="0">
              <a:solidFill>
                <a:schemeClr val="dk1"/>
              </a:solidFill>
              <a:effectLst/>
              <a:latin typeface="+mn-lt"/>
              <a:ea typeface="+mn-ea"/>
              <a:cs typeface="+mn-cs"/>
            </a:rPr>
            <a:t>IT</a:t>
          </a:r>
          <a:r>
            <a:rPr kumimoji="1" lang="ja-JP" altLang="ja-JP" sz="1300" baseline="0">
              <a:solidFill>
                <a:schemeClr val="dk1"/>
              </a:solidFill>
              <a:effectLst/>
              <a:latin typeface="+mn-lt"/>
              <a:ea typeface="+mn-ea"/>
              <a:cs typeface="+mn-cs"/>
            </a:rPr>
            <a:t>システムの活用・導入促進等による事務の軽減、効率化により、経常経費の削減を図る。</a:t>
          </a:r>
          <a:endParaRPr lang="ja-JP" altLang="ja-JP" sz="1300">
            <a:effectLst/>
          </a:endParaRPr>
        </a:p>
        <a:p>
          <a:r>
            <a:rPr kumimoji="1" lang="ja-JP" altLang="ja-JP" sz="1300" baseline="0">
              <a:solidFill>
                <a:schemeClr val="dk1"/>
              </a:solidFill>
              <a:effectLst/>
              <a:latin typeface="+mn-lt"/>
              <a:ea typeface="+mn-ea"/>
              <a:cs typeface="+mn-cs"/>
            </a:rPr>
            <a:t>　</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108131</xdr:rowOff>
    </xdr:from>
    <xdr:to>
      <xdr:col>7</xdr:col>
      <xdr:colOff>152400</xdr:colOff>
      <xdr:row>61</xdr:row>
      <xdr:rowOff>157299</xdr:rowOff>
    </xdr:to>
    <xdr:cxnSp macro="">
      <xdr:nvCxnSpPr>
        <xdr:cNvPr id="133" name="直線コネクタ 132"/>
        <xdr:cNvCxnSpPr/>
      </xdr:nvCxnSpPr>
      <xdr:spPr>
        <a:xfrm>
          <a:off x="4114800" y="10395131"/>
          <a:ext cx="838200" cy="22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90896</xdr:rowOff>
    </xdr:from>
    <xdr:to>
      <xdr:col>6</xdr:col>
      <xdr:colOff>0</xdr:colOff>
      <xdr:row>60</xdr:row>
      <xdr:rowOff>108131</xdr:rowOff>
    </xdr:to>
    <xdr:cxnSp macro="">
      <xdr:nvCxnSpPr>
        <xdr:cNvPr id="136" name="直線コネクタ 135"/>
        <xdr:cNvCxnSpPr/>
      </xdr:nvCxnSpPr>
      <xdr:spPr>
        <a:xfrm>
          <a:off x="3225800" y="1037789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90896</xdr:rowOff>
    </xdr:from>
    <xdr:to>
      <xdr:col>4</xdr:col>
      <xdr:colOff>482600</xdr:colOff>
      <xdr:row>62</xdr:row>
      <xdr:rowOff>41003</xdr:rowOff>
    </xdr:to>
    <xdr:cxnSp macro="">
      <xdr:nvCxnSpPr>
        <xdr:cNvPr id="139" name="直線コネクタ 138"/>
        <xdr:cNvCxnSpPr/>
      </xdr:nvCxnSpPr>
      <xdr:spPr>
        <a:xfrm flipV="1">
          <a:off x="2336800" y="10377896"/>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62</xdr:row>
      <xdr:rowOff>41003</xdr:rowOff>
    </xdr:to>
    <xdr:cxnSp macro="">
      <xdr:nvCxnSpPr>
        <xdr:cNvPr id="142" name="直線コネクタ 141"/>
        <xdr:cNvCxnSpPr/>
      </xdr:nvCxnSpPr>
      <xdr:spPr>
        <a:xfrm>
          <a:off x="1447800" y="10553700"/>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106499</xdr:rowOff>
    </xdr:from>
    <xdr:to>
      <xdr:col>7</xdr:col>
      <xdr:colOff>203200</xdr:colOff>
      <xdr:row>62</xdr:row>
      <xdr:rowOff>36649</xdr:rowOff>
    </xdr:to>
    <xdr:sp macro="" textlink="">
      <xdr:nvSpPr>
        <xdr:cNvPr id="152" name="円/楕円 151"/>
        <xdr:cNvSpPr/>
      </xdr:nvSpPr>
      <xdr:spPr>
        <a:xfrm>
          <a:off x="4902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123026</xdr:rowOff>
    </xdr:from>
    <xdr:ext cx="762000" cy="259045"/>
    <xdr:sp macro="" textlink="">
      <xdr:nvSpPr>
        <xdr:cNvPr id="153" name="財政構造の弾力性該当値テキスト"/>
        <xdr:cNvSpPr txBox="1"/>
      </xdr:nvSpPr>
      <xdr:spPr>
        <a:xfrm>
          <a:off x="50419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57331</xdr:rowOff>
    </xdr:from>
    <xdr:to>
      <xdr:col>6</xdr:col>
      <xdr:colOff>50800</xdr:colOff>
      <xdr:row>60</xdr:row>
      <xdr:rowOff>158931</xdr:rowOff>
    </xdr:to>
    <xdr:sp macro="" textlink="">
      <xdr:nvSpPr>
        <xdr:cNvPr id="154" name="円/楕円 153"/>
        <xdr:cNvSpPr/>
      </xdr:nvSpPr>
      <xdr:spPr>
        <a:xfrm>
          <a:off x="4064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169108</xdr:rowOff>
    </xdr:from>
    <xdr:ext cx="736600" cy="259045"/>
    <xdr:sp macro="" textlink="">
      <xdr:nvSpPr>
        <xdr:cNvPr id="155" name="テキスト ボックス 154"/>
        <xdr:cNvSpPr txBox="1"/>
      </xdr:nvSpPr>
      <xdr:spPr>
        <a:xfrm>
          <a:off x="3733800" y="1011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40096</xdr:rowOff>
    </xdr:from>
    <xdr:to>
      <xdr:col>4</xdr:col>
      <xdr:colOff>533400</xdr:colOff>
      <xdr:row>60</xdr:row>
      <xdr:rowOff>141696</xdr:rowOff>
    </xdr:to>
    <xdr:sp macro="" textlink="">
      <xdr:nvSpPr>
        <xdr:cNvPr id="156" name="円/楕円 155"/>
        <xdr:cNvSpPr/>
      </xdr:nvSpPr>
      <xdr:spPr>
        <a:xfrm>
          <a:off x="3175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151873</xdr:rowOff>
    </xdr:from>
    <xdr:ext cx="762000" cy="259045"/>
    <xdr:sp macro="" textlink="">
      <xdr:nvSpPr>
        <xdr:cNvPr id="157" name="テキスト ボックス 156"/>
        <xdr:cNvSpPr txBox="1"/>
      </xdr:nvSpPr>
      <xdr:spPr>
        <a:xfrm>
          <a:off x="2844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161653</xdr:rowOff>
    </xdr:from>
    <xdr:to>
      <xdr:col>3</xdr:col>
      <xdr:colOff>330200</xdr:colOff>
      <xdr:row>62</xdr:row>
      <xdr:rowOff>91803</xdr:rowOff>
    </xdr:to>
    <xdr:sp macro="" textlink="">
      <xdr:nvSpPr>
        <xdr:cNvPr id="158" name="円/楕円 157"/>
        <xdr:cNvSpPr/>
      </xdr:nvSpPr>
      <xdr:spPr>
        <a:xfrm>
          <a:off x="2286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76580</xdr:rowOff>
    </xdr:from>
    <xdr:ext cx="762000" cy="259045"/>
    <xdr:sp macro="" textlink="">
      <xdr:nvSpPr>
        <xdr:cNvPr id="159" name="テキスト ボックス 158"/>
        <xdr:cNvSpPr txBox="1"/>
      </xdr:nvSpPr>
      <xdr:spPr>
        <a:xfrm>
          <a:off x="1955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60" name="円/楕円 159"/>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130827</xdr:rowOff>
    </xdr:from>
    <xdr:ext cx="762000" cy="259045"/>
    <xdr:sp macro="" textlink="">
      <xdr:nvSpPr>
        <xdr:cNvPr id="161" name="テキスト ボックス 160"/>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[487,898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類似団体に比べ</a:t>
          </a:r>
          <a:r>
            <a:rPr kumimoji="1" lang="en-US" altLang="ja-JP" sz="1300">
              <a:latin typeface="ＭＳ Ｐゴシック"/>
            </a:rPr>
            <a:t>107,022</a:t>
          </a:r>
          <a:r>
            <a:rPr kumimoji="1" lang="ja-JP" altLang="en-US" sz="1300">
              <a:latin typeface="ＭＳ Ｐゴシック"/>
            </a:rPr>
            <a:t>円上回っており、対前年度比をみても</a:t>
          </a:r>
          <a:r>
            <a:rPr kumimoji="1" lang="en-US" altLang="ja-JP" sz="1300">
              <a:latin typeface="ＭＳ Ｐゴシック"/>
            </a:rPr>
            <a:t>38,155</a:t>
          </a:r>
          <a:r>
            <a:rPr kumimoji="1" lang="ja-JP" altLang="en-US" sz="1300">
              <a:latin typeface="ＭＳ Ｐゴシック"/>
            </a:rPr>
            <a:t>円の増加となっている。</a:t>
          </a:r>
          <a:r>
            <a:rPr kumimoji="1" lang="ja-JP" altLang="ja-JP" sz="1300" baseline="0">
              <a:solidFill>
                <a:schemeClr val="dk1"/>
              </a:solidFill>
              <a:effectLst/>
              <a:latin typeface="+mn-lt"/>
              <a:ea typeface="+mn-ea"/>
              <a:cs typeface="+mn-cs"/>
            </a:rPr>
            <a:t>類似団体に比べ高くなっている主な要因として、沖縄振興特別推進交付金事業等、大規模な調査等委託業務の増加や当該事業の業務量の増加に伴う賃金により削減が進んでいない。また、本町は９つの島じまから行政区域が形成され、本庁舎を本町行政区域外（石垣市）に有する特殊な行政体制であること等から、各島毎の公共施設等へ人員配置や管理運営を行う必要がある。また、今後も継続した多額の経費負担が見込まれることから、より一層の指定管理制度の推進等、コスト削減を図るなど人件費、物件費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1772</xdr:rowOff>
    </xdr:from>
    <xdr:to>
      <xdr:col>7</xdr:col>
      <xdr:colOff>152400</xdr:colOff>
      <xdr:row>84</xdr:row>
      <xdr:rowOff>52921</xdr:rowOff>
    </xdr:to>
    <xdr:cxnSp macro="">
      <xdr:nvCxnSpPr>
        <xdr:cNvPr id="195" name="直線コネクタ 194"/>
        <xdr:cNvCxnSpPr/>
      </xdr:nvCxnSpPr>
      <xdr:spPr>
        <a:xfrm>
          <a:off x="4114800" y="14403572"/>
          <a:ext cx="838200" cy="5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1772</xdr:rowOff>
    </xdr:from>
    <xdr:to>
      <xdr:col>6</xdr:col>
      <xdr:colOff>0</xdr:colOff>
      <xdr:row>84</xdr:row>
      <xdr:rowOff>59062</xdr:rowOff>
    </xdr:to>
    <xdr:cxnSp macro="">
      <xdr:nvCxnSpPr>
        <xdr:cNvPr id="198" name="直線コネクタ 197"/>
        <xdr:cNvCxnSpPr/>
      </xdr:nvCxnSpPr>
      <xdr:spPr>
        <a:xfrm flipV="1">
          <a:off x="3225800" y="14403572"/>
          <a:ext cx="889000" cy="5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1490</xdr:rowOff>
    </xdr:from>
    <xdr:to>
      <xdr:col>4</xdr:col>
      <xdr:colOff>482600</xdr:colOff>
      <xdr:row>84</xdr:row>
      <xdr:rowOff>59062</xdr:rowOff>
    </xdr:to>
    <xdr:cxnSp macro="">
      <xdr:nvCxnSpPr>
        <xdr:cNvPr id="201" name="直線コネクタ 200"/>
        <xdr:cNvCxnSpPr/>
      </xdr:nvCxnSpPr>
      <xdr:spPr>
        <a:xfrm>
          <a:off x="2336800" y="14403290"/>
          <a:ext cx="889000" cy="5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148008</xdr:rowOff>
    </xdr:from>
    <xdr:to>
      <xdr:col>3</xdr:col>
      <xdr:colOff>279400</xdr:colOff>
      <xdr:row>84</xdr:row>
      <xdr:rowOff>1490</xdr:rowOff>
    </xdr:to>
    <xdr:cxnSp macro="">
      <xdr:nvCxnSpPr>
        <xdr:cNvPr id="204" name="直線コネクタ 203"/>
        <xdr:cNvCxnSpPr/>
      </xdr:nvCxnSpPr>
      <xdr:spPr>
        <a:xfrm>
          <a:off x="1447800" y="14378358"/>
          <a:ext cx="889000" cy="2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2121</xdr:rowOff>
    </xdr:from>
    <xdr:to>
      <xdr:col>7</xdr:col>
      <xdr:colOff>203200</xdr:colOff>
      <xdr:row>84</xdr:row>
      <xdr:rowOff>103721</xdr:rowOff>
    </xdr:to>
    <xdr:sp macro="" textlink="">
      <xdr:nvSpPr>
        <xdr:cNvPr id="214" name="円/楕円 213"/>
        <xdr:cNvSpPr/>
      </xdr:nvSpPr>
      <xdr:spPr>
        <a:xfrm>
          <a:off x="4902200" y="1440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145648</xdr:rowOff>
    </xdr:from>
    <xdr:ext cx="762000" cy="259045"/>
    <xdr:sp macro="" textlink="">
      <xdr:nvSpPr>
        <xdr:cNvPr id="215" name="人件費・物件費等の状況該当値テキスト"/>
        <xdr:cNvSpPr txBox="1"/>
      </xdr:nvSpPr>
      <xdr:spPr>
        <a:xfrm>
          <a:off x="5041900" y="1437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487,898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122422</xdr:rowOff>
    </xdr:from>
    <xdr:to>
      <xdr:col>6</xdr:col>
      <xdr:colOff>50800</xdr:colOff>
      <xdr:row>84</xdr:row>
      <xdr:rowOff>52572</xdr:rowOff>
    </xdr:to>
    <xdr:sp macro="" textlink="">
      <xdr:nvSpPr>
        <xdr:cNvPr id="216" name="円/楕円 215"/>
        <xdr:cNvSpPr/>
      </xdr:nvSpPr>
      <xdr:spPr>
        <a:xfrm>
          <a:off x="4064000" y="143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37349</xdr:rowOff>
    </xdr:from>
    <xdr:ext cx="736600" cy="259045"/>
    <xdr:sp macro="" textlink="">
      <xdr:nvSpPr>
        <xdr:cNvPr id="217" name="テキスト ボックス 216"/>
        <xdr:cNvSpPr txBox="1"/>
      </xdr:nvSpPr>
      <xdr:spPr>
        <a:xfrm>
          <a:off x="3733800" y="14439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449,743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8262</xdr:rowOff>
    </xdr:from>
    <xdr:to>
      <xdr:col>4</xdr:col>
      <xdr:colOff>533400</xdr:colOff>
      <xdr:row>84</xdr:row>
      <xdr:rowOff>109862</xdr:rowOff>
    </xdr:to>
    <xdr:sp macro="" textlink="">
      <xdr:nvSpPr>
        <xdr:cNvPr id="218" name="円/楕円 217"/>
        <xdr:cNvSpPr/>
      </xdr:nvSpPr>
      <xdr:spPr>
        <a:xfrm>
          <a:off x="3175000" y="1441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94639</xdr:rowOff>
    </xdr:from>
    <xdr:ext cx="762000" cy="259045"/>
    <xdr:sp macro="" textlink="">
      <xdr:nvSpPr>
        <xdr:cNvPr id="219" name="テキスト ボックス 218"/>
        <xdr:cNvSpPr txBox="1"/>
      </xdr:nvSpPr>
      <xdr:spPr>
        <a:xfrm>
          <a:off x="2844800" y="1449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492,479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122140</xdr:rowOff>
    </xdr:from>
    <xdr:to>
      <xdr:col>3</xdr:col>
      <xdr:colOff>330200</xdr:colOff>
      <xdr:row>84</xdr:row>
      <xdr:rowOff>52290</xdr:rowOff>
    </xdr:to>
    <xdr:sp macro="" textlink="">
      <xdr:nvSpPr>
        <xdr:cNvPr id="220" name="円/楕円 219"/>
        <xdr:cNvSpPr/>
      </xdr:nvSpPr>
      <xdr:spPr>
        <a:xfrm>
          <a:off x="2286000" y="143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37067</xdr:rowOff>
    </xdr:from>
    <xdr:ext cx="762000" cy="259045"/>
    <xdr:sp macro="" textlink="">
      <xdr:nvSpPr>
        <xdr:cNvPr id="221" name="テキスト ボックス 220"/>
        <xdr:cNvSpPr txBox="1"/>
      </xdr:nvSpPr>
      <xdr:spPr>
        <a:xfrm>
          <a:off x="1955800" y="1443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449,532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97208</xdr:rowOff>
    </xdr:from>
    <xdr:to>
      <xdr:col>2</xdr:col>
      <xdr:colOff>127000</xdr:colOff>
      <xdr:row>84</xdr:row>
      <xdr:rowOff>27358</xdr:rowOff>
    </xdr:to>
    <xdr:sp macro="" textlink="">
      <xdr:nvSpPr>
        <xdr:cNvPr id="222" name="円/楕円 221"/>
        <xdr:cNvSpPr/>
      </xdr:nvSpPr>
      <xdr:spPr>
        <a:xfrm>
          <a:off x="1397000" y="143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12135</xdr:rowOff>
    </xdr:from>
    <xdr:ext cx="762000" cy="259045"/>
    <xdr:sp macro="" textlink="">
      <xdr:nvSpPr>
        <xdr:cNvPr id="223" name="テキスト ボックス 222"/>
        <xdr:cNvSpPr txBox="1"/>
      </xdr:nvSpPr>
      <xdr:spPr>
        <a:xfrm>
          <a:off x="1066800" y="1441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430,934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類似団体平均にくらべ</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ポイント、全国町村平均にくらべ</a:t>
          </a:r>
          <a:r>
            <a:rPr kumimoji="1" lang="en-US" altLang="ja-JP" sz="1300">
              <a:solidFill>
                <a:schemeClr val="dk1"/>
              </a:solidFill>
              <a:effectLst/>
              <a:latin typeface="+mn-lt"/>
              <a:ea typeface="+mn-ea"/>
              <a:cs typeface="+mn-cs"/>
            </a:rPr>
            <a:t>3.6</a:t>
          </a:r>
          <a:r>
            <a:rPr kumimoji="1" lang="ja-JP" altLang="ja-JP" sz="1300">
              <a:solidFill>
                <a:schemeClr val="dk1"/>
              </a:solidFill>
              <a:effectLst/>
              <a:latin typeface="+mn-lt"/>
              <a:ea typeface="+mn-ea"/>
              <a:cs typeface="+mn-cs"/>
            </a:rPr>
            <a:t>ポイント低い</a:t>
          </a:r>
          <a:r>
            <a:rPr kumimoji="1" lang="en-US" altLang="ja-JP" sz="1300">
              <a:solidFill>
                <a:schemeClr val="dk1"/>
              </a:solidFill>
              <a:effectLst/>
              <a:latin typeface="+mn-lt"/>
              <a:ea typeface="+mn-ea"/>
              <a:cs typeface="+mn-cs"/>
            </a:rPr>
            <a:t>92.2</a:t>
          </a:r>
          <a:r>
            <a:rPr kumimoji="1" lang="ja-JP" altLang="ja-JP" sz="1300">
              <a:solidFill>
                <a:schemeClr val="dk1"/>
              </a:solidFill>
              <a:effectLst/>
              <a:latin typeface="+mn-lt"/>
              <a:ea typeface="+mn-ea"/>
              <a:cs typeface="+mn-cs"/>
            </a:rPr>
            <a:t>と全国平均の中でも最低水準にある。</a:t>
          </a:r>
          <a:endParaRPr lang="ja-JP" altLang="ja-JP" sz="1300">
            <a:effectLst/>
          </a:endParaRPr>
        </a:p>
        <a:p>
          <a:r>
            <a:rPr kumimoji="1" lang="ja-JP" altLang="ja-JP" sz="1300">
              <a:solidFill>
                <a:schemeClr val="dk1"/>
              </a:solidFill>
              <a:effectLst/>
              <a:latin typeface="+mn-lt"/>
              <a:ea typeface="+mn-ea"/>
              <a:cs typeface="+mn-cs"/>
            </a:rPr>
            <a:t>　地方公務員に比べ手当等が多い国家公務員とは単純比較することはできないが、本町における各種手当てについては概ね国家公務員に準拠しているほか、本指数を含めた給与水準については、今後とも住民への説明責任が果たせるよう適正な昇給や昇格制度を順守するとともに定員管理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59902</xdr:rowOff>
    </xdr:from>
    <xdr:to>
      <xdr:col>24</xdr:col>
      <xdr:colOff>558800</xdr:colOff>
      <xdr:row>85</xdr:row>
      <xdr:rowOff>120227</xdr:rowOff>
    </xdr:to>
    <xdr:cxnSp macro="">
      <xdr:nvCxnSpPr>
        <xdr:cNvPr id="257" name="直線コネクタ 256"/>
        <xdr:cNvCxnSpPr/>
      </xdr:nvCxnSpPr>
      <xdr:spPr>
        <a:xfrm>
          <a:off x="16179800" y="1463315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59902</xdr:rowOff>
    </xdr:from>
    <xdr:to>
      <xdr:col>23</xdr:col>
      <xdr:colOff>406400</xdr:colOff>
      <xdr:row>87</xdr:row>
      <xdr:rowOff>62864</xdr:rowOff>
    </xdr:to>
    <xdr:cxnSp macro="">
      <xdr:nvCxnSpPr>
        <xdr:cNvPr id="260" name="直線コネクタ 259"/>
        <xdr:cNvCxnSpPr/>
      </xdr:nvCxnSpPr>
      <xdr:spPr>
        <a:xfrm flipV="1">
          <a:off x="15290800" y="14633152"/>
          <a:ext cx="889000" cy="34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54821</xdr:rowOff>
    </xdr:from>
    <xdr:to>
      <xdr:col>22</xdr:col>
      <xdr:colOff>203200</xdr:colOff>
      <xdr:row>87</xdr:row>
      <xdr:rowOff>62864</xdr:rowOff>
    </xdr:to>
    <xdr:cxnSp macro="">
      <xdr:nvCxnSpPr>
        <xdr:cNvPr id="263" name="直線コネクタ 262"/>
        <xdr:cNvCxnSpPr/>
      </xdr:nvCxnSpPr>
      <xdr:spPr>
        <a:xfrm>
          <a:off x="14401800" y="1497097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47837</xdr:rowOff>
    </xdr:from>
    <xdr:to>
      <xdr:col>21</xdr:col>
      <xdr:colOff>0</xdr:colOff>
      <xdr:row>87</xdr:row>
      <xdr:rowOff>54821</xdr:rowOff>
    </xdr:to>
    <xdr:cxnSp macro="">
      <xdr:nvCxnSpPr>
        <xdr:cNvPr id="266" name="直線コネクタ 265"/>
        <xdr:cNvCxnSpPr/>
      </xdr:nvCxnSpPr>
      <xdr:spPr>
        <a:xfrm>
          <a:off x="13512800" y="14621087"/>
          <a:ext cx="889000" cy="34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6" name="円/楕円 275"/>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85954</xdr:rowOff>
    </xdr:from>
    <xdr:ext cx="762000" cy="259045"/>
    <xdr:sp macro="" textlink="">
      <xdr:nvSpPr>
        <xdr:cNvPr id="277" name="給与水準   （国との比較）該当値テキスト"/>
        <xdr:cNvSpPr txBox="1"/>
      </xdr:nvSpPr>
      <xdr:spPr>
        <a:xfrm>
          <a:off x="171069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9102</xdr:rowOff>
    </xdr:from>
    <xdr:to>
      <xdr:col>23</xdr:col>
      <xdr:colOff>457200</xdr:colOff>
      <xdr:row>85</xdr:row>
      <xdr:rowOff>110702</xdr:rowOff>
    </xdr:to>
    <xdr:sp macro="" textlink="">
      <xdr:nvSpPr>
        <xdr:cNvPr id="278" name="円/楕円 277"/>
        <xdr:cNvSpPr/>
      </xdr:nvSpPr>
      <xdr:spPr>
        <a:xfrm>
          <a:off x="16129000" y="145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120879</xdr:rowOff>
    </xdr:from>
    <xdr:ext cx="736600" cy="259045"/>
    <xdr:sp macro="" textlink="">
      <xdr:nvSpPr>
        <xdr:cNvPr id="279" name="テキスト ボックス 278"/>
        <xdr:cNvSpPr txBox="1"/>
      </xdr:nvSpPr>
      <xdr:spPr>
        <a:xfrm>
          <a:off x="15798800" y="1435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12064</xdr:rowOff>
    </xdr:from>
    <xdr:to>
      <xdr:col>22</xdr:col>
      <xdr:colOff>254000</xdr:colOff>
      <xdr:row>87</xdr:row>
      <xdr:rowOff>113664</xdr:rowOff>
    </xdr:to>
    <xdr:sp macro="" textlink="">
      <xdr:nvSpPr>
        <xdr:cNvPr id="280" name="円/楕円 279"/>
        <xdr:cNvSpPr/>
      </xdr:nvSpPr>
      <xdr:spPr>
        <a:xfrm>
          <a:off x="15240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123841</xdr:rowOff>
    </xdr:from>
    <xdr:ext cx="762000" cy="259045"/>
    <xdr:sp macro="" textlink="">
      <xdr:nvSpPr>
        <xdr:cNvPr id="281" name="テキスト ボックス 280"/>
        <xdr:cNvSpPr txBox="1"/>
      </xdr:nvSpPr>
      <xdr:spPr>
        <a:xfrm>
          <a:off x="14909800" y="1469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4021</xdr:rowOff>
    </xdr:from>
    <xdr:to>
      <xdr:col>21</xdr:col>
      <xdr:colOff>50800</xdr:colOff>
      <xdr:row>87</xdr:row>
      <xdr:rowOff>105621</xdr:rowOff>
    </xdr:to>
    <xdr:sp macro="" textlink="">
      <xdr:nvSpPr>
        <xdr:cNvPr id="282" name="円/楕円 281"/>
        <xdr:cNvSpPr/>
      </xdr:nvSpPr>
      <xdr:spPr>
        <a:xfrm>
          <a:off x="14351000" y="1492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115798</xdr:rowOff>
    </xdr:from>
    <xdr:ext cx="762000" cy="259045"/>
    <xdr:sp macro="" textlink="">
      <xdr:nvSpPr>
        <xdr:cNvPr id="283" name="テキスト ボックス 282"/>
        <xdr:cNvSpPr txBox="1"/>
      </xdr:nvSpPr>
      <xdr:spPr>
        <a:xfrm>
          <a:off x="14020800" y="1468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84" name="円/楕円 283"/>
        <xdr:cNvSpPr/>
      </xdr:nvSpPr>
      <xdr:spPr>
        <a:xfrm>
          <a:off x="13462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108814</xdr:rowOff>
    </xdr:from>
    <xdr:ext cx="762000" cy="259045"/>
    <xdr:sp macro="" textlink="">
      <xdr:nvSpPr>
        <xdr:cNvPr id="285" name="テキスト ボックス 284"/>
        <xdr:cNvSpPr txBox="1"/>
      </xdr:nvSpPr>
      <xdr:spPr>
        <a:xfrm>
          <a:off x="13131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本町は９つの有人島を有し、町の総面積も</a:t>
          </a:r>
          <a:r>
            <a:rPr kumimoji="1" lang="en-US" altLang="ja-JP" sz="1300" baseline="0">
              <a:solidFill>
                <a:schemeClr val="dk1"/>
              </a:solidFill>
              <a:effectLst/>
              <a:latin typeface="+mn-lt"/>
              <a:ea typeface="+mn-ea"/>
              <a:cs typeface="+mn-cs"/>
            </a:rPr>
            <a:t>334.03k</a:t>
          </a:r>
          <a:r>
            <a:rPr kumimoji="1" lang="ja-JP" altLang="ja-JP" sz="1300" baseline="0">
              <a:solidFill>
                <a:schemeClr val="dk1"/>
              </a:solidFill>
              <a:effectLst/>
              <a:latin typeface="+mn-lt"/>
              <a:ea typeface="+mn-ea"/>
              <a:cs typeface="+mn-cs"/>
            </a:rPr>
            <a:t>㎡（県内１位）と広大であることから、類似団体と比較し、出張所や学校、保育所等の公共施設に多く配置しなければならないことから、類似団体に比べ</a:t>
          </a:r>
          <a:r>
            <a:rPr kumimoji="1" lang="en-US" altLang="ja-JP" sz="1300" baseline="0">
              <a:solidFill>
                <a:schemeClr val="dk1"/>
              </a:solidFill>
              <a:effectLst/>
              <a:latin typeface="+mn-lt"/>
              <a:ea typeface="+mn-ea"/>
              <a:cs typeface="+mn-cs"/>
            </a:rPr>
            <a:t>8.63</a:t>
          </a:r>
          <a:r>
            <a:rPr kumimoji="1" lang="ja-JP" altLang="ja-JP" sz="1300" baseline="0">
              <a:solidFill>
                <a:schemeClr val="dk1"/>
              </a:solidFill>
              <a:effectLst/>
              <a:latin typeface="+mn-lt"/>
              <a:ea typeface="+mn-ea"/>
              <a:cs typeface="+mn-cs"/>
            </a:rPr>
            <a:t>人多い</a:t>
          </a:r>
          <a:r>
            <a:rPr kumimoji="1" lang="en-US" altLang="ja-JP" sz="1300" baseline="0">
              <a:solidFill>
                <a:schemeClr val="dk1"/>
              </a:solidFill>
              <a:effectLst/>
              <a:latin typeface="+mn-lt"/>
              <a:ea typeface="+mn-ea"/>
              <a:cs typeface="+mn-cs"/>
            </a:rPr>
            <a:t>29.73</a:t>
          </a:r>
          <a:r>
            <a:rPr kumimoji="1" lang="ja-JP" altLang="ja-JP" sz="1300" baseline="0">
              <a:solidFill>
                <a:schemeClr val="dk1"/>
              </a:solidFill>
              <a:effectLst/>
              <a:latin typeface="+mn-lt"/>
              <a:ea typeface="+mn-ea"/>
              <a:cs typeface="+mn-cs"/>
            </a:rPr>
            <a:t>人となっている。これまでも集中改革プラン等による定員適正化に努めてきたが、沖縄振興特別推進交付金事業等の増加する事務事業の展開に必要な人員を確保しなければならないことや、町土が島嶼で集落等が広域に散在していることから、各島じま（各地域）への配置人員に係る経費負担は今後も継続していく見込みである。したがって</a:t>
          </a:r>
          <a:r>
            <a:rPr kumimoji="1" lang="en-US" altLang="ja-JP" sz="1300" baseline="0">
              <a:solidFill>
                <a:schemeClr val="dk1"/>
              </a:solidFill>
              <a:effectLst/>
              <a:latin typeface="+mn-lt"/>
              <a:ea typeface="+mn-ea"/>
              <a:cs typeface="+mn-cs"/>
            </a:rPr>
            <a:t>IT</a:t>
          </a:r>
          <a:r>
            <a:rPr kumimoji="1" lang="ja-JP" altLang="ja-JP" sz="1300" baseline="0">
              <a:solidFill>
                <a:schemeClr val="dk1"/>
              </a:solidFill>
              <a:effectLst/>
              <a:latin typeface="+mn-lt"/>
              <a:ea typeface="+mn-ea"/>
              <a:cs typeface="+mn-cs"/>
            </a:rPr>
            <a:t>システムの導入・活用による事務の効率化や適正配置等によるより適切な定員管理に努める。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158585</xdr:rowOff>
    </xdr:from>
    <xdr:to>
      <xdr:col>24</xdr:col>
      <xdr:colOff>558800</xdr:colOff>
      <xdr:row>62</xdr:row>
      <xdr:rowOff>164617</xdr:rowOff>
    </xdr:to>
    <xdr:cxnSp macro="">
      <xdr:nvCxnSpPr>
        <xdr:cNvPr id="317" name="直線コネクタ 316"/>
        <xdr:cNvCxnSpPr/>
      </xdr:nvCxnSpPr>
      <xdr:spPr>
        <a:xfrm flipV="1">
          <a:off x="16179800" y="1078848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164617</xdr:rowOff>
    </xdr:from>
    <xdr:to>
      <xdr:col>23</xdr:col>
      <xdr:colOff>406400</xdr:colOff>
      <xdr:row>63</xdr:row>
      <xdr:rowOff>10782</xdr:rowOff>
    </xdr:to>
    <xdr:cxnSp macro="">
      <xdr:nvCxnSpPr>
        <xdr:cNvPr id="320" name="直線コネクタ 319"/>
        <xdr:cNvCxnSpPr/>
      </xdr:nvCxnSpPr>
      <xdr:spPr>
        <a:xfrm flipV="1">
          <a:off x="15290800" y="10794517"/>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10782</xdr:rowOff>
    </xdr:from>
    <xdr:to>
      <xdr:col>22</xdr:col>
      <xdr:colOff>203200</xdr:colOff>
      <xdr:row>63</xdr:row>
      <xdr:rowOff>38532</xdr:rowOff>
    </xdr:to>
    <xdr:cxnSp macro="">
      <xdr:nvCxnSpPr>
        <xdr:cNvPr id="323" name="直線コネクタ 322"/>
        <xdr:cNvCxnSpPr/>
      </xdr:nvCxnSpPr>
      <xdr:spPr>
        <a:xfrm flipV="1">
          <a:off x="14401800" y="10812132"/>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26226</xdr:rowOff>
    </xdr:from>
    <xdr:to>
      <xdr:col>21</xdr:col>
      <xdr:colOff>0</xdr:colOff>
      <xdr:row>63</xdr:row>
      <xdr:rowOff>38532</xdr:rowOff>
    </xdr:to>
    <xdr:cxnSp macro="">
      <xdr:nvCxnSpPr>
        <xdr:cNvPr id="326" name="直線コネクタ 325"/>
        <xdr:cNvCxnSpPr/>
      </xdr:nvCxnSpPr>
      <xdr:spPr>
        <a:xfrm>
          <a:off x="13512800" y="10827576"/>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107785</xdr:rowOff>
    </xdr:from>
    <xdr:to>
      <xdr:col>24</xdr:col>
      <xdr:colOff>609600</xdr:colOff>
      <xdr:row>63</xdr:row>
      <xdr:rowOff>37935</xdr:rowOff>
    </xdr:to>
    <xdr:sp macro="" textlink="">
      <xdr:nvSpPr>
        <xdr:cNvPr id="336" name="円/楕円 335"/>
        <xdr:cNvSpPr/>
      </xdr:nvSpPr>
      <xdr:spPr>
        <a:xfrm>
          <a:off x="16967200" y="107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79862</xdr:rowOff>
    </xdr:from>
    <xdr:ext cx="762000" cy="259045"/>
    <xdr:sp macro="" textlink="">
      <xdr:nvSpPr>
        <xdr:cNvPr id="337" name="定員管理の状況該当値テキスト"/>
        <xdr:cNvSpPr txBox="1"/>
      </xdr:nvSpPr>
      <xdr:spPr>
        <a:xfrm>
          <a:off x="17106900" y="107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113817</xdr:rowOff>
    </xdr:from>
    <xdr:to>
      <xdr:col>23</xdr:col>
      <xdr:colOff>457200</xdr:colOff>
      <xdr:row>63</xdr:row>
      <xdr:rowOff>43967</xdr:rowOff>
    </xdr:to>
    <xdr:sp macro="" textlink="">
      <xdr:nvSpPr>
        <xdr:cNvPr id="338" name="円/楕円 337"/>
        <xdr:cNvSpPr/>
      </xdr:nvSpPr>
      <xdr:spPr>
        <a:xfrm>
          <a:off x="16129000" y="107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28744</xdr:rowOff>
    </xdr:from>
    <xdr:ext cx="736600" cy="259045"/>
    <xdr:sp macro="" textlink="">
      <xdr:nvSpPr>
        <xdr:cNvPr id="339" name="テキスト ボックス 338"/>
        <xdr:cNvSpPr txBox="1"/>
      </xdr:nvSpPr>
      <xdr:spPr>
        <a:xfrm>
          <a:off x="15798800" y="10830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131432</xdr:rowOff>
    </xdr:from>
    <xdr:to>
      <xdr:col>22</xdr:col>
      <xdr:colOff>254000</xdr:colOff>
      <xdr:row>63</xdr:row>
      <xdr:rowOff>61582</xdr:rowOff>
    </xdr:to>
    <xdr:sp macro="" textlink="">
      <xdr:nvSpPr>
        <xdr:cNvPr id="340" name="円/楕円 339"/>
        <xdr:cNvSpPr/>
      </xdr:nvSpPr>
      <xdr:spPr>
        <a:xfrm>
          <a:off x="15240000" y="107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46359</xdr:rowOff>
    </xdr:from>
    <xdr:ext cx="762000" cy="259045"/>
    <xdr:sp macro="" textlink="">
      <xdr:nvSpPr>
        <xdr:cNvPr id="341" name="テキスト ボックス 340"/>
        <xdr:cNvSpPr txBox="1"/>
      </xdr:nvSpPr>
      <xdr:spPr>
        <a:xfrm>
          <a:off x="14909800" y="1084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159182</xdr:rowOff>
    </xdr:from>
    <xdr:to>
      <xdr:col>21</xdr:col>
      <xdr:colOff>50800</xdr:colOff>
      <xdr:row>63</xdr:row>
      <xdr:rowOff>89332</xdr:rowOff>
    </xdr:to>
    <xdr:sp macro="" textlink="">
      <xdr:nvSpPr>
        <xdr:cNvPr id="342" name="円/楕円 341"/>
        <xdr:cNvSpPr/>
      </xdr:nvSpPr>
      <xdr:spPr>
        <a:xfrm>
          <a:off x="14351000" y="107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74109</xdr:rowOff>
    </xdr:from>
    <xdr:ext cx="762000" cy="259045"/>
    <xdr:sp macro="" textlink="">
      <xdr:nvSpPr>
        <xdr:cNvPr id="343" name="テキスト ボックス 342"/>
        <xdr:cNvSpPr txBox="1"/>
      </xdr:nvSpPr>
      <xdr:spPr>
        <a:xfrm>
          <a:off x="14020800" y="1087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146876</xdr:rowOff>
    </xdr:from>
    <xdr:to>
      <xdr:col>19</xdr:col>
      <xdr:colOff>533400</xdr:colOff>
      <xdr:row>63</xdr:row>
      <xdr:rowOff>77026</xdr:rowOff>
    </xdr:to>
    <xdr:sp macro="" textlink="">
      <xdr:nvSpPr>
        <xdr:cNvPr id="344" name="円/楕円 343"/>
        <xdr:cNvSpPr/>
      </xdr:nvSpPr>
      <xdr:spPr>
        <a:xfrm>
          <a:off x="13462000" y="1077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61803</xdr:rowOff>
    </xdr:from>
    <xdr:ext cx="762000" cy="259045"/>
    <xdr:sp macro="" textlink="">
      <xdr:nvSpPr>
        <xdr:cNvPr id="345" name="テキスト ボックス 344"/>
        <xdr:cNvSpPr txBox="1"/>
      </xdr:nvSpPr>
      <xdr:spPr>
        <a:xfrm>
          <a:off x="13131800" y="1086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対前年度比</a:t>
          </a:r>
          <a:r>
            <a:rPr kumimoji="1" lang="en-US" altLang="ja-JP" sz="1300">
              <a:latin typeface="ＭＳ Ｐゴシック"/>
            </a:rPr>
            <a:t>1.4</a:t>
          </a:r>
          <a:r>
            <a:rPr kumimoji="1" lang="ja-JP" altLang="en-US" sz="1300">
              <a:latin typeface="ＭＳ Ｐゴシック"/>
            </a:rPr>
            <a:t>％改善し、類似団体平均を（</a:t>
          </a:r>
          <a:r>
            <a:rPr kumimoji="1" lang="en-US" altLang="ja-JP" sz="1300">
              <a:latin typeface="ＭＳ Ｐゴシック"/>
            </a:rPr>
            <a:t>8.2</a:t>
          </a:r>
          <a:r>
            <a:rPr kumimoji="1" lang="ja-JP" altLang="en-US" sz="1300">
              <a:latin typeface="ＭＳ Ｐゴシック"/>
            </a:rPr>
            <a:t>％）を</a:t>
          </a:r>
          <a:r>
            <a:rPr kumimoji="1" lang="en-US" altLang="ja-JP" sz="1300">
              <a:latin typeface="ＭＳ Ｐゴシック"/>
            </a:rPr>
            <a:t>2.8</a:t>
          </a:r>
          <a:r>
            <a:rPr kumimoji="1" lang="ja-JP" altLang="en-US" sz="1300">
              <a:latin typeface="ＭＳ Ｐゴシック"/>
            </a:rPr>
            <a:t>％下回った。</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においても</a:t>
          </a:r>
          <a:r>
            <a:rPr kumimoji="1" lang="ja-JP" altLang="ja-JP" sz="1300">
              <a:solidFill>
                <a:schemeClr val="dk1"/>
              </a:solidFill>
              <a:effectLst/>
              <a:latin typeface="+mn-lt"/>
              <a:ea typeface="+mn-ea"/>
              <a:cs typeface="+mn-cs"/>
            </a:rPr>
            <a:t>平成２４年度に創設された沖縄振興特別推進交付金事業に係る起債が増加していることや公営企業操出金の増加が見込まれる事などから、住民ニーズや地域の事情に即した事業の優先度、緊急性等を的確に峻別し、また、後年度の財源措置が有利となる起債区分の選択・借入を行うなど、新規発行債の適正運用や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146304</xdr:rowOff>
    </xdr:from>
    <xdr:to>
      <xdr:col>24</xdr:col>
      <xdr:colOff>558800</xdr:colOff>
      <xdr:row>41</xdr:row>
      <xdr:rowOff>42418</xdr:rowOff>
    </xdr:to>
    <xdr:cxnSp macro="">
      <xdr:nvCxnSpPr>
        <xdr:cNvPr id="376" name="直線コネクタ 375"/>
        <xdr:cNvCxnSpPr/>
      </xdr:nvCxnSpPr>
      <xdr:spPr>
        <a:xfrm flipV="1">
          <a:off x="16179800" y="700430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41</xdr:row>
      <xdr:rowOff>95504</xdr:rowOff>
    </xdr:to>
    <xdr:cxnSp macro="">
      <xdr:nvCxnSpPr>
        <xdr:cNvPr id="379" name="直線コネクタ 378"/>
        <xdr:cNvCxnSpPr/>
      </xdr:nvCxnSpPr>
      <xdr:spPr>
        <a:xfrm flipV="1">
          <a:off x="15290800" y="70718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95504</xdr:rowOff>
    </xdr:from>
    <xdr:to>
      <xdr:col>22</xdr:col>
      <xdr:colOff>203200</xdr:colOff>
      <xdr:row>41</xdr:row>
      <xdr:rowOff>138938</xdr:rowOff>
    </xdr:to>
    <xdr:cxnSp macro="">
      <xdr:nvCxnSpPr>
        <xdr:cNvPr id="382" name="直線コネクタ 381"/>
        <xdr:cNvCxnSpPr/>
      </xdr:nvCxnSpPr>
      <xdr:spPr>
        <a:xfrm flipV="1">
          <a:off x="14401800" y="71249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119634</xdr:rowOff>
    </xdr:from>
    <xdr:to>
      <xdr:col>21</xdr:col>
      <xdr:colOff>0</xdr:colOff>
      <xdr:row>41</xdr:row>
      <xdr:rowOff>138938</xdr:rowOff>
    </xdr:to>
    <xdr:cxnSp macro="">
      <xdr:nvCxnSpPr>
        <xdr:cNvPr id="385" name="直線コネクタ 384"/>
        <xdr:cNvCxnSpPr/>
      </xdr:nvCxnSpPr>
      <xdr:spPr>
        <a:xfrm>
          <a:off x="13512800" y="71490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95504</xdr:rowOff>
    </xdr:from>
    <xdr:to>
      <xdr:col>24</xdr:col>
      <xdr:colOff>609600</xdr:colOff>
      <xdr:row>41</xdr:row>
      <xdr:rowOff>25654</xdr:rowOff>
    </xdr:to>
    <xdr:sp macro="" textlink="">
      <xdr:nvSpPr>
        <xdr:cNvPr id="395" name="円/楕円 394"/>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112031</xdr:rowOff>
    </xdr:from>
    <xdr:ext cx="762000" cy="259045"/>
    <xdr:sp macro="" textlink="">
      <xdr:nvSpPr>
        <xdr:cNvPr id="396" name="公債費負担の状況該当値テキスト"/>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397" name="円/楕円 396"/>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103395</xdr:rowOff>
    </xdr:from>
    <xdr:ext cx="736600" cy="259045"/>
    <xdr:sp macro="" textlink="">
      <xdr:nvSpPr>
        <xdr:cNvPr id="398" name="テキスト ボックス 397"/>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44704</xdr:rowOff>
    </xdr:from>
    <xdr:to>
      <xdr:col>22</xdr:col>
      <xdr:colOff>254000</xdr:colOff>
      <xdr:row>41</xdr:row>
      <xdr:rowOff>146304</xdr:rowOff>
    </xdr:to>
    <xdr:sp macro="" textlink="">
      <xdr:nvSpPr>
        <xdr:cNvPr id="399" name="円/楕円 398"/>
        <xdr:cNvSpPr/>
      </xdr:nvSpPr>
      <xdr:spPr>
        <a:xfrm>
          <a:off x="15240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156481</xdr:rowOff>
    </xdr:from>
    <xdr:ext cx="762000" cy="259045"/>
    <xdr:sp macro="" textlink="">
      <xdr:nvSpPr>
        <xdr:cNvPr id="400" name="テキスト ボックス 399"/>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88138</xdr:rowOff>
    </xdr:from>
    <xdr:to>
      <xdr:col>21</xdr:col>
      <xdr:colOff>50800</xdr:colOff>
      <xdr:row>42</xdr:row>
      <xdr:rowOff>18288</xdr:rowOff>
    </xdr:to>
    <xdr:sp macro="" textlink="">
      <xdr:nvSpPr>
        <xdr:cNvPr id="401" name="円/楕円 400"/>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28465</xdr:rowOff>
    </xdr:from>
    <xdr:ext cx="762000" cy="259045"/>
    <xdr:sp macro="" textlink="">
      <xdr:nvSpPr>
        <xdr:cNvPr id="402" name="テキスト ボックス 401"/>
        <xdr:cNvSpPr txBox="1"/>
      </xdr:nvSpPr>
      <xdr:spPr>
        <a:xfrm>
          <a:off x="14020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403" name="円/楕円 402"/>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404" name="テキスト ボックス 403"/>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類似団体、沖縄県平均でみても良い位置づけとなっている。</a:t>
          </a:r>
          <a:endParaRPr lang="ja-JP" altLang="ja-JP" sz="1300">
            <a:effectLst/>
          </a:endParaRPr>
        </a:p>
        <a:p>
          <a:r>
            <a:rPr kumimoji="1" lang="ja-JP" altLang="ja-JP" sz="1300">
              <a:solidFill>
                <a:schemeClr val="dk1"/>
              </a:solidFill>
              <a:effectLst/>
              <a:latin typeface="+mn-lt"/>
              <a:ea typeface="+mn-ea"/>
              <a:cs typeface="+mn-cs"/>
            </a:rPr>
            <a:t>　今後も財政調整基金や減債基金等の充当可能基金の計画的な積立や高利率の既発債残高の繰上償還による将来負担の軽減、平準化に務め、当該比率の上昇の抑制を図る。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沖縄県竹富町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4,205
4,153
334.39
8,536,868
8,076,207
312,175
3,027,704
5,737,814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年度の人件費に係る収支比率は対前年度比</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で</a:t>
          </a:r>
          <a:r>
            <a:rPr kumimoji="1" lang="en-US" altLang="ja-JP" sz="1300">
              <a:solidFill>
                <a:schemeClr val="dk1"/>
              </a:solidFill>
              <a:effectLst/>
              <a:latin typeface="+mn-lt"/>
              <a:ea typeface="+mn-ea"/>
              <a:cs typeface="+mn-cs"/>
            </a:rPr>
            <a:t>31.7%</a:t>
          </a:r>
          <a:r>
            <a:rPr kumimoji="1" lang="ja-JP" altLang="ja-JP" sz="1300">
              <a:solidFill>
                <a:schemeClr val="dk1"/>
              </a:solidFill>
              <a:effectLst/>
              <a:latin typeface="+mn-lt"/>
              <a:ea typeface="+mn-ea"/>
              <a:cs typeface="+mn-cs"/>
            </a:rPr>
            <a:t>と類似団体平均と比べ</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高い水準にある。</a:t>
          </a:r>
          <a:endParaRPr lang="ja-JP" altLang="ja-JP" sz="1300">
            <a:effectLst/>
          </a:endParaRPr>
        </a:p>
        <a:p>
          <a:r>
            <a:rPr kumimoji="1" lang="ja-JP" altLang="ja-JP" sz="1300">
              <a:solidFill>
                <a:schemeClr val="dk1"/>
              </a:solidFill>
              <a:effectLst/>
              <a:latin typeface="+mn-lt"/>
              <a:ea typeface="+mn-ea"/>
              <a:cs typeface="+mn-cs"/>
            </a:rPr>
            <a:t>　主な要因として、本町は９つの有人島が広範囲におよぶ海域を隔てた町土を形成する地理的に不利な条件にあり、学校や保育所、福祉施設等の公共施設等の統廃合や複合化には限界があるため、実現可能な範囲での複合化や統廃合を図る等、人員配置の適正管理を進め関係経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134620</xdr:rowOff>
    </xdr:from>
    <xdr:to>
      <xdr:col>7</xdr:col>
      <xdr:colOff>15875</xdr:colOff>
      <xdr:row>37</xdr:row>
      <xdr:rowOff>138430</xdr:rowOff>
    </xdr:to>
    <xdr:cxnSp macro="">
      <xdr:nvCxnSpPr>
        <xdr:cNvPr id="64" name="直線コネクタ 63"/>
        <xdr:cNvCxnSpPr/>
      </xdr:nvCxnSpPr>
      <xdr:spPr>
        <a:xfrm flipV="1">
          <a:off x="3987800" y="6478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37</xdr:row>
      <xdr:rowOff>153670</xdr:rowOff>
    </xdr:to>
    <xdr:cxnSp macro="">
      <xdr:nvCxnSpPr>
        <xdr:cNvPr id="67" name="直線コネクタ 66"/>
        <xdr:cNvCxnSpPr/>
      </xdr:nvCxnSpPr>
      <xdr:spPr>
        <a:xfrm flipV="1">
          <a:off x="3098800" y="648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153670</xdr:rowOff>
    </xdr:from>
    <xdr:to>
      <xdr:col>4</xdr:col>
      <xdr:colOff>346075</xdr:colOff>
      <xdr:row>38</xdr:row>
      <xdr:rowOff>8890</xdr:rowOff>
    </xdr:to>
    <xdr:cxnSp macro="">
      <xdr:nvCxnSpPr>
        <xdr:cNvPr id="70" name="直線コネクタ 69"/>
        <xdr:cNvCxnSpPr/>
      </xdr:nvCxnSpPr>
      <xdr:spPr>
        <a:xfrm flipV="1">
          <a:off x="2209800" y="64973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157480</xdr:rowOff>
    </xdr:from>
    <xdr:to>
      <xdr:col>3</xdr:col>
      <xdr:colOff>142875</xdr:colOff>
      <xdr:row>38</xdr:row>
      <xdr:rowOff>8890</xdr:rowOff>
    </xdr:to>
    <xdr:cxnSp macro="">
      <xdr:nvCxnSpPr>
        <xdr:cNvPr id="73" name="直線コネクタ 72"/>
        <xdr:cNvCxnSpPr/>
      </xdr:nvCxnSpPr>
      <xdr:spPr>
        <a:xfrm>
          <a:off x="1320800" y="6501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83820</xdr:rowOff>
    </xdr:from>
    <xdr:to>
      <xdr:col>7</xdr:col>
      <xdr:colOff>66675</xdr:colOff>
      <xdr:row>38</xdr:row>
      <xdr:rowOff>13970</xdr:rowOff>
    </xdr:to>
    <xdr:sp macro="" textlink="">
      <xdr:nvSpPr>
        <xdr:cNvPr id="83" name="円/楕円 82"/>
        <xdr:cNvSpPr/>
      </xdr:nvSpPr>
      <xdr:spPr>
        <a:xfrm>
          <a:off x="4775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55897</xdr:rowOff>
    </xdr:from>
    <xdr:ext cx="762000" cy="259045"/>
    <xdr:sp macro="" textlink="">
      <xdr:nvSpPr>
        <xdr:cNvPr id="84" name="人件費該当値テキスト"/>
        <xdr:cNvSpPr txBox="1"/>
      </xdr:nvSpPr>
      <xdr:spPr>
        <a:xfrm>
          <a:off x="491490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5" name="円/楕円 84"/>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6" name="テキスト ボックス 85"/>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102870</xdr:rowOff>
    </xdr:from>
    <xdr:to>
      <xdr:col>4</xdr:col>
      <xdr:colOff>396875</xdr:colOff>
      <xdr:row>38</xdr:row>
      <xdr:rowOff>33020</xdr:rowOff>
    </xdr:to>
    <xdr:sp macro="" textlink="">
      <xdr:nvSpPr>
        <xdr:cNvPr id="87" name="円/楕円 86"/>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17797</xdr:rowOff>
    </xdr:from>
    <xdr:ext cx="762000" cy="259045"/>
    <xdr:sp macro="" textlink="">
      <xdr:nvSpPr>
        <xdr:cNvPr id="88" name="テキスト ボックス 87"/>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129540</xdr:rowOff>
    </xdr:from>
    <xdr:to>
      <xdr:col>3</xdr:col>
      <xdr:colOff>193675</xdr:colOff>
      <xdr:row>38</xdr:row>
      <xdr:rowOff>59690</xdr:rowOff>
    </xdr:to>
    <xdr:sp macro="" textlink="">
      <xdr:nvSpPr>
        <xdr:cNvPr id="89" name="円/楕円 88"/>
        <xdr:cNvSpPr/>
      </xdr:nvSpPr>
      <xdr:spPr>
        <a:xfrm>
          <a:off x="21590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44467</xdr:rowOff>
    </xdr:from>
    <xdr:ext cx="762000" cy="259045"/>
    <xdr:sp macro="" textlink="">
      <xdr:nvSpPr>
        <xdr:cNvPr id="90" name="テキスト ボックス 89"/>
        <xdr:cNvSpPr txBox="1"/>
      </xdr:nvSpPr>
      <xdr:spPr>
        <a:xfrm>
          <a:off x="1828800" y="655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106680</xdr:rowOff>
    </xdr:from>
    <xdr:to>
      <xdr:col>1</xdr:col>
      <xdr:colOff>676275</xdr:colOff>
      <xdr:row>38</xdr:row>
      <xdr:rowOff>36830</xdr:rowOff>
    </xdr:to>
    <xdr:sp macro="" textlink="">
      <xdr:nvSpPr>
        <xdr:cNvPr id="91" name="円/楕円 90"/>
        <xdr:cNvSpPr/>
      </xdr:nvSpPr>
      <xdr:spPr>
        <a:xfrm>
          <a:off x="12700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21607</xdr:rowOff>
    </xdr:from>
    <xdr:ext cx="762000" cy="259045"/>
    <xdr:sp macro="" textlink="">
      <xdr:nvSpPr>
        <xdr:cNvPr id="92" name="テキスト ボックス 91"/>
        <xdr:cNvSpPr txBox="1"/>
      </xdr:nvSpPr>
      <xdr:spPr>
        <a:xfrm>
          <a:off x="939800" y="653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前年度より</a:t>
          </a:r>
          <a:r>
            <a:rPr kumimoji="1" lang="en-US" altLang="ja-JP" sz="1300" baseline="0">
              <a:solidFill>
                <a:schemeClr val="dk1"/>
              </a:solidFill>
              <a:effectLst/>
              <a:latin typeface="+mn-lt"/>
              <a:ea typeface="+mn-ea"/>
              <a:cs typeface="+mn-cs"/>
            </a:rPr>
            <a:t>1.1</a:t>
          </a:r>
          <a:r>
            <a:rPr kumimoji="1" lang="ja-JP" altLang="ja-JP" sz="1300" baseline="0">
              <a:solidFill>
                <a:schemeClr val="dk1"/>
              </a:solidFill>
              <a:effectLst/>
              <a:latin typeface="+mn-lt"/>
              <a:ea typeface="+mn-ea"/>
              <a:cs typeface="+mn-cs"/>
            </a:rPr>
            <a:t>ポイント増加し、類似団体平均</a:t>
          </a:r>
          <a:r>
            <a:rPr kumimoji="1" lang="en-US" altLang="ja-JP" sz="1300" baseline="0">
              <a:solidFill>
                <a:schemeClr val="dk1"/>
              </a:solidFill>
              <a:effectLst/>
              <a:latin typeface="+mn-lt"/>
              <a:ea typeface="+mn-ea"/>
              <a:cs typeface="+mn-cs"/>
            </a:rPr>
            <a:t>14.0</a:t>
          </a:r>
          <a:r>
            <a:rPr kumimoji="1" lang="ja-JP" altLang="ja-JP" sz="1300" baseline="0">
              <a:solidFill>
                <a:schemeClr val="dk1"/>
              </a:solidFill>
              <a:effectLst/>
              <a:latin typeface="+mn-lt"/>
              <a:ea typeface="+mn-ea"/>
              <a:cs typeface="+mn-cs"/>
            </a:rPr>
            <a:t>より</a:t>
          </a:r>
          <a:r>
            <a:rPr kumimoji="1" lang="en-US" altLang="ja-JP" sz="1300" baseline="0">
              <a:solidFill>
                <a:schemeClr val="dk1"/>
              </a:solidFill>
              <a:effectLst/>
              <a:latin typeface="+mn-lt"/>
              <a:ea typeface="+mn-ea"/>
              <a:cs typeface="+mn-cs"/>
            </a:rPr>
            <a:t>10.8</a:t>
          </a:r>
          <a:r>
            <a:rPr kumimoji="1" lang="ja-JP" altLang="ja-JP" sz="1300" baseline="0">
              <a:solidFill>
                <a:schemeClr val="dk1"/>
              </a:solidFill>
              <a:effectLst/>
              <a:latin typeface="+mn-lt"/>
              <a:ea typeface="+mn-ea"/>
              <a:cs typeface="+mn-cs"/>
            </a:rPr>
            <a:t>ポイント多い</a:t>
          </a:r>
          <a:r>
            <a:rPr kumimoji="1" lang="en-US" altLang="ja-JP" sz="1300" baseline="0">
              <a:solidFill>
                <a:schemeClr val="dk1"/>
              </a:solidFill>
              <a:effectLst/>
              <a:latin typeface="+mn-lt"/>
              <a:ea typeface="+mn-ea"/>
              <a:cs typeface="+mn-cs"/>
            </a:rPr>
            <a:t>24.8%</a:t>
          </a:r>
          <a:r>
            <a:rPr kumimoji="1" lang="ja-JP" altLang="ja-JP" sz="1300" baseline="0">
              <a:solidFill>
                <a:schemeClr val="dk1"/>
              </a:solidFill>
              <a:effectLst/>
              <a:latin typeface="+mn-lt"/>
              <a:ea typeface="+mn-ea"/>
              <a:cs typeface="+mn-cs"/>
            </a:rPr>
            <a:t>と全国平均及び沖縄県平均より大きく上回っている。</a:t>
          </a:r>
          <a:endParaRPr lang="ja-JP" altLang="ja-JP" sz="1300">
            <a:effectLst/>
          </a:endParaRPr>
        </a:p>
        <a:p>
          <a:r>
            <a:rPr kumimoji="1" lang="ja-JP" altLang="ja-JP" sz="1300" baseline="0">
              <a:solidFill>
                <a:schemeClr val="dk1"/>
              </a:solidFill>
              <a:effectLst/>
              <a:latin typeface="+mn-lt"/>
              <a:ea typeface="+mn-ea"/>
              <a:cs typeface="+mn-cs"/>
            </a:rPr>
            <a:t>　主な要因として一括交付金事業及び過疎対策事業に係る委託（ソフト）事業の増加や、これら事業に係る賃金職員の増員が要因として挙げられる。また、行政区域外に庁舎を置き、町内への業務（渡航）全てに旅費が発生することから、類似団体にくらべ多額となる旅費については、今後も旅客会社との協議による運賃特別軽減を継続するなど経費削減に務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5080</xdr:rowOff>
    </xdr:from>
    <xdr:to>
      <xdr:col>24</xdr:col>
      <xdr:colOff>31750</xdr:colOff>
      <xdr:row>21</xdr:row>
      <xdr:rowOff>130810</xdr:rowOff>
    </xdr:to>
    <xdr:cxnSp macro="">
      <xdr:nvCxnSpPr>
        <xdr:cNvPr id="125" name="直線コネクタ 124"/>
        <xdr:cNvCxnSpPr/>
      </xdr:nvCxnSpPr>
      <xdr:spPr>
        <a:xfrm>
          <a:off x="15671800" y="343408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130810</xdr:rowOff>
    </xdr:from>
    <xdr:to>
      <xdr:col>22</xdr:col>
      <xdr:colOff>565150</xdr:colOff>
      <xdr:row>20</xdr:row>
      <xdr:rowOff>5080</xdr:rowOff>
    </xdr:to>
    <xdr:cxnSp macro="">
      <xdr:nvCxnSpPr>
        <xdr:cNvPr id="128" name="直線コネクタ 127"/>
        <xdr:cNvCxnSpPr/>
      </xdr:nvCxnSpPr>
      <xdr:spPr>
        <a:xfrm>
          <a:off x="14782800" y="3388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100330</xdr:rowOff>
    </xdr:from>
    <xdr:to>
      <xdr:col>21</xdr:col>
      <xdr:colOff>361950</xdr:colOff>
      <xdr:row>19</xdr:row>
      <xdr:rowOff>130810</xdr:rowOff>
    </xdr:to>
    <xdr:cxnSp macro="">
      <xdr:nvCxnSpPr>
        <xdr:cNvPr id="131" name="直線コネクタ 130"/>
        <xdr:cNvCxnSpPr/>
      </xdr:nvCxnSpPr>
      <xdr:spPr>
        <a:xfrm>
          <a:off x="13893800" y="3357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119380</xdr:rowOff>
    </xdr:from>
    <xdr:to>
      <xdr:col>20</xdr:col>
      <xdr:colOff>158750</xdr:colOff>
      <xdr:row>19</xdr:row>
      <xdr:rowOff>100330</xdr:rowOff>
    </xdr:to>
    <xdr:cxnSp macro="">
      <xdr:nvCxnSpPr>
        <xdr:cNvPr id="134" name="直線コネクタ 133"/>
        <xdr:cNvCxnSpPr/>
      </xdr:nvCxnSpPr>
      <xdr:spPr>
        <a:xfrm>
          <a:off x="13004800" y="32054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21</xdr:row>
      <xdr:rowOff>80010</xdr:rowOff>
    </xdr:from>
    <xdr:to>
      <xdr:col>24</xdr:col>
      <xdr:colOff>82550</xdr:colOff>
      <xdr:row>22</xdr:row>
      <xdr:rowOff>10160</xdr:rowOff>
    </xdr:to>
    <xdr:sp macro="" textlink="">
      <xdr:nvSpPr>
        <xdr:cNvPr id="144" name="円/楕円 143"/>
        <xdr:cNvSpPr/>
      </xdr:nvSpPr>
      <xdr:spPr>
        <a:xfrm>
          <a:off x="16459200" y="36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160037</xdr:rowOff>
    </xdr:from>
    <xdr:ext cx="762000" cy="259045"/>
    <xdr:sp macro="" textlink="">
      <xdr:nvSpPr>
        <xdr:cNvPr id="145" name="物件費該当値テキスト"/>
        <xdr:cNvSpPr txBox="1"/>
      </xdr:nvSpPr>
      <xdr:spPr>
        <a:xfrm>
          <a:off x="16598900" y="358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125730</xdr:rowOff>
    </xdr:from>
    <xdr:to>
      <xdr:col>22</xdr:col>
      <xdr:colOff>615950</xdr:colOff>
      <xdr:row>20</xdr:row>
      <xdr:rowOff>55880</xdr:rowOff>
    </xdr:to>
    <xdr:sp macro="" textlink="">
      <xdr:nvSpPr>
        <xdr:cNvPr id="146" name="円/楕円 145"/>
        <xdr:cNvSpPr/>
      </xdr:nvSpPr>
      <xdr:spPr>
        <a:xfrm>
          <a:off x="15621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40657</xdr:rowOff>
    </xdr:from>
    <xdr:ext cx="736600" cy="259045"/>
    <xdr:sp macro="" textlink="">
      <xdr:nvSpPr>
        <xdr:cNvPr id="147" name="テキスト ボックス 146"/>
        <xdr:cNvSpPr txBox="1"/>
      </xdr:nvSpPr>
      <xdr:spPr>
        <a:xfrm>
          <a:off x="15290800" y="346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80010</xdr:rowOff>
    </xdr:from>
    <xdr:to>
      <xdr:col>21</xdr:col>
      <xdr:colOff>412750</xdr:colOff>
      <xdr:row>20</xdr:row>
      <xdr:rowOff>10160</xdr:rowOff>
    </xdr:to>
    <xdr:sp macro="" textlink="">
      <xdr:nvSpPr>
        <xdr:cNvPr id="148" name="円/楕円 147"/>
        <xdr:cNvSpPr/>
      </xdr:nvSpPr>
      <xdr:spPr>
        <a:xfrm>
          <a:off x="147320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166387</xdr:rowOff>
    </xdr:from>
    <xdr:ext cx="762000" cy="259045"/>
    <xdr:sp macro="" textlink="">
      <xdr:nvSpPr>
        <xdr:cNvPr id="149" name="テキスト ボックス 148"/>
        <xdr:cNvSpPr txBox="1"/>
      </xdr:nvSpPr>
      <xdr:spPr>
        <a:xfrm>
          <a:off x="144018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49530</xdr:rowOff>
    </xdr:from>
    <xdr:to>
      <xdr:col>20</xdr:col>
      <xdr:colOff>209550</xdr:colOff>
      <xdr:row>19</xdr:row>
      <xdr:rowOff>151130</xdr:rowOff>
    </xdr:to>
    <xdr:sp macro="" textlink="">
      <xdr:nvSpPr>
        <xdr:cNvPr id="150" name="円/楕円 149"/>
        <xdr:cNvSpPr/>
      </xdr:nvSpPr>
      <xdr:spPr>
        <a:xfrm>
          <a:off x="13843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135907</xdr:rowOff>
    </xdr:from>
    <xdr:ext cx="762000" cy="259045"/>
    <xdr:sp macro="" textlink="">
      <xdr:nvSpPr>
        <xdr:cNvPr id="151" name="テキスト ボックス 150"/>
        <xdr:cNvSpPr txBox="1"/>
      </xdr:nvSpPr>
      <xdr:spPr>
        <a:xfrm>
          <a:off x="13512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68580</xdr:rowOff>
    </xdr:from>
    <xdr:to>
      <xdr:col>19</xdr:col>
      <xdr:colOff>6350</xdr:colOff>
      <xdr:row>18</xdr:row>
      <xdr:rowOff>170180</xdr:rowOff>
    </xdr:to>
    <xdr:sp macro="" textlink="">
      <xdr:nvSpPr>
        <xdr:cNvPr id="152" name="円/楕円 151"/>
        <xdr:cNvSpPr/>
      </xdr:nvSpPr>
      <xdr:spPr>
        <a:xfrm>
          <a:off x="12954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154957</xdr:rowOff>
    </xdr:from>
    <xdr:ext cx="762000" cy="259045"/>
    <xdr:sp macro="" textlink="">
      <xdr:nvSpPr>
        <xdr:cNvPr id="153" name="テキスト ボックス 152"/>
        <xdr:cNvSpPr txBox="1"/>
      </xdr:nvSpPr>
      <xdr:spPr>
        <a:xfrm>
          <a:off x="12623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対前年度比</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ポイント増となり、類似団体平均を△</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ポイント下回る</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昨年に引き続き、全国平均及び沖縄県平均を大きく下回り、本町財政を圧迫する状況に至っていないが、本土や本島に比べ離島・島嶼における住民福祉サービスの較差の是正や離島の生活において真に必要とする各種福祉施策については積極的に行政サービスの具現化・拡充を図っていく必要が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55</xdr:row>
      <xdr:rowOff>4535</xdr:rowOff>
    </xdr:to>
    <xdr:cxnSp macro="">
      <xdr:nvCxnSpPr>
        <xdr:cNvPr id="187" name="直線コネクタ 186"/>
        <xdr:cNvCxnSpPr/>
      </xdr:nvCxnSpPr>
      <xdr:spPr>
        <a:xfrm>
          <a:off x="3987800" y="93526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54</xdr:row>
      <xdr:rowOff>94343</xdr:rowOff>
    </xdr:to>
    <xdr:cxnSp macro="">
      <xdr:nvCxnSpPr>
        <xdr:cNvPr id="190" name="直線コネクタ 189"/>
        <xdr:cNvCxnSpPr/>
      </xdr:nvCxnSpPr>
      <xdr:spPr>
        <a:xfrm>
          <a:off x="3098800" y="92383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143328</xdr:rowOff>
    </xdr:to>
    <xdr:cxnSp macro="">
      <xdr:nvCxnSpPr>
        <xdr:cNvPr id="193" name="直線コネクタ 192"/>
        <xdr:cNvCxnSpPr/>
      </xdr:nvCxnSpPr>
      <xdr:spPr>
        <a:xfrm flipV="1">
          <a:off x="2209800" y="92383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143328</xdr:rowOff>
    </xdr:to>
    <xdr:cxnSp macro="">
      <xdr:nvCxnSpPr>
        <xdr:cNvPr id="196" name="直線コネクタ 195"/>
        <xdr:cNvCxnSpPr/>
      </xdr:nvCxnSpPr>
      <xdr:spPr>
        <a:xfrm>
          <a:off x="1320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6" name="円/楕円 205"/>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141712</xdr:rowOff>
    </xdr:from>
    <xdr:ext cx="762000" cy="259045"/>
    <xdr:sp macro="" textlink="">
      <xdr:nvSpPr>
        <xdr:cNvPr id="207"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08" name="円/楕円 207"/>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09" name="テキスト ボックス 208"/>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0" name="円/楕円 209"/>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1" name="テキスト ボックス 210"/>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2" name="円/楕円 211"/>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3" name="テキスト ボックス 212"/>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4" name="円/楕円 213"/>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5" name="テキスト ボックス 214"/>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その他に係る比率は前年度比</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ポイント増加し、類似団体平均と比べ△</a:t>
          </a:r>
          <a:r>
            <a:rPr kumimoji="1" lang="en-US" altLang="ja-JP" sz="1300">
              <a:solidFill>
                <a:schemeClr val="dk1"/>
              </a:solidFill>
              <a:effectLst/>
              <a:latin typeface="+mn-lt"/>
              <a:ea typeface="+mn-ea"/>
              <a:cs typeface="+mn-cs"/>
            </a:rPr>
            <a:t>7.0</a:t>
          </a:r>
          <a:r>
            <a:rPr kumimoji="1" lang="ja-JP" altLang="ja-JP" sz="1300">
              <a:solidFill>
                <a:schemeClr val="dk1"/>
              </a:solidFill>
              <a:effectLst/>
              <a:latin typeface="+mn-lt"/>
              <a:ea typeface="+mn-ea"/>
              <a:cs typeface="+mn-cs"/>
            </a:rPr>
            <a:t>ポイントの</a:t>
          </a:r>
          <a:r>
            <a:rPr kumimoji="1" lang="en-US" altLang="ja-JP" sz="1300">
              <a:solidFill>
                <a:schemeClr val="dk1"/>
              </a:solidFill>
              <a:effectLst/>
              <a:latin typeface="+mn-lt"/>
              <a:ea typeface="+mn-ea"/>
              <a:cs typeface="+mn-cs"/>
            </a:rPr>
            <a:t>3.7%</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前年度に比べ増加した要因は、庁舎建設基金積立が前年度に比べ大きく増額したことが挙げられる。</a:t>
          </a:r>
          <a:endParaRPr lang="ja-JP" altLang="ja-JP" sz="1300">
            <a:effectLst/>
          </a:endParaRPr>
        </a:p>
        <a:p>
          <a:r>
            <a:rPr kumimoji="1" lang="ja-JP" altLang="ja-JP" sz="1300">
              <a:solidFill>
                <a:schemeClr val="dk1"/>
              </a:solidFill>
              <a:effectLst/>
              <a:latin typeface="+mn-lt"/>
              <a:ea typeface="+mn-ea"/>
              <a:cs typeface="+mn-cs"/>
            </a:rPr>
            <a:t>　操出金については微減したものの、基準外の赤字補填的な操出が増加傾向にあることから、独立採算の原則に立った料金改正（引き上げ）等による健全化、企業運営の適正化を図る。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58420</xdr:rowOff>
    </xdr:from>
    <xdr:to>
      <xdr:col>24</xdr:col>
      <xdr:colOff>31750</xdr:colOff>
      <xdr:row>54</xdr:row>
      <xdr:rowOff>67564</xdr:rowOff>
    </xdr:to>
    <xdr:cxnSp macro="">
      <xdr:nvCxnSpPr>
        <xdr:cNvPr id="245" name="直線コネクタ 244"/>
        <xdr:cNvCxnSpPr/>
      </xdr:nvCxnSpPr>
      <xdr:spPr>
        <a:xfrm>
          <a:off x="15671800" y="93167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49276</xdr:rowOff>
    </xdr:from>
    <xdr:to>
      <xdr:col>22</xdr:col>
      <xdr:colOff>565150</xdr:colOff>
      <xdr:row>54</xdr:row>
      <xdr:rowOff>58420</xdr:rowOff>
    </xdr:to>
    <xdr:cxnSp macro="">
      <xdr:nvCxnSpPr>
        <xdr:cNvPr id="248" name="直線コネクタ 247"/>
        <xdr:cNvCxnSpPr/>
      </xdr:nvCxnSpPr>
      <xdr:spPr>
        <a:xfrm>
          <a:off x="14782800" y="9307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49276</xdr:rowOff>
    </xdr:from>
    <xdr:to>
      <xdr:col>21</xdr:col>
      <xdr:colOff>361950</xdr:colOff>
      <xdr:row>55</xdr:row>
      <xdr:rowOff>120142</xdr:rowOff>
    </xdr:to>
    <xdr:cxnSp macro="">
      <xdr:nvCxnSpPr>
        <xdr:cNvPr id="251" name="直線コネクタ 250"/>
        <xdr:cNvCxnSpPr/>
      </xdr:nvCxnSpPr>
      <xdr:spPr>
        <a:xfrm flipV="1">
          <a:off x="13893800" y="930757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106426</xdr:rowOff>
    </xdr:from>
    <xdr:to>
      <xdr:col>20</xdr:col>
      <xdr:colOff>158750</xdr:colOff>
      <xdr:row>55</xdr:row>
      <xdr:rowOff>120142</xdr:rowOff>
    </xdr:to>
    <xdr:cxnSp macro="">
      <xdr:nvCxnSpPr>
        <xdr:cNvPr id="254" name="直線コネクタ 253"/>
        <xdr:cNvCxnSpPr/>
      </xdr:nvCxnSpPr>
      <xdr:spPr>
        <a:xfrm>
          <a:off x="13004800" y="9536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16764</xdr:rowOff>
    </xdr:from>
    <xdr:to>
      <xdr:col>24</xdr:col>
      <xdr:colOff>82550</xdr:colOff>
      <xdr:row>54</xdr:row>
      <xdr:rowOff>118364</xdr:rowOff>
    </xdr:to>
    <xdr:sp macro="" textlink="">
      <xdr:nvSpPr>
        <xdr:cNvPr id="264" name="円/楕円 263"/>
        <xdr:cNvSpPr/>
      </xdr:nvSpPr>
      <xdr:spPr>
        <a:xfrm>
          <a:off x="16459200" y="92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96791</xdr:rowOff>
    </xdr:from>
    <xdr:ext cx="762000" cy="259045"/>
    <xdr:sp macro="" textlink="">
      <xdr:nvSpPr>
        <xdr:cNvPr id="265" name="その他該当値テキスト"/>
        <xdr:cNvSpPr txBox="1"/>
      </xdr:nvSpPr>
      <xdr:spPr>
        <a:xfrm>
          <a:off x="16598900" y="918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xdr:rowOff>
    </xdr:from>
    <xdr:to>
      <xdr:col>22</xdr:col>
      <xdr:colOff>615950</xdr:colOff>
      <xdr:row>54</xdr:row>
      <xdr:rowOff>109220</xdr:rowOff>
    </xdr:to>
    <xdr:sp macro="" textlink="">
      <xdr:nvSpPr>
        <xdr:cNvPr id="266" name="円/楕円 265"/>
        <xdr:cNvSpPr/>
      </xdr:nvSpPr>
      <xdr:spPr>
        <a:xfrm>
          <a:off x="15621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119397</xdr:rowOff>
    </xdr:from>
    <xdr:ext cx="736600" cy="259045"/>
    <xdr:sp macro="" textlink="">
      <xdr:nvSpPr>
        <xdr:cNvPr id="267" name="テキスト ボックス 266"/>
        <xdr:cNvSpPr txBox="1"/>
      </xdr:nvSpPr>
      <xdr:spPr>
        <a:xfrm>
          <a:off x="15290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169926</xdr:rowOff>
    </xdr:from>
    <xdr:to>
      <xdr:col>21</xdr:col>
      <xdr:colOff>412750</xdr:colOff>
      <xdr:row>54</xdr:row>
      <xdr:rowOff>100076</xdr:rowOff>
    </xdr:to>
    <xdr:sp macro="" textlink="">
      <xdr:nvSpPr>
        <xdr:cNvPr id="268" name="円/楕円 267"/>
        <xdr:cNvSpPr/>
      </xdr:nvSpPr>
      <xdr:spPr>
        <a:xfrm>
          <a:off x="14732000" y="92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110253</xdr:rowOff>
    </xdr:from>
    <xdr:ext cx="762000" cy="259045"/>
    <xdr:sp macro="" textlink="">
      <xdr:nvSpPr>
        <xdr:cNvPr id="269" name="テキスト ボックス 268"/>
        <xdr:cNvSpPr txBox="1"/>
      </xdr:nvSpPr>
      <xdr:spPr>
        <a:xfrm>
          <a:off x="14401800" y="902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69342</xdr:rowOff>
    </xdr:from>
    <xdr:to>
      <xdr:col>20</xdr:col>
      <xdr:colOff>209550</xdr:colOff>
      <xdr:row>55</xdr:row>
      <xdr:rowOff>170942</xdr:rowOff>
    </xdr:to>
    <xdr:sp macro="" textlink="">
      <xdr:nvSpPr>
        <xdr:cNvPr id="270" name="円/楕円 269"/>
        <xdr:cNvSpPr/>
      </xdr:nvSpPr>
      <xdr:spPr>
        <a:xfrm>
          <a:off x="13843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9669</xdr:rowOff>
    </xdr:from>
    <xdr:ext cx="762000" cy="259045"/>
    <xdr:sp macro="" textlink="">
      <xdr:nvSpPr>
        <xdr:cNvPr id="271" name="テキスト ボックス 270"/>
        <xdr:cNvSpPr txBox="1"/>
      </xdr:nvSpPr>
      <xdr:spPr>
        <a:xfrm>
          <a:off x="13512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55626</xdr:rowOff>
    </xdr:from>
    <xdr:to>
      <xdr:col>19</xdr:col>
      <xdr:colOff>6350</xdr:colOff>
      <xdr:row>55</xdr:row>
      <xdr:rowOff>157226</xdr:rowOff>
    </xdr:to>
    <xdr:sp macro="" textlink="">
      <xdr:nvSpPr>
        <xdr:cNvPr id="272" name="円/楕円 271"/>
        <xdr:cNvSpPr/>
      </xdr:nvSpPr>
      <xdr:spPr>
        <a:xfrm>
          <a:off x="12954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167403</xdr:rowOff>
    </xdr:from>
    <xdr:ext cx="762000" cy="259045"/>
    <xdr:sp macro="" textlink="">
      <xdr:nvSpPr>
        <xdr:cNvPr id="273" name="テキスト ボックス 272"/>
        <xdr:cNvSpPr txBox="1"/>
      </xdr:nvSpPr>
      <xdr:spPr>
        <a:xfrm>
          <a:off x="12623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補助費等に係る収支比率は前年度比</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ポイントで類似団体平均と比べ△</a:t>
          </a:r>
          <a:r>
            <a:rPr kumimoji="1" lang="en-US" altLang="ja-JP" sz="1300">
              <a:solidFill>
                <a:schemeClr val="dk1"/>
              </a:solidFill>
              <a:effectLst/>
              <a:latin typeface="+mn-lt"/>
              <a:ea typeface="+mn-ea"/>
              <a:cs typeface="+mn-cs"/>
            </a:rPr>
            <a:t>8.2</a:t>
          </a:r>
          <a:r>
            <a:rPr kumimoji="1" lang="ja-JP" altLang="ja-JP" sz="1300">
              <a:solidFill>
                <a:schemeClr val="dk1"/>
              </a:solidFill>
              <a:effectLst/>
              <a:latin typeface="+mn-lt"/>
              <a:ea typeface="+mn-ea"/>
              <a:cs typeface="+mn-cs"/>
            </a:rPr>
            <a:t>ポイントの</a:t>
          </a:r>
          <a:r>
            <a:rPr kumimoji="1" lang="en-US" altLang="ja-JP" sz="1300">
              <a:solidFill>
                <a:schemeClr val="dk1"/>
              </a:solidFill>
              <a:effectLst/>
              <a:latin typeface="+mn-lt"/>
              <a:ea typeface="+mn-ea"/>
              <a:cs typeface="+mn-cs"/>
            </a:rPr>
            <a:t>3.9%</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平成２</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年の</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から</a:t>
          </a:r>
          <a:r>
            <a:rPr kumimoji="1" lang="ja-JP" altLang="en-US" sz="1300">
              <a:solidFill>
                <a:schemeClr val="dk1"/>
              </a:solidFill>
              <a:effectLst/>
              <a:latin typeface="+mn-lt"/>
              <a:ea typeface="+mn-ea"/>
              <a:cs typeface="+mn-cs"/>
            </a:rPr>
            <a:t>微増傾向（</a:t>
          </a:r>
          <a:r>
            <a:rPr kumimoji="1" lang="en-US" altLang="ja-JP" sz="1300">
              <a:solidFill>
                <a:schemeClr val="dk1"/>
              </a:solidFill>
              <a:effectLst/>
              <a:latin typeface="+mn-lt"/>
              <a:ea typeface="+mn-ea"/>
              <a:cs typeface="+mn-cs"/>
            </a:rPr>
            <a:t>+1.1</a:t>
          </a:r>
          <a:r>
            <a:rPr kumimoji="1" lang="ja-JP" altLang="en-US" sz="1300">
              <a:solidFill>
                <a:schemeClr val="dk1"/>
              </a:solidFill>
              <a:effectLst/>
              <a:latin typeface="+mn-lt"/>
              <a:ea typeface="+mn-ea"/>
              <a:cs typeface="+mn-cs"/>
            </a:rPr>
            <a:t>ポイント）にあることから</a:t>
          </a:r>
          <a:r>
            <a:rPr kumimoji="1" lang="ja-JP" altLang="ja-JP" sz="1300">
              <a:solidFill>
                <a:schemeClr val="dk1"/>
              </a:solidFill>
              <a:effectLst/>
              <a:latin typeface="+mn-lt"/>
              <a:ea typeface="+mn-ea"/>
              <a:cs typeface="+mn-cs"/>
            </a:rPr>
            <a:t>、今後も公益性や必要性、更には費用対効果等の多面的な精査や厳正な峻別により、より適正な補助金等の支出や経費の縮減に努める。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21844</xdr:rowOff>
    </xdr:from>
    <xdr:to>
      <xdr:col>24</xdr:col>
      <xdr:colOff>31750</xdr:colOff>
      <xdr:row>34</xdr:row>
      <xdr:rowOff>76708</xdr:rowOff>
    </xdr:to>
    <xdr:cxnSp macro="">
      <xdr:nvCxnSpPr>
        <xdr:cNvPr id="303" name="直線コネクタ 302"/>
        <xdr:cNvCxnSpPr/>
      </xdr:nvCxnSpPr>
      <xdr:spPr>
        <a:xfrm>
          <a:off x="15671800" y="58511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21844</xdr:rowOff>
    </xdr:from>
    <xdr:to>
      <xdr:col>22</xdr:col>
      <xdr:colOff>565150</xdr:colOff>
      <xdr:row>34</xdr:row>
      <xdr:rowOff>26416</xdr:rowOff>
    </xdr:to>
    <xdr:cxnSp macro="">
      <xdr:nvCxnSpPr>
        <xdr:cNvPr id="306" name="直線コネクタ 305"/>
        <xdr:cNvCxnSpPr/>
      </xdr:nvCxnSpPr>
      <xdr:spPr>
        <a:xfrm flipV="1">
          <a:off x="14782800" y="58511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26416</xdr:rowOff>
    </xdr:from>
    <xdr:to>
      <xdr:col>21</xdr:col>
      <xdr:colOff>361950</xdr:colOff>
      <xdr:row>34</xdr:row>
      <xdr:rowOff>49276</xdr:rowOff>
    </xdr:to>
    <xdr:cxnSp macro="">
      <xdr:nvCxnSpPr>
        <xdr:cNvPr id="309" name="直線コネクタ 308"/>
        <xdr:cNvCxnSpPr/>
      </xdr:nvCxnSpPr>
      <xdr:spPr>
        <a:xfrm flipV="1">
          <a:off x="13893800" y="58557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26416</xdr:rowOff>
    </xdr:from>
    <xdr:to>
      <xdr:col>20</xdr:col>
      <xdr:colOff>158750</xdr:colOff>
      <xdr:row>34</xdr:row>
      <xdr:rowOff>49276</xdr:rowOff>
    </xdr:to>
    <xdr:cxnSp macro="">
      <xdr:nvCxnSpPr>
        <xdr:cNvPr id="312" name="直線コネクタ 311"/>
        <xdr:cNvCxnSpPr/>
      </xdr:nvCxnSpPr>
      <xdr:spPr>
        <a:xfrm>
          <a:off x="13004800" y="58557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25908</xdr:rowOff>
    </xdr:from>
    <xdr:to>
      <xdr:col>24</xdr:col>
      <xdr:colOff>82550</xdr:colOff>
      <xdr:row>34</xdr:row>
      <xdr:rowOff>127508</xdr:rowOff>
    </xdr:to>
    <xdr:sp macro="" textlink="">
      <xdr:nvSpPr>
        <xdr:cNvPr id="322" name="円/楕円 321"/>
        <xdr:cNvSpPr/>
      </xdr:nvSpPr>
      <xdr:spPr>
        <a:xfrm>
          <a:off x="16459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105935</xdr:rowOff>
    </xdr:from>
    <xdr:ext cx="762000" cy="259045"/>
    <xdr:sp macro="" textlink="">
      <xdr:nvSpPr>
        <xdr:cNvPr id="323" name="補助費等該当値テキスト"/>
        <xdr:cNvSpPr txBox="1"/>
      </xdr:nvSpPr>
      <xdr:spPr>
        <a:xfrm>
          <a:off x="16598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142494</xdr:rowOff>
    </xdr:from>
    <xdr:to>
      <xdr:col>22</xdr:col>
      <xdr:colOff>615950</xdr:colOff>
      <xdr:row>34</xdr:row>
      <xdr:rowOff>72644</xdr:rowOff>
    </xdr:to>
    <xdr:sp macro="" textlink="">
      <xdr:nvSpPr>
        <xdr:cNvPr id="324" name="円/楕円 323"/>
        <xdr:cNvSpPr/>
      </xdr:nvSpPr>
      <xdr:spPr>
        <a:xfrm>
          <a:off x="15621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82821</xdr:rowOff>
    </xdr:from>
    <xdr:ext cx="736600" cy="259045"/>
    <xdr:sp macro="" textlink="">
      <xdr:nvSpPr>
        <xdr:cNvPr id="325" name="テキスト ボックス 324"/>
        <xdr:cNvSpPr txBox="1"/>
      </xdr:nvSpPr>
      <xdr:spPr>
        <a:xfrm>
          <a:off x="15290800" y="556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147066</xdr:rowOff>
    </xdr:from>
    <xdr:to>
      <xdr:col>21</xdr:col>
      <xdr:colOff>412750</xdr:colOff>
      <xdr:row>34</xdr:row>
      <xdr:rowOff>77216</xdr:rowOff>
    </xdr:to>
    <xdr:sp macro="" textlink="">
      <xdr:nvSpPr>
        <xdr:cNvPr id="326" name="円/楕円 325"/>
        <xdr:cNvSpPr/>
      </xdr:nvSpPr>
      <xdr:spPr>
        <a:xfrm>
          <a:off x="14732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87393</xdr:rowOff>
    </xdr:from>
    <xdr:ext cx="762000" cy="259045"/>
    <xdr:sp macro="" textlink="">
      <xdr:nvSpPr>
        <xdr:cNvPr id="327" name="テキスト ボックス 326"/>
        <xdr:cNvSpPr txBox="1"/>
      </xdr:nvSpPr>
      <xdr:spPr>
        <a:xfrm>
          <a:off x="14401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169926</xdr:rowOff>
    </xdr:from>
    <xdr:to>
      <xdr:col>20</xdr:col>
      <xdr:colOff>209550</xdr:colOff>
      <xdr:row>34</xdr:row>
      <xdr:rowOff>100076</xdr:rowOff>
    </xdr:to>
    <xdr:sp macro="" textlink="">
      <xdr:nvSpPr>
        <xdr:cNvPr id="328" name="円/楕円 327"/>
        <xdr:cNvSpPr/>
      </xdr:nvSpPr>
      <xdr:spPr>
        <a:xfrm>
          <a:off x="13843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110253</xdr:rowOff>
    </xdr:from>
    <xdr:ext cx="762000" cy="259045"/>
    <xdr:sp macro="" textlink="">
      <xdr:nvSpPr>
        <xdr:cNvPr id="329" name="テキスト ボックス 328"/>
        <xdr:cNvSpPr txBox="1"/>
      </xdr:nvSpPr>
      <xdr:spPr>
        <a:xfrm>
          <a:off x="13512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147066</xdr:rowOff>
    </xdr:from>
    <xdr:to>
      <xdr:col>19</xdr:col>
      <xdr:colOff>6350</xdr:colOff>
      <xdr:row>34</xdr:row>
      <xdr:rowOff>77216</xdr:rowOff>
    </xdr:to>
    <xdr:sp macro="" textlink="">
      <xdr:nvSpPr>
        <xdr:cNvPr id="330" name="円/楕円 329"/>
        <xdr:cNvSpPr/>
      </xdr:nvSpPr>
      <xdr:spPr>
        <a:xfrm>
          <a:off x="12954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87393</xdr:rowOff>
    </xdr:from>
    <xdr:ext cx="762000" cy="259045"/>
    <xdr:sp macro="" textlink="">
      <xdr:nvSpPr>
        <xdr:cNvPr id="331" name="テキスト ボックス 330"/>
        <xdr:cNvSpPr txBox="1"/>
      </xdr:nvSpPr>
      <xdr:spPr>
        <a:xfrm>
          <a:off x="12623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公債費に係る経常収支比率は</a:t>
          </a:r>
          <a:r>
            <a:rPr lang="en-US" altLang="ja-JP" sz="1300" b="0" i="0" baseline="0">
              <a:solidFill>
                <a:schemeClr val="dk1"/>
              </a:solidFill>
              <a:effectLst/>
              <a:latin typeface="+mn-lt"/>
              <a:ea typeface="+mn-ea"/>
              <a:cs typeface="+mn-cs"/>
            </a:rPr>
            <a:t>13.2</a:t>
          </a:r>
          <a:r>
            <a:rPr lang="ja-JP" altLang="ja-JP" sz="1300" b="0" i="0" baseline="0">
              <a:solidFill>
                <a:schemeClr val="dk1"/>
              </a:solidFill>
              <a:effectLst/>
              <a:latin typeface="+mn-lt"/>
              <a:ea typeface="+mn-ea"/>
              <a:cs typeface="+mn-cs"/>
            </a:rPr>
            <a:t>％と、類似団体平均（</a:t>
          </a:r>
          <a:r>
            <a:rPr lang="en-US" altLang="ja-JP" sz="1300" b="0" i="0" baseline="0">
              <a:solidFill>
                <a:schemeClr val="dk1"/>
              </a:solidFill>
              <a:effectLst/>
              <a:latin typeface="+mn-lt"/>
              <a:ea typeface="+mn-ea"/>
              <a:cs typeface="+mn-cs"/>
            </a:rPr>
            <a:t>18.8</a:t>
          </a:r>
          <a:r>
            <a:rPr lang="ja-JP" altLang="ja-JP" sz="1300" b="0" i="0" baseline="0">
              <a:solidFill>
                <a:schemeClr val="dk1"/>
              </a:solidFill>
              <a:effectLst/>
              <a:latin typeface="+mn-lt"/>
              <a:ea typeface="+mn-ea"/>
              <a:cs typeface="+mn-cs"/>
            </a:rPr>
            <a:t>％）、全国平均（</a:t>
          </a:r>
          <a:r>
            <a:rPr lang="en-US" altLang="ja-JP" sz="1300" b="0" i="0" baseline="0">
              <a:solidFill>
                <a:schemeClr val="dk1"/>
              </a:solidFill>
              <a:effectLst/>
              <a:latin typeface="+mn-lt"/>
              <a:ea typeface="+mn-ea"/>
              <a:cs typeface="+mn-cs"/>
            </a:rPr>
            <a:t>18.2</a:t>
          </a:r>
          <a:r>
            <a:rPr lang="ja-JP" altLang="ja-JP" sz="1300" b="0" i="0" baseline="0">
              <a:solidFill>
                <a:schemeClr val="dk1"/>
              </a:solidFill>
              <a:effectLst/>
              <a:latin typeface="+mn-lt"/>
              <a:ea typeface="+mn-ea"/>
              <a:cs typeface="+mn-cs"/>
            </a:rPr>
            <a:t>％）を下回った。前年度比をみても</a:t>
          </a:r>
          <a:r>
            <a:rPr lang="en-US" altLang="ja-JP" sz="1300" b="0" i="0" baseline="0">
              <a:solidFill>
                <a:schemeClr val="dk1"/>
              </a:solidFill>
              <a:effectLst/>
              <a:latin typeface="+mn-lt"/>
              <a:ea typeface="+mn-ea"/>
              <a:cs typeface="+mn-cs"/>
            </a:rPr>
            <a:t>0.7</a:t>
          </a:r>
          <a:r>
            <a:rPr lang="ja-JP" altLang="ja-JP" sz="1300" b="0" i="0" baseline="0">
              <a:solidFill>
                <a:schemeClr val="dk1"/>
              </a:solidFill>
              <a:effectLst/>
              <a:latin typeface="+mn-lt"/>
              <a:ea typeface="+mn-ea"/>
              <a:cs typeface="+mn-cs"/>
            </a:rPr>
            <a:t>ポイントとなった。</a:t>
          </a:r>
          <a:endParaRPr lang="ja-JP" altLang="ja-JP" sz="1300">
            <a:effectLst/>
          </a:endParaRPr>
        </a:p>
        <a:p>
          <a:pPr rtl="0"/>
          <a:r>
            <a:rPr lang="ja-JP" altLang="ja-JP" sz="1300" b="0" i="0" baseline="0">
              <a:solidFill>
                <a:schemeClr val="dk1"/>
              </a:solidFill>
              <a:effectLst/>
              <a:latin typeface="+mn-lt"/>
              <a:ea typeface="+mn-ea"/>
              <a:cs typeface="+mn-cs"/>
            </a:rPr>
            <a:t>　今後は、沖縄振興特別推進交付金事業の創設に伴い公債費の大幅な増加や学校、公営住宅施設の更新事業が見込まれることから、普通交付税措置を考慮した財政的に有利な地方債の選択による借入等、適債事業の的確な見極めや選択を行い、公債費の急激な上昇を回避するよう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127000</xdr:rowOff>
    </xdr:from>
    <xdr:to>
      <xdr:col>7</xdr:col>
      <xdr:colOff>15875</xdr:colOff>
      <xdr:row>75</xdr:row>
      <xdr:rowOff>153670</xdr:rowOff>
    </xdr:to>
    <xdr:cxnSp macro="">
      <xdr:nvCxnSpPr>
        <xdr:cNvPr id="363" name="直線コネクタ 362"/>
        <xdr:cNvCxnSpPr/>
      </xdr:nvCxnSpPr>
      <xdr:spPr>
        <a:xfrm>
          <a:off x="3987800" y="129857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127000</xdr:rowOff>
    </xdr:from>
    <xdr:to>
      <xdr:col>5</xdr:col>
      <xdr:colOff>549275</xdr:colOff>
      <xdr:row>75</xdr:row>
      <xdr:rowOff>146050</xdr:rowOff>
    </xdr:to>
    <xdr:cxnSp macro="">
      <xdr:nvCxnSpPr>
        <xdr:cNvPr id="366" name="直線コネクタ 365"/>
        <xdr:cNvCxnSpPr/>
      </xdr:nvCxnSpPr>
      <xdr:spPr>
        <a:xfrm flipV="1">
          <a:off x="3098800" y="1298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76</xdr:row>
      <xdr:rowOff>27939</xdr:rowOff>
    </xdr:to>
    <xdr:cxnSp macro="">
      <xdr:nvCxnSpPr>
        <xdr:cNvPr id="369" name="直線コネクタ 368"/>
        <xdr:cNvCxnSpPr/>
      </xdr:nvCxnSpPr>
      <xdr:spPr>
        <a:xfrm flipV="1">
          <a:off x="2209800" y="130048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27939</xdr:rowOff>
    </xdr:from>
    <xdr:to>
      <xdr:col>3</xdr:col>
      <xdr:colOff>142875</xdr:colOff>
      <xdr:row>76</xdr:row>
      <xdr:rowOff>39370</xdr:rowOff>
    </xdr:to>
    <xdr:cxnSp macro="">
      <xdr:nvCxnSpPr>
        <xdr:cNvPr id="372" name="直線コネクタ 371"/>
        <xdr:cNvCxnSpPr/>
      </xdr:nvCxnSpPr>
      <xdr:spPr>
        <a:xfrm flipV="1">
          <a:off x="1320800" y="130581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102870</xdr:rowOff>
    </xdr:from>
    <xdr:to>
      <xdr:col>7</xdr:col>
      <xdr:colOff>66675</xdr:colOff>
      <xdr:row>76</xdr:row>
      <xdr:rowOff>33020</xdr:rowOff>
    </xdr:to>
    <xdr:sp macro="" textlink="">
      <xdr:nvSpPr>
        <xdr:cNvPr id="382" name="円/楕円 381"/>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119397</xdr:rowOff>
    </xdr:from>
    <xdr:ext cx="762000" cy="259045"/>
    <xdr:sp macro="" textlink="">
      <xdr:nvSpPr>
        <xdr:cNvPr id="383"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76200</xdr:rowOff>
    </xdr:from>
    <xdr:to>
      <xdr:col>5</xdr:col>
      <xdr:colOff>600075</xdr:colOff>
      <xdr:row>76</xdr:row>
      <xdr:rowOff>6350</xdr:rowOff>
    </xdr:to>
    <xdr:sp macro="" textlink="">
      <xdr:nvSpPr>
        <xdr:cNvPr id="384" name="円/楕円 383"/>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16527</xdr:rowOff>
    </xdr:from>
    <xdr:ext cx="736600" cy="259045"/>
    <xdr:sp macro="" textlink="">
      <xdr:nvSpPr>
        <xdr:cNvPr id="385" name="テキスト ボックス 384"/>
        <xdr:cNvSpPr txBox="1"/>
      </xdr:nvSpPr>
      <xdr:spPr>
        <a:xfrm>
          <a:off x="3606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95250</xdr:rowOff>
    </xdr:from>
    <xdr:to>
      <xdr:col>4</xdr:col>
      <xdr:colOff>396875</xdr:colOff>
      <xdr:row>76</xdr:row>
      <xdr:rowOff>25400</xdr:rowOff>
    </xdr:to>
    <xdr:sp macro="" textlink="">
      <xdr:nvSpPr>
        <xdr:cNvPr id="386" name="円/楕円 385"/>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35577</xdr:rowOff>
    </xdr:from>
    <xdr:ext cx="762000" cy="259045"/>
    <xdr:sp macro="" textlink="">
      <xdr:nvSpPr>
        <xdr:cNvPr id="387" name="テキスト ボックス 386"/>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148589</xdr:rowOff>
    </xdr:from>
    <xdr:to>
      <xdr:col>3</xdr:col>
      <xdr:colOff>193675</xdr:colOff>
      <xdr:row>76</xdr:row>
      <xdr:rowOff>78739</xdr:rowOff>
    </xdr:to>
    <xdr:sp macro="" textlink="">
      <xdr:nvSpPr>
        <xdr:cNvPr id="388" name="円/楕円 387"/>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88917</xdr:rowOff>
    </xdr:from>
    <xdr:ext cx="762000" cy="259045"/>
    <xdr:sp macro="" textlink="">
      <xdr:nvSpPr>
        <xdr:cNvPr id="389" name="テキスト ボックス 388"/>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160020</xdr:rowOff>
    </xdr:from>
    <xdr:to>
      <xdr:col>1</xdr:col>
      <xdr:colOff>676275</xdr:colOff>
      <xdr:row>76</xdr:row>
      <xdr:rowOff>90170</xdr:rowOff>
    </xdr:to>
    <xdr:sp macro="" textlink="">
      <xdr:nvSpPr>
        <xdr:cNvPr id="390" name="円/楕円 389"/>
        <xdr:cNvSpPr/>
      </xdr:nvSpPr>
      <xdr:spPr>
        <a:xfrm>
          <a:off x="1270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100347</xdr:rowOff>
    </xdr:from>
    <xdr:ext cx="762000" cy="259045"/>
    <xdr:sp macro="" textlink="">
      <xdr:nvSpPr>
        <xdr:cNvPr id="391" name="テキスト ボックス 390"/>
        <xdr:cNvSpPr txBox="1"/>
      </xdr:nvSpPr>
      <xdr:spPr>
        <a:xfrm>
          <a:off x="939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公債費以外の収支比率は前年度に比べ</a:t>
          </a:r>
          <a:r>
            <a:rPr kumimoji="1" lang="en-US" altLang="ja-JP" sz="1200" baseline="0">
              <a:solidFill>
                <a:schemeClr val="dk1"/>
              </a:solidFill>
              <a:effectLst/>
              <a:latin typeface="+mn-lt"/>
              <a:ea typeface="+mn-ea"/>
              <a:cs typeface="+mn-cs"/>
            </a:rPr>
            <a:t>5.7</a:t>
          </a:r>
          <a:r>
            <a:rPr kumimoji="1" lang="ja-JP" altLang="ja-JP" sz="1200" baseline="0">
              <a:solidFill>
                <a:schemeClr val="dk1"/>
              </a:solidFill>
              <a:effectLst/>
              <a:latin typeface="+mn-lt"/>
              <a:ea typeface="+mn-ea"/>
              <a:cs typeface="+mn-cs"/>
            </a:rPr>
            <a:t>ポイント増加し、類似団体平均に比べ</a:t>
          </a:r>
          <a:r>
            <a:rPr kumimoji="1" lang="en-US" altLang="ja-JP" sz="1200" baseline="0">
              <a:solidFill>
                <a:schemeClr val="dk1"/>
              </a:solidFill>
              <a:effectLst/>
              <a:latin typeface="+mn-lt"/>
              <a:ea typeface="+mn-ea"/>
              <a:cs typeface="+mn-cs"/>
            </a:rPr>
            <a:t>3.5</a:t>
          </a:r>
          <a:r>
            <a:rPr kumimoji="1" lang="ja-JP" altLang="ja-JP" sz="1200" baseline="0">
              <a:solidFill>
                <a:schemeClr val="dk1"/>
              </a:solidFill>
              <a:effectLst/>
              <a:latin typeface="+mn-lt"/>
              <a:ea typeface="+mn-ea"/>
              <a:cs typeface="+mn-cs"/>
            </a:rPr>
            <a:t>ポイント高い</a:t>
          </a:r>
          <a:r>
            <a:rPr kumimoji="1" lang="en-US" altLang="ja-JP" sz="1200" baseline="0">
              <a:solidFill>
                <a:schemeClr val="dk1"/>
              </a:solidFill>
              <a:effectLst/>
              <a:latin typeface="+mn-lt"/>
              <a:ea typeface="+mn-ea"/>
              <a:cs typeface="+mn-cs"/>
            </a:rPr>
            <a:t>66.6%</a:t>
          </a:r>
          <a:r>
            <a:rPr kumimoji="1" lang="ja-JP" altLang="ja-JP" sz="1200" baseline="0">
              <a:solidFill>
                <a:schemeClr val="dk1"/>
              </a:solidFill>
              <a:effectLst/>
              <a:latin typeface="+mn-lt"/>
              <a:ea typeface="+mn-ea"/>
              <a:cs typeface="+mn-cs"/>
            </a:rPr>
            <a:t>となった。</a:t>
          </a:r>
          <a:endParaRPr lang="ja-JP" altLang="ja-JP" sz="1200">
            <a:effectLst/>
          </a:endParaRPr>
        </a:p>
        <a:p>
          <a:r>
            <a:rPr kumimoji="1" lang="ja-JP" altLang="ja-JP" sz="1200" baseline="0">
              <a:solidFill>
                <a:schemeClr val="dk1"/>
              </a:solidFill>
              <a:effectLst/>
              <a:latin typeface="+mn-lt"/>
              <a:ea typeface="+mn-ea"/>
              <a:cs typeface="+mn-cs"/>
            </a:rPr>
            <a:t>　「公債費以外」の比率のうち、多くを占める人件費・物件費</a:t>
          </a:r>
          <a:r>
            <a:rPr kumimoji="1" lang="ja-JP" altLang="en-US" sz="1200" baseline="0">
              <a:solidFill>
                <a:schemeClr val="dk1"/>
              </a:solidFill>
              <a:effectLst/>
              <a:latin typeface="+mn-lt"/>
              <a:ea typeface="+mn-ea"/>
              <a:cs typeface="+mn-cs"/>
            </a:rPr>
            <a:t>等については</a:t>
          </a:r>
          <a:r>
            <a:rPr kumimoji="1" lang="ja-JP" altLang="ja-JP" sz="1200" baseline="0">
              <a:solidFill>
                <a:schemeClr val="dk1"/>
              </a:solidFill>
              <a:effectLst/>
              <a:latin typeface="+mn-lt"/>
              <a:ea typeface="+mn-ea"/>
              <a:cs typeface="+mn-cs"/>
            </a:rPr>
            <a:t>、島嶼・多島であることから学校や福祉施設等が島じまに散在してるが海を隔て統廃合などの合理化が図れない地理的な条件に起因することが主な要因として挙げられる。今後は、全ての施設機能体制や適切な人員配置を推進し、経常経費の抑制に努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107406</xdr:rowOff>
    </xdr:from>
    <xdr:to>
      <xdr:col>24</xdr:col>
      <xdr:colOff>31750</xdr:colOff>
      <xdr:row>77</xdr:row>
      <xdr:rowOff>122101</xdr:rowOff>
    </xdr:to>
    <xdr:cxnSp macro="">
      <xdr:nvCxnSpPr>
        <xdr:cNvPr id="426" name="直線コネクタ 425"/>
        <xdr:cNvCxnSpPr/>
      </xdr:nvCxnSpPr>
      <xdr:spPr>
        <a:xfrm>
          <a:off x="15671800" y="13137606"/>
          <a:ext cx="8382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74749</xdr:rowOff>
    </xdr:from>
    <xdr:to>
      <xdr:col>22</xdr:col>
      <xdr:colOff>565150</xdr:colOff>
      <xdr:row>76</xdr:row>
      <xdr:rowOff>107406</xdr:rowOff>
    </xdr:to>
    <xdr:cxnSp macro="">
      <xdr:nvCxnSpPr>
        <xdr:cNvPr id="429" name="直線コネクタ 428"/>
        <xdr:cNvCxnSpPr/>
      </xdr:nvCxnSpPr>
      <xdr:spPr>
        <a:xfrm>
          <a:off x="14782800" y="131049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74749</xdr:rowOff>
    </xdr:from>
    <xdr:to>
      <xdr:col>21</xdr:col>
      <xdr:colOff>361950</xdr:colOff>
      <xdr:row>77</xdr:row>
      <xdr:rowOff>135164</xdr:rowOff>
    </xdr:to>
    <xdr:cxnSp macro="">
      <xdr:nvCxnSpPr>
        <xdr:cNvPr id="432" name="直線コネクタ 431"/>
        <xdr:cNvCxnSpPr/>
      </xdr:nvCxnSpPr>
      <xdr:spPr>
        <a:xfrm flipV="1">
          <a:off x="13893800" y="13104949"/>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14332</xdr:rowOff>
    </xdr:from>
    <xdr:to>
      <xdr:col>20</xdr:col>
      <xdr:colOff>158750</xdr:colOff>
      <xdr:row>77</xdr:row>
      <xdr:rowOff>135164</xdr:rowOff>
    </xdr:to>
    <xdr:cxnSp macro="">
      <xdr:nvCxnSpPr>
        <xdr:cNvPr id="435" name="直線コネクタ 434"/>
        <xdr:cNvCxnSpPr/>
      </xdr:nvCxnSpPr>
      <xdr:spPr>
        <a:xfrm>
          <a:off x="13004800" y="13215982"/>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71301</xdr:rowOff>
    </xdr:from>
    <xdr:to>
      <xdr:col>24</xdr:col>
      <xdr:colOff>82550</xdr:colOff>
      <xdr:row>78</xdr:row>
      <xdr:rowOff>1451</xdr:rowOff>
    </xdr:to>
    <xdr:sp macro="" textlink="">
      <xdr:nvSpPr>
        <xdr:cNvPr id="445" name="円/楕円 444"/>
        <xdr:cNvSpPr/>
      </xdr:nvSpPr>
      <xdr:spPr>
        <a:xfrm>
          <a:off x="164592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43378</xdr:rowOff>
    </xdr:from>
    <xdr:ext cx="762000" cy="259045"/>
    <xdr:sp macro="" textlink="">
      <xdr:nvSpPr>
        <xdr:cNvPr id="446" name="公債費以外該当値テキスト"/>
        <xdr:cNvSpPr txBox="1"/>
      </xdr:nvSpPr>
      <xdr:spPr>
        <a:xfrm>
          <a:off x="165989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56606</xdr:rowOff>
    </xdr:from>
    <xdr:to>
      <xdr:col>22</xdr:col>
      <xdr:colOff>615950</xdr:colOff>
      <xdr:row>76</xdr:row>
      <xdr:rowOff>158206</xdr:rowOff>
    </xdr:to>
    <xdr:sp macro="" textlink="">
      <xdr:nvSpPr>
        <xdr:cNvPr id="447" name="円/楕円 446"/>
        <xdr:cNvSpPr/>
      </xdr:nvSpPr>
      <xdr:spPr>
        <a:xfrm>
          <a:off x="15621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142983</xdr:rowOff>
    </xdr:from>
    <xdr:ext cx="736600" cy="259045"/>
    <xdr:sp macro="" textlink="">
      <xdr:nvSpPr>
        <xdr:cNvPr id="448" name="テキスト ボックス 447"/>
        <xdr:cNvSpPr txBox="1"/>
      </xdr:nvSpPr>
      <xdr:spPr>
        <a:xfrm>
          <a:off x="15290800" y="1317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23949</xdr:rowOff>
    </xdr:from>
    <xdr:to>
      <xdr:col>21</xdr:col>
      <xdr:colOff>412750</xdr:colOff>
      <xdr:row>76</xdr:row>
      <xdr:rowOff>125549</xdr:rowOff>
    </xdr:to>
    <xdr:sp macro="" textlink="">
      <xdr:nvSpPr>
        <xdr:cNvPr id="449" name="円/楕円 448"/>
        <xdr:cNvSpPr/>
      </xdr:nvSpPr>
      <xdr:spPr>
        <a:xfrm>
          <a:off x="14732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50" name="テキスト ボックス 449"/>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84364</xdr:rowOff>
    </xdr:from>
    <xdr:to>
      <xdr:col>20</xdr:col>
      <xdr:colOff>209550</xdr:colOff>
      <xdr:row>78</xdr:row>
      <xdr:rowOff>14514</xdr:rowOff>
    </xdr:to>
    <xdr:sp macro="" textlink="">
      <xdr:nvSpPr>
        <xdr:cNvPr id="451" name="円/楕円 450"/>
        <xdr:cNvSpPr/>
      </xdr:nvSpPr>
      <xdr:spPr>
        <a:xfrm>
          <a:off x="13843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170741</xdr:rowOff>
    </xdr:from>
    <xdr:ext cx="762000" cy="259045"/>
    <xdr:sp macro="" textlink="">
      <xdr:nvSpPr>
        <xdr:cNvPr id="452" name="テキスト ボックス 451"/>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134982</xdr:rowOff>
    </xdr:from>
    <xdr:to>
      <xdr:col>19</xdr:col>
      <xdr:colOff>6350</xdr:colOff>
      <xdr:row>77</xdr:row>
      <xdr:rowOff>65132</xdr:rowOff>
    </xdr:to>
    <xdr:sp macro="" textlink="">
      <xdr:nvSpPr>
        <xdr:cNvPr id="453" name="円/楕円 452"/>
        <xdr:cNvSpPr/>
      </xdr:nvSpPr>
      <xdr:spPr>
        <a:xfrm>
          <a:off x="129540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49909</xdr:rowOff>
    </xdr:from>
    <xdr:ext cx="762000" cy="259045"/>
    <xdr:sp macro="" textlink="">
      <xdr:nvSpPr>
        <xdr:cNvPr id="454" name="テキスト ボックス 453"/>
        <xdr:cNvSpPr txBox="1"/>
      </xdr:nvSpPr>
      <xdr:spPr>
        <a:xfrm>
          <a:off x="12623800" y="132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沖縄県竹富町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101686</xdr:rowOff>
    </xdr:from>
    <xdr:to>
      <xdr:col>4</xdr:col>
      <xdr:colOff>1117600</xdr:colOff>
      <xdr:row>16</xdr:row>
      <xdr:rowOff>109819</xdr:rowOff>
    </xdr:to>
    <xdr:cxnSp macro="">
      <xdr:nvCxnSpPr>
        <xdr:cNvPr id="47" name="直線コネクタ 46"/>
        <xdr:cNvCxnSpPr/>
      </xdr:nvCxnSpPr>
      <xdr:spPr bwMode="auto">
        <a:xfrm>
          <a:off x="5003800" y="2892511"/>
          <a:ext cx="647700" cy="8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94596</xdr:rowOff>
    </xdr:from>
    <xdr:ext cx="762000" cy="259045"/>
    <xdr:sp macro="" textlink="">
      <xdr:nvSpPr>
        <xdr:cNvPr id="48" name="人口1人当たり決算額の推移平均値テキスト130"/>
        <xdr:cNvSpPr txBox="1"/>
      </xdr:nvSpPr>
      <xdr:spPr>
        <a:xfrm>
          <a:off x="5740400" y="288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69560</xdr:rowOff>
    </xdr:from>
    <xdr:to>
      <xdr:col>4</xdr:col>
      <xdr:colOff>469900</xdr:colOff>
      <xdr:row>16</xdr:row>
      <xdr:rowOff>101686</xdr:rowOff>
    </xdr:to>
    <xdr:cxnSp macro="">
      <xdr:nvCxnSpPr>
        <xdr:cNvPr id="50" name="直線コネクタ 49"/>
        <xdr:cNvCxnSpPr/>
      </xdr:nvCxnSpPr>
      <xdr:spPr bwMode="auto">
        <a:xfrm>
          <a:off x="4305300" y="2860385"/>
          <a:ext cx="698500" cy="32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58711</xdr:rowOff>
    </xdr:from>
    <xdr:to>
      <xdr:col>3</xdr:col>
      <xdr:colOff>904875</xdr:colOff>
      <xdr:row>16</xdr:row>
      <xdr:rowOff>69560</xdr:rowOff>
    </xdr:to>
    <xdr:cxnSp macro="">
      <xdr:nvCxnSpPr>
        <xdr:cNvPr id="53" name="直線コネクタ 52"/>
        <xdr:cNvCxnSpPr/>
      </xdr:nvCxnSpPr>
      <xdr:spPr bwMode="auto">
        <a:xfrm>
          <a:off x="3606800" y="2849536"/>
          <a:ext cx="698500" cy="1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58711</xdr:rowOff>
    </xdr:from>
    <xdr:to>
      <xdr:col>3</xdr:col>
      <xdr:colOff>206375</xdr:colOff>
      <xdr:row>16</xdr:row>
      <xdr:rowOff>65169</xdr:rowOff>
    </xdr:to>
    <xdr:cxnSp macro="">
      <xdr:nvCxnSpPr>
        <xdr:cNvPr id="56" name="直線コネクタ 55"/>
        <xdr:cNvCxnSpPr/>
      </xdr:nvCxnSpPr>
      <xdr:spPr bwMode="auto">
        <a:xfrm flipV="1">
          <a:off x="2908300" y="2849536"/>
          <a:ext cx="698500" cy="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59019</xdr:rowOff>
    </xdr:from>
    <xdr:to>
      <xdr:col>5</xdr:col>
      <xdr:colOff>34925</xdr:colOff>
      <xdr:row>16</xdr:row>
      <xdr:rowOff>160619</xdr:rowOff>
    </xdr:to>
    <xdr:sp macro="" textlink="">
      <xdr:nvSpPr>
        <xdr:cNvPr id="66" name="円/楕円 65"/>
        <xdr:cNvSpPr/>
      </xdr:nvSpPr>
      <xdr:spPr bwMode="auto">
        <a:xfrm>
          <a:off x="5600700" y="2849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75546</xdr:rowOff>
    </xdr:from>
    <xdr:ext cx="762000" cy="259045"/>
    <xdr:sp macro="" textlink="">
      <xdr:nvSpPr>
        <xdr:cNvPr id="67" name="人口1人当たり決算額の推移該当値テキスト130"/>
        <xdr:cNvSpPr txBox="1"/>
      </xdr:nvSpPr>
      <xdr:spPr>
        <a:xfrm>
          <a:off x="5740400" y="269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253,349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50886</xdr:rowOff>
    </xdr:from>
    <xdr:to>
      <xdr:col>4</xdr:col>
      <xdr:colOff>520700</xdr:colOff>
      <xdr:row>16</xdr:row>
      <xdr:rowOff>152486</xdr:rowOff>
    </xdr:to>
    <xdr:sp macro="" textlink="">
      <xdr:nvSpPr>
        <xdr:cNvPr id="68" name="円/楕円 67"/>
        <xdr:cNvSpPr/>
      </xdr:nvSpPr>
      <xdr:spPr bwMode="auto">
        <a:xfrm>
          <a:off x="4953000" y="2841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162663</xdr:rowOff>
    </xdr:from>
    <xdr:ext cx="736600" cy="259045"/>
    <xdr:sp macro="" textlink="">
      <xdr:nvSpPr>
        <xdr:cNvPr id="69" name="テキスト ボックス 68"/>
        <xdr:cNvSpPr txBox="1"/>
      </xdr:nvSpPr>
      <xdr:spPr>
        <a:xfrm>
          <a:off x="4622800" y="2610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256,907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18760</xdr:rowOff>
    </xdr:from>
    <xdr:to>
      <xdr:col>3</xdr:col>
      <xdr:colOff>955675</xdr:colOff>
      <xdr:row>16</xdr:row>
      <xdr:rowOff>120360</xdr:rowOff>
    </xdr:to>
    <xdr:sp macro="" textlink="">
      <xdr:nvSpPr>
        <xdr:cNvPr id="70" name="円/楕円 69"/>
        <xdr:cNvSpPr/>
      </xdr:nvSpPr>
      <xdr:spPr bwMode="auto">
        <a:xfrm>
          <a:off x="4254500" y="2809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130537</xdr:rowOff>
    </xdr:from>
    <xdr:ext cx="762000" cy="259045"/>
    <xdr:sp macro="" textlink="">
      <xdr:nvSpPr>
        <xdr:cNvPr id="71" name="テキスト ボックス 70"/>
        <xdr:cNvSpPr txBox="1"/>
      </xdr:nvSpPr>
      <xdr:spPr>
        <a:xfrm>
          <a:off x="3924300" y="257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270,960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7911</xdr:rowOff>
    </xdr:from>
    <xdr:to>
      <xdr:col>3</xdr:col>
      <xdr:colOff>257175</xdr:colOff>
      <xdr:row>16</xdr:row>
      <xdr:rowOff>109511</xdr:rowOff>
    </xdr:to>
    <xdr:sp macro="" textlink="">
      <xdr:nvSpPr>
        <xdr:cNvPr id="72" name="円/楕円 71"/>
        <xdr:cNvSpPr/>
      </xdr:nvSpPr>
      <xdr:spPr bwMode="auto">
        <a:xfrm>
          <a:off x="3556000" y="2798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119688</xdr:rowOff>
    </xdr:from>
    <xdr:ext cx="762000" cy="259045"/>
    <xdr:sp macro="" textlink="">
      <xdr:nvSpPr>
        <xdr:cNvPr id="73" name="テキスト ボックス 72"/>
        <xdr:cNvSpPr txBox="1"/>
      </xdr:nvSpPr>
      <xdr:spPr>
        <a:xfrm>
          <a:off x="3225800" y="256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275,706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14369</xdr:rowOff>
    </xdr:from>
    <xdr:to>
      <xdr:col>2</xdr:col>
      <xdr:colOff>692150</xdr:colOff>
      <xdr:row>16</xdr:row>
      <xdr:rowOff>115969</xdr:rowOff>
    </xdr:to>
    <xdr:sp macro="" textlink="">
      <xdr:nvSpPr>
        <xdr:cNvPr id="74" name="円/楕円 73"/>
        <xdr:cNvSpPr/>
      </xdr:nvSpPr>
      <xdr:spPr bwMode="auto">
        <a:xfrm>
          <a:off x="2857500" y="2805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126146</xdr:rowOff>
    </xdr:from>
    <xdr:ext cx="762000" cy="259045"/>
    <xdr:sp macro="" textlink="">
      <xdr:nvSpPr>
        <xdr:cNvPr id="75" name="テキスト ボックス 74"/>
        <xdr:cNvSpPr txBox="1"/>
      </xdr:nvSpPr>
      <xdr:spPr>
        <a:xfrm>
          <a:off x="2527300" y="257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272,881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310101</xdr:rowOff>
    </xdr:from>
    <xdr:to>
      <xdr:col>4</xdr:col>
      <xdr:colOff>1117600</xdr:colOff>
      <xdr:row>35</xdr:row>
      <xdr:rowOff>318109</xdr:rowOff>
    </xdr:to>
    <xdr:cxnSp macro="">
      <xdr:nvCxnSpPr>
        <xdr:cNvPr id="108" name="直線コネクタ 107"/>
        <xdr:cNvCxnSpPr/>
      </xdr:nvCxnSpPr>
      <xdr:spPr bwMode="auto">
        <a:xfrm>
          <a:off x="5003800" y="6920451"/>
          <a:ext cx="647700" cy="8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240980</xdr:rowOff>
    </xdr:from>
    <xdr:to>
      <xdr:col>4</xdr:col>
      <xdr:colOff>469900</xdr:colOff>
      <xdr:row>35</xdr:row>
      <xdr:rowOff>310101</xdr:rowOff>
    </xdr:to>
    <xdr:cxnSp macro="">
      <xdr:nvCxnSpPr>
        <xdr:cNvPr id="111" name="直線コネクタ 110"/>
        <xdr:cNvCxnSpPr/>
      </xdr:nvCxnSpPr>
      <xdr:spPr bwMode="auto">
        <a:xfrm>
          <a:off x="4305300" y="6851330"/>
          <a:ext cx="698500" cy="69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86469</xdr:rowOff>
    </xdr:from>
    <xdr:to>
      <xdr:col>3</xdr:col>
      <xdr:colOff>904875</xdr:colOff>
      <xdr:row>35</xdr:row>
      <xdr:rowOff>240980</xdr:rowOff>
    </xdr:to>
    <xdr:cxnSp macro="">
      <xdr:nvCxnSpPr>
        <xdr:cNvPr id="114" name="直線コネクタ 113"/>
        <xdr:cNvCxnSpPr/>
      </xdr:nvCxnSpPr>
      <xdr:spPr bwMode="auto">
        <a:xfrm>
          <a:off x="3606800" y="6696819"/>
          <a:ext cx="698500" cy="154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86469</xdr:rowOff>
    </xdr:from>
    <xdr:to>
      <xdr:col>3</xdr:col>
      <xdr:colOff>206375</xdr:colOff>
      <xdr:row>35</xdr:row>
      <xdr:rowOff>135017</xdr:rowOff>
    </xdr:to>
    <xdr:cxnSp macro="">
      <xdr:nvCxnSpPr>
        <xdr:cNvPr id="117" name="直線コネクタ 116"/>
        <xdr:cNvCxnSpPr/>
      </xdr:nvCxnSpPr>
      <xdr:spPr bwMode="auto">
        <a:xfrm flipV="1">
          <a:off x="2908300" y="6696819"/>
          <a:ext cx="698500" cy="48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267309</xdr:rowOff>
    </xdr:from>
    <xdr:to>
      <xdr:col>5</xdr:col>
      <xdr:colOff>34925</xdr:colOff>
      <xdr:row>36</xdr:row>
      <xdr:rowOff>26009</xdr:rowOff>
    </xdr:to>
    <xdr:sp macro="" textlink="">
      <xdr:nvSpPr>
        <xdr:cNvPr id="127" name="円/楕円 126"/>
        <xdr:cNvSpPr/>
      </xdr:nvSpPr>
      <xdr:spPr bwMode="auto">
        <a:xfrm>
          <a:off x="5600700" y="6877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239386</xdr:rowOff>
    </xdr:from>
    <xdr:ext cx="762000" cy="259045"/>
    <xdr:sp macro="" textlink="">
      <xdr:nvSpPr>
        <xdr:cNvPr id="128" name="人口1人当たり決算額の推移該当値テキスト445"/>
        <xdr:cNvSpPr txBox="1"/>
      </xdr:nvSpPr>
      <xdr:spPr>
        <a:xfrm>
          <a:off x="5740400" y="684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32,420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259301</xdr:rowOff>
    </xdr:from>
    <xdr:to>
      <xdr:col>4</xdr:col>
      <xdr:colOff>520700</xdr:colOff>
      <xdr:row>36</xdr:row>
      <xdr:rowOff>18001</xdr:rowOff>
    </xdr:to>
    <xdr:sp macro="" textlink="">
      <xdr:nvSpPr>
        <xdr:cNvPr id="129" name="円/楕円 128"/>
        <xdr:cNvSpPr/>
      </xdr:nvSpPr>
      <xdr:spPr bwMode="auto">
        <a:xfrm>
          <a:off x="4953000" y="686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2778</xdr:rowOff>
    </xdr:from>
    <xdr:ext cx="736600" cy="259045"/>
    <xdr:sp macro="" textlink="">
      <xdr:nvSpPr>
        <xdr:cNvPr id="130" name="テキスト ボックス 129"/>
        <xdr:cNvSpPr txBox="1"/>
      </xdr:nvSpPr>
      <xdr:spPr>
        <a:xfrm>
          <a:off x="4622800" y="6956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33,471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190180</xdr:rowOff>
    </xdr:from>
    <xdr:to>
      <xdr:col>3</xdr:col>
      <xdr:colOff>955675</xdr:colOff>
      <xdr:row>35</xdr:row>
      <xdr:rowOff>291780</xdr:rowOff>
    </xdr:to>
    <xdr:sp macro="" textlink="">
      <xdr:nvSpPr>
        <xdr:cNvPr id="131" name="円/楕円 130"/>
        <xdr:cNvSpPr/>
      </xdr:nvSpPr>
      <xdr:spPr bwMode="auto">
        <a:xfrm>
          <a:off x="4254500" y="6800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276557</xdr:rowOff>
    </xdr:from>
    <xdr:ext cx="762000" cy="259045"/>
    <xdr:sp macro="" textlink="">
      <xdr:nvSpPr>
        <xdr:cNvPr id="132" name="テキスト ボックス 131"/>
        <xdr:cNvSpPr txBox="1"/>
      </xdr:nvSpPr>
      <xdr:spPr>
        <a:xfrm>
          <a:off x="3924300" y="688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35669</xdr:rowOff>
    </xdr:from>
    <xdr:to>
      <xdr:col>3</xdr:col>
      <xdr:colOff>257175</xdr:colOff>
      <xdr:row>35</xdr:row>
      <xdr:rowOff>137269</xdr:rowOff>
    </xdr:to>
    <xdr:sp macro="" textlink="">
      <xdr:nvSpPr>
        <xdr:cNvPr id="133" name="円/楕円 132"/>
        <xdr:cNvSpPr/>
      </xdr:nvSpPr>
      <xdr:spPr bwMode="auto">
        <a:xfrm>
          <a:off x="3556000" y="6646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147446</xdr:rowOff>
    </xdr:from>
    <xdr:ext cx="762000" cy="259045"/>
    <xdr:sp macro="" textlink="">
      <xdr:nvSpPr>
        <xdr:cNvPr id="134" name="テキスト ボックス 133"/>
        <xdr:cNvSpPr txBox="1"/>
      </xdr:nvSpPr>
      <xdr:spPr>
        <a:xfrm>
          <a:off x="3225800" y="641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84217</xdr:rowOff>
    </xdr:from>
    <xdr:to>
      <xdr:col>2</xdr:col>
      <xdr:colOff>692150</xdr:colOff>
      <xdr:row>35</xdr:row>
      <xdr:rowOff>185817</xdr:rowOff>
    </xdr:to>
    <xdr:sp macro="" textlink="">
      <xdr:nvSpPr>
        <xdr:cNvPr id="135" name="円/楕円 134"/>
        <xdr:cNvSpPr/>
      </xdr:nvSpPr>
      <xdr:spPr bwMode="auto">
        <a:xfrm>
          <a:off x="2857500" y="669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170594</xdr:rowOff>
    </xdr:from>
    <xdr:ext cx="762000" cy="259045"/>
    <xdr:sp macro="" textlink="">
      <xdr:nvSpPr>
        <xdr:cNvPr id="136" name="テキスト ボックス 135"/>
        <xdr:cNvSpPr txBox="1"/>
      </xdr:nvSpPr>
      <xdr:spPr>
        <a:xfrm>
          <a:off x="2527300" y="678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平成２</a:t>
          </a:r>
          <a:r>
            <a:rPr kumimoji="1" lang="ja-JP" altLang="en-US" sz="1300" baseline="0">
              <a:solidFill>
                <a:schemeClr val="dk1"/>
              </a:solidFill>
              <a:effectLst/>
              <a:latin typeface="+mn-lt"/>
              <a:ea typeface="+mn-ea"/>
              <a:cs typeface="+mn-cs"/>
            </a:rPr>
            <a:t>６</a:t>
          </a:r>
          <a:r>
            <a:rPr kumimoji="1" lang="ja-JP" altLang="ja-JP" sz="1300" baseline="0">
              <a:solidFill>
                <a:schemeClr val="dk1"/>
              </a:solidFill>
              <a:effectLst/>
              <a:latin typeface="+mn-lt"/>
              <a:ea typeface="+mn-ea"/>
              <a:cs typeface="+mn-cs"/>
            </a:rPr>
            <a:t>年度の実質収支は</a:t>
          </a:r>
          <a:r>
            <a:rPr kumimoji="1" lang="en-US" altLang="ja-JP" sz="1300" baseline="0">
              <a:solidFill>
                <a:schemeClr val="dk1"/>
              </a:solidFill>
              <a:effectLst/>
              <a:latin typeface="+mn-lt"/>
              <a:ea typeface="+mn-ea"/>
              <a:cs typeface="+mn-cs"/>
            </a:rPr>
            <a:t>312,175</a:t>
          </a:r>
          <a:r>
            <a:rPr kumimoji="1" lang="ja-JP" altLang="ja-JP" sz="1300" baseline="0">
              <a:solidFill>
                <a:schemeClr val="dk1"/>
              </a:solidFill>
              <a:effectLst/>
              <a:latin typeface="+mn-lt"/>
              <a:ea typeface="+mn-ea"/>
              <a:cs typeface="+mn-cs"/>
            </a:rPr>
            <a:t>千円となり、標準財政規模比は</a:t>
          </a:r>
          <a:r>
            <a:rPr kumimoji="1" lang="en-US" altLang="ja-JP" sz="1300" baseline="0">
              <a:solidFill>
                <a:schemeClr val="dk1"/>
              </a:solidFill>
              <a:effectLst/>
              <a:latin typeface="+mn-lt"/>
              <a:ea typeface="+mn-ea"/>
              <a:cs typeface="+mn-cs"/>
            </a:rPr>
            <a:t>10.31%</a:t>
          </a:r>
          <a:r>
            <a:rPr kumimoji="1" lang="ja-JP" altLang="ja-JP" sz="1300" baseline="0">
              <a:solidFill>
                <a:schemeClr val="dk1"/>
              </a:solidFill>
              <a:effectLst/>
              <a:latin typeface="+mn-lt"/>
              <a:ea typeface="+mn-ea"/>
              <a:cs typeface="+mn-cs"/>
            </a:rPr>
            <a:t>となった。実質単年度収支は</a:t>
          </a:r>
          <a:r>
            <a:rPr kumimoji="1" lang="en-US" altLang="ja-JP" sz="1300" baseline="0">
              <a:solidFill>
                <a:schemeClr val="dk1"/>
              </a:solidFill>
              <a:effectLst/>
              <a:latin typeface="+mn-lt"/>
              <a:ea typeface="+mn-ea"/>
              <a:cs typeface="+mn-cs"/>
            </a:rPr>
            <a:t>50,749</a:t>
          </a:r>
          <a:r>
            <a:rPr kumimoji="1" lang="ja-JP" altLang="ja-JP" sz="1300" baseline="0">
              <a:solidFill>
                <a:schemeClr val="dk1"/>
              </a:solidFill>
              <a:effectLst/>
              <a:latin typeface="+mn-lt"/>
              <a:ea typeface="+mn-ea"/>
              <a:cs typeface="+mn-cs"/>
            </a:rPr>
            <a:t>千円と</a:t>
          </a:r>
          <a:r>
            <a:rPr kumimoji="1" lang="ja-JP" altLang="en-US" sz="1300" baseline="0">
              <a:solidFill>
                <a:schemeClr val="dk1"/>
              </a:solidFill>
              <a:effectLst/>
              <a:latin typeface="+mn-lt"/>
              <a:ea typeface="+mn-ea"/>
              <a:cs typeface="+mn-cs"/>
            </a:rPr>
            <a:t>なり、標準財政規模比で</a:t>
          </a:r>
          <a:r>
            <a:rPr kumimoji="1" lang="en-US" altLang="ja-JP" sz="1300" baseline="0">
              <a:solidFill>
                <a:schemeClr val="dk1"/>
              </a:solidFill>
              <a:effectLst/>
              <a:latin typeface="+mn-lt"/>
              <a:ea typeface="+mn-ea"/>
              <a:cs typeface="+mn-cs"/>
            </a:rPr>
            <a:t>1.68</a:t>
          </a:r>
          <a:r>
            <a:rPr kumimoji="1" lang="ja-JP" altLang="en-US" sz="1300" baseline="0">
              <a:solidFill>
                <a:schemeClr val="dk1"/>
              </a:solidFill>
              <a:effectLst/>
              <a:latin typeface="+mn-lt"/>
              <a:ea typeface="+mn-ea"/>
              <a:cs typeface="+mn-cs"/>
            </a:rPr>
            <a:t>％となった。</a:t>
          </a:r>
          <a:r>
            <a:rPr kumimoji="1" lang="ja-JP" altLang="ja-JP" sz="1300" baseline="0">
              <a:solidFill>
                <a:schemeClr val="dk1"/>
              </a:solidFill>
              <a:effectLst/>
              <a:latin typeface="+mn-lt"/>
              <a:ea typeface="+mn-ea"/>
              <a:cs typeface="+mn-cs"/>
            </a:rPr>
            <a:t>また、財政調整基金へ</a:t>
          </a:r>
          <a:r>
            <a:rPr kumimoji="1" lang="en-US" altLang="ja-JP" sz="1300" baseline="0">
              <a:solidFill>
                <a:schemeClr val="dk1"/>
              </a:solidFill>
              <a:effectLst/>
              <a:latin typeface="+mn-lt"/>
              <a:ea typeface="+mn-ea"/>
              <a:cs typeface="+mn-cs"/>
            </a:rPr>
            <a:t>131,484</a:t>
          </a:r>
          <a:r>
            <a:rPr kumimoji="1" lang="ja-JP" altLang="ja-JP" sz="1300" baseline="0">
              <a:solidFill>
                <a:schemeClr val="dk1"/>
              </a:solidFill>
              <a:effectLst/>
              <a:latin typeface="+mn-lt"/>
              <a:ea typeface="+mn-ea"/>
              <a:cs typeface="+mn-cs"/>
            </a:rPr>
            <a:t>千円の積み増しにより残高が</a:t>
          </a:r>
          <a:r>
            <a:rPr kumimoji="1" lang="en-US" altLang="ja-JP" sz="1300" baseline="0">
              <a:solidFill>
                <a:schemeClr val="dk1"/>
              </a:solidFill>
              <a:effectLst/>
              <a:latin typeface="+mn-lt"/>
              <a:ea typeface="+mn-ea"/>
              <a:cs typeface="+mn-cs"/>
            </a:rPr>
            <a:t>1,207,980</a:t>
          </a:r>
          <a:r>
            <a:rPr kumimoji="1" lang="ja-JP" altLang="ja-JP" sz="1300" baseline="0">
              <a:solidFill>
                <a:schemeClr val="dk1"/>
              </a:solidFill>
              <a:effectLst/>
              <a:latin typeface="+mn-lt"/>
              <a:ea typeface="+mn-ea"/>
              <a:cs typeface="+mn-cs"/>
            </a:rPr>
            <a:t>千円となり標準財政規模は</a:t>
          </a:r>
          <a:r>
            <a:rPr kumimoji="1" lang="en-US" altLang="ja-JP" sz="1300" baseline="0">
              <a:solidFill>
                <a:schemeClr val="dk1"/>
              </a:solidFill>
              <a:effectLst/>
              <a:latin typeface="+mn-lt"/>
              <a:ea typeface="+mn-ea"/>
              <a:cs typeface="+mn-cs"/>
            </a:rPr>
            <a:t>39.90(5.12</a:t>
          </a:r>
          <a:r>
            <a:rPr kumimoji="1" lang="ja-JP" altLang="ja-JP" sz="1300" baseline="0">
              <a:solidFill>
                <a:schemeClr val="dk1"/>
              </a:solidFill>
              <a:effectLst/>
              <a:latin typeface="+mn-lt"/>
              <a:ea typeface="+mn-ea"/>
              <a:cs typeface="+mn-cs"/>
            </a:rPr>
            <a:t>ポイント増）となった。</a:t>
          </a:r>
          <a:endParaRPr lang="ja-JP" altLang="ja-JP" sz="1300">
            <a:effectLst/>
          </a:endParaRPr>
        </a:p>
        <a:p>
          <a:r>
            <a:rPr kumimoji="1" lang="ja-JP" altLang="ja-JP" sz="1300" baseline="0">
              <a:solidFill>
                <a:schemeClr val="dk1"/>
              </a:solidFill>
              <a:effectLst/>
              <a:latin typeface="+mn-lt"/>
              <a:ea typeface="+mn-ea"/>
              <a:cs typeface="+mn-cs"/>
            </a:rPr>
            <a:t>　今後も積立資金余力がある年度では充当可能基金等への計画的・積極的な積立を行い、将来への財政負担の軽減・平準化に務める。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各年度、各会計において赤字の算出はない。</a:t>
          </a:r>
          <a:endParaRPr lang="ja-JP" altLang="ja-JP" sz="1300">
            <a:effectLst/>
          </a:endParaRPr>
        </a:p>
        <a:p>
          <a:r>
            <a:rPr kumimoji="1" lang="ja-JP" altLang="ja-JP" sz="1300">
              <a:solidFill>
                <a:schemeClr val="dk1"/>
              </a:solidFill>
              <a:effectLst/>
              <a:latin typeface="+mn-lt"/>
              <a:ea typeface="+mn-ea"/>
              <a:cs typeface="+mn-cs"/>
            </a:rPr>
            <a:t>　水道事業（水道特会）においては、西表島から各島を接続する海底送水管が耐用年数を経過していることから、その更新費用に加え、新たな小浜島～竹富島間の敷設の構想もあることから、関連する事業費の増額に伴う簡水債や過疎債の起債額の増加が見込まれる。</a:t>
          </a:r>
          <a:endParaRPr lang="ja-JP" altLang="ja-JP" sz="1300">
            <a:effectLst/>
          </a:endParaRPr>
        </a:p>
        <a:p>
          <a:r>
            <a:rPr kumimoji="1" lang="ja-JP" altLang="ja-JP" sz="1300">
              <a:solidFill>
                <a:schemeClr val="dk1"/>
              </a:solidFill>
              <a:effectLst/>
              <a:latin typeface="+mn-lt"/>
              <a:ea typeface="+mn-ea"/>
              <a:cs typeface="+mn-cs"/>
            </a:rPr>
            <a:t>　国民健康保険事業、介護保険事業では、全国的な傾向と例外なく、本町でも高齢化に伴う医療費、介護費が増加傾向にあり、各特会の財政状況は大変厳しい状況が見込まれることから、保険料の見直し等による適正化を図る等、健全な事業経営・運営に務める。また、水道事業、下水道事業においても、事業の導入時以来行われていない料金改定の早期見直しや基準外繰入金の抑制を図る等、公営企業の独立採算制に基づいた経営健全化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元利償還金等については、</a:t>
          </a:r>
          <a:r>
            <a:rPr kumimoji="1" lang="ja-JP" altLang="en-US" sz="1300" baseline="0">
              <a:solidFill>
                <a:schemeClr val="dk1"/>
              </a:solidFill>
              <a:effectLst/>
              <a:latin typeface="+mn-lt"/>
              <a:ea typeface="+mn-ea"/>
              <a:cs typeface="+mn-cs"/>
            </a:rPr>
            <a:t>地方債元利償還金が増加、</a:t>
          </a:r>
          <a:r>
            <a:rPr kumimoji="1" lang="ja-JP" altLang="ja-JP" sz="1300" baseline="0">
              <a:solidFill>
                <a:schemeClr val="dk1"/>
              </a:solidFill>
              <a:effectLst/>
              <a:latin typeface="+mn-lt"/>
              <a:ea typeface="+mn-ea"/>
              <a:cs typeface="+mn-cs"/>
            </a:rPr>
            <a:t>平成２４年度</a:t>
          </a:r>
          <a:r>
            <a:rPr kumimoji="1" lang="ja-JP" altLang="en-US" sz="1300" baseline="0">
              <a:solidFill>
                <a:schemeClr val="dk1"/>
              </a:solidFill>
              <a:effectLst/>
              <a:latin typeface="+mn-lt"/>
              <a:ea typeface="+mn-ea"/>
              <a:cs typeface="+mn-cs"/>
            </a:rPr>
            <a:t>から</a:t>
          </a:r>
          <a:r>
            <a:rPr kumimoji="1" lang="ja-JP" altLang="ja-JP" sz="1300" baseline="0">
              <a:solidFill>
                <a:schemeClr val="dk1"/>
              </a:solidFill>
              <a:effectLst/>
              <a:latin typeface="+mn-lt"/>
              <a:ea typeface="+mn-ea"/>
              <a:cs typeface="+mn-cs"/>
            </a:rPr>
            <a:t>の大型事業の償還開始により増加すると見込める。また、公営企業債の元利償還金に対する繰入金</a:t>
          </a:r>
          <a:r>
            <a:rPr kumimoji="1" lang="ja-JP" altLang="en-US" sz="1300" baseline="0">
              <a:solidFill>
                <a:schemeClr val="dk1"/>
              </a:solidFill>
              <a:effectLst/>
              <a:latin typeface="+mn-lt"/>
              <a:ea typeface="+mn-ea"/>
              <a:cs typeface="+mn-cs"/>
            </a:rPr>
            <a:t>も増加しており</a:t>
          </a:r>
          <a:r>
            <a:rPr kumimoji="1" lang="ja-JP" altLang="ja-JP" sz="1300" baseline="0">
              <a:solidFill>
                <a:schemeClr val="dk1"/>
              </a:solidFill>
              <a:effectLst/>
              <a:latin typeface="+mn-lt"/>
              <a:ea typeface="+mn-ea"/>
              <a:cs typeface="+mn-cs"/>
            </a:rPr>
            <a:t>、海底送水管の敷設更新計画</a:t>
          </a:r>
          <a:r>
            <a:rPr kumimoji="1" lang="ja-JP" altLang="en-US" sz="1300" baseline="0">
              <a:solidFill>
                <a:schemeClr val="dk1"/>
              </a:solidFill>
              <a:effectLst/>
              <a:latin typeface="+mn-lt"/>
              <a:ea typeface="+mn-ea"/>
              <a:cs typeface="+mn-cs"/>
            </a:rPr>
            <a:t>に伴い</a:t>
          </a:r>
          <a:r>
            <a:rPr kumimoji="1" lang="ja-JP" altLang="ja-JP" sz="1300" baseline="0">
              <a:solidFill>
                <a:schemeClr val="dk1"/>
              </a:solidFill>
              <a:effectLst/>
              <a:latin typeface="+mn-lt"/>
              <a:ea typeface="+mn-ea"/>
              <a:cs typeface="+mn-cs"/>
            </a:rPr>
            <a:t>公営企業債元利償還金の繰入金の増加に伴う分子が増加することが見込める。</a:t>
          </a:r>
          <a:endParaRPr lang="ja-JP" altLang="ja-JP" sz="1300">
            <a:effectLst/>
          </a:endParaRPr>
        </a:p>
        <a:p>
          <a:r>
            <a:rPr kumimoji="1" lang="ja-JP" altLang="ja-JP" sz="1300" baseline="0">
              <a:solidFill>
                <a:schemeClr val="dk1"/>
              </a:solidFill>
              <a:effectLst/>
              <a:latin typeface="+mn-lt"/>
              <a:ea typeface="+mn-ea"/>
              <a:cs typeface="+mn-cs"/>
            </a:rPr>
            <a:t>　算入公債費について</a:t>
          </a:r>
          <a:r>
            <a:rPr kumimoji="1" lang="ja-JP" altLang="en-US" sz="1300" baseline="0">
              <a:solidFill>
                <a:schemeClr val="dk1"/>
              </a:solidFill>
              <a:effectLst/>
              <a:latin typeface="+mn-lt"/>
              <a:ea typeface="+mn-ea"/>
              <a:cs typeface="+mn-cs"/>
            </a:rPr>
            <a:t>も</a:t>
          </a:r>
          <a:r>
            <a:rPr kumimoji="1" lang="ja-JP" altLang="ja-JP" sz="1300" baseline="0">
              <a:solidFill>
                <a:schemeClr val="dk1"/>
              </a:solidFill>
              <a:effectLst/>
              <a:latin typeface="+mn-lt"/>
              <a:ea typeface="+mn-ea"/>
              <a:cs typeface="+mn-cs"/>
            </a:rPr>
            <a:t>昨年に</a:t>
          </a:r>
          <a:r>
            <a:rPr kumimoji="1" lang="ja-JP" altLang="en-US" sz="1300" baseline="0">
              <a:solidFill>
                <a:schemeClr val="dk1"/>
              </a:solidFill>
              <a:effectLst/>
              <a:latin typeface="+mn-lt"/>
              <a:ea typeface="+mn-ea"/>
              <a:cs typeface="+mn-cs"/>
            </a:rPr>
            <a:t>比べ増</a:t>
          </a:r>
          <a:r>
            <a:rPr kumimoji="1" lang="ja-JP" altLang="ja-JP" sz="1300" baseline="0">
              <a:solidFill>
                <a:schemeClr val="dk1"/>
              </a:solidFill>
              <a:effectLst/>
              <a:latin typeface="+mn-lt"/>
              <a:ea typeface="+mn-ea"/>
              <a:cs typeface="+mn-cs"/>
            </a:rPr>
            <a:t>と</a:t>
          </a:r>
          <a:r>
            <a:rPr kumimoji="1" lang="ja-JP" altLang="en-US" sz="1300" baseline="0">
              <a:solidFill>
                <a:schemeClr val="dk1"/>
              </a:solidFill>
              <a:effectLst/>
              <a:latin typeface="+mn-lt"/>
              <a:ea typeface="+mn-ea"/>
              <a:cs typeface="+mn-cs"/>
            </a:rPr>
            <a:t>なっており</a:t>
          </a:r>
          <a:r>
            <a:rPr kumimoji="1" lang="ja-JP" altLang="ja-JP" sz="1300" baseline="0">
              <a:solidFill>
                <a:schemeClr val="dk1"/>
              </a:solidFill>
              <a:effectLst/>
              <a:latin typeface="+mn-lt"/>
              <a:ea typeface="+mn-ea"/>
              <a:cs typeface="+mn-cs"/>
            </a:rPr>
            <a:t>、沖縄振興特別推進交付金事業等の増加に伴い新発債が増加傾向にあり、今後も起債依存度の高い事業が増加すると見込めることから、後年度の財政措置が有効な起債区分の活用を図るなど町債の適正運用や新発債の抑制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将来負担比率は前年度に引き続きマイナスとなり、類似団体等と比較しても良好である。</a:t>
          </a:r>
          <a:endParaRPr lang="ja-JP" altLang="ja-JP" sz="1300">
            <a:effectLst/>
          </a:endParaRPr>
        </a:p>
        <a:p>
          <a:pPr rtl="0"/>
          <a:r>
            <a:rPr lang="ja-JP" altLang="ja-JP" sz="1300" b="0" i="0" baseline="0">
              <a:solidFill>
                <a:schemeClr val="dk1"/>
              </a:solidFill>
              <a:effectLst/>
              <a:latin typeface="+mn-lt"/>
              <a:ea typeface="+mn-ea"/>
              <a:cs typeface="+mn-cs"/>
            </a:rPr>
            <a:t>　比率を構成する分子構造数値をみると、将来負担額では、大型事業に伴う地方債残高や公営企業債等繰入見込額が増加傾向にあり、充当可能財源等では財政調整基金の積み増しにより充当可能基金が増加している。</a:t>
          </a:r>
          <a:endParaRPr lang="ja-JP" altLang="ja-JP" sz="1300">
            <a:effectLst/>
          </a:endParaRPr>
        </a:p>
        <a:p>
          <a:pPr rtl="0"/>
          <a:r>
            <a:rPr lang="ja-JP" altLang="ja-JP" sz="1300" b="0" i="0" baseline="0">
              <a:solidFill>
                <a:schemeClr val="dk1"/>
              </a:solidFill>
              <a:effectLst/>
              <a:latin typeface="+mn-lt"/>
              <a:ea typeface="+mn-ea"/>
              <a:cs typeface="+mn-cs"/>
            </a:rPr>
            <a:t>　今後の見通しについて、大型事業に伴う新発債の増加により地方債残高が増加することや、地方交付税の頭打ちが見込めることから、高利率の積極的な繰上償還の実施や、庁舎建設基金に偏らない資産更新等に充当可能な基金積立など計画的・適正な基金の管理運営に取り組み将来負担の抑制に努め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8536868</v>
      </c>
      <c r="BO4" s="349"/>
      <c r="BP4" s="349"/>
      <c r="BQ4" s="349"/>
      <c r="BR4" s="349"/>
      <c r="BS4" s="349"/>
      <c r="BT4" s="349"/>
      <c r="BU4" s="350"/>
      <c r="BV4" s="348">
        <v>9048788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10.3</v>
      </c>
      <c r="CU4" s="355"/>
      <c r="CV4" s="355"/>
      <c r="CW4" s="355"/>
      <c r="CX4" s="355"/>
      <c r="CY4" s="355"/>
      <c r="CZ4" s="355"/>
      <c r="DA4" s="356"/>
      <c r="DB4" s="354">
        <v>13.4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8076207</v>
      </c>
      <c r="BO5" s="386"/>
      <c r="BP5" s="386"/>
      <c r="BQ5" s="386"/>
      <c r="BR5" s="386"/>
      <c r="BS5" s="386"/>
      <c r="BT5" s="386"/>
      <c r="BU5" s="387"/>
      <c r="BV5" s="385">
        <v>8493027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79.8</v>
      </c>
      <c r="CU5" s="383"/>
      <c r="CV5" s="383"/>
      <c r="CW5" s="383"/>
      <c r="CX5" s="383"/>
      <c r="CY5" s="383"/>
      <c r="CZ5" s="383"/>
      <c r="DA5" s="384"/>
      <c r="DB5" s="382">
        <v>73.400000000000006</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460661</v>
      </c>
      <c r="BO6" s="386"/>
      <c r="BP6" s="386"/>
      <c r="BQ6" s="386"/>
      <c r="BR6" s="386"/>
      <c r="BS6" s="386"/>
      <c r="BT6" s="386"/>
      <c r="BU6" s="387"/>
      <c r="BV6" s="385">
        <v>555761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84.1</v>
      </c>
      <c r="CU6" s="423"/>
      <c r="CV6" s="423"/>
      <c r="CW6" s="423"/>
      <c r="CX6" s="423"/>
      <c r="CY6" s="423"/>
      <c r="CZ6" s="423"/>
      <c r="DA6" s="424"/>
      <c r="DB6" s="422">
        <v>77.5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148486</v>
      </c>
      <c r="BO7" s="386"/>
      <c r="BP7" s="386"/>
      <c r="BQ7" s="386"/>
      <c r="BR7" s="386"/>
      <c r="BS7" s="386"/>
      <c r="BT7" s="386"/>
      <c r="BU7" s="387"/>
      <c r="BV7" s="385">
        <v>141418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3027704</v>
      </c>
      <c r="CU7" s="386"/>
      <c r="CV7" s="386"/>
      <c r="CW7" s="386"/>
      <c r="CX7" s="386"/>
      <c r="CY7" s="386"/>
      <c r="CZ7" s="386"/>
      <c r="DA7" s="387"/>
      <c r="DB7" s="385">
        <v>3094904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312175</v>
      </c>
      <c r="BO8" s="386"/>
      <c r="BP8" s="386"/>
      <c r="BQ8" s="386"/>
      <c r="BR8" s="386"/>
      <c r="BS8" s="386"/>
      <c r="BT8" s="386"/>
      <c r="BU8" s="387"/>
      <c r="BV8" s="385">
        <v>414343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0.15</v>
      </c>
      <c r="CU8" s="426"/>
      <c r="CV8" s="426"/>
      <c r="CW8" s="426"/>
      <c r="CX8" s="426"/>
      <c r="CY8" s="426"/>
      <c r="CZ8" s="426"/>
      <c r="DA8" s="427"/>
      <c r="DB8" s="425">
        <v>0.15</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3859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-102168</v>
      </c>
      <c r="BO9" s="386"/>
      <c r="BP9" s="386"/>
      <c r="BQ9" s="386"/>
      <c r="BR9" s="386"/>
      <c r="BS9" s="386"/>
      <c r="BT9" s="386"/>
      <c r="BU9" s="387"/>
      <c r="BV9" s="385">
        <v>54688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10.9</v>
      </c>
      <c r="CU9" s="383"/>
      <c r="CV9" s="383"/>
      <c r="CW9" s="383"/>
      <c r="CX9" s="383"/>
      <c r="CY9" s="383"/>
      <c r="CZ9" s="383"/>
      <c r="DA9" s="384"/>
      <c r="DB9" s="382">
        <v>10.1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4192</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131484</v>
      </c>
      <c r="BO10" s="386"/>
      <c r="BP10" s="386"/>
      <c r="BQ10" s="386"/>
      <c r="BR10" s="386"/>
      <c r="BS10" s="386"/>
      <c r="BT10" s="386"/>
      <c r="BU10" s="387"/>
      <c r="BV10" s="385">
        <v>69570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21433</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4205</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4153</v>
      </c>
      <c r="S13" s="467"/>
      <c r="T13" s="467"/>
      <c r="U13" s="467"/>
      <c r="V13" s="468"/>
      <c r="W13" s="401" t="s">
        <v>122</v>
      </c>
      <c r="X13" s="402"/>
      <c r="Y13" s="402"/>
      <c r="Z13" s="402"/>
      <c r="AA13" s="402"/>
      <c r="AB13" s="392"/>
      <c r="AC13" s="436">
        <v>407</v>
      </c>
      <c r="AD13" s="437"/>
      <c r="AE13" s="437"/>
      <c r="AF13" s="437"/>
      <c r="AG13" s="476"/>
      <c r="AH13" s="436">
        <v>555</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50749</v>
      </c>
      <c r="BO13" s="386"/>
      <c r="BP13" s="386"/>
      <c r="BQ13" s="386"/>
      <c r="BR13" s="386"/>
      <c r="BS13" s="386"/>
      <c r="BT13" s="386"/>
      <c r="BU13" s="387"/>
      <c r="BV13" s="385">
        <v>124258</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5.4</v>
      </c>
      <c r="CU13" s="383"/>
      <c r="CV13" s="383"/>
      <c r="CW13" s="383"/>
      <c r="CX13" s="383"/>
      <c r="CY13" s="383"/>
      <c r="CZ13" s="383"/>
      <c r="DA13" s="384"/>
      <c r="DB13" s="382">
        <v>6.8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4103</v>
      </c>
      <c r="S14" s="467"/>
      <c r="T14" s="467"/>
      <c r="U14" s="467"/>
      <c r="V14" s="468"/>
      <c r="W14" s="375"/>
      <c r="X14" s="376"/>
      <c r="Y14" s="376"/>
      <c r="Z14" s="376"/>
      <c r="AA14" s="376"/>
      <c r="AB14" s="365"/>
      <c r="AC14" s="469">
        <v>19.100000000000001</v>
      </c>
      <c r="AD14" s="470"/>
      <c r="AE14" s="470"/>
      <c r="AF14" s="470"/>
      <c r="AG14" s="471"/>
      <c r="AH14" s="469">
        <v>22.1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4061</v>
      </c>
      <c r="S15" s="467"/>
      <c r="T15" s="467"/>
      <c r="U15" s="467"/>
      <c r="V15" s="468"/>
      <c r="W15" s="401" t="s">
        <v>129</v>
      </c>
      <c r="X15" s="402"/>
      <c r="Y15" s="402"/>
      <c r="Z15" s="402"/>
      <c r="AA15" s="402"/>
      <c r="AB15" s="392"/>
      <c r="AC15" s="436">
        <v>150</v>
      </c>
      <c r="AD15" s="437"/>
      <c r="AE15" s="437"/>
      <c r="AF15" s="437"/>
      <c r="AG15" s="476"/>
      <c r="AH15" s="436">
        <v>224</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425532</v>
      </c>
      <c r="BO15" s="349"/>
      <c r="BP15" s="349"/>
      <c r="BQ15" s="349"/>
      <c r="BR15" s="349"/>
      <c r="BS15" s="349"/>
      <c r="BT15" s="349"/>
      <c r="BU15" s="350"/>
      <c r="BV15" s="348">
        <v>427230</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7</v>
      </c>
      <c r="AD16" s="470"/>
      <c r="AE16" s="470"/>
      <c r="AF16" s="470"/>
      <c r="AG16" s="471"/>
      <c r="AH16" s="469">
        <v>8.9</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2752612</v>
      </c>
      <c r="BO16" s="386"/>
      <c r="BP16" s="386"/>
      <c r="BQ16" s="386"/>
      <c r="BR16" s="386"/>
      <c r="BS16" s="386"/>
      <c r="BT16" s="386"/>
      <c r="BU16" s="387"/>
      <c r="BV16" s="385">
        <v>2812325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1574</v>
      </c>
      <c r="AD17" s="437"/>
      <c r="AE17" s="437"/>
      <c r="AF17" s="437"/>
      <c r="AG17" s="476"/>
      <c r="AH17" s="436">
        <v>1719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544471</v>
      </c>
      <c r="BO17" s="386"/>
      <c r="BP17" s="386"/>
      <c r="BQ17" s="386"/>
      <c r="BR17" s="386"/>
      <c r="BS17" s="386"/>
      <c r="BT17" s="386"/>
      <c r="BU17" s="387"/>
      <c r="BV17" s="385">
        <v>551333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334.39</v>
      </c>
      <c r="M18" s="498"/>
      <c r="N18" s="498"/>
      <c r="O18" s="498"/>
      <c r="P18" s="498"/>
      <c r="Q18" s="498"/>
      <c r="R18" s="499"/>
      <c r="S18" s="499"/>
      <c r="T18" s="499"/>
      <c r="U18" s="499"/>
      <c r="V18" s="500"/>
      <c r="W18" s="403"/>
      <c r="X18" s="404"/>
      <c r="Y18" s="404"/>
      <c r="Z18" s="404"/>
      <c r="AA18" s="404"/>
      <c r="AB18" s="395"/>
      <c r="AC18" s="501">
        <v>73.900000000000006</v>
      </c>
      <c r="AD18" s="502"/>
      <c r="AE18" s="502"/>
      <c r="AF18" s="502"/>
      <c r="AG18" s="503"/>
      <c r="AH18" s="501">
        <v>68.400000000000006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2445037</v>
      </c>
      <c r="BO18" s="386"/>
      <c r="BP18" s="386"/>
      <c r="BQ18" s="386"/>
      <c r="BR18" s="386"/>
      <c r="BS18" s="386"/>
      <c r="BT18" s="386"/>
      <c r="BU18" s="387"/>
      <c r="BV18" s="385">
        <v>2289764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3910229</v>
      </c>
      <c r="BO19" s="386"/>
      <c r="BP19" s="386"/>
      <c r="BQ19" s="386"/>
      <c r="BR19" s="386"/>
      <c r="BS19" s="386"/>
      <c r="BT19" s="386"/>
      <c r="BU19" s="387"/>
      <c r="BV19" s="385">
        <v>3859304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2000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5737814</v>
      </c>
      <c r="BO23" s="386"/>
      <c r="BP23" s="386"/>
      <c r="BQ23" s="386"/>
      <c r="BR23" s="386"/>
      <c r="BS23" s="386"/>
      <c r="BT23" s="386"/>
      <c r="BU23" s="387"/>
      <c r="BV23" s="385">
        <v>4987532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7560</v>
      </c>
      <c r="R24" s="437"/>
      <c r="S24" s="437"/>
      <c r="T24" s="437"/>
      <c r="U24" s="437"/>
      <c r="V24" s="476"/>
      <c r="W24" s="531"/>
      <c r="X24" s="519"/>
      <c r="Y24" s="520"/>
      <c r="Z24" s="435" t="s">
        <v>153</v>
      </c>
      <c r="AA24" s="415"/>
      <c r="AB24" s="415"/>
      <c r="AC24" s="415"/>
      <c r="AD24" s="415"/>
      <c r="AE24" s="415"/>
      <c r="AF24" s="415"/>
      <c r="AG24" s="416"/>
      <c r="AH24" s="436">
        <v>117</v>
      </c>
      <c r="AI24" s="437"/>
      <c r="AJ24" s="437"/>
      <c r="AK24" s="437"/>
      <c r="AL24" s="476"/>
      <c r="AM24" s="436">
        <v>321633</v>
      </c>
      <c r="AN24" s="437"/>
      <c r="AO24" s="437"/>
      <c r="AP24" s="437"/>
      <c r="AQ24" s="437"/>
      <c r="AR24" s="476"/>
      <c r="AS24" s="436">
        <v>2749</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5688906</v>
      </c>
      <c r="BO24" s="386"/>
      <c r="BP24" s="386"/>
      <c r="BQ24" s="386"/>
      <c r="BR24" s="386"/>
      <c r="BS24" s="386"/>
      <c r="BT24" s="386"/>
      <c r="BU24" s="387"/>
      <c r="BV24" s="385">
        <v>4920016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6120</v>
      </c>
      <c r="R25" s="437"/>
      <c r="S25" s="437"/>
      <c r="T25" s="437"/>
      <c r="U25" s="437"/>
      <c r="V25" s="476"/>
      <c r="W25" s="531"/>
      <c r="X25" s="519"/>
      <c r="Y25" s="520"/>
      <c r="Z25" s="435" t="s">
        <v>156</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t="s">
        <v>119</v>
      </c>
      <c r="BO25" s="349"/>
      <c r="BP25" s="349"/>
      <c r="BQ25" s="349"/>
      <c r="BR25" s="349"/>
      <c r="BS25" s="349"/>
      <c r="BT25" s="349"/>
      <c r="BU25" s="350"/>
      <c r="BV25" s="348" t="s">
        <v>119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5750</v>
      </c>
      <c r="R26" s="437"/>
      <c r="S26" s="437"/>
      <c r="T26" s="437"/>
      <c r="U26" s="437"/>
      <c r="V26" s="476"/>
      <c r="W26" s="531"/>
      <c r="X26" s="519"/>
      <c r="Y26" s="520"/>
      <c r="Z26" s="435" t="s">
        <v>159</v>
      </c>
      <c r="AA26" s="541"/>
      <c r="AB26" s="541"/>
      <c r="AC26" s="541"/>
      <c r="AD26" s="541"/>
      <c r="AE26" s="541"/>
      <c r="AF26" s="541"/>
      <c r="AG26" s="542"/>
      <c r="AH26" s="436">
        <v>11</v>
      </c>
      <c r="AI26" s="437"/>
      <c r="AJ26" s="437"/>
      <c r="AK26" s="437"/>
      <c r="AL26" s="476"/>
      <c r="AM26" s="436">
        <v>27324</v>
      </c>
      <c r="AN26" s="437"/>
      <c r="AO26" s="437"/>
      <c r="AP26" s="437"/>
      <c r="AQ26" s="437"/>
      <c r="AR26" s="476"/>
      <c r="AS26" s="436">
        <v>2484</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2740</v>
      </c>
      <c r="R27" s="437"/>
      <c r="S27" s="437"/>
      <c r="T27" s="437"/>
      <c r="U27" s="437"/>
      <c r="V27" s="476"/>
      <c r="W27" s="531"/>
      <c r="X27" s="519"/>
      <c r="Y27" s="520"/>
      <c r="Z27" s="435" t="s">
        <v>162</v>
      </c>
      <c r="AA27" s="415"/>
      <c r="AB27" s="415"/>
      <c r="AC27" s="415"/>
      <c r="AD27" s="415"/>
      <c r="AE27" s="415"/>
      <c r="AF27" s="415"/>
      <c r="AG27" s="416"/>
      <c r="AH27" s="436">
        <v>8</v>
      </c>
      <c r="AI27" s="437"/>
      <c r="AJ27" s="437"/>
      <c r="AK27" s="437"/>
      <c r="AL27" s="476"/>
      <c r="AM27" s="436">
        <v>22594</v>
      </c>
      <c r="AN27" s="437"/>
      <c r="AO27" s="437"/>
      <c r="AP27" s="437"/>
      <c r="AQ27" s="437"/>
      <c r="AR27" s="476"/>
      <c r="AS27" s="436">
        <v>2824</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70897</v>
      </c>
      <c r="BO27" s="555"/>
      <c r="BP27" s="555"/>
      <c r="BQ27" s="555"/>
      <c r="BR27" s="555"/>
      <c r="BS27" s="555"/>
      <c r="BT27" s="555"/>
      <c r="BU27" s="556"/>
      <c r="BV27" s="554">
        <v>67420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2290</v>
      </c>
      <c r="R28" s="437"/>
      <c r="S28" s="437"/>
      <c r="T28" s="437"/>
      <c r="U28" s="437"/>
      <c r="V28" s="476"/>
      <c r="W28" s="531"/>
      <c r="X28" s="519"/>
      <c r="Y28" s="520"/>
      <c r="Z28" s="435" t="s">
        <v>165</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1207980</v>
      </c>
      <c r="BO28" s="349"/>
      <c r="BP28" s="349"/>
      <c r="BQ28" s="349"/>
      <c r="BR28" s="349"/>
      <c r="BS28" s="349"/>
      <c r="BT28" s="349"/>
      <c r="BU28" s="350"/>
      <c r="BV28" s="348">
        <v>1076496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10</v>
      </c>
      <c r="M29" s="437"/>
      <c r="N29" s="437"/>
      <c r="O29" s="437"/>
      <c r="P29" s="476"/>
      <c r="Q29" s="436">
        <v>2140</v>
      </c>
      <c r="R29" s="437"/>
      <c r="S29" s="437"/>
      <c r="T29" s="437"/>
      <c r="U29" s="437"/>
      <c r="V29" s="476"/>
      <c r="W29" s="532"/>
      <c r="X29" s="533"/>
      <c r="Y29" s="534"/>
      <c r="Z29" s="435" t="s">
        <v>169</v>
      </c>
      <c r="AA29" s="415"/>
      <c r="AB29" s="415"/>
      <c r="AC29" s="415"/>
      <c r="AD29" s="415"/>
      <c r="AE29" s="415"/>
      <c r="AF29" s="415"/>
      <c r="AG29" s="416"/>
      <c r="AH29" s="436">
        <v>125</v>
      </c>
      <c r="AI29" s="437"/>
      <c r="AJ29" s="437"/>
      <c r="AK29" s="437"/>
      <c r="AL29" s="476"/>
      <c r="AM29" s="436">
        <v>344227</v>
      </c>
      <c r="AN29" s="437"/>
      <c r="AO29" s="437"/>
      <c r="AP29" s="437"/>
      <c r="AQ29" s="437"/>
      <c r="AR29" s="476"/>
      <c r="AS29" s="436">
        <v>2754</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594636</v>
      </c>
      <c r="BO29" s="386"/>
      <c r="BP29" s="386"/>
      <c r="BQ29" s="386"/>
      <c r="BR29" s="386"/>
      <c r="BS29" s="386"/>
      <c r="BT29" s="386"/>
      <c r="BU29" s="387"/>
      <c r="BV29" s="385">
        <v>589374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92.2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2074336</v>
      </c>
      <c r="BO30" s="555"/>
      <c r="BP30" s="555"/>
      <c r="BQ30" s="555"/>
      <c r="BR30" s="555"/>
      <c r="BS30" s="555"/>
      <c r="BT30" s="555"/>
      <c r="BU30" s="556"/>
      <c r="BV30" s="554">
        <v>2016728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沖縄県市町村総合事務組合（一般会計）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9</v>
      </c>
      <c r="CP34" s="566"/>
      <c r="CQ34" s="567" t="str">
        <f>IF('各会計、関係団体の財政状況及び健全化判断比率'!BS7="","",'各会計、関係団体の財政状況及び健全化判断比率'!BS7)</f>
        <v>㈲ぱいぬ島海洋観光</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下水道事業特別会計</v>
      </c>
      <c r="BH35" s="567"/>
      <c r="BI35" s="567"/>
      <c r="BJ35" s="567"/>
      <c r="BK35" s="567"/>
      <c r="BL35" s="567"/>
      <c r="BM35" s="567"/>
      <c r="BN35" s="567"/>
      <c r="BO35" s="567"/>
      <c r="BP35" s="567"/>
      <c r="BQ35" s="567"/>
      <c r="BR35" s="567"/>
      <c r="BS35" s="567"/>
      <c r="BT35" s="567"/>
      <c r="BU35" s="567"/>
      <c r="BV35" s="165"/>
      <c r="BW35" s="566" t="str">
        <f t="shared" ref="BW35:BW43" si="2">IF(BY35="","",BW34+1)</f>
        <v/>
      </c>
      <c r="BX35" s="566"/>
      <c r="BY35" s="567" t="str">
        <f>IF('各会計、関係団体の財政状況及び健全化判断比率'!B69="","",'各会計、関係団体の財政状況及び健全化判断比率'!B69)</f>
        <v/>
      </c>
      <c r="BZ35" s="567"/>
      <c r="CA35" s="567"/>
      <c r="CB35" s="567"/>
      <c r="CC35" s="567"/>
      <c r="CD35" s="567"/>
      <c r="CE35" s="567"/>
      <c r="CF35" s="567"/>
      <c r="CG35" s="567"/>
      <c r="CH35" s="567"/>
      <c r="CI35" s="567"/>
      <c r="CJ35" s="567"/>
      <c r="CK35" s="567"/>
      <c r="CL35" s="567"/>
      <c r="CM35" s="567"/>
      <c r="CN35" s="165"/>
      <c r="CO35" s="566">
        <f t="shared" ref="CO35:CO43" si="3">IF(CQ35="","",CO34+1)</f>
        <v>10</v>
      </c>
      <c r="CP35" s="566"/>
      <c r="CQ35" s="567" t="str">
        <f>IF('各会計、関係団体の財政状況及び健全化判断比率'!BS8="","",'各会計、関係団体の財政状況及び健全化判断比率'!BS8)</f>
        <v>八重山漁協協同組合</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7</v>
      </c>
      <c r="BF36" s="566"/>
      <c r="BG36" s="567" t="str">
        <f>IF('各会計、関係団体の財政状況及び健全化判断比率'!B33="","",'各会計、関係団体の財政状況及び健全化判断比率'!B33)</f>
        <v>農業集落排水事業特別会計</v>
      </c>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69" t="s">
        <v>24</v>
      </c>
      <c r="C41" s="1170"/>
      <c r="D41" s="81"/>
      <c r="E41" s="1175" t="s">
        <v>25</v>
      </c>
      <c r="F41" s="1175"/>
      <c r="G41" s="1175"/>
      <c r="H41" s="1176"/>
      <c r="I41" s="82">
        <v>4040</v>
      </c>
      <c r="J41" s="83">
        <v>4338</v>
      </c>
      <c r="K41" s="83">
        <v>4563</v>
      </c>
      <c r="L41" s="83">
        <v>4982</v>
      </c>
      <c r="M41" s="84">
        <v>5738</v>
      </c>
    </row>
    <row r="42" spans="2:13" ht="27.75" customHeight="1" x14ac:dyDescent="0.15">
      <c r="B42" s="1171"/>
      <c r="C42" s="1172"/>
      <c r="D42" s="85"/>
      <c r="E42" s="1177" t="s">
        <v>26</v>
      </c>
      <c r="F42" s="1177"/>
      <c r="G42" s="1177"/>
      <c r="H42" s="1178"/>
      <c r="I42" s="86">
        <v>118</v>
      </c>
      <c r="J42" s="87" t="s">
        <v>474</v>
      </c>
      <c r="K42" s="87" t="s">
        <v>474</v>
      </c>
      <c r="L42" s="87" t="s">
        <v>474</v>
      </c>
      <c r="M42" s="88" t="s">
        <v>474</v>
      </c>
    </row>
    <row r="43" spans="2:13" ht="27.75" customHeight="1" x14ac:dyDescent="0.15">
      <c r="B43" s="1171"/>
      <c r="C43" s="1172"/>
      <c r="D43" s="85"/>
      <c r="E43" s="1177" t="s">
        <v>27</v>
      </c>
      <c r="F43" s="1177"/>
      <c r="G43" s="1177"/>
      <c r="H43" s="1178"/>
      <c r="I43" s="86">
        <v>943</v>
      </c>
      <c r="J43" s="87">
        <v>1035</v>
      </c>
      <c r="K43" s="87">
        <v>1029</v>
      </c>
      <c r="L43" s="87">
        <v>981</v>
      </c>
      <c r="M43" s="88">
        <v>980</v>
      </c>
    </row>
    <row r="44" spans="2:13" ht="27.75" customHeight="1" x14ac:dyDescent="0.15">
      <c r="B44" s="1171"/>
      <c r="C44" s="1172"/>
      <c r="D44" s="85"/>
      <c r="E44" s="1177" t="s">
        <v>28</v>
      </c>
      <c r="F44" s="1177"/>
      <c r="G44" s="1177"/>
      <c r="H44" s="1178"/>
      <c r="I44" s="86" t="s">
        <v>474</v>
      </c>
      <c r="J44" s="87" t="s">
        <v>474</v>
      </c>
      <c r="K44" s="87" t="s">
        <v>474</v>
      </c>
      <c r="L44" s="87" t="s">
        <v>474</v>
      </c>
      <c r="M44" s="88" t="s">
        <v>474</v>
      </c>
    </row>
    <row r="45" spans="2:13" ht="27.75" customHeight="1" x14ac:dyDescent="0.15">
      <c r="B45" s="1171"/>
      <c r="C45" s="1172"/>
      <c r="D45" s="85"/>
      <c r="E45" s="1177" t="s">
        <v>29</v>
      </c>
      <c r="F45" s="1177"/>
      <c r="G45" s="1177"/>
      <c r="H45" s="1178"/>
      <c r="I45" s="86">
        <v>680</v>
      </c>
      <c r="J45" s="87">
        <v>644</v>
      </c>
      <c r="K45" s="87">
        <v>595</v>
      </c>
      <c r="L45" s="87">
        <v>566</v>
      </c>
      <c r="M45" s="88">
        <v>405</v>
      </c>
    </row>
    <row r="46" spans="2:13" ht="27.75" customHeight="1" x14ac:dyDescent="0.15">
      <c r="B46" s="1171"/>
      <c r="C46" s="1172"/>
      <c r="D46" s="85"/>
      <c r="E46" s="1177" t="s">
        <v>30</v>
      </c>
      <c r="F46" s="1177"/>
      <c r="G46" s="1177"/>
      <c r="H46" s="1178"/>
      <c r="I46" s="86">
        <v>22</v>
      </c>
      <c r="J46" s="87">
        <v>7</v>
      </c>
      <c r="K46" s="87">
        <v>15</v>
      </c>
      <c r="L46" s="87">
        <v>12</v>
      </c>
      <c r="M46" s="88">
        <v>13</v>
      </c>
    </row>
    <row r="47" spans="2:13" ht="27.75" customHeight="1" x14ac:dyDescent="0.15">
      <c r="B47" s="1171"/>
      <c r="C47" s="1172"/>
      <c r="D47" s="85"/>
      <c r="E47" s="1177" t="s">
        <v>31</v>
      </c>
      <c r="F47" s="1177"/>
      <c r="G47" s="1177"/>
      <c r="H47" s="1178"/>
      <c r="I47" s="86" t="s">
        <v>474</v>
      </c>
      <c r="J47" s="87" t="s">
        <v>474</v>
      </c>
      <c r="K47" s="87" t="s">
        <v>474</v>
      </c>
      <c r="L47" s="87" t="s">
        <v>474</v>
      </c>
      <c r="M47" s="88" t="s">
        <v>474</v>
      </c>
    </row>
    <row r="48" spans="2:13" ht="27.75" customHeight="1" x14ac:dyDescent="0.15">
      <c r="B48" s="1173"/>
      <c r="C48" s="1174"/>
      <c r="D48" s="85"/>
      <c r="E48" s="1177" t="s">
        <v>32</v>
      </c>
      <c r="F48" s="1177"/>
      <c r="G48" s="1177"/>
      <c r="H48" s="1178"/>
      <c r="I48" s="86" t="s">
        <v>474</v>
      </c>
      <c r="J48" s="87" t="s">
        <v>474</v>
      </c>
      <c r="K48" s="87" t="s">
        <v>474</v>
      </c>
      <c r="L48" s="87" t="s">
        <v>474</v>
      </c>
      <c r="M48" s="88" t="s">
        <v>474</v>
      </c>
    </row>
    <row r="49" spans="2:13" ht="27.75" customHeight="1" x14ac:dyDescent="0.15">
      <c r="B49" s="1179" t="s">
        <v>33</v>
      </c>
      <c r="C49" s="1180"/>
      <c r="D49" s="89"/>
      <c r="E49" s="1177" t="s">
        <v>34</v>
      </c>
      <c r="F49" s="1177"/>
      <c r="G49" s="1177"/>
      <c r="H49" s="1178"/>
      <c r="I49" s="86">
        <v>2947</v>
      </c>
      <c r="J49" s="87">
        <v>3229</v>
      </c>
      <c r="K49" s="87">
        <v>3485</v>
      </c>
      <c r="L49" s="87">
        <v>3838</v>
      </c>
      <c r="M49" s="88">
        <v>3757</v>
      </c>
    </row>
    <row r="50" spans="2:13" ht="27.75" customHeight="1" x14ac:dyDescent="0.15">
      <c r="B50" s="1171"/>
      <c r="C50" s="1172"/>
      <c r="D50" s="85"/>
      <c r="E50" s="1177" t="s">
        <v>35</v>
      </c>
      <c r="F50" s="1177"/>
      <c r="G50" s="1177"/>
      <c r="H50" s="1178"/>
      <c r="I50" s="86">
        <v>312</v>
      </c>
      <c r="J50" s="87">
        <v>304</v>
      </c>
      <c r="K50" s="87">
        <v>301</v>
      </c>
      <c r="L50" s="87">
        <v>327</v>
      </c>
      <c r="M50" s="88">
        <v>266</v>
      </c>
    </row>
    <row r="51" spans="2:13" ht="27.75" customHeight="1" x14ac:dyDescent="0.15">
      <c r="B51" s="1173"/>
      <c r="C51" s="1174"/>
      <c r="D51" s="85"/>
      <c r="E51" s="1177" t="s">
        <v>36</v>
      </c>
      <c r="F51" s="1177"/>
      <c r="G51" s="1177"/>
      <c r="H51" s="1178"/>
      <c r="I51" s="86">
        <v>3258</v>
      </c>
      <c r="J51" s="87">
        <v>3213</v>
      </c>
      <c r="K51" s="87">
        <v>3442</v>
      </c>
      <c r="L51" s="87">
        <v>5597</v>
      </c>
      <c r="M51" s="88">
        <v>5781</v>
      </c>
    </row>
    <row r="52" spans="2:13" ht="27.75" customHeight="1" thickBot="1" x14ac:dyDescent="0.2">
      <c r="B52" s="1181" t="s">
        <v>37</v>
      </c>
      <c r="C52" s="1182"/>
      <c r="D52" s="90"/>
      <c r="E52" s="1183" t="s">
        <v>38</v>
      </c>
      <c r="F52" s="1183"/>
      <c r="G52" s="1183"/>
      <c r="H52" s="1184"/>
      <c r="I52" s="91">
        <v>-714</v>
      </c>
      <c r="J52" s="92">
        <v>-723</v>
      </c>
      <c r="K52" s="92">
        <v>-1026</v>
      </c>
      <c r="L52" s="92">
        <v>-3220</v>
      </c>
      <c r="M52" s="93">
        <v>-2668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337736</v>
      </c>
      <c r="E3" s="116"/>
      <c r="F3" s="117">
        <v>334234</v>
      </c>
      <c r="G3" s="118"/>
      <c r="H3" s="119"/>
    </row>
    <row r="4" spans="1:8" x14ac:dyDescent="0.15">
      <c r="A4" s="120"/>
      <c r="B4" s="121"/>
      <c r="C4" s="122"/>
      <c r="D4" s="123">
        <v>148134</v>
      </c>
      <c r="E4" s="124"/>
      <c r="F4" s="125">
        <v>135366</v>
      </c>
      <c r="G4" s="126"/>
      <c r="H4" s="127"/>
    </row>
    <row r="5" spans="1:8" x14ac:dyDescent="0.15">
      <c r="A5" s="108" t="s">
        <v>507</v>
      </c>
      <c r="B5" s="113"/>
      <c r="C5" s="114"/>
      <c r="D5" s="115">
        <v>670941</v>
      </c>
      <c r="E5" s="116"/>
      <c r="F5" s="117">
        <v>216155</v>
      </c>
      <c r="G5" s="118"/>
      <c r="H5" s="119"/>
    </row>
    <row r="6" spans="1:8" x14ac:dyDescent="0.15">
      <c r="A6" s="120"/>
      <c r="B6" s="121"/>
      <c r="C6" s="122"/>
      <c r="D6" s="123">
        <v>112565</v>
      </c>
      <c r="E6" s="124"/>
      <c r="F6" s="125">
        <v>108827</v>
      </c>
      <c r="G6" s="126"/>
      <c r="H6" s="127"/>
    </row>
    <row r="7" spans="1:8" x14ac:dyDescent="0.15">
      <c r="A7" s="108" t="s">
        <v>508</v>
      </c>
      <c r="B7" s="113"/>
      <c r="C7" s="114"/>
      <c r="D7" s="115">
        <v>549844</v>
      </c>
      <c r="E7" s="116"/>
      <c r="F7" s="117">
        <v>228305</v>
      </c>
      <c r="G7" s="118"/>
      <c r="H7" s="119"/>
    </row>
    <row r="8" spans="1:8" x14ac:dyDescent="0.15">
      <c r="A8" s="120"/>
      <c r="B8" s="121"/>
      <c r="C8" s="122"/>
      <c r="D8" s="123">
        <v>110413</v>
      </c>
      <c r="E8" s="124"/>
      <c r="F8" s="125">
        <v>86611</v>
      </c>
      <c r="G8" s="126"/>
      <c r="H8" s="127"/>
    </row>
    <row r="9" spans="1:8" x14ac:dyDescent="0.15">
      <c r="A9" s="108" t="s">
        <v>509</v>
      </c>
      <c r="B9" s="113"/>
      <c r="C9" s="114"/>
      <c r="D9" s="115">
        <v>1165975</v>
      </c>
      <c r="E9" s="116"/>
      <c r="F9" s="117">
        <v>316331</v>
      </c>
      <c r="G9" s="118"/>
      <c r="H9" s="119"/>
    </row>
    <row r="10" spans="1:8" x14ac:dyDescent="0.15">
      <c r="A10" s="120"/>
      <c r="B10" s="121"/>
      <c r="C10" s="122"/>
      <c r="D10" s="123">
        <v>68699</v>
      </c>
      <c r="E10" s="124"/>
      <c r="F10" s="125">
        <v>106387</v>
      </c>
      <c r="G10" s="126"/>
      <c r="H10" s="127"/>
    </row>
    <row r="11" spans="1:8" x14ac:dyDescent="0.15">
      <c r="A11" s="108" t="s">
        <v>510</v>
      </c>
      <c r="B11" s="113"/>
      <c r="C11" s="114"/>
      <c r="D11" s="115">
        <v>989923</v>
      </c>
      <c r="E11" s="116"/>
      <c r="F11" s="117">
        <v>333013</v>
      </c>
      <c r="G11" s="118"/>
      <c r="H11" s="119"/>
    </row>
    <row r="12" spans="1:8" x14ac:dyDescent="0.15">
      <c r="A12" s="120"/>
      <c r="B12" s="121"/>
      <c r="C12" s="128"/>
      <c r="D12" s="123">
        <v>112801</v>
      </c>
      <c r="E12" s="124"/>
      <c r="F12" s="125">
        <v>126732</v>
      </c>
      <c r="G12" s="126"/>
      <c r="H12" s="127"/>
    </row>
    <row r="13" spans="1:8" x14ac:dyDescent="0.15">
      <c r="A13" s="108"/>
      <c r="B13" s="113"/>
      <c r="C13" s="129"/>
      <c r="D13" s="130">
        <v>742884</v>
      </c>
      <c r="E13" s="131"/>
      <c r="F13" s="132">
        <v>285608</v>
      </c>
      <c r="G13" s="133"/>
      <c r="H13" s="119"/>
    </row>
    <row r="14" spans="1:8" x14ac:dyDescent="0.15">
      <c r="A14" s="120"/>
      <c r="B14" s="121"/>
      <c r="C14" s="122"/>
      <c r="D14" s="123">
        <v>110522</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9.66</v>
      </c>
      <c r="C19" s="134">
        <f>ROUND(VALUE(SUBSTITUTE(実質収支比率等に係る経年分析!G$48,"▲","-")),2)</f>
        <v>9.7899999999999991</v>
      </c>
      <c r="D19" s="134">
        <f>ROUND(VALUE(SUBSTITUTE(実質収支比率等に係る経年分析!H$48,"▲","-")),2)</f>
        <v>11.45</v>
      </c>
      <c r="E19" s="134">
        <f>ROUND(VALUE(SUBSTITUTE(実質収支比率等に係る経年分析!I$48,"▲","-")),2)</f>
        <v>13.39</v>
      </c>
      <c r="F19" s="134">
        <f>ROUND(VALUE(SUBSTITUTE(実質収支比率等に係る経年分析!J$48,"▲","-")),2)</f>
        <v>10.31</v>
      </c>
    </row>
    <row r="20" spans="1:11" x14ac:dyDescent="0.15">
      <c r="A20" s="134" t="s">
        <v>43</v>
      </c>
      <c r="B20" s="134">
        <f>ROUND(VALUE(SUBSTITUTE(実質収支比率等に係る経年分析!F$47,"▲","-")),2)</f>
        <v>28.75</v>
      </c>
      <c r="C20" s="134">
        <f>ROUND(VALUE(SUBSTITUTE(実質収支比率等に係る経年分析!G$47,"▲","-")),2)</f>
        <v>31.85</v>
      </c>
      <c r="D20" s="134">
        <f>ROUND(VALUE(SUBSTITUTE(実質収支比率等に係る経年分析!H$47,"▲","-")),2)</f>
        <v>32.049999999999997</v>
      </c>
      <c r="E20" s="134">
        <f>ROUND(VALUE(SUBSTITUTE(実質収支比率等に係る経年分析!I$47,"▲","-")),2)</f>
        <v>34.78</v>
      </c>
      <c r="F20" s="134">
        <f>ROUND(VALUE(SUBSTITUTE(実質収支比率等に係る経年分析!J$47,"▲","-")),2)</f>
        <v>39.9</v>
      </c>
    </row>
    <row r="21" spans="1:11" x14ac:dyDescent="0.15">
      <c r="A21" s="134" t="s">
        <v>44</v>
      </c>
      <c r="B21" s="134">
        <f>IF(ISNUMBER(VALUE(SUBSTITUTE(実質収支比率等に係る経年分析!F$49,"▲","-"))),ROUND(VALUE(SUBSTITUTE(実質収支比率等に係る経年分析!F$49,"▲","-")),2),NA())</f>
        <v>3.46</v>
      </c>
      <c r="C21" s="134">
        <f>IF(ISNUMBER(VALUE(SUBSTITUTE(実質収支比率等に係る経年分析!G$49,"▲","-"))),ROUND(VALUE(SUBSTITUTE(実質収支比率等に係る経年分析!G$49,"▲","-")),2),NA())</f>
        <v>3.93</v>
      </c>
      <c r="D21" s="134">
        <f>IF(ISNUMBER(VALUE(SUBSTITUTE(実質収支比率等に係る経年分析!H$49,"▲","-"))),ROUND(VALUE(SUBSTITUTE(実質収支比率等に係る経年分析!H$49,"▲","-")),2),NA())</f>
        <v>3.48</v>
      </c>
      <c r="E21" s="134">
        <f>IF(ISNUMBER(VALUE(SUBSTITUTE(実質収支比率等に係る経年分析!I$49,"▲","-"))),ROUND(VALUE(SUBSTITUTE(実質収支比率等に係る経年分析!I$49,"▲","-")),2),NA())</f>
        <v>4.01</v>
      </c>
      <c r="F21" s="134">
        <f>IF(ISNUMBER(VALUE(SUBSTITUTE(実質収支比率等に係る経年分析!J$49,"▲","-"))),ROUND(VALUE(SUBSTITUTE(実質収支比率等に係る経年分析!J$49,"▲","-")),2),NA())</f>
        <v>1.68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1.65</v>
      </c>
    </row>
    <row r="35" spans="1:16" x14ac:dyDescent="0.15">
      <c r="A35" s="135" t="str">
        <f>IF(連結実質赤字比率に係る赤字・黒字の構成分析!C$35="",NA(),連結実質赤字比率に係る赤字・黒字の構成分析!C$35)</f>
        <v>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1.1599999999999999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9.7899999999999991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10.31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404</v>
      </c>
      <c r="E42" s="136"/>
      <c r="F42" s="136"/>
      <c r="G42" s="136">
        <f>'実質公債費比率（分子）の構造'!L$52</f>
        <v>409</v>
      </c>
      <c r="H42" s="136"/>
      <c r="I42" s="136"/>
      <c r="J42" s="136">
        <f>'実質公債費比率（分子）の構造'!M$52</f>
        <v>402</v>
      </c>
      <c r="K42" s="136"/>
      <c r="L42" s="136"/>
      <c r="M42" s="136">
        <f>'実質公債費比率（分子）の構造'!N$52</f>
        <v>388</v>
      </c>
      <c r="N42" s="136"/>
      <c r="O42" s="136"/>
      <c r="P42" s="136">
        <f>'実質公債費比率（分子）の構造'!O$52</f>
        <v>408</v>
      </c>
    </row>
    <row r="43" spans="1:16" x14ac:dyDescent="0.15">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30</v>
      </c>
      <c r="C44" s="136"/>
      <c r="D44" s="136"/>
      <c r="E44" s="136">
        <f>'実質公債費比率（分子）の構造'!L$50</f>
        <v>86</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132</v>
      </c>
      <c r="C46" s="136"/>
      <c r="D46" s="136"/>
      <c r="E46" s="136">
        <f>'実質公債費比率（分子）の構造'!L$48</f>
        <v>109</v>
      </c>
      <c r="F46" s="136"/>
      <c r="G46" s="136"/>
      <c r="H46" s="136">
        <f>'実質公債費比率（分子）の構造'!M$48</f>
        <v>137</v>
      </c>
      <c r="I46" s="136"/>
      <c r="J46" s="136"/>
      <c r="K46" s="136">
        <f>'実質公債費比率（分子）の構造'!N$48</f>
        <v>110</v>
      </c>
      <c r="L46" s="136"/>
      <c r="M46" s="136"/>
      <c r="N46" s="136">
        <f>'実質公債費比率（分子）の構造'!O$48</f>
        <v>116</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463</v>
      </c>
      <c r="C49" s="136"/>
      <c r="D49" s="136"/>
      <c r="E49" s="136">
        <f>'実質公債費比率（分子）の構造'!L$45</f>
        <v>461</v>
      </c>
      <c r="F49" s="136"/>
      <c r="G49" s="136"/>
      <c r="H49" s="136">
        <f>'実質公債費比率（分子）の構造'!M$45</f>
        <v>435</v>
      </c>
      <c r="I49" s="136"/>
      <c r="J49" s="136"/>
      <c r="K49" s="136">
        <f>'実質公債費比率（分子）の構造'!N$45</f>
        <v>415</v>
      </c>
      <c r="L49" s="136"/>
      <c r="M49" s="136"/>
      <c r="N49" s="136">
        <f>'実質公債費比率（分子）の構造'!O$45</f>
        <v>429</v>
      </c>
      <c r="O49" s="136"/>
      <c r="P49" s="136"/>
    </row>
    <row r="50" spans="1:16" x14ac:dyDescent="0.15">
      <c r="A50" s="136" t="s">
        <v>58</v>
      </c>
      <c r="B50" s="136" t="e">
        <f>NA()</f>
        <v>#N/A</v>
      </c>
      <c r="C50" s="136">
        <f>IF(ISNUMBER('実質公債費比率（分子）の構造'!K$53),'実質公債費比率（分子）の構造'!K$53,NA())</f>
        <v>221</v>
      </c>
      <c r="D50" s="136" t="e">
        <f>NA()</f>
        <v>#N/A</v>
      </c>
      <c r="E50" s="136" t="e">
        <f>NA()</f>
        <v>#N/A</v>
      </c>
      <c r="F50" s="136">
        <f>IF(ISNUMBER('実質公債費比率（分子）の構造'!L$53),'実質公債費比率（分子）の構造'!L$53,NA())</f>
        <v>247</v>
      </c>
      <c r="G50" s="136" t="e">
        <f>NA()</f>
        <v>#N/A</v>
      </c>
      <c r="H50" s="136" t="e">
        <f>NA()</f>
        <v>#N/A</v>
      </c>
      <c r="I50" s="136">
        <f>IF(ISNUMBER('実質公債費比率（分子）の構造'!M$53),'実質公債費比率（分子）の構造'!M$53,NA())</f>
        <v>170</v>
      </c>
      <c r="J50" s="136" t="e">
        <f>NA()</f>
        <v>#N/A</v>
      </c>
      <c r="K50" s="136" t="e">
        <f>NA()</f>
        <v>#N/A</v>
      </c>
      <c r="L50" s="136">
        <f>IF(ISNUMBER('実質公債費比率（分子）の構造'!N$53),'実質公債費比率（分子）の構造'!N$53,NA())</f>
        <v>137</v>
      </c>
      <c r="M50" s="136" t="e">
        <f>NA()</f>
        <v>#N/A</v>
      </c>
      <c r="N50" s="136" t="e">
        <f>NA()</f>
        <v>#N/A</v>
      </c>
      <c r="O50" s="136">
        <f>IF(ISNUMBER('実質公債費比率（分子）の構造'!O$53),'実質公債費比率（分子）の構造'!O$53,NA())</f>
        <v>137</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3258</v>
      </c>
      <c r="E56" s="135"/>
      <c r="F56" s="135"/>
      <c r="G56" s="135">
        <f>'将来負担比率（分子）の構造'!J$51</f>
        <v>3213</v>
      </c>
      <c r="H56" s="135"/>
      <c r="I56" s="135"/>
      <c r="J56" s="135">
        <f>'将来負担比率（分子）の構造'!K$51</f>
        <v>3442</v>
      </c>
      <c r="K56" s="135"/>
      <c r="L56" s="135"/>
      <c r="M56" s="135">
        <f>'将来負担比率（分子）の構造'!L$51</f>
        <v>5597</v>
      </c>
      <c r="N56" s="135"/>
      <c r="O56" s="135"/>
      <c r="P56" s="135">
        <f>'将来負担比率（分子）の構造'!M$51</f>
        <v>5781</v>
      </c>
    </row>
    <row r="57" spans="1:16" x14ac:dyDescent="0.15">
      <c r="A57" s="135" t="s">
        <v>35</v>
      </c>
      <c r="B57" s="135"/>
      <c r="C57" s="135"/>
      <c r="D57" s="135">
        <f>'将来負担比率（分子）の構造'!I$50</f>
        <v>312</v>
      </c>
      <c r="E57" s="135"/>
      <c r="F57" s="135"/>
      <c r="G57" s="135">
        <f>'将来負担比率（分子）の構造'!J$50</f>
        <v>304</v>
      </c>
      <c r="H57" s="135"/>
      <c r="I57" s="135"/>
      <c r="J57" s="135">
        <f>'将来負担比率（分子）の構造'!K$50</f>
        <v>301</v>
      </c>
      <c r="K57" s="135"/>
      <c r="L57" s="135"/>
      <c r="M57" s="135">
        <f>'将来負担比率（分子）の構造'!L$50</f>
        <v>327</v>
      </c>
      <c r="N57" s="135"/>
      <c r="O57" s="135"/>
      <c r="P57" s="135">
        <f>'将来負担比率（分子）の構造'!M$50</f>
        <v>266</v>
      </c>
    </row>
    <row r="58" spans="1:16" x14ac:dyDescent="0.15">
      <c r="A58" s="135" t="s">
        <v>34</v>
      </c>
      <c r="B58" s="135"/>
      <c r="C58" s="135"/>
      <c r="D58" s="135">
        <f>'将来負担比率（分子）の構造'!I$49</f>
        <v>2947</v>
      </c>
      <c r="E58" s="135"/>
      <c r="F58" s="135"/>
      <c r="G58" s="135">
        <f>'将来負担比率（分子）の構造'!J$49</f>
        <v>3229</v>
      </c>
      <c r="H58" s="135"/>
      <c r="I58" s="135"/>
      <c r="J58" s="135">
        <f>'将来負担比率（分子）の構造'!K$49</f>
        <v>3485</v>
      </c>
      <c r="K58" s="135"/>
      <c r="L58" s="135"/>
      <c r="M58" s="135">
        <f>'将来負担比率（分子）の構造'!L$49</f>
        <v>3838</v>
      </c>
      <c r="N58" s="135"/>
      <c r="O58" s="135"/>
      <c r="P58" s="135">
        <f>'将来負担比率（分子）の構造'!M$49</f>
        <v>3757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22</v>
      </c>
      <c r="C61" s="135"/>
      <c r="D61" s="135"/>
      <c r="E61" s="135">
        <f>'将来負担比率（分子）の構造'!J$46</f>
        <v>7</v>
      </c>
      <c r="F61" s="135"/>
      <c r="G61" s="135"/>
      <c r="H61" s="135">
        <f>'将来負担比率（分子）の構造'!K$46</f>
        <v>15</v>
      </c>
      <c r="I61" s="135"/>
      <c r="J61" s="135"/>
      <c r="K61" s="135">
        <f>'将来負担比率（分子）の構造'!L$46</f>
        <v>12</v>
      </c>
      <c r="L61" s="135"/>
      <c r="M61" s="135"/>
      <c r="N61" s="135">
        <f>'将来負担比率（分子）の構造'!M$46</f>
        <v>13</v>
      </c>
      <c r="O61" s="135"/>
      <c r="P61" s="135"/>
    </row>
    <row r="62" spans="1:16" x14ac:dyDescent="0.15">
      <c r="A62" s="135" t="s">
        <v>29</v>
      </c>
      <c r="B62" s="135">
        <f>'将来負担比率（分子）の構造'!I$45</f>
        <v>680</v>
      </c>
      <c r="C62" s="135"/>
      <c r="D62" s="135"/>
      <c r="E62" s="135">
        <f>'将来負担比率（分子）の構造'!J$45</f>
        <v>644</v>
      </c>
      <c r="F62" s="135"/>
      <c r="G62" s="135"/>
      <c r="H62" s="135">
        <f>'将来負担比率（分子）の構造'!K$45</f>
        <v>595</v>
      </c>
      <c r="I62" s="135"/>
      <c r="J62" s="135"/>
      <c r="K62" s="135">
        <f>'将来負担比率（分子）の構造'!L$45</f>
        <v>566</v>
      </c>
      <c r="L62" s="135"/>
      <c r="M62" s="135"/>
      <c r="N62" s="135">
        <f>'将来負担比率（分子）の構造'!M$45</f>
        <v>405</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943</v>
      </c>
      <c r="C64" s="135"/>
      <c r="D64" s="135"/>
      <c r="E64" s="135">
        <f>'将来負担比率（分子）の構造'!J$43</f>
        <v>1035</v>
      </c>
      <c r="F64" s="135"/>
      <c r="G64" s="135"/>
      <c r="H64" s="135">
        <f>'将来負担比率（分子）の構造'!K$43</f>
        <v>1029</v>
      </c>
      <c r="I64" s="135"/>
      <c r="J64" s="135"/>
      <c r="K64" s="135">
        <f>'将来負担比率（分子）の構造'!L$43</f>
        <v>981</v>
      </c>
      <c r="L64" s="135"/>
      <c r="M64" s="135"/>
      <c r="N64" s="135">
        <f>'将来負担比率（分子）の構造'!M$43</f>
        <v>980</v>
      </c>
      <c r="O64" s="135"/>
      <c r="P64" s="135"/>
    </row>
    <row r="65" spans="1:16" x14ac:dyDescent="0.15">
      <c r="A65" s="135" t="s">
        <v>26</v>
      </c>
      <c r="B65" s="135">
        <f>'将来負担比率（分子）の構造'!I$42</f>
        <v>118</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4040</v>
      </c>
      <c r="C66" s="135"/>
      <c r="D66" s="135"/>
      <c r="E66" s="135">
        <f>'将来負担比率（分子）の構造'!J$41</f>
        <v>4338</v>
      </c>
      <c r="F66" s="135"/>
      <c r="G66" s="135"/>
      <c r="H66" s="135">
        <f>'将来負担比率（分子）の構造'!K$41</f>
        <v>4563</v>
      </c>
      <c r="I66" s="135"/>
      <c r="J66" s="135"/>
      <c r="K66" s="135">
        <f>'将来負担比率（分子）の構造'!L$41</f>
        <v>4982</v>
      </c>
      <c r="L66" s="135"/>
      <c r="M66" s="135"/>
      <c r="N66" s="135">
        <f>'将来負担比率（分子）の構造'!M$41</f>
        <v>5738</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461710</v>
      </c>
      <c r="S5" s="583"/>
      <c r="T5" s="583"/>
      <c r="U5" s="583"/>
      <c r="V5" s="583"/>
      <c r="W5" s="583"/>
      <c r="X5" s="583"/>
      <c r="Y5" s="584"/>
      <c r="Z5" s="585">
        <v>5.4</v>
      </c>
      <c r="AA5" s="585"/>
      <c r="AB5" s="585"/>
      <c r="AC5" s="585"/>
      <c r="AD5" s="586">
        <v>461710</v>
      </c>
      <c r="AE5" s="586"/>
      <c r="AF5" s="586"/>
      <c r="AG5" s="586"/>
      <c r="AH5" s="586"/>
      <c r="AI5" s="586"/>
      <c r="AJ5" s="586"/>
      <c r="AK5" s="586"/>
      <c r="AL5" s="587">
        <v>15.9</v>
      </c>
      <c r="AM5" s="588"/>
      <c r="AN5" s="588"/>
      <c r="AO5" s="589"/>
      <c r="AP5" s="579" t="s">
        <v>207</v>
      </c>
      <c r="AQ5" s="580"/>
      <c r="AR5" s="580"/>
      <c r="AS5" s="580"/>
      <c r="AT5" s="580"/>
      <c r="AU5" s="580"/>
      <c r="AV5" s="580"/>
      <c r="AW5" s="580"/>
      <c r="AX5" s="580"/>
      <c r="AY5" s="580"/>
      <c r="AZ5" s="580"/>
      <c r="BA5" s="580"/>
      <c r="BB5" s="580"/>
      <c r="BC5" s="580"/>
      <c r="BD5" s="580"/>
      <c r="BE5" s="580"/>
      <c r="BF5" s="581"/>
      <c r="BG5" s="593">
        <v>461710</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31781</v>
      </c>
      <c r="S6" s="594"/>
      <c r="T6" s="594"/>
      <c r="U6" s="594"/>
      <c r="V6" s="594"/>
      <c r="W6" s="594"/>
      <c r="X6" s="594"/>
      <c r="Y6" s="595"/>
      <c r="Z6" s="596">
        <v>0.4</v>
      </c>
      <c r="AA6" s="596"/>
      <c r="AB6" s="596"/>
      <c r="AC6" s="596"/>
      <c r="AD6" s="597">
        <v>31781</v>
      </c>
      <c r="AE6" s="597"/>
      <c r="AF6" s="597"/>
      <c r="AG6" s="597"/>
      <c r="AH6" s="597"/>
      <c r="AI6" s="597"/>
      <c r="AJ6" s="597"/>
      <c r="AK6" s="597"/>
      <c r="AL6" s="598">
        <v>1.1000000000000001</v>
      </c>
      <c r="AM6" s="599"/>
      <c r="AN6" s="599"/>
      <c r="AO6" s="600"/>
      <c r="AP6" s="590" t="s">
        <v>213</v>
      </c>
      <c r="AQ6" s="591"/>
      <c r="AR6" s="591"/>
      <c r="AS6" s="591"/>
      <c r="AT6" s="591"/>
      <c r="AU6" s="591"/>
      <c r="AV6" s="591"/>
      <c r="AW6" s="591"/>
      <c r="AX6" s="591"/>
      <c r="AY6" s="591"/>
      <c r="AZ6" s="591"/>
      <c r="BA6" s="591"/>
      <c r="BB6" s="591"/>
      <c r="BC6" s="591"/>
      <c r="BD6" s="591"/>
      <c r="BE6" s="591"/>
      <c r="BF6" s="592"/>
      <c r="BG6" s="593">
        <v>461710</v>
      </c>
      <c r="BH6" s="594"/>
      <c r="BI6" s="594"/>
      <c r="BJ6" s="594"/>
      <c r="BK6" s="594"/>
      <c r="BL6" s="594"/>
      <c r="BM6" s="594"/>
      <c r="BN6" s="595"/>
      <c r="BO6" s="596">
        <v>100</v>
      </c>
      <c r="BP6" s="596"/>
      <c r="BQ6" s="596"/>
      <c r="BR6" s="596"/>
      <c r="BS6" s="597" t="s">
        <v>214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93361</v>
      </c>
      <c r="CS6" s="594"/>
      <c r="CT6" s="594"/>
      <c r="CU6" s="594"/>
      <c r="CV6" s="594"/>
      <c r="CW6" s="594"/>
      <c r="CX6" s="594"/>
      <c r="CY6" s="595"/>
      <c r="CZ6" s="596">
        <v>1.2</v>
      </c>
      <c r="DA6" s="596"/>
      <c r="DB6" s="596"/>
      <c r="DC6" s="596"/>
      <c r="DD6" s="602" t="s">
        <v>214</v>
      </c>
      <c r="DE6" s="594"/>
      <c r="DF6" s="594"/>
      <c r="DG6" s="594"/>
      <c r="DH6" s="594"/>
      <c r="DI6" s="594"/>
      <c r="DJ6" s="594"/>
      <c r="DK6" s="594"/>
      <c r="DL6" s="594"/>
      <c r="DM6" s="594"/>
      <c r="DN6" s="594"/>
      <c r="DO6" s="594"/>
      <c r="DP6" s="595"/>
      <c r="DQ6" s="602">
        <v>93361</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567</v>
      </c>
      <c r="S7" s="594"/>
      <c r="T7" s="594"/>
      <c r="U7" s="594"/>
      <c r="V7" s="594"/>
      <c r="W7" s="594"/>
      <c r="X7" s="594"/>
      <c r="Y7" s="595"/>
      <c r="Z7" s="596">
        <v>0</v>
      </c>
      <c r="AA7" s="596"/>
      <c r="AB7" s="596"/>
      <c r="AC7" s="596"/>
      <c r="AD7" s="597">
        <v>567</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135614</v>
      </c>
      <c r="BH7" s="594"/>
      <c r="BI7" s="594"/>
      <c r="BJ7" s="594"/>
      <c r="BK7" s="594"/>
      <c r="BL7" s="594"/>
      <c r="BM7" s="594"/>
      <c r="BN7" s="595"/>
      <c r="BO7" s="596">
        <v>29.4</v>
      </c>
      <c r="BP7" s="596"/>
      <c r="BQ7" s="596"/>
      <c r="BR7" s="596"/>
      <c r="BS7" s="597" t="s">
        <v>214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1124693</v>
      </c>
      <c r="CS7" s="594"/>
      <c r="CT7" s="594"/>
      <c r="CU7" s="594"/>
      <c r="CV7" s="594"/>
      <c r="CW7" s="594"/>
      <c r="CX7" s="594"/>
      <c r="CY7" s="595"/>
      <c r="CZ7" s="596">
        <v>13.9</v>
      </c>
      <c r="DA7" s="596"/>
      <c r="DB7" s="596"/>
      <c r="DC7" s="596"/>
      <c r="DD7" s="602">
        <v>198225</v>
      </c>
      <c r="DE7" s="594"/>
      <c r="DF7" s="594"/>
      <c r="DG7" s="594"/>
      <c r="DH7" s="594"/>
      <c r="DI7" s="594"/>
      <c r="DJ7" s="594"/>
      <c r="DK7" s="594"/>
      <c r="DL7" s="594"/>
      <c r="DM7" s="594"/>
      <c r="DN7" s="594"/>
      <c r="DO7" s="594"/>
      <c r="DP7" s="595"/>
      <c r="DQ7" s="602">
        <v>874877</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834</v>
      </c>
      <c r="S8" s="594"/>
      <c r="T8" s="594"/>
      <c r="U8" s="594"/>
      <c r="V8" s="594"/>
      <c r="W8" s="594"/>
      <c r="X8" s="594"/>
      <c r="Y8" s="595"/>
      <c r="Z8" s="596">
        <v>0</v>
      </c>
      <c r="AA8" s="596"/>
      <c r="AB8" s="596"/>
      <c r="AC8" s="596"/>
      <c r="AD8" s="597">
        <v>834</v>
      </c>
      <c r="AE8" s="597"/>
      <c r="AF8" s="597"/>
      <c r="AG8" s="597"/>
      <c r="AH8" s="597"/>
      <c r="AI8" s="597"/>
      <c r="AJ8" s="597"/>
      <c r="AK8" s="597"/>
      <c r="AL8" s="598">
        <v>0</v>
      </c>
      <c r="AM8" s="599"/>
      <c r="AN8" s="599"/>
      <c r="AO8" s="600"/>
      <c r="AP8" s="590" t="s">
        <v>220</v>
      </c>
      <c r="AQ8" s="591"/>
      <c r="AR8" s="591"/>
      <c r="AS8" s="591"/>
      <c r="AT8" s="591"/>
      <c r="AU8" s="591"/>
      <c r="AV8" s="591"/>
      <c r="AW8" s="591"/>
      <c r="AX8" s="591"/>
      <c r="AY8" s="591"/>
      <c r="AZ8" s="591"/>
      <c r="BA8" s="591"/>
      <c r="BB8" s="591"/>
      <c r="BC8" s="591"/>
      <c r="BD8" s="591"/>
      <c r="BE8" s="591"/>
      <c r="BF8" s="592"/>
      <c r="BG8" s="593">
        <v>4655</v>
      </c>
      <c r="BH8" s="594"/>
      <c r="BI8" s="594"/>
      <c r="BJ8" s="594"/>
      <c r="BK8" s="594"/>
      <c r="BL8" s="594"/>
      <c r="BM8" s="594"/>
      <c r="BN8" s="595"/>
      <c r="BO8" s="596">
        <v>1</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787227</v>
      </c>
      <c r="CS8" s="594"/>
      <c r="CT8" s="594"/>
      <c r="CU8" s="594"/>
      <c r="CV8" s="594"/>
      <c r="CW8" s="594"/>
      <c r="CX8" s="594"/>
      <c r="CY8" s="595"/>
      <c r="CZ8" s="596">
        <v>9.6999999999999993</v>
      </c>
      <c r="DA8" s="596"/>
      <c r="DB8" s="596"/>
      <c r="DC8" s="596"/>
      <c r="DD8" s="602">
        <v>103607</v>
      </c>
      <c r="DE8" s="594"/>
      <c r="DF8" s="594"/>
      <c r="DG8" s="594"/>
      <c r="DH8" s="594"/>
      <c r="DI8" s="594"/>
      <c r="DJ8" s="594"/>
      <c r="DK8" s="594"/>
      <c r="DL8" s="594"/>
      <c r="DM8" s="594"/>
      <c r="DN8" s="594"/>
      <c r="DO8" s="594"/>
      <c r="DP8" s="595"/>
      <c r="DQ8" s="602">
        <v>489765</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623</v>
      </c>
      <c r="S9" s="594"/>
      <c r="T9" s="594"/>
      <c r="U9" s="594"/>
      <c r="V9" s="594"/>
      <c r="W9" s="594"/>
      <c r="X9" s="594"/>
      <c r="Y9" s="595"/>
      <c r="Z9" s="596">
        <v>0</v>
      </c>
      <c r="AA9" s="596"/>
      <c r="AB9" s="596"/>
      <c r="AC9" s="596"/>
      <c r="AD9" s="597">
        <v>623</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108865</v>
      </c>
      <c r="BH9" s="594"/>
      <c r="BI9" s="594"/>
      <c r="BJ9" s="594"/>
      <c r="BK9" s="594"/>
      <c r="BL9" s="594"/>
      <c r="BM9" s="594"/>
      <c r="BN9" s="595"/>
      <c r="BO9" s="596">
        <v>23.6</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674689</v>
      </c>
      <c r="CS9" s="594"/>
      <c r="CT9" s="594"/>
      <c r="CU9" s="594"/>
      <c r="CV9" s="594"/>
      <c r="CW9" s="594"/>
      <c r="CX9" s="594"/>
      <c r="CY9" s="595"/>
      <c r="CZ9" s="596">
        <v>8.4</v>
      </c>
      <c r="DA9" s="596"/>
      <c r="DB9" s="596"/>
      <c r="DC9" s="596"/>
      <c r="DD9" s="602">
        <v>132010</v>
      </c>
      <c r="DE9" s="594"/>
      <c r="DF9" s="594"/>
      <c r="DG9" s="594"/>
      <c r="DH9" s="594"/>
      <c r="DI9" s="594"/>
      <c r="DJ9" s="594"/>
      <c r="DK9" s="594"/>
      <c r="DL9" s="594"/>
      <c r="DM9" s="594"/>
      <c r="DN9" s="594"/>
      <c r="DO9" s="594"/>
      <c r="DP9" s="595"/>
      <c r="DQ9" s="602">
        <v>457642</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44628</v>
      </c>
      <c r="S10" s="594"/>
      <c r="T10" s="594"/>
      <c r="U10" s="594"/>
      <c r="V10" s="594"/>
      <c r="W10" s="594"/>
      <c r="X10" s="594"/>
      <c r="Y10" s="595"/>
      <c r="Z10" s="596">
        <v>0.5</v>
      </c>
      <c r="AA10" s="596"/>
      <c r="AB10" s="596"/>
      <c r="AC10" s="596"/>
      <c r="AD10" s="597">
        <v>44628</v>
      </c>
      <c r="AE10" s="597"/>
      <c r="AF10" s="597"/>
      <c r="AG10" s="597"/>
      <c r="AH10" s="597"/>
      <c r="AI10" s="597"/>
      <c r="AJ10" s="597"/>
      <c r="AK10" s="597"/>
      <c r="AL10" s="598">
        <v>1.5</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12028</v>
      </c>
      <c r="BH10" s="594"/>
      <c r="BI10" s="594"/>
      <c r="BJ10" s="594"/>
      <c r="BK10" s="594"/>
      <c r="BL10" s="594"/>
      <c r="BM10" s="594"/>
      <c r="BN10" s="595"/>
      <c r="BO10" s="596">
        <v>2.6</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221</v>
      </c>
      <c r="CS10" s="594"/>
      <c r="CT10" s="594"/>
      <c r="CU10" s="594"/>
      <c r="CV10" s="594"/>
      <c r="CW10" s="594"/>
      <c r="CX10" s="594"/>
      <c r="CY10" s="595"/>
      <c r="CZ10" s="596" t="s">
        <v>221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9223</v>
      </c>
      <c r="S11" s="594"/>
      <c r="T11" s="594"/>
      <c r="U11" s="594"/>
      <c r="V11" s="594"/>
      <c r="W11" s="594"/>
      <c r="X11" s="594"/>
      <c r="Y11" s="595"/>
      <c r="Z11" s="596">
        <v>0.1</v>
      </c>
      <c r="AA11" s="596"/>
      <c r="AB11" s="596"/>
      <c r="AC11" s="596"/>
      <c r="AD11" s="597">
        <v>9223</v>
      </c>
      <c r="AE11" s="597"/>
      <c r="AF11" s="597"/>
      <c r="AG11" s="597"/>
      <c r="AH11" s="597"/>
      <c r="AI11" s="597"/>
      <c r="AJ11" s="597"/>
      <c r="AK11" s="597"/>
      <c r="AL11" s="598">
        <v>0.3</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10066</v>
      </c>
      <c r="BH11" s="594"/>
      <c r="BI11" s="594"/>
      <c r="BJ11" s="594"/>
      <c r="BK11" s="594"/>
      <c r="BL11" s="594"/>
      <c r="BM11" s="594"/>
      <c r="BN11" s="595"/>
      <c r="BO11" s="596">
        <v>2.2000000000000002</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3111967</v>
      </c>
      <c r="CS11" s="594"/>
      <c r="CT11" s="594"/>
      <c r="CU11" s="594"/>
      <c r="CV11" s="594"/>
      <c r="CW11" s="594"/>
      <c r="CX11" s="594"/>
      <c r="CY11" s="595"/>
      <c r="CZ11" s="596">
        <v>38.5</v>
      </c>
      <c r="DA11" s="596"/>
      <c r="DB11" s="596"/>
      <c r="DC11" s="596"/>
      <c r="DD11" s="602">
        <v>2797619</v>
      </c>
      <c r="DE11" s="594"/>
      <c r="DF11" s="594"/>
      <c r="DG11" s="594"/>
      <c r="DH11" s="594"/>
      <c r="DI11" s="594"/>
      <c r="DJ11" s="594"/>
      <c r="DK11" s="594"/>
      <c r="DL11" s="594"/>
      <c r="DM11" s="594"/>
      <c r="DN11" s="594"/>
      <c r="DO11" s="594"/>
      <c r="DP11" s="595"/>
      <c r="DQ11" s="602">
        <v>286249</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291577</v>
      </c>
      <c r="BH12" s="594"/>
      <c r="BI12" s="594"/>
      <c r="BJ12" s="594"/>
      <c r="BK12" s="594"/>
      <c r="BL12" s="594"/>
      <c r="BM12" s="594"/>
      <c r="BN12" s="595"/>
      <c r="BO12" s="596">
        <v>63.2</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170282</v>
      </c>
      <c r="CS12" s="594"/>
      <c r="CT12" s="594"/>
      <c r="CU12" s="594"/>
      <c r="CV12" s="594"/>
      <c r="CW12" s="594"/>
      <c r="CX12" s="594"/>
      <c r="CY12" s="595"/>
      <c r="CZ12" s="596">
        <v>2.1</v>
      </c>
      <c r="DA12" s="596"/>
      <c r="DB12" s="596"/>
      <c r="DC12" s="596"/>
      <c r="DD12" s="602">
        <v>37664</v>
      </c>
      <c r="DE12" s="594"/>
      <c r="DF12" s="594"/>
      <c r="DG12" s="594"/>
      <c r="DH12" s="594"/>
      <c r="DI12" s="594"/>
      <c r="DJ12" s="594"/>
      <c r="DK12" s="594"/>
      <c r="DL12" s="594"/>
      <c r="DM12" s="594"/>
      <c r="DN12" s="594"/>
      <c r="DO12" s="594"/>
      <c r="DP12" s="595"/>
      <c r="DQ12" s="602">
        <v>70587</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3087</v>
      </c>
      <c r="S13" s="594"/>
      <c r="T13" s="594"/>
      <c r="U13" s="594"/>
      <c r="V13" s="594"/>
      <c r="W13" s="594"/>
      <c r="X13" s="594"/>
      <c r="Y13" s="595"/>
      <c r="Z13" s="596">
        <v>0</v>
      </c>
      <c r="AA13" s="596"/>
      <c r="AB13" s="596"/>
      <c r="AC13" s="596"/>
      <c r="AD13" s="597">
        <v>3087</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272486</v>
      </c>
      <c r="BH13" s="594"/>
      <c r="BI13" s="594"/>
      <c r="BJ13" s="594"/>
      <c r="BK13" s="594"/>
      <c r="BL13" s="594"/>
      <c r="BM13" s="594"/>
      <c r="BN13" s="595"/>
      <c r="BO13" s="596">
        <v>59</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522745</v>
      </c>
      <c r="CS13" s="594"/>
      <c r="CT13" s="594"/>
      <c r="CU13" s="594"/>
      <c r="CV13" s="594"/>
      <c r="CW13" s="594"/>
      <c r="CX13" s="594"/>
      <c r="CY13" s="595"/>
      <c r="CZ13" s="596">
        <v>6.5</v>
      </c>
      <c r="DA13" s="596"/>
      <c r="DB13" s="596"/>
      <c r="DC13" s="596"/>
      <c r="DD13" s="602">
        <v>337701</v>
      </c>
      <c r="DE13" s="594"/>
      <c r="DF13" s="594"/>
      <c r="DG13" s="594"/>
      <c r="DH13" s="594"/>
      <c r="DI13" s="594"/>
      <c r="DJ13" s="594"/>
      <c r="DK13" s="594"/>
      <c r="DL13" s="594"/>
      <c r="DM13" s="594"/>
      <c r="DN13" s="594"/>
      <c r="DO13" s="594"/>
      <c r="DP13" s="595"/>
      <c r="DQ13" s="602">
        <v>175806</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13013</v>
      </c>
      <c r="BH14" s="594"/>
      <c r="BI14" s="594"/>
      <c r="BJ14" s="594"/>
      <c r="BK14" s="594"/>
      <c r="BL14" s="594"/>
      <c r="BM14" s="594"/>
      <c r="BN14" s="595"/>
      <c r="BO14" s="596">
        <v>2.8</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59308</v>
      </c>
      <c r="CS14" s="594"/>
      <c r="CT14" s="594"/>
      <c r="CU14" s="594"/>
      <c r="CV14" s="594"/>
      <c r="CW14" s="594"/>
      <c r="CX14" s="594"/>
      <c r="CY14" s="595"/>
      <c r="CZ14" s="596">
        <v>0.7</v>
      </c>
      <c r="DA14" s="596"/>
      <c r="DB14" s="596"/>
      <c r="DC14" s="596"/>
      <c r="DD14" s="602">
        <v>7574</v>
      </c>
      <c r="DE14" s="594"/>
      <c r="DF14" s="594"/>
      <c r="DG14" s="594"/>
      <c r="DH14" s="594"/>
      <c r="DI14" s="594"/>
      <c r="DJ14" s="594"/>
      <c r="DK14" s="594"/>
      <c r="DL14" s="594"/>
      <c r="DM14" s="594"/>
      <c r="DN14" s="594"/>
      <c r="DO14" s="594"/>
      <c r="DP14" s="595"/>
      <c r="DQ14" s="602">
        <v>48646</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258</v>
      </c>
      <c r="S15" s="594"/>
      <c r="T15" s="594"/>
      <c r="U15" s="594"/>
      <c r="V15" s="594"/>
      <c r="W15" s="594"/>
      <c r="X15" s="594"/>
      <c r="Y15" s="595"/>
      <c r="Z15" s="596">
        <v>0</v>
      </c>
      <c r="AA15" s="596"/>
      <c r="AB15" s="596"/>
      <c r="AC15" s="596"/>
      <c r="AD15" s="597">
        <v>258</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21506</v>
      </c>
      <c r="BH15" s="594"/>
      <c r="BI15" s="594"/>
      <c r="BJ15" s="594"/>
      <c r="BK15" s="594"/>
      <c r="BL15" s="594"/>
      <c r="BM15" s="594"/>
      <c r="BN15" s="595"/>
      <c r="BO15" s="596">
        <v>4.7</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1076870</v>
      </c>
      <c r="CS15" s="594"/>
      <c r="CT15" s="594"/>
      <c r="CU15" s="594"/>
      <c r="CV15" s="594"/>
      <c r="CW15" s="594"/>
      <c r="CX15" s="594"/>
      <c r="CY15" s="595"/>
      <c r="CZ15" s="596">
        <v>13.3</v>
      </c>
      <c r="DA15" s="596"/>
      <c r="DB15" s="596"/>
      <c r="DC15" s="596"/>
      <c r="DD15" s="602">
        <v>548226</v>
      </c>
      <c r="DE15" s="594"/>
      <c r="DF15" s="594"/>
      <c r="DG15" s="594"/>
      <c r="DH15" s="594"/>
      <c r="DI15" s="594"/>
      <c r="DJ15" s="594"/>
      <c r="DK15" s="594"/>
      <c r="DL15" s="594"/>
      <c r="DM15" s="594"/>
      <c r="DN15" s="594"/>
      <c r="DO15" s="594"/>
      <c r="DP15" s="595"/>
      <c r="DQ15" s="602">
        <v>525590</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2657798</v>
      </c>
      <c r="S16" s="594"/>
      <c r="T16" s="594"/>
      <c r="U16" s="594"/>
      <c r="V16" s="594"/>
      <c r="W16" s="594"/>
      <c r="X16" s="594"/>
      <c r="Y16" s="595"/>
      <c r="Z16" s="596">
        <v>31.1</v>
      </c>
      <c r="AA16" s="596"/>
      <c r="AB16" s="596"/>
      <c r="AC16" s="596"/>
      <c r="AD16" s="597">
        <v>2327080</v>
      </c>
      <c r="AE16" s="597"/>
      <c r="AF16" s="597"/>
      <c r="AG16" s="597"/>
      <c r="AH16" s="597"/>
      <c r="AI16" s="597"/>
      <c r="AJ16" s="597"/>
      <c r="AK16" s="597"/>
      <c r="AL16" s="598">
        <v>80.099999999999994</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4621</v>
      </c>
      <c r="CS16" s="594"/>
      <c r="CT16" s="594"/>
      <c r="CU16" s="594"/>
      <c r="CV16" s="594"/>
      <c r="CW16" s="594"/>
      <c r="CX16" s="594"/>
      <c r="CY16" s="595"/>
      <c r="CZ16" s="596">
        <v>0.1</v>
      </c>
      <c r="DA16" s="596"/>
      <c r="DB16" s="596"/>
      <c r="DC16" s="596"/>
      <c r="DD16" s="602" t="s">
        <v>221</v>
      </c>
      <c r="DE16" s="594"/>
      <c r="DF16" s="594"/>
      <c r="DG16" s="594"/>
      <c r="DH16" s="594"/>
      <c r="DI16" s="594"/>
      <c r="DJ16" s="594"/>
      <c r="DK16" s="594"/>
      <c r="DL16" s="594"/>
      <c r="DM16" s="594"/>
      <c r="DN16" s="594"/>
      <c r="DO16" s="594"/>
      <c r="DP16" s="595"/>
      <c r="DQ16" s="602">
        <v>1051</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2327080</v>
      </c>
      <c r="S17" s="594"/>
      <c r="T17" s="594"/>
      <c r="U17" s="594"/>
      <c r="V17" s="594"/>
      <c r="W17" s="594"/>
      <c r="X17" s="594"/>
      <c r="Y17" s="595"/>
      <c r="Z17" s="596">
        <v>27.3</v>
      </c>
      <c r="AA17" s="596"/>
      <c r="AB17" s="596"/>
      <c r="AC17" s="596"/>
      <c r="AD17" s="597">
        <v>2327080</v>
      </c>
      <c r="AE17" s="597"/>
      <c r="AF17" s="597"/>
      <c r="AG17" s="597"/>
      <c r="AH17" s="597"/>
      <c r="AI17" s="597"/>
      <c r="AJ17" s="597"/>
      <c r="AK17" s="597"/>
      <c r="AL17" s="598">
        <v>80.099999999999994</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450444</v>
      </c>
      <c r="CS17" s="594"/>
      <c r="CT17" s="594"/>
      <c r="CU17" s="594"/>
      <c r="CV17" s="594"/>
      <c r="CW17" s="594"/>
      <c r="CX17" s="594"/>
      <c r="CY17" s="595"/>
      <c r="CZ17" s="596">
        <v>5.6</v>
      </c>
      <c r="DA17" s="596"/>
      <c r="DB17" s="596"/>
      <c r="DC17" s="596"/>
      <c r="DD17" s="602" t="s">
        <v>221</v>
      </c>
      <c r="DE17" s="594"/>
      <c r="DF17" s="594"/>
      <c r="DG17" s="594"/>
      <c r="DH17" s="594"/>
      <c r="DI17" s="594"/>
      <c r="DJ17" s="594"/>
      <c r="DK17" s="594"/>
      <c r="DL17" s="594"/>
      <c r="DM17" s="594"/>
      <c r="DN17" s="594"/>
      <c r="DO17" s="594"/>
      <c r="DP17" s="595"/>
      <c r="DQ17" s="602">
        <v>425994</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330718</v>
      </c>
      <c r="S18" s="594"/>
      <c r="T18" s="594"/>
      <c r="U18" s="594"/>
      <c r="V18" s="594"/>
      <c r="W18" s="594"/>
      <c r="X18" s="594"/>
      <c r="Y18" s="595"/>
      <c r="Z18" s="596">
        <v>3.9</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221</v>
      </c>
      <c r="BH19" s="594"/>
      <c r="BI19" s="594"/>
      <c r="BJ19" s="594"/>
      <c r="BK19" s="594"/>
      <c r="BL19" s="594"/>
      <c r="BM19" s="594"/>
      <c r="BN19" s="595"/>
      <c r="BO19" s="596" t="s">
        <v>221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3210509</v>
      </c>
      <c r="S20" s="594"/>
      <c r="T20" s="594"/>
      <c r="U20" s="594"/>
      <c r="V20" s="594"/>
      <c r="W20" s="594"/>
      <c r="X20" s="594"/>
      <c r="Y20" s="595"/>
      <c r="Z20" s="596">
        <v>37.6</v>
      </c>
      <c r="AA20" s="596"/>
      <c r="AB20" s="596"/>
      <c r="AC20" s="596"/>
      <c r="AD20" s="597">
        <v>2879791</v>
      </c>
      <c r="AE20" s="597"/>
      <c r="AF20" s="597"/>
      <c r="AG20" s="597"/>
      <c r="AH20" s="597"/>
      <c r="AI20" s="597"/>
      <c r="AJ20" s="597"/>
      <c r="AK20" s="597"/>
      <c r="AL20" s="598">
        <v>99.1</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221</v>
      </c>
      <c r="BH20" s="594"/>
      <c r="BI20" s="594"/>
      <c r="BJ20" s="594"/>
      <c r="BK20" s="594"/>
      <c r="BL20" s="594"/>
      <c r="BM20" s="594"/>
      <c r="BN20" s="595"/>
      <c r="BO20" s="596" t="s">
        <v>221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8076207</v>
      </c>
      <c r="CS20" s="594"/>
      <c r="CT20" s="594"/>
      <c r="CU20" s="594"/>
      <c r="CV20" s="594"/>
      <c r="CW20" s="594"/>
      <c r="CX20" s="594"/>
      <c r="CY20" s="595"/>
      <c r="CZ20" s="596">
        <v>100</v>
      </c>
      <c r="DA20" s="596"/>
      <c r="DB20" s="596"/>
      <c r="DC20" s="596"/>
      <c r="DD20" s="602">
        <v>4162626</v>
      </c>
      <c r="DE20" s="594"/>
      <c r="DF20" s="594"/>
      <c r="DG20" s="594"/>
      <c r="DH20" s="594"/>
      <c r="DI20" s="594"/>
      <c r="DJ20" s="594"/>
      <c r="DK20" s="594"/>
      <c r="DL20" s="594"/>
      <c r="DM20" s="594"/>
      <c r="DN20" s="594"/>
      <c r="DO20" s="594"/>
      <c r="DP20" s="595"/>
      <c r="DQ20" s="602">
        <v>3449568</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612</v>
      </c>
      <c r="S21" s="594"/>
      <c r="T21" s="594"/>
      <c r="U21" s="594"/>
      <c r="V21" s="594"/>
      <c r="W21" s="594"/>
      <c r="X21" s="594"/>
      <c r="Y21" s="595"/>
      <c r="Z21" s="596">
        <v>0</v>
      </c>
      <c r="AA21" s="596"/>
      <c r="AB21" s="596"/>
      <c r="AC21" s="596"/>
      <c r="AD21" s="597">
        <v>612</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1838</v>
      </c>
      <c r="S22" s="594"/>
      <c r="T22" s="594"/>
      <c r="U22" s="594"/>
      <c r="V22" s="594"/>
      <c r="W22" s="594"/>
      <c r="X22" s="594"/>
      <c r="Y22" s="595"/>
      <c r="Z22" s="596">
        <v>0</v>
      </c>
      <c r="AA22" s="596"/>
      <c r="AB22" s="596"/>
      <c r="AC22" s="596"/>
      <c r="AD22" s="597">
        <v>1259</v>
      </c>
      <c r="AE22" s="597"/>
      <c r="AF22" s="597"/>
      <c r="AG22" s="597"/>
      <c r="AH22" s="597"/>
      <c r="AI22" s="597"/>
      <c r="AJ22" s="597"/>
      <c r="AK22" s="597"/>
      <c r="AL22" s="598">
        <v>0</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60147</v>
      </c>
      <c r="S23" s="594"/>
      <c r="T23" s="594"/>
      <c r="U23" s="594"/>
      <c r="V23" s="594"/>
      <c r="W23" s="594"/>
      <c r="X23" s="594"/>
      <c r="Y23" s="595"/>
      <c r="Z23" s="596">
        <v>0.7</v>
      </c>
      <c r="AA23" s="596"/>
      <c r="AB23" s="596"/>
      <c r="AC23" s="596"/>
      <c r="AD23" s="597">
        <v>6187</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4523</v>
      </c>
      <c r="S24" s="594"/>
      <c r="T24" s="594"/>
      <c r="U24" s="594"/>
      <c r="V24" s="594"/>
      <c r="W24" s="594"/>
      <c r="X24" s="594"/>
      <c r="Y24" s="595"/>
      <c r="Z24" s="596">
        <v>0.1</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1745139</v>
      </c>
      <c r="CS24" s="583"/>
      <c r="CT24" s="583"/>
      <c r="CU24" s="583"/>
      <c r="CV24" s="583"/>
      <c r="CW24" s="583"/>
      <c r="CX24" s="583"/>
      <c r="CY24" s="584"/>
      <c r="CZ24" s="620">
        <v>21.6</v>
      </c>
      <c r="DA24" s="621"/>
      <c r="DB24" s="621"/>
      <c r="DC24" s="622"/>
      <c r="DD24" s="619">
        <v>1474167</v>
      </c>
      <c r="DE24" s="583"/>
      <c r="DF24" s="583"/>
      <c r="DG24" s="583"/>
      <c r="DH24" s="583"/>
      <c r="DI24" s="583"/>
      <c r="DJ24" s="583"/>
      <c r="DK24" s="584"/>
      <c r="DL24" s="619">
        <v>1449995</v>
      </c>
      <c r="DM24" s="583"/>
      <c r="DN24" s="583"/>
      <c r="DO24" s="583"/>
      <c r="DP24" s="583"/>
      <c r="DQ24" s="583"/>
      <c r="DR24" s="583"/>
      <c r="DS24" s="583"/>
      <c r="DT24" s="583"/>
      <c r="DU24" s="583"/>
      <c r="DV24" s="584"/>
      <c r="DW24" s="587">
        <v>47.3</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444992</v>
      </c>
      <c r="S25" s="594"/>
      <c r="T25" s="594"/>
      <c r="U25" s="594"/>
      <c r="V25" s="594"/>
      <c r="W25" s="594"/>
      <c r="X25" s="594"/>
      <c r="Y25" s="595"/>
      <c r="Z25" s="596">
        <v>5.2</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1086026</v>
      </c>
      <c r="CS25" s="625"/>
      <c r="CT25" s="625"/>
      <c r="CU25" s="625"/>
      <c r="CV25" s="625"/>
      <c r="CW25" s="625"/>
      <c r="CX25" s="625"/>
      <c r="CY25" s="626"/>
      <c r="CZ25" s="627">
        <v>13.4</v>
      </c>
      <c r="DA25" s="628"/>
      <c r="DB25" s="628"/>
      <c r="DC25" s="629"/>
      <c r="DD25" s="602">
        <v>972257</v>
      </c>
      <c r="DE25" s="625"/>
      <c r="DF25" s="625"/>
      <c r="DG25" s="625"/>
      <c r="DH25" s="625"/>
      <c r="DI25" s="625"/>
      <c r="DJ25" s="625"/>
      <c r="DK25" s="626"/>
      <c r="DL25" s="602">
        <v>969517</v>
      </c>
      <c r="DM25" s="625"/>
      <c r="DN25" s="625"/>
      <c r="DO25" s="625"/>
      <c r="DP25" s="625"/>
      <c r="DQ25" s="625"/>
      <c r="DR25" s="625"/>
      <c r="DS25" s="625"/>
      <c r="DT25" s="625"/>
      <c r="DU25" s="625"/>
      <c r="DV25" s="626"/>
      <c r="DW25" s="598">
        <v>31.7</v>
      </c>
      <c r="DX25" s="623"/>
      <c r="DY25" s="623"/>
      <c r="DZ25" s="623"/>
      <c r="EA25" s="623"/>
      <c r="EB25" s="623"/>
      <c r="EC25" s="624"/>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603536</v>
      </c>
      <c r="CS26" s="594"/>
      <c r="CT26" s="594"/>
      <c r="CU26" s="594"/>
      <c r="CV26" s="594"/>
      <c r="CW26" s="594"/>
      <c r="CX26" s="594"/>
      <c r="CY26" s="595"/>
      <c r="CZ26" s="627">
        <v>7.5</v>
      </c>
      <c r="DA26" s="628"/>
      <c r="DB26" s="628"/>
      <c r="DC26" s="629"/>
      <c r="DD26" s="602">
        <v>510862</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x14ac:dyDescent="0.15">
      <c r="B27" s="590" t="s">
        <v>280</v>
      </c>
      <c r="C27" s="591"/>
      <c r="D27" s="591"/>
      <c r="E27" s="591"/>
      <c r="F27" s="591"/>
      <c r="G27" s="591"/>
      <c r="H27" s="591"/>
      <c r="I27" s="591"/>
      <c r="J27" s="591"/>
      <c r="K27" s="591"/>
      <c r="L27" s="591"/>
      <c r="M27" s="591"/>
      <c r="N27" s="591"/>
      <c r="O27" s="591"/>
      <c r="P27" s="591"/>
      <c r="Q27" s="592"/>
      <c r="R27" s="593">
        <v>2951297</v>
      </c>
      <c r="S27" s="594"/>
      <c r="T27" s="594"/>
      <c r="U27" s="594"/>
      <c r="V27" s="594"/>
      <c r="W27" s="594"/>
      <c r="X27" s="594"/>
      <c r="Y27" s="595"/>
      <c r="Z27" s="596">
        <v>34.6</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461710</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208669</v>
      </c>
      <c r="CS27" s="625"/>
      <c r="CT27" s="625"/>
      <c r="CU27" s="625"/>
      <c r="CV27" s="625"/>
      <c r="CW27" s="625"/>
      <c r="CX27" s="625"/>
      <c r="CY27" s="626"/>
      <c r="CZ27" s="627">
        <v>2.6</v>
      </c>
      <c r="DA27" s="628"/>
      <c r="DB27" s="628"/>
      <c r="DC27" s="629"/>
      <c r="DD27" s="602">
        <v>75916</v>
      </c>
      <c r="DE27" s="625"/>
      <c r="DF27" s="625"/>
      <c r="DG27" s="625"/>
      <c r="DH27" s="625"/>
      <c r="DI27" s="625"/>
      <c r="DJ27" s="625"/>
      <c r="DK27" s="626"/>
      <c r="DL27" s="602">
        <v>75916</v>
      </c>
      <c r="DM27" s="625"/>
      <c r="DN27" s="625"/>
      <c r="DO27" s="625"/>
      <c r="DP27" s="625"/>
      <c r="DQ27" s="625"/>
      <c r="DR27" s="625"/>
      <c r="DS27" s="625"/>
      <c r="DT27" s="625"/>
      <c r="DU27" s="625"/>
      <c r="DV27" s="626"/>
      <c r="DW27" s="598">
        <v>2.5</v>
      </c>
      <c r="DX27" s="623"/>
      <c r="DY27" s="623"/>
      <c r="DZ27" s="623"/>
      <c r="EA27" s="623"/>
      <c r="EB27" s="623"/>
      <c r="EC27" s="624"/>
    </row>
    <row r="28" spans="2:133" ht="11.25" customHeight="1" x14ac:dyDescent="0.15">
      <c r="B28" s="590" t="s">
        <v>283</v>
      </c>
      <c r="C28" s="591"/>
      <c r="D28" s="591"/>
      <c r="E28" s="591"/>
      <c r="F28" s="591"/>
      <c r="G28" s="591"/>
      <c r="H28" s="591"/>
      <c r="I28" s="591"/>
      <c r="J28" s="591"/>
      <c r="K28" s="591"/>
      <c r="L28" s="591"/>
      <c r="M28" s="591"/>
      <c r="N28" s="591"/>
      <c r="O28" s="591"/>
      <c r="P28" s="591"/>
      <c r="Q28" s="592"/>
      <c r="R28" s="593">
        <v>26901</v>
      </c>
      <c r="S28" s="594"/>
      <c r="T28" s="594"/>
      <c r="U28" s="594"/>
      <c r="V28" s="594"/>
      <c r="W28" s="594"/>
      <c r="X28" s="594"/>
      <c r="Y28" s="595"/>
      <c r="Z28" s="596">
        <v>0.3</v>
      </c>
      <c r="AA28" s="596"/>
      <c r="AB28" s="596"/>
      <c r="AC28" s="596"/>
      <c r="AD28" s="597">
        <v>14348</v>
      </c>
      <c r="AE28" s="597"/>
      <c r="AF28" s="597"/>
      <c r="AG28" s="597"/>
      <c r="AH28" s="597"/>
      <c r="AI28" s="597"/>
      <c r="AJ28" s="597"/>
      <c r="AK28" s="597"/>
      <c r="AL28" s="598">
        <v>0.5</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450444</v>
      </c>
      <c r="CS28" s="594"/>
      <c r="CT28" s="594"/>
      <c r="CU28" s="594"/>
      <c r="CV28" s="594"/>
      <c r="CW28" s="594"/>
      <c r="CX28" s="594"/>
      <c r="CY28" s="595"/>
      <c r="CZ28" s="627">
        <v>5.6</v>
      </c>
      <c r="DA28" s="628"/>
      <c r="DB28" s="628"/>
      <c r="DC28" s="629"/>
      <c r="DD28" s="602">
        <v>425994</v>
      </c>
      <c r="DE28" s="594"/>
      <c r="DF28" s="594"/>
      <c r="DG28" s="594"/>
      <c r="DH28" s="594"/>
      <c r="DI28" s="594"/>
      <c r="DJ28" s="594"/>
      <c r="DK28" s="595"/>
      <c r="DL28" s="602">
        <v>404562</v>
      </c>
      <c r="DM28" s="594"/>
      <c r="DN28" s="594"/>
      <c r="DO28" s="594"/>
      <c r="DP28" s="594"/>
      <c r="DQ28" s="594"/>
      <c r="DR28" s="594"/>
      <c r="DS28" s="594"/>
      <c r="DT28" s="594"/>
      <c r="DU28" s="594"/>
      <c r="DV28" s="595"/>
      <c r="DW28" s="598">
        <v>13.2</v>
      </c>
      <c r="DX28" s="623"/>
      <c r="DY28" s="623"/>
      <c r="DZ28" s="623"/>
      <c r="EA28" s="623"/>
      <c r="EB28" s="623"/>
      <c r="EC28" s="624"/>
    </row>
    <row r="29" spans="2:133" ht="11.25" customHeight="1" x14ac:dyDescent="0.15">
      <c r="B29" s="590" t="s">
        <v>285</v>
      </c>
      <c r="C29" s="591"/>
      <c r="D29" s="591"/>
      <c r="E29" s="591"/>
      <c r="F29" s="591"/>
      <c r="G29" s="591"/>
      <c r="H29" s="591"/>
      <c r="I29" s="591"/>
      <c r="J29" s="591"/>
      <c r="K29" s="591"/>
      <c r="L29" s="591"/>
      <c r="M29" s="591"/>
      <c r="N29" s="591"/>
      <c r="O29" s="591"/>
      <c r="P29" s="591"/>
      <c r="Q29" s="592"/>
      <c r="R29" s="593">
        <v>13088</v>
      </c>
      <c r="S29" s="594"/>
      <c r="T29" s="594"/>
      <c r="U29" s="594"/>
      <c r="V29" s="594"/>
      <c r="W29" s="594"/>
      <c r="X29" s="594"/>
      <c r="Y29" s="595"/>
      <c r="Z29" s="596">
        <v>0.2</v>
      </c>
      <c r="AA29" s="596"/>
      <c r="AB29" s="596"/>
      <c r="AC29" s="596"/>
      <c r="AD29" s="597" t="s">
        <v>221</v>
      </c>
      <c r="AE29" s="597"/>
      <c r="AF29" s="597"/>
      <c r="AG29" s="597"/>
      <c r="AH29" s="597"/>
      <c r="AI29" s="597"/>
      <c r="AJ29" s="597"/>
      <c r="AK29" s="597"/>
      <c r="AL29" s="598" t="s">
        <v>221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450300</v>
      </c>
      <c r="CS29" s="625"/>
      <c r="CT29" s="625"/>
      <c r="CU29" s="625"/>
      <c r="CV29" s="625"/>
      <c r="CW29" s="625"/>
      <c r="CX29" s="625"/>
      <c r="CY29" s="626"/>
      <c r="CZ29" s="627">
        <v>5.6</v>
      </c>
      <c r="DA29" s="628"/>
      <c r="DB29" s="628"/>
      <c r="DC29" s="629"/>
      <c r="DD29" s="602">
        <v>425850</v>
      </c>
      <c r="DE29" s="625"/>
      <c r="DF29" s="625"/>
      <c r="DG29" s="625"/>
      <c r="DH29" s="625"/>
      <c r="DI29" s="625"/>
      <c r="DJ29" s="625"/>
      <c r="DK29" s="626"/>
      <c r="DL29" s="602">
        <v>404418</v>
      </c>
      <c r="DM29" s="625"/>
      <c r="DN29" s="625"/>
      <c r="DO29" s="625"/>
      <c r="DP29" s="625"/>
      <c r="DQ29" s="625"/>
      <c r="DR29" s="625"/>
      <c r="DS29" s="625"/>
      <c r="DT29" s="625"/>
      <c r="DU29" s="625"/>
      <c r="DV29" s="626"/>
      <c r="DW29" s="598">
        <v>13.2</v>
      </c>
      <c r="DX29" s="623"/>
      <c r="DY29" s="623"/>
      <c r="DZ29" s="623"/>
      <c r="EA29" s="623"/>
      <c r="EB29" s="623"/>
      <c r="EC29" s="624"/>
    </row>
    <row r="30" spans="2:133" ht="11.25" customHeight="1" x14ac:dyDescent="0.15">
      <c r="B30" s="590" t="s">
        <v>290</v>
      </c>
      <c r="C30" s="591"/>
      <c r="D30" s="591"/>
      <c r="E30" s="591"/>
      <c r="F30" s="591"/>
      <c r="G30" s="591"/>
      <c r="H30" s="591"/>
      <c r="I30" s="591"/>
      <c r="J30" s="591"/>
      <c r="K30" s="591"/>
      <c r="L30" s="591"/>
      <c r="M30" s="591"/>
      <c r="N30" s="591"/>
      <c r="O30" s="591"/>
      <c r="P30" s="591"/>
      <c r="Q30" s="592"/>
      <c r="R30" s="593">
        <v>69522</v>
      </c>
      <c r="S30" s="594"/>
      <c r="T30" s="594"/>
      <c r="U30" s="594"/>
      <c r="V30" s="594"/>
      <c r="W30" s="594"/>
      <c r="X30" s="594"/>
      <c r="Y30" s="595"/>
      <c r="Z30" s="596">
        <v>0.8</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169</v>
      </c>
      <c r="AY30" s="580"/>
      <c r="AZ30" s="580"/>
      <c r="BA30" s="580"/>
      <c r="BB30" s="580"/>
      <c r="BC30" s="580"/>
      <c r="BD30" s="580"/>
      <c r="BE30" s="580"/>
      <c r="BF30" s="581"/>
      <c r="BG30" s="651">
        <v>97.8</v>
      </c>
      <c r="BH30" s="652"/>
      <c r="BI30" s="652"/>
      <c r="BJ30" s="652"/>
      <c r="BK30" s="652"/>
      <c r="BL30" s="652"/>
      <c r="BM30" s="588">
        <v>91.2</v>
      </c>
      <c r="BN30" s="652"/>
      <c r="BO30" s="652"/>
      <c r="BP30" s="652"/>
      <c r="BQ30" s="653"/>
      <c r="BR30" s="651">
        <v>97.4</v>
      </c>
      <c r="BS30" s="652"/>
      <c r="BT30" s="652"/>
      <c r="BU30" s="652"/>
      <c r="BV30" s="652"/>
      <c r="BW30" s="652"/>
      <c r="BX30" s="588">
        <v>89.5</v>
      </c>
      <c r="BY30" s="652"/>
      <c r="BZ30" s="652"/>
      <c r="CA30" s="652"/>
      <c r="CB30" s="653"/>
      <c r="CD30" s="656"/>
      <c r="CE30" s="657"/>
      <c r="CF30" s="607" t="s">
        <v>293</v>
      </c>
      <c r="CG30" s="608"/>
      <c r="CH30" s="608"/>
      <c r="CI30" s="608"/>
      <c r="CJ30" s="608"/>
      <c r="CK30" s="608"/>
      <c r="CL30" s="608"/>
      <c r="CM30" s="608"/>
      <c r="CN30" s="608"/>
      <c r="CO30" s="608"/>
      <c r="CP30" s="608"/>
      <c r="CQ30" s="609"/>
      <c r="CR30" s="593">
        <v>395671</v>
      </c>
      <c r="CS30" s="594"/>
      <c r="CT30" s="594"/>
      <c r="CU30" s="594"/>
      <c r="CV30" s="594"/>
      <c r="CW30" s="594"/>
      <c r="CX30" s="594"/>
      <c r="CY30" s="595"/>
      <c r="CZ30" s="627">
        <v>4.9000000000000004</v>
      </c>
      <c r="DA30" s="628"/>
      <c r="DB30" s="628"/>
      <c r="DC30" s="629"/>
      <c r="DD30" s="602">
        <v>377596</v>
      </c>
      <c r="DE30" s="594"/>
      <c r="DF30" s="594"/>
      <c r="DG30" s="594"/>
      <c r="DH30" s="594"/>
      <c r="DI30" s="594"/>
      <c r="DJ30" s="594"/>
      <c r="DK30" s="595"/>
      <c r="DL30" s="602">
        <v>358166</v>
      </c>
      <c r="DM30" s="594"/>
      <c r="DN30" s="594"/>
      <c r="DO30" s="594"/>
      <c r="DP30" s="594"/>
      <c r="DQ30" s="594"/>
      <c r="DR30" s="594"/>
      <c r="DS30" s="594"/>
      <c r="DT30" s="594"/>
      <c r="DU30" s="594"/>
      <c r="DV30" s="595"/>
      <c r="DW30" s="598">
        <v>11.7</v>
      </c>
      <c r="DX30" s="623"/>
      <c r="DY30" s="623"/>
      <c r="DZ30" s="623"/>
      <c r="EA30" s="623"/>
      <c r="EB30" s="623"/>
      <c r="EC30" s="624"/>
    </row>
    <row r="31" spans="2:133" ht="11.25" customHeight="1" x14ac:dyDescent="0.15">
      <c r="B31" s="590" t="s">
        <v>294</v>
      </c>
      <c r="C31" s="591"/>
      <c r="D31" s="591"/>
      <c r="E31" s="591"/>
      <c r="F31" s="591"/>
      <c r="G31" s="591"/>
      <c r="H31" s="591"/>
      <c r="I31" s="591"/>
      <c r="J31" s="591"/>
      <c r="K31" s="591"/>
      <c r="L31" s="591"/>
      <c r="M31" s="591"/>
      <c r="N31" s="591"/>
      <c r="O31" s="591"/>
      <c r="P31" s="591"/>
      <c r="Q31" s="592"/>
      <c r="R31" s="593">
        <v>555761</v>
      </c>
      <c r="S31" s="594"/>
      <c r="T31" s="594"/>
      <c r="U31" s="594"/>
      <c r="V31" s="594"/>
      <c r="W31" s="594"/>
      <c r="X31" s="594"/>
      <c r="Y31" s="595"/>
      <c r="Z31" s="596">
        <v>6.5</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98.5</v>
      </c>
      <c r="BH31" s="625"/>
      <c r="BI31" s="625"/>
      <c r="BJ31" s="625"/>
      <c r="BK31" s="625"/>
      <c r="BL31" s="625"/>
      <c r="BM31" s="599">
        <v>95.8</v>
      </c>
      <c r="BN31" s="649"/>
      <c r="BO31" s="649"/>
      <c r="BP31" s="649"/>
      <c r="BQ31" s="650"/>
      <c r="BR31" s="648">
        <v>98.9</v>
      </c>
      <c r="BS31" s="625"/>
      <c r="BT31" s="625"/>
      <c r="BU31" s="625"/>
      <c r="BV31" s="625"/>
      <c r="BW31" s="625"/>
      <c r="BX31" s="599">
        <v>95</v>
      </c>
      <c r="BY31" s="649"/>
      <c r="BZ31" s="649"/>
      <c r="CA31" s="649"/>
      <c r="CB31" s="650"/>
      <c r="CD31" s="656"/>
      <c r="CE31" s="657"/>
      <c r="CF31" s="607" t="s">
        <v>297</v>
      </c>
      <c r="CG31" s="608"/>
      <c r="CH31" s="608"/>
      <c r="CI31" s="608"/>
      <c r="CJ31" s="608"/>
      <c r="CK31" s="608"/>
      <c r="CL31" s="608"/>
      <c r="CM31" s="608"/>
      <c r="CN31" s="608"/>
      <c r="CO31" s="608"/>
      <c r="CP31" s="608"/>
      <c r="CQ31" s="609"/>
      <c r="CR31" s="593">
        <v>54629</v>
      </c>
      <c r="CS31" s="625"/>
      <c r="CT31" s="625"/>
      <c r="CU31" s="625"/>
      <c r="CV31" s="625"/>
      <c r="CW31" s="625"/>
      <c r="CX31" s="625"/>
      <c r="CY31" s="626"/>
      <c r="CZ31" s="627">
        <v>0.7</v>
      </c>
      <c r="DA31" s="628"/>
      <c r="DB31" s="628"/>
      <c r="DC31" s="629"/>
      <c r="DD31" s="602">
        <v>48254</v>
      </c>
      <c r="DE31" s="625"/>
      <c r="DF31" s="625"/>
      <c r="DG31" s="625"/>
      <c r="DH31" s="625"/>
      <c r="DI31" s="625"/>
      <c r="DJ31" s="625"/>
      <c r="DK31" s="626"/>
      <c r="DL31" s="602">
        <v>46252</v>
      </c>
      <c r="DM31" s="625"/>
      <c r="DN31" s="625"/>
      <c r="DO31" s="625"/>
      <c r="DP31" s="625"/>
      <c r="DQ31" s="625"/>
      <c r="DR31" s="625"/>
      <c r="DS31" s="625"/>
      <c r="DT31" s="625"/>
      <c r="DU31" s="625"/>
      <c r="DV31" s="626"/>
      <c r="DW31" s="598">
        <v>1.5</v>
      </c>
      <c r="DX31" s="623"/>
      <c r="DY31" s="623"/>
      <c r="DZ31" s="623"/>
      <c r="EA31" s="623"/>
      <c r="EB31" s="623"/>
      <c r="EC31" s="624"/>
    </row>
    <row r="32" spans="2:133" ht="11.25" customHeight="1" x14ac:dyDescent="0.15">
      <c r="B32" s="590" t="s">
        <v>298</v>
      </c>
      <c r="C32" s="591"/>
      <c r="D32" s="591"/>
      <c r="E32" s="591"/>
      <c r="F32" s="591"/>
      <c r="G32" s="591"/>
      <c r="H32" s="591"/>
      <c r="I32" s="591"/>
      <c r="J32" s="591"/>
      <c r="K32" s="591"/>
      <c r="L32" s="591"/>
      <c r="M32" s="591"/>
      <c r="N32" s="591"/>
      <c r="O32" s="591"/>
      <c r="P32" s="591"/>
      <c r="Q32" s="592"/>
      <c r="R32" s="593">
        <v>51725</v>
      </c>
      <c r="S32" s="594"/>
      <c r="T32" s="594"/>
      <c r="U32" s="594"/>
      <c r="V32" s="594"/>
      <c r="W32" s="594"/>
      <c r="X32" s="594"/>
      <c r="Y32" s="595"/>
      <c r="Z32" s="596">
        <v>0.6</v>
      </c>
      <c r="AA32" s="596"/>
      <c r="AB32" s="596"/>
      <c r="AC32" s="596"/>
      <c r="AD32" s="597">
        <v>3967</v>
      </c>
      <c r="AE32" s="597"/>
      <c r="AF32" s="597"/>
      <c r="AG32" s="597"/>
      <c r="AH32" s="597"/>
      <c r="AI32" s="597"/>
      <c r="AJ32" s="597"/>
      <c r="AK32" s="597"/>
      <c r="AL32" s="598">
        <v>0.1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97.1</v>
      </c>
      <c r="BH32" s="661"/>
      <c r="BI32" s="661"/>
      <c r="BJ32" s="661"/>
      <c r="BK32" s="661"/>
      <c r="BL32" s="661"/>
      <c r="BM32" s="662">
        <v>87.6</v>
      </c>
      <c r="BN32" s="661"/>
      <c r="BO32" s="661"/>
      <c r="BP32" s="661"/>
      <c r="BQ32" s="663"/>
      <c r="BR32" s="660">
        <v>96.3</v>
      </c>
      <c r="BS32" s="661"/>
      <c r="BT32" s="661"/>
      <c r="BU32" s="661"/>
      <c r="BV32" s="661"/>
      <c r="BW32" s="661"/>
      <c r="BX32" s="662">
        <v>85.4</v>
      </c>
      <c r="BY32" s="661"/>
      <c r="BZ32" s="661"/>
      <c r="CA32" s="661"/>
      <c r="CB32" s="663"/>
      <c r="CD32" s="658"/>
      <c r="CE32" s="659"/>
      <c r="CF32" s="607" t="s">
        <v>300</v>
      </c>
      <c r="CG32" s="608"/>
      <c r="CH32" s="608"/>
      <c r="CI32" s="608"/>
      <c r="CJ32" s="608"/>
      <c r="CK32" s="608"/>
      <c r="CL32" s="608"/>
      <c r="CM32" s="608"/>
      <c r="CN32" s="608"/>
      <c r="CO32" s="608"/>
      <c r="CP32" s="608"/>
      <c r="CQ32" s="609"/>
      <c r="CR32" s="593">
        <v>144</v>
      </c>
      <c r="CS32" s="594"/>
      <c r="CT32" s="594"/>
      <c r="CU32" s="594"/>
      <c r="CV32" s="594"/>
      <c r="CW32" s="594"/>
      <c r="CX32" s="594"/>
      <c r="CY32" s="595"/>
      <c r="CZ32" s="627">
        <v>0</v>
      </c>
      <c r="DA32" s="628"/>
      <c r="DB32" s="628"/>
      <c r="DC32" s="629"/>
      <c r="DD32" s="602">
        <v>144</v>
      </c>
      <c r="DE32" s="594"/>
      <c r="DF32" s="594"/>
      <c r="DG32" s="594"/>
      <c r="DH32" s="594"/>
      <c r="DI32" s="594"/>
      <c r="DJ32" s="594"/>
      <c r="DK32" s="595"/>
      <c r="DL32" s="602">
        <v>144</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301</v>
      </c>
      <c r="C33" s="591"/>
      <c r="D33" s="591"/>
      <c r="E33" s="591"/>
      <c r="F33" s="591"/>
      <c r="G33" s="591"/>
      <c r="H33" s="591"/>
      <c r="I33" s="591"/>
      <c r="J33" s="591"/>
      <c r="K33" s="591"/>
      <c r="L33" s="591"/>
      <c r="M33" s="591"/>
      <c r="N33" s="591"/>
      <c r="O33" s="591"/>
      <c r="P33" s="591"/>
      <c r="Q33" s="592"/>
      <c r="R33" s="593">
        <v>1145953</v>
      </c>
      <c r="S33" s="594"/>
      <c r="T33" s="594"/>
      <c r="U33" s="594"/>
      <c r="V33" s="594"/>
      <c r="W33" s="594"/>
      <c r="X33" s="594"/>
      <c r="Y33" s="595"/>
      <c r="Z33" s="596">
        <v>13.4</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2163821</v>
      </c>
      <c r="CS33" s="625"/>
      <c r="CT33" s="625"/>
      <c r="CU33" s="625"/>
      <c r="CV33" s="625"/>
      <c r="CW33" s="625"/>
      <c r="CX33" s="625"/>
      <c r="CY33" s="626"/>
      <c r="CZ33" s="627">
        <v>26.8</v>
      </c>
      <c r="DA33" s="628"/>
      <c r="DB33" s="628"/>
      <c r="DC33" s="629"/>
      <c r="DD33" s="602">
        <v>1686260</v>
      </c>
      <c r="DE33" s="625"/>
      <c r="DF33" s="625"/>
      <c r="DG33" s="625"/>
      <c r="DH33" s="625"/>
      <c r="DI33" s="625"/>
      <c r="DJ33" s="625"/>
      <c r="DK33" s="626"/>
      <c r="DL33" s="602">
        <v>995042</v>
      </c>
      <c r="DM33" s="625"/>
      <c r="DN33" s="625"/>
      <c r="DO33" s="625"/>
      <c r="DP33" s="625"/>
      <c r="DQ33" s="625"/>
      <c r="DR33" s="625"/>
      <c r="DS33" s="625"/>
      <c r="DT33" s="625"/>
      <c r="DU33" s="625"/>
      <c r="DV33" s="626"/>
      <c r="DW33" s="598">
        <v>32.5</v>
      </c>
      <c r="DX33" s="623"/>
      <c r="DY33" s="623"/>
      <c r="DZ33" s="623"/>
      <c r="EA33" s="623"/>
      <c r="EB33" s="623"/>
      <c r="EC33" s="624"/>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1114873</v>
      </c>
      <c r="CS34" s="594"/>
      <c r="CT34" s="594"/>
      <c r="CU34" s="594"/>
      <c r="CV34" s="594"/>
      <c r="CW34" s="594"/>
      <c r="CX34" s="594"/>
      <c r="CY34" s="595"/>
      <c r="CZ34" s="627">
        <v>13.8</v>
      </c>
      <c r="DA34" s="628"/>
      <c r="DB34" s="628"/>
      <c r="DC34" s="629"/>
      <c r="DD34" s="602">
        <v>843016</v>
      </c>
      <c r="DE34" s="594"/>
      <c r="DF34" s="594"/>
      <c r="DG34" s="594"/>
      <c r="DH34" s="594"/>
      <c r="DI34" s="594"/>
      <c r="DJ34" s="594"/>
      <c r="DK34" s="595"/>
      <c r="DL34" s="602">
        <v>759615</v>
      </c>
      <c r="DM34" s="594"/>
      <c r="DN34" s="594"/>
      <c r="DO34" s="594"/>
      <c r="DP34" s="594"/>
      <c r="DQ34" s="594"/>
      <c r="DR34" s="594"/>
      <c r="DS34" s="594"/>
      <c r="DT34" s="594"/>
      <c r="DU34" s="594"/>
      <c r="DV34" s="595"/>
      <c r="DW34" s="598">
        <v>24.8</v>
      </c>
      <c r="DX34" s="623"/>
      <c r="DY34" s="623"/>
      <c r="DZ34" s="623"/>
      <c r="EA34" s="623"/>
      <c r="EB34" s="623"/>
      <c r="EC34" s="624"/>
    </row>
    <row r="35" spans="2:133" ht="11.25" customHeight="1" x14ac:dyDescent="0.15">
      <c r="B35" s="590" t="s">
        <v>307</v>
      </c>
      <c r="C35" s="591"/>
      <c r="D35" s="591"/>
      <c r="E35" s="591"/>
      <c r="F35" s="591"/>
      <c r="G35" s="591"/>
      <c r="H35" s="591"/>
      <c r="I35" s="591"/>
      <c r="J35" s="591"/>
      <c r="K35" s="591"/>
      <c r="L35" s="591"/>
      <c r="M35" s="591"/>
      <c r="N35" s="591"/>
      <c r="O35" s="591"/>
      <c r="P35" s="591"/>
      <c r="Q35" s="592"/>
      <c r="R35" s="593">
        <v>156153</v>
      </c>
      <c r="S35" s="594"/>
      <c r="T35" s="594"/>
      <c r="U35" s="594"/>
      <c r="V35" s="594"/>
      <c r="W35" s="594"/>
      <c r="X35" s="594"/>
      <c r="Y35" s="595"/>
      <c r="Z35" s="596">
        <v>1.8</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506954</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49997</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34545</v>
      </c>
      <c r="CS35" s="625"/>
      <c r="CT35" s="625"/>
      <c r="CU35" s="625"/>
      <c r="CV35" s="625"/>
      <c r="CW35" s="625"/>
      <c r="CX35" s="625"/>
      <c r="CY35" s="626"/>
      <c r="CZ35" s="627">
        <v>0.4</v>
      </c>
      <c r="DA35" s="628"/>
      <c r="DB35" s="628"/>
      <c r="DC35" s="629"/>
      <c r="DD35" s="602">
        <v>22215</v>
      </c>
      <c r="DE35" s="625"/>
      <c r="DF35" s="625"/>
      <c r="DG35" s="625"/>
      <c r="DH35" s="625"/>
      <c r="DI35" s="625"/>
      <c r="DJ35" s="625"/>
      <c r="DK35" s="626"/>
      <c r="DL35" s="602">
        <v>22215</v>
      </c>
      <c r="DM35" s="625"/>
      <c r="DN35" s="625"/>
      <c r="DO35" s="625"/>
      <c r="DP35" s="625"/>
      <c r="DQ35" s="625"/>
      <c r="DR35" s="625"/>
      <c r="DS35" s="625"/>
      <c r="DT35" s="625"/>
      <c r="DU35" s="625"/>
      <c r="DV35" s="626"/>
      <c r="DW35" s="598">
        <v>0.7</v>
      </c>
      <c r="DX35" s="623"/>
      <c r="DY35" s="623"/>
      <c r="DZ35" s="623"/>
      <c r="EA35" s="623"/>
      <c r="EB35" s="623"/>
      <c r="EC35" s="624"/>
    </row>
    <row r="36" spans="2:133" ht="11.25" customHeight="1" x14ac:dyDescent="0.15">
      <c r="B36" s="636" t="s">
        <v>311</v>
      </c>
      <c r="C36" s="637"/>
      <c r="D36" s="637"/>
      <c r="E36" s="637"/>
      <c r="F36" s="637"/>
      <c r="G36" s="637"/>
      <c r="H36" s="637"/>
      <c r="I36" s="637"/>
      <c r="J36" s="637"/>
      <c r="K36" s="637"/>
      <c r="L36" s="637"/>
      <c r="M36" s="637"/>
      <c r="N36" s="637"/>
      <c r="O36" s="637"/>
      <c r="P36" s="637"/>
      <c r="Q36" s="638"/>
      <c r="R36" s="665">
        <v>8536868</v>
      </c>
      <c r="S36" s="666"/>
      <c r="T36" s="666"/>
      <c r="U36" s="666"/>
      <c r="V36" s="666"/>
      <c r="W36" s="666"/>
      <c r="X36" s="666"/>
      <c r="Y36" s="667"/>
      <c r="Z36" s="668">
        <v>100</v>
      </c>
      <c r="AA36" s="668"/>
      <c r="AB36" s="668"/>
      <c r="AC36" s="668"/>
      <c r="AD36" s="669">
        <v>2906164</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205900</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-16690</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278112</v>
      </c>
      <c r="CS36" s="594"/>
      <c r="CT36" s="594"/>
      <c r="CU36" s="594"/>
      <c r="CV36" s="594"/>
      <c r="CW36" s="594"/>
      <c r="CX36" s="594"/>
      <c r="CY36" s="595"/>
      <c r="CZ36" s="627">
        <v>3.4</v>
      </c>
      <c r="DA36" s="628"/>
      <c r="DB36" s="628"/>
      <c r="DC36" s="629"/>
      <c r="DD36" s="602">
        <v>150299</v>
      </c>
      <c r="DE36" s="594"/>
      <c r="DF36" s="594"/>
      <c r="DG36" s="594"/>
      <c r="DH36" s="594"/>
      <c r="DI36" s="594"/>
      <c r="DJ36" s="594"/>
      <c r="DK36" s="595"/>
      <c r="DL36" s="602">
        <v>120649</v>
      </c>
      <c r="DM36" s="594"/>
      <c r="DN36" s="594"/>
      <c r="DO36" s="594"/>
      <c r="DP36" s="594"/>
      <c r="DQ36" s="594"/>
      <c r="DR36" s="594"/>
      <c r="DS36" s="594"/>
      <c r="DT36" s="594"/>
      <c r="DU36" s="594"/>
      <c r="DV36" s="595"/>
      <c r="DW36" s="598">
        <v>3.9</v>
      </c>
      <c r="DX36" s="623"/>
      <c r="DY36" s="623"/>
      <c r="DZ36" s="623"/>
      <c r="EA36" s="623"/>
      <c r="EB36" s="623"/>
      <c r="EC36" s="624"/>
    </row>
    <row r="37" spans="2:133" ht="11.25" customHeight="1" x14ac:dyDescent="0.15">
      <c r="AQ37" s="672" t="s">
        <v>315</v>
      </c>
      <c r="AR37" s="673"/>
      <c r="AS37" s="673"/>
      <c r="AT37" s="673"/>
      <c r="AU37" s="673"/>
      <c r="AV37" s="673"/>
      <c r="AW37" s="673"/>
      <c r="AX37" s="673"/>
      <c r="AY37" s="674"/>
      <c r="AZ37" s="593">
        <v>12906</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1119</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14129</v>
      </c>
      <c r="CS37" s="625"/>
      <c r="CT37" s="625"/>
      <c r="CU37" s="625"/>
      <c r="CV37" s="625"/>
      <c r="CW37" s="625"/>
      <c r="CX37" s="625"/>
      <c r="CY37" s="626"/>
      <c r="CZ37" s="627">
        <v>0.2</v>
      </c>
      <c r="DA37" s="628"/>
      <c r="DB37" s="628"/>
      <c r="DC37" s="629"/>
      <c r="DD37" s="602">
        <v>13029</v>
      </c>
      <c r="DE37" s="625"/>
      <c r="DF37" s="625"/>
      <c r="DG37" s="625"/>
      <c r="DH37" s="625"/>
      <c r="DI37" s="625"/>
      <c r="DJ37" s="625"/>
      <c r="DK37" s="626"/>
      <c r="DL37" s="602">
        <v>13029</v>
      </c>
      <c r="DM37" s="625"/>
      <c r="DN37" s="625"/>
      <c r="DO37" s="625"/>
      <c r="DP37" s="625"/>
      <c r="DQ37" s="625"/>
      <c r="DR37" s="625"/>
      <c r="DS37" s="625"/>
      <c r="DT37" s="625"/>
      <c r="DU37" s="625"/>
      <c r="DV37" s="626"/>
      <c r="DW37" s="598">
        <v>0.4</v>
      </c>
      <c r="DX37" s="623"/>
      <c r="DY37" s="623"/>
      <c r="DZ37" s="623"/>
      <c r="EA37" s="623"/>
      <c r="EB37" s="623"/>
      <c r="EC37" s="624"/>
    </row>
    <row r="38" spans="2:133" ht="11.25" customHeight="1" x14ac:dyDescent="0.15">
      <c r="AQ38" s="672" t="s">
        <v>318</v>
      </c>
      <c r="AR38" s="673"/>
      <c r="AS38" s="673"/>
      <c r="AT38" s="673"/>
      <c r="AU38" s="673"/>
      <c r="AV38" s="673"/>
      <c r="AW38" s="673"/>
      <c r="AX38" s="673"/>
      <c r="AY38" s="674"/>
      <c r="AZ38" s="593" t="s">
        <v>221</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1939</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506954</v>
      </c>
      <c r="CS38" s="594"/>
      <c r="CT38" s="594"/>
      <c r="CU38" s="594"/>
      <c r="CV38" s="594"/>
      <c r="CW38" s="594"/>
      <c r="CX38" s="594"/>
      <c r="CY38" s="595"/>
      <c r="CZ38" s="627">
        <v>6.3</v>
      </c>
      <c r="DA38" s="628"/>
      <c r="DB38" s="628"/>
      <c r="DC38" s="629"/>
      <c r="DD38" s="602">
        <v>464710</v>
      </c>
      <c r="DE38" s="594"/>
      <c r="DF38" s="594"/>
      <c r="DG38" s="594"/>
      <c r="DH38" s="594"/>
      <c r="DI38" s="594"/>
      <c r="DJ38" s="594"/>
      <c r="DK38" s="595"/>
      <c r="DL38" s="602">
        <v>92563</v>
      </c>
      <c r="DM38" s="594"/>
      <c r="DN38" s="594"/>
      <c r="DO38" s="594"/>
      <c r="DP38" s="594"/>
      <c r="DQ38" s="594"/>
      <c r="DR38" s="594"/>
      <c r="DS38" s="594"/>
      <c r="DT38" s="594"/>
      <c r="DU38" s="594"/>
      <c r="DV38" s="595"/>
      <c r="DW38" s="598">
        <v>3</v>
      </c>
      <c r="DX38" s="623"/>
      <c r="DY38" s="623"/>
      <c r="DZ38" s="623"/>
      <c r="EA38" s="623"/>
      <c r="EB38" s="623"/>
      <c r="EC38" s="624"/>
    </row>
    <row r="39" spans="2:133" ht="11.25" customHeight="1" x14ac:dyDescent="0.15">
      <c r="AQ39" s="672" t="s">
        <v>321</v>
      </c>
      <c r="AR39" s="673"/>
      <c r="AS39" s="673"/>
      <c r="AT39" s="673"/>
      <c r="AU39" s="673"/>
      <c r="AV39" s="673"/>
      <c r="AW39" s="673"/>
      <c r="AX39" s="673"/>
      <c r="AY39" s="674"/>
      <c r="AZ39" s="593" t="s">
        <v>221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59</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229337</v>
      </c>
      <c r="CS39" s="625"/>
      <c r="CT39" s="625"/>
      <c r="CU39" s="625"/>
      <c r="CV39" s="625"/>
      <c r="CW39" s="625"/>
      <c r="CX39" s="625"/>
      <c r="CY39" s="626"/>
      <c r="CZ39" s="627">
        <v>2.8</v>
      </c>
      <c r="DA39" s="628"/>
      <c r="DB39" s="628"/>
      <c r="DC39" s="629"/>
      <c r="DD39" s="602">
        <v>206020</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135943</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125</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t="s">
        <v>221</v>
      </c>
      <c r="CS40" s="594"/>
      <c r="CT40" s="594"/>
      <c r="CU40" s="594"/>
      <c r="CV40" s="594"/>
      <c r="CW40" s="594"/>
      <c r="CX40" s="594"/>
      <c r="CY40" s="595"/>
      <c r="CZ40" s="627" t="s">
        <v>221</v>
      </c>
      <c r="DA40" s="628"/>
      <c r="DB40" s="628"/>
      <c r="DC40" s="629"/>
      <c r="DD40" s="602" t="s">
        <v>221</v>
      </c>
      <c r="DE40" s="594"/>
      <c r="DF40" s="594"/>
      <c r="DG40" s="594"/>
      <c r="DH40" s="594"/>
      <c r="DI40" s="594"/>
      <c r="DJ40" s="594"/>
      <c r="DK40" s="595"/>
      <c r="DL40" s="602" t="s">
        <v>221</v>
      </c>
      <c r="DM40" s="594"/>
      <c r="DN40" s="594"/>
      <c r="DO40" s="594"/>
      <c r="DP40" s="594"/>
      <c r="DQ40" s="594"/>
      <c r="DR40" s="594"/>
      <c r="DS40" s="594"/>
      <c r="DT40" s="594"/>
      <c r="DU40" s="594"/>
      <c r="DV40" s="595"/>
      <c r="DW40" s="598" t="s">
        <v>221</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152205</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163</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4167247</v>
      </c>
      <c r="CS42" s="594"/>
      <c r="CT42" s="594"/>
      <c r="CU42" s="594"/>
      <c r="CV42" s="594"/>
      <c r="CW42" s="594"/>
      <c r="CX42" s="594"/>
      <c r="CY42" s="595"/>
      <c r="CZ42" s="627">
        <v>51.6</v>
      </c>
      <c r="DA42" s="676"/>
      <c r="DB42" s="676"/>
      <c r="DC42" s="677"/>
      <c r="DD42" s="602">
        <v>289141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t="s">
        <v>335</v>
      </c>
      <c r="CS43" s="625"/>
      <c r="CT43" s="625"/>
      <c r="CU43" s="625"/>
      <c r="CV43" s="625"/>
      <c r="CW43" s="625"/>
      <c r="CX43" s="625"/>
      <c r="CY43" s="626"/>
      <c r="CZ43" s="627" t="s">
        <v>335</v>
      </c>
      <c r="DA43" s="628"/>
      <c r="DB43" s="628"/>
      <c r="DC43" s="629"/>
      <c r="DD43" s="602" t="s">
        <v>335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288</v>
      </c>
      <c r="CE44" s="700"/>
      <c r="CF44" s="590" t="s">
        <v>337</v>
      </c>
      <c r="CG44" s="591"/>
      <c r="CH44" s="591"/>
      <c r="CI44" s="591"/>
      <c r="CJ44" s="591"/>
      <c r="CK44" s="591"/>
      <c r="CL44" s="591"/>
      <c r="CM44" s="591"/>
      <c r="CN44" s="591"/>
      <c r="CO44" s="591"/>
      <c r="CP44" s="591"/>
      <c r="CQ44" s="592"/>
      <c r="CR44" s="593">
        <v>4162626</v>
      </c>
      <c r="CS44" s="594"/>
      <c r="CT44" s="594"/>
      <c r="CU44" s="594"/>
      <c r="CV44" s="594"/>
      <c r="CW44" s="594"/>
      <c r="CX44" s="594"/>
      <c r="CY44" s="595"/>
      <c r="CZ44" s="627">
        <v>51.5</v>
      </c>
      <c r="DA44" s="676"/>
      <c r="DB44" s="676"/>
      <c r="DC44" s="677"/>
      <c r="DD44" s="602">
        <v>288090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3660320</v>
      </c>
      <c r="CS45" s="625"/>
      <c r="CT45" s="625"/>
      <c r="CU45" s="625"/>
      <c r="CV45" s="625"/>
      <c r="CW45" s="625"/>
      <c r="CX45" s="625"/>
      <c r="CY45" s="626"/>
      <c r="CZ45" s="627">
        <v>45.3</v>
      </c>
      <c r="DA45" s="628"/>
      <c r="DB45" s="628"/>
      <c r="DC45" s="629"/>
      <c r="DD45" s="602">
        <v>106542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474330</v>
      </c>
      <c r="CS46" s="594"/>
      <c r="CT46" s="594"/>
      <c r="CU46" s="594"/>
      <c r="CV46" s="594"/>
      <c r="CW46" s="594"/>
      <c r="CX46" s="594"/>
      <c r="CY46" s="595"/>
      <c r="CZ46" s="627">
        <v>5.9</v>
      </c>
      <c r="DA46" s="676"/>
      <c r="DB46" s="676"/>
      <c r="DC46" s="677"/>
      <c r="DD46" s="602">
        <v>181472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v>4621</v>
      </c>
      <c r="CS47" s="625"/>
      <c r="CT47" s="625"/>
      <c r="CU47" s="625"/>
      <c r="CV47" s="625"/>
      <c r="CW47" s="625"/>
      <c r="CX47" s="625"/>
      <c r="CY47" s="626"/>
      <c r="CZ47" s="627">
        <v>0.1</v>
      </c>
      <c r="DA47" s="628"/>
      <c r="DB47" s="628"/>
      <c r="DC47" s="629"/>
      <c r="DD47" s="602">
        <v>1051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335</v>
      </c>
      <c r="CS48" s="594"/>
      <c r="CT48" s="594"/>
      <c r="CU48" s="594"/>
      <c r="CV48" s="594"/>
      <c r="CW48" s="594"/>
      <c r="CX48" s="594"/>
      <c r="CY48" s="595"/>
      <c r="CZ48" s="627" t="s">
        <v>335</v>
      </c>
      <c r="DA48" s="676"/>
      <c r="DB48" s="676"/>
      <c r="DC48" s="677"/>
      <c r="DD48" s="602" t="s">
        <v>335</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8076207</v>
      </c>
      <c r="CS49" s="661"/>
      <c r="CT49" s="661"/>
      <c r="CU49" s="661"/>
      <c r="CV49" s="661"/>
      <c r="CW49" s="661"/>
      <c r="CX49" s="661"/>
      <c r="CY49" s="688"/>
      <c r="CZ49" s="689">
        <v>100</v>
      </c>
      <c r="DA49" s="690"/>
      <c r="DB49" s="690"/>
      <c r="DC49" s="691"/>
      <c r="DD49" s="692">
        <v>3449568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8537</v>
      </c>
      <c r="R7" s="723"/>
      <c r="S7" s="723"/>
      <c r="T7" s="723"/>
      <c r="U7" s="723"/>
      <c r="V7" s="723">
        <v>8076</v>
      </c>
      <c r="W7" s="723"/>
      <c r="X7" s="723"/>
      <c r="Y7" s="723"/>
      <c r="Z7" s="723"/>
      <c r="AA7" s="723">
        <v>461</v>
      </c>
      <c r="AB7" s="723"/>
      <c r="AC7" s="723"/>
      <c r="AD7" s="723"/>
      <c r="AE7" s="724"/>
      <c r="AF7" s="725">
        <v>312</v>
      </c>
      <c r="AG7" s="726"/>
      <c r="AH7" s="726"/>
      <c r="AI7" s="726"/>
      <c r="AJ7" s="727"/>
      <c r="AK7" s="762">
        <v>64</v>
      </c>
      <c r="AL7" s="763"/>
      <c r="AM7" s="763"/>
      <c r="AN7" s="763"/>
      <c r="AO7" s="763"/>
      <c r="AP7" s="763">
        <v>5738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529</v>
      </c>
      <c r="BT7" s="767"/>
      <c r="BU7" s="767"/>
      <c r="BV7" s="767"/>
      <c r="BW7" s="767"/>
      <c r="BX7" s="767"/>
      <c r="BY7" s="767"/>
      <c r="BZ7" s="767"/>
      <c r="CA7" s="767"/>
      <c r="CB7" s="767"/>
      <c r="CC7" s="767"/>
      <c r="CD7" s="767"/>
      <c r="CE7" s="767"/>
      <c r="CF7" s="767"/>
      <c r="CG7" s="768"/>
      <c r="CH7" s="759">
        <v>1</v>
      </c>
      <c r="CI7" s="760"/>
      <c r="CJ7" s="760"/>
      <c r="CK7" s="760"/>
      <c r="CL7" s="761"/>
      <c r="CM7" s="759">
        <v>10</v>
      </c>
      <c r="CN7" s="760"/>
      <c r="CO7" s="760"/>
      <c r="CP7" s="760"/>
      <c r="CQ7" s="761"/>
      <c r="CR7" s="759">
        <v>0</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530</v>
      </c>
      <c r="BT8" s="757"/>
      <c r="BU8" s="757"/>
      <c r="BV8" s="757"/>
      <c r="BW8" s="757"/>
      <c r="BX8" s="757"/>
      <c r="BY8" s="757"/>
      <c r="BZ8" s="757"/>
      <c r="CA8" s="757"/>
      <c r="CB8" s="757"/>
      <c r="CC8" s="757"/>
      <c r="CD8" s="757"/>
      <c r="CE8" s="757"/>
      <c r="CF8" s="757"/>
      <c r="CG8" s="758"/>
      <c r="CH8" s="769">
        <v>133</v>
      </c>
      <c r="CI8" s="770"/>
      <c r="CJ8" s="770"/>
      <c r="CK8" s="770"/>
      <c r="CL8" s="771"/>
      <c r="CM8" s="769">
        <v>312</v>
      </c>
      <c r="CN8" s="770"/>
      <c r="CO8" s="770"/>
      <c r="CP8" s="770"/>
      <c r="CQ8" s="771"/>
      <c r="CR8" s="769">
        <v>0</v>
      </c>
      <c r="CS8" s="770"/>
      <c r="CT8" s="770"/>
      <c r="CU8" s="770"/>
      <c r="CV8" s="771"/>
      <c r="CW8" s="769">
        <v>0</v>
      </c>
      <c r="CX8" s="770"/>
      <c r="CY8" s="770"/>
      <c r="CZ8" s="770"/>
      <c r="DA8" s="771"/>
      <c r="DB8" s="769">
        <v>0</v>
      </c>
      <c r="DC8" s="770"/>
      <c r="DD8" s="770"/>
      <c r="DE8" s="770"/>
      <c r="DF8" s="771"/>
      <c r="DG8" s="769">
        <v>0</v>
      </c>
      <c r="DH8" s="770"/>
      <c r="DI8" s="770"/>
      <c r="DJ8" s="770"/>
      <c r="DK8" s="771"/>
      <c r="DL8" s="769">
        <v>15</v>
      </c>
      <c r="DM8" s="770"/>
      <c r="DN8" s="770"/>
      <c r="DO8" s="770"/>
      <c r="DP8" s="771"/>
      <c r="DQ8" s="769">
        <v>13</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312</v>
      </c>
      <c r="AG23" s="782"/>
      <c r="AH23" s="782"/>
      <c r="AI23" s="782"/>
      <c r="AJ23" s="785"/>
      <c r="AK23" s="786"/>
      <c r="AL23" s="787"/>
      <c r="AM23" s="787"/>
      <c r="AN23" s="787"/>
      <c r="AO23" s="787"/>
      <c r="AP23" s="782"/>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692</v>
      </c>
      <c r="R28" s="811"/>
      <c r="S28" s="811"/>
      <c r="T28" s="811"/>
      <c r="U28" s="811"/>
      <c r="V28" s="811">
        <v>642</v>
      </c>
      <c r="W28" s="811"/>
      <c r="X28" s="811"/>
      <c r="Y28" s="811"/>
      <c r="Z28" s="811"/>
      <c r="AA28" s="811">
        <v>50</v>
      </c>
      <c r="AB28" s="811"/>
      <c r="AC28" s="811"/>
      <c r="AD28" s="811"/>
      <c r="AE28" s="812"/>
      <c r="AF28" s="813">
        <v>50</v>
      </c>
      <c r="AG28" s="811"/>
      <c r="AH28" s="811"/>
      <c r="AI28" s="811"/>
      <c r="AJ28" s="814"/>
      <c r="AK28" s="815">
        <v>136</v>
      </c>
      <c r="AL28" s="806"/>
      <c r="AM28" s="806"/>
      <c r="AN28" s="806"/>
      <c r="AO28" s="806"/>
      <c r="AP28" s="806">
        <v>0</v>
      </c>
      <c r="AQ28" s="806"/>
      <c r="AR28" s="806"/>
      <c r="AS28" s="806"/>
      <c r="AT28" s="806"/>
      <c r="AU28" s="806">
        <v>0</v>
      </c>
      <c r="AV28" s="806"/>
      <c r="AW28" s="806"/>
      <c r="AX28" s="806"/>
      <c r="AY28" s="806"/>
      <c r="AZ28" s="807" t="s">
        <v>527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393</v>
      </c>
      <c r="R29" s="747"/>
      <c r="S29" s="747"/>
      <c r="T29" s="747"/>
      <c r="U29" s="747"/>
      <c r="V29" s="747">
        <v>386</v>
      </c>
      <c r="W29" s="747"/>
      <c r="X29" s="747"/>
      <c r="Y29" s="747"/>
      <c r="Z29" s="747"/>
      <c r="AA29" s="747">
        <v>7</v>
      </c>
      <c r="AB29" s="747"/>
      <c r="AC29" s="747"/>
      <c r="AD29" s="747"/>
      <c r="AE29" s="748"/>
      <c r="AF29" s="749">
        <v>7</v>
      </c>
      <c r="AG29" s="750"/>
      <c r="AH29" s="750"/>
      <c r="AI29" s="750"/>
      <c r="AJ29" s="751"/>
      <c r="AK29" s="818">
        <v>81</v>
      </c>
      <c r="AL29" s="819"/>
      <c r="AM29" s="819"/>
      <c r="AN29" s="819"/>
      <c r="AO29" s="819"/>
      <c r="AP29" s="819">
        <v>0</v>
      </c>
      <c r="AQ29" s="819"/>
      <c r="AR29" s="819"/>
      <c r="AS29" s="819"/>
      <c r="AT29" s="819"/>
      <c r="AU29" s="819">
        <v>0</v>
      </c>
      <c r="AV29" s="819"/>
      <c r="AW29" s="819"/>
      <c r="AX29" s="819"/>
      <c r="AY29" s="819"/>
      <c r="AZ29" s="820" t="s">
        <v>527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34</v>
      </c>
      <c r="R30" s="747"/>
      <c r="S30" s="747"/>
      <c r="T30" s="747"/>
      <c r="U30" s="747"/>
      <c r="V30" s="747">
        <v>33</v>
      </c>
      <c r="W30" s="747"/>
      <c r="X30" s="747"/>
      <c r="Y30" s="747"/>
      <c r="Z30" s="747"/>
      <c r="AA30" s="747">
        <v>1</v>
      </c>
      <c r="AB30" s="747"/>
      <c r="AC30" s="747"/>
      <c r="AD30" s="747"/>
      <c r="AE30" s="748"/>
      <c r="AF30" s="749">
        <v>1</v>
      </c>
      <c r="AG30" s="750"/>
      <c r="AH30" s="750"/>
      <c r="AI30" s="750"/>
      <c r="AJ30" s="751"/>
      <c r="AK30" s="818">
        <v>18</v>
      </c>
      <c r="AL30" s="819"/>
      <c r="AM30" s="819"/>
      <c r="AN30" s="819"/>
      <c r="AO30" s="819"/>
      <c r="AP30" s="819">
        <v>0</v>
      </c>
      <c r="AQ30" s="819"/>
      <c r="AR30" s="819"/>
      <c r="AS30" s="819"/>
      <c r="AT30" s="819"/>
      <c r="AU30" s="819">
        <v>0</v>
      </c>
      <c r="AV30" s="819"/>
      <c r="AW30" s="819"/>
      <c r="AX30" s="819"/>
      <c r="AY30" s="819"/>
      <c r="AZ30" s="820" t="s">
        <v>527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97</v>
      </c>
      <c r="R31" s="747"/>
      <c r="S31" s="747"/>
      <c r="T31" s="747"/>
      <c r="U31" s="747"/>
      <c r="V31" s="747">
        <v>313</v>
      </c>
      <c r="W31" s="747"/>
      <c r="X31" s="747"/>
      <c r="Y31" s="747"/>
      <c r="Z31" s="747"/>
      <c r="AA31" s="747">
        <v>-216</v>
      </c>
      <c r="AB31" s="747"/>
      <c r="AC31" s="747"/>
      <c r="AD31" s="747"/>
      <c r="AE31" s="748"/>
      <c r="AF31" s="749">
        <v>186</v>
      </c>
      <c r="AG31" s="750"/>
      <c r="AH31" s="750"/>
      <c r="AI31" s="750"/>
      <c r="AJ31" s="751"/>
      <c r="AK31" s="818">
        <v>306</v>
      </c>
      <c r="AL31" s="819"/>
      <c r="AM31" s="819"/>
      <c r="AN31" s="819"/>
      <c r="AO31" s="819"/>
      <c r="AP31" s="819">
        <v>978</v>
      </c>
      <c r="AQ31" s="819"/>
      <c r="AR31" s="819"/>
      <c r="AS31" s="819"/>
      <c r="AT31" s="819"/>
      <c r="AU31" s="819">
        <v>921</v>
      </c>
      <c r="AV31" s="819"/>
      <c r="AW31" s="819"/>
      <c r="AX31" s="819"/>
      <c r="AY31" s="819"/>
      <c r="AZ31" s="820" t="s">
        <v>527</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9</v>
      </c>
      <c r="R32" s="747"/>
      <c r="S32" s="747"/>
      <c r="T32" s="747"/>
      <c r="U32" s="747"/>
      <c r="V32" s="747">
        <v>15</v>
      </c>
      <c r="W32" s="747"/>
      <c r="X32" s="747"/>
      <c r="Y32" s="747"/>
      <c r="Z32" s="747"/>
      <c r="AA32" s="747">
        <v>-6</v>
      </c>
      <c r="AB32" s="747"/>
      <c r="AC32" s="747"/>
      <c r="AD32" s="747"/>
      <c r="AE32" s="748"/>
      <c r="AF32" s="749">
        <v>7</v>
      </c>
      <c r="AG32" s="750"/>
      <c r="AH32" s="750"/>
      <c r="AI32" s="750"/>
      <c r="AJ32" s="751"/>
      <c r="AK32" s="818">
        <v>10</v>
      </c>
      <c r="AL32" s="819"/>
      <c r="AM32" s="819"/>
      <c r="AN32" s="819"/>
      <c r="AO32" s="819"/>
      <c r="AP32" s="819">
        <v>61</v>
      </c>
      <c r="AQ32" s="819"/>
      <c r="AR32" s="819"/>
      <c r="AS32" s="819"/>
      <c r="AT32" s="819"/>
      <c r="AU32" s="819">
        <v>48</v>
      </c>
      <c r="AV32" s="819"/>
      <c r="AW32" s="819"/>
      <c r="AX32" s="819"/>
      <c r="AY32" s="819"/>
      <c r="AZ32" s="820" t="s">
        <v>527</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6</v>
      </c>
      <c r="R33" s="747"/>
      <c r="S33" s="747"/>
      <c r="T33" s="747"/>
      <c r="U33" s="747"/>
      <c r="V33" s="747">
        <v>8</v>
      </c>
      <c r="W33" s="747"/>
      <c r="X33" s="747"/>
      <c r="Y33" s="747"/>
      <c r="Z33" s="747"/>
      <c r="AA33" s="747">
        <v>-2</v>
      </c>
      <c r="AB33" s="747"/>
      <c r="AC33" s="747"/>
      <c r="AD33" s="747"/>
      <c r="AE33" s="748"/>
      <c r="AF33" s="749">
        <v>7</v>
      </c>
      <c r="AG33" s="750"/>
      <c r="AH33" s="750"/>
      <c r="AI33" s="750"/>
      <c r="AJ33" s="751"/>
      <c r="AK33" s="818">
        <v>3</v>
      </c>
      <c r="AL33" s="819"/>
      <c r="AM33" s="819"/>
      <c r="AN33" s="819"/>
      <c r="AO33" s="819"/>
      <c r="AP33" s="819">
        <v>15</v>
      </c>
      <c r="AQ33" s="819"/>
      <c r="AR33" s="819"/>
      <c r="AS33" s="819"/>
      <c r="AT33" s="819"/>
      <c r="AU33" s="819">
        <v>11</v>
      </c>
      <c r="AV33" s="819"/>
      <c r="AW33" s="819"/>
      <c r="AX33" s="819"/>
      <c r="AY33" s="819"/>
      <c r="AZ33" s="820" t="s">
        <v>527</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257</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389</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390</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528</v>
      </c>
      <c r="C68" s="858"/>
      <c r="D68" s="858"/>
      <c r="E68" s="858"/>
      <c r="F68" s="858"/>
      <c r="G68" s="858"/>
      <c r="H68" s="858"/>
      <c r="I68" s="858"/>
      <c r="J68" s="858"/>
      <c r="K68" s="858"/>
      <c r="L68" s="858"/>
      <c r="M68" s="858"/>
      <c r="N68" s="858"/>
      <c r="O68" s="858"/>
      <c r="P68" s="859"/>
      <c r="Q68" s="860">
        <v>13848</v>
      </c>
      <c r="R68" s="854"/>
      <c r="S68" s="854"/>
      <c r="T68" s="854"/>
      <c r="U68" s="854"/>
      <c r="V68" s="854">
        <v>13741</v>
      </c>
      <c r="W68" s="854"/>
      <c r="X68" s="854"/>
      <c r="Y68" s="854"/>
      <c r="Z68" s="854"/>
      <c r="AA68" s="854">
        <v>107</v>
      </c>
      <c r="AB68" s="854"/>
      <c r="AC68" s="854"/>
      <c r="AD68" s="854"/>
      <c r="AE68" s="854"/>
      <c r="AF68" s="854">
        <v>107</v>
      </c>
      <c r="AG68" s="854"/>
      <c r="AH68" s="854"/>
      <c r="AI68" s="854"/>
      <c r="AJ68" s="854"/>
      <c r="AK68" s="854">
        <v>7</v>
      </c>
      <c r="AL68" s="854"/>
      <c r="AM68" s="854"/>
      <c r="AN68" s="854"/>
      <c r="AO68" s="854"/>
      <c r="AP68" s="854">
        <v>0</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c r="C69" s="862"/>
      <c r="D69" s="862"/>
      <c r="E69" s="862"/>
      <c r="F69" s="862"/>
      <c r="G69" s="862"/>
      <c r="H69" s="862"/>
      <c r="I69" s="862"/>
      <c r="J69" s="862"/>
      <c r="K69" s="862"/>
      <c r="L69" s="862"/>
      <c r="M69" s="862"/>
      <c r="N69" s="862"/>
      <c r="O69" s="862"/>
      <c r="P69" s="863"/>
      <c r="Q69" s="864"/>
      <c r="R69" s="819"/>
      <c r="S69" s="819"/>
      <c r="T69" s="819"/>
      <c r="U69" s="819"/>
      <c r="V69" s="819"/>
      <c r="W69" s="819"/>
      <c r="X69" s="819"/>
      <c r="Y69" s="819"/>
      <c r="Z69" s="819"/>
      <c r="AA69" s="819"/>
      <c r="AB69" s="819"/>
      <c r="AC69" s="819"/>
      <c r="AD69" s="819"/>
      <c r="AE69" s="819"/>
      <c r="AF69" s="819"/>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287</v>
      </c>
      <c r="AG109" s="883"/>
      <c r="AH109" s="883"/>
      <c r="AI109" s="883"/>
      <c r="AJ109" s="884"/>
      <c r="AK109" s="882" t="s">
        <v>286</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287</v>
      </c>
      <c r="BW109" s="883"/>
      <c r="BX109" s="883"/>
      <c r="BY109" s="883"/>
      <c r="BZ109" s="884"/>
      <c r="CA109" s="882" t="s">
        <v>286</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287</v>
      </c>
      <c r="DM109" s="883"/>
      <c r="DN109" s="883"/>
      <c r="DO109" s="883"/>
      <c r="DP109" s="884"/>
      <c r="DQ109" s="882" t="s">
        <v>286</v>
      </c>
      <c r="DR109" s="883"/>
      <c r="DS109" s="883"/>
      <c r="DT109" s="883"/>
      <c r="DU109" s="884"/>
      <c r="DV109" s="882" t="s">
        <v>401</v>
      </c>
      <c r="DW109" s="883"/>
      <c r="DX109" s="883"/>
      <c r="DY109" s="883"/>
      <c r="DZ109" s="885"/>
    </row>
    <row r="110" spans="1:131" s="197" customFormat="1" ht="26.25" customHeight="1" x14ac:dyDescent="0.15">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434662</v>
      </c>
      <c r="AB110" s="890"/>
      <c r="AC110" s="890"/>
      <c r="AD110" s="890"/>
      <c r="AE110" s="891"/>
      <c r="AF110" s="892">
        <v>415496</v>
      </c>
      <c r="AG110" s="890"/>
      <c r="AH110" s="890"/>
      <c r="AI110" s="890"/>
      <c r="AJ110" s="891"/>
      <c r="AK110" s="892">
        <v>428867</v>
      </c>
      <c r="AL110" s="890"/>
      <c r="AM110" s="890"/>
      <c r="AN110" s="890"/>
      <c r="AO110" s="891"/>
      <c r="AP110" s="893">
        <v>16.2</v>
      </c>
      <c r="AQ110" s="894"/>
      <c r="AR110" s="894"/>
      <c r="AS110" s="894"/>
      <c r="AT110" s="895"/>
      <c r="AU110" s="896" t="s">
        <v>60</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4562694</v>
      </c>
      <c r="BR110" s="927"/>
      <c r="BS110" s="927"/>
      <c r="BT110" s="927"/>
      <c r="BU110" s="927"/>
      <c r="BV110" s="927">
        <v>4982354</v>
      </c>
      <c r="BW110" s="927"/>
      <c r="BX110" s="927"/>
      <c r="BY110" s="927"/>
      <c r="BZ110" s="927"/>
      <c r="CA110" s="927">
        <v>5737814</v>
      </c>
      <c r="CB110" s="927"/>
      <c r="CC110" s="927"/>
      <c r="CD110" s="927"/>
      <c r="CE110" s="927"/>
      <c r="CF110" s="941">
        <v>217</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x14ac:dyDescent="0.15">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t="s">
        <v>110</v>
      </c>
      <c r="BR111" s="920"/>
      <c r="BS111" s="920"/>
      <c r="BT111" s="920"/>
      <c r="BU111" s="920"/>
      <c r="BV111" s="920" t="s">
        <v>110</v>
      </c>
      <c r="BW111" s="920"/>
      <c r="BX111" s="920"/>
      <c r="BY111" s="920"/>
      <c r="BZ111" s="920"/>
      <c r="CA111" s="920" t="s">
        <v>110</v>
      </c>
      <c r="CB111" s="920"/>
      <c r="CC111" s="920"/>
      <c r="CD111" s="920"/>
      <c r="CE111" s="920"/>
      <c r="CF111" s="914" t="s">
        <v>110</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x14ac:dyDescent="0.15">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1028624</v>
      </c>
      <c r="BR112" s="920"/>
      <c r="BS112" s="920"/>
      <c r="BT112" s="920"/>
      <c r="BU112" s="920"/>
      <c r="BV112" s="920">
        <v>981404</v>
      </c>
      <c r="BW112" s="920"/>
      <c r="BX112" s="920"/>
      <c r="BY112" s="920"/>
      <c r="BZ112" s="920"/>
      <c r="CA112" s="920">
        <v>979763</v>
      </c>
      <c r="CB112" s="920"/>
      <c r="CC112" s="920"/>
      <c r="CD112" s="920"/>
      <c r="CE112" s="920"/>
      <c r="CF112" s="914">
        <v>37.1</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x14ac:dyDescent="0.15">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136874</v>
      </c>
      <c r="AB113" s="934"/>
      <c r="AC113" s="934"/>
      <c r="AD113" s="934"/>
      <c r="AE113" s="935"/>
      <c r="AF113" s="936">
        <v>109511</v>
      </c>
      <c r="AG113" s="934"/>
      <c r="AH113" s="934"/>
      <c r="AI113" s="934"/>
      <c r="AJ113" s="935"/>
      <c r="AK113" s="936">
        <v>115639</v>
      </c>
      <c r="AL113" s="934"/>
      <c r="AM113" s="934"/>
      <c r="AN113" s="934"/>
      <c r="AO113" s="935"/>
      <c r="AP113" s="937">
        <v>4.4000000000000004</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t="s">
        <v>110</v>
      </c>
      <c r="BR113" s="920"/>
      <c r="BS113" s="920"/>
      <c r="BT113" s="920"/>
      <c r="BU113" s="920"/>
      <c r="BV113" s="920" t="s">
        <v>110</v>
      </c>
      <c r="BW113" s="920"/>
      <c r="BX113" s="920"/>
      <c r="BY113" s="920"/>
      <c r="BZ113" s="920"/>
      <c r="CA113" s="920" t="s">
        <v>110</v>
      </c>
      <c r="CB113" s="920"/>
      <c r="CC113" s="920"/>
      <c r="CD113" s="920"/>
      <c r="CE113" s="920"/>
      <c r="CF113" s="914" t="s">
        <v>110</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x14ac:dyDescent="0.15">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110</v>
      </c>
      <c r="AB114" s="959"/>
      <c r="AC114" s="959"/>
      <c r="AD114" s="959"/>
      <c r="AE114" s="960"/>
      <c r="AF114" s="961" t="s">
        <v>110</v>
      </c>
      <c r="AG114" s="959"/>
      <c r="AH114" s="959"/>
      <c r="AI114" s="959"/>
      <c r="AJ114" s="960"/>
      <c r="AK114" s="961" t="s">
        <v>110</v>
      </c>
      <c r="AL114" s="959"/>
      <c r="AM114" s="959"/>
      <c r="AN114" s="959"/>
      <c r="AO114" s="960"/>
      <c r="AP114" s="962" t="s">
        <v>110</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595354</v>
      </c>
      <c r="BR114" s="920"/>
      <c r="BS114" s="920"/>
      <c r="BT114" s="920"/>
      <c r="BU114" s="920"/>
      <c r="BV114" s="920">
        <v>566340</v>
      </c>
      <c r="BW114" s="920"/>
      <c r="BX114" s="920"/>
      <c r="BY114" s="920"/>
      <c r="BZ114" s="920"/>
      <c r="CA114" s="920">
        <v>405067</v>
      </c>
      <c r="CB114" s="920"/>
      <c r="CC114" s="920"/>
      <c r="CD114" s="920"/>
      <c r="CE114" s="920"/>
      <c r="CF114" s="914">
        <v>15.3</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x14ac:dyDescent="0.15">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110</v>
      </c>
      <c r="AB115" s="934"/>
      <c r="AC115" s="934"/>
      <c r="AD115" s="934"/>
      <c r="AE115" s="935"/>
      <c r="AF115" s="936" t="s">
        <v>110</v>
      </c>
      <c r="AG115" s="934"/>
      <c r="AH115" s="934"/>
      <c r="AI115" s="934"/>
      <c r="AJ115" s="935"/>
      <c r="AK115" s="936" t="s">
        <v>110</v>
      </c>
      <c r="AL115" s="934"/>
      <c r="AM115" s="934"/>
      <c r="AN115" s="934"/>
      <c r="AO115" s="935"/>
      <c r="AP115" s="937" t="s">
        <v>110</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v>15352</v>
      </c>
      <c r="BR115" s="920"/>
      <c r="BS115" s="920"/>
      <c r="BT115" s="920"/>
      <c r="BU115" s="920"/>
      <c r="BV115" s="920">
        <v>11940</v>
      </c>
      <c r="BW115" s="920"/>
      <c r="BX115" s="920"/>
      <c r="BY115" s="920"/>
      <c r="BZ115" s="920"/>
      <c r="CA115" s="920">
        <v>13159</v>
      </c>
      <c r="CB115" s="920"/>
      <c r="CC115" s="920"/>
      <c r="CD115" s="920"/>
      <c r="CE115" s="920"/>
      <c r="CF115" s="914">
        <v>0.5</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x14ac:dyDescent="0.15">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279</v>
      </c>
      <c r="AB116" s="959"/>
      <c r="AC116" s="959"/>
      <c r="AD116" s="959"/>
      <c r="AE116" s="960"/>
      <c r="AF116" s="961">
        <v>82</v>
      </c>
      <c r="AG116" s="959"/>
      <c r="AH116" s="959"/>
      <c r="AI116" s="959"/>
      <c r="AJ116" s="960"/>
      <c r="AK116" s="961">
        <v>144</v>
      </c>
      <c r="AL116" s="959"/>
      <c r="AM116" s="959"/>
      <c r="AN116" s="959"/>
      <c r="AO116" s="960"/>
      <c r="AP116" s="962">
        <v>0</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571815</v>
      </c>
      <c r="AB117" s="966"/>
      <c r="AC117" s="966"/>
      <c r="AD117" s="966"/>
      <c r="AE117" s="967"/>
      <c r="AF117" s="965">
        <v>525089</v>
      </c>
      <c r="AG117" s="966"/>
      <c r="AH117" s="966"/>
      <c r="AI117" s="966"/>
      <c r="AJ117" s="967"/>
      <c r="AK117" s="965">
        <v>544650</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287</v>
      </c>
      <c r="AG118" s="883"/>
      <c r="AH118" s="883"/>
      <c r="AI118" s="883"/>
      <c r="AJ118" s="884"/>
      <c r="AK118" s="882" t="s">
        <v>286</v>
      </c>
      <c r="AL118" s="883"/>
      <c r="AM118" s="883"/>
      <c r="AN118" s="883"/>
      <c r="AO118" s="884"/>
      <c r="AP118" s="990" t="s">
        <v>401</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429</v>
      </c>
      <c r="BP118" s="994"/>
      <c r="BQ118" s="985">
        <v>6202024</v>
      </c>
      <c r="BR118" s="986"/>
      <c r="BS118" s="986"/>
      <c r="BT118" s="986"/>
      <c r="BU118" s="986"/>
      <c r="BV118" s="986">
        <v>6542038</v>
      </c>
      <c r="BW118" s="986"/>
      <c r="BX118" s="986"/>
      <c r="BY118" s="986"/>
      <c r="BZ118" s="986"/>
      <c r="CA118" s="986">
        <v>7135803</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3485029</v>
      </c>
      <c r="BR119" s="927"/>
      <c r="BS119" s="927"/>
      <c r="BT119" s="927"/>
      <c r="BU119" s="927"/>
      <c r="BV119" s="927">
        <v>3837803</v>
      </c>
      <c r="BW119" s="927"/>
      <c r="BX119" s="927"/>
      <c r="BY119" s="927"/>
      <c r="BZ119" s="927"/>
      <c r="CA119" s="927">
        <v>3756947</v>
      </c>
      <c r="CB119" s="927"/>
      <c r="CC119" s="927"/>
      <c r="CD119" s="927"/>
      <c r="CE119" s="927"/>
      <c r="CF119" s="941">
        <v>142.1</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x14ac:dyDescent="0.15">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300713</v>
      </c>
      <c r="BR120" s="920"/>
      <c r="BS120" s="920"/>
      <c r="BT120" s="920"/>
      <c r="BU120" s="920"/>
      <c r="BV120" s="920">
        <v>327138</v>
      </c>
      <c r="BW120" s="920"/>
      <c r="BX120" s="920"/>
      <c r="BY120" s="920"/>
      <c r="BZ120" s="920"/>
      <c r="CA120" s="920">
        <v>266099</v>
      </c>
      <c r="CB120" s="920"/>
      <c r="CC120" s="920"/>
      <c r="CD120" s="920"/>
      <c r="CE120" s="920"/>
      <c r="CF120" s="914">
        <v>10.1</v>
      </c>
      <c r="CG120" s="915"/>
      <c r="CH120" s="915"/>
      <c r="CI120" s="915"/>
      <c r="CJ120" s="915"/>
      <c r="CK120" s="1013" t="s">
        <v>435</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961361</v>
      </c>
      <c r="DH120" s="927"/>
      <c r="DI120" s="927"/>
      <c r="DJ120" s="927"/>
      <c r="DK120" s="927"/>
      <c r="DL120" s="927">
        <v>917044</v>
      </c>
      <c r="DM120" s="927"/>
      <c r="DN120" s="927"/>
      <c r="DO120" s="927"/>
      <c r="DP120" s="927"/>
      <c r="DQ120" s="927">
        <v>920532</v>
      </c>
      <c r="DR120" s="927"/>
      <c r="DS120" s="927"/>
      <c r="DT120" s="927"/>
      <c r="DU120" s="927"/>
      <c r="DV120" s="928">
        <v>34.799999999999997</v>
      </c>
      <c r="DW120" s="928"/>
      <c r="DX120" s="928"/>
      <c r="DY120" s="928"/>
      <c r="DZ120" s="929"/>
    </row>
    <row r="121" spans="1:130" s="197" customFormat="1" ht="26.25" customHeight="1" x14ac:dyDescent="0.15">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3442041</v>
      </c>
      <c r="BR121" s="986"/>
      <c r="BS121" s="986"/>
      <c r="BT121" s="986"/>
      <c r="BU121" s="986"/>
      <c r="BV121" s="986">
        <v>5597241</v>
      </c>
      <c r="BW121" s="986"/>
      <c r="BX121" s="986"/>
      <c r="BY121" s="986"/>
      <c r="BZ121" s="986"/>
      <c r="CA121" s="986">
        <v>5780971</v>
      </c>
      <c r="CB121" s="986"/>
      <c r="CC121" s="986"/>
      <c r="CD121" s="986"/>
      <c r="CE121" s="986"/>
      <c r="CF121" s="1024">
        <v>218.7</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55094</v>
      </c>
      <c r="DH121" s="920"/>
      <c r="DI121" s="920"/>
      <c r="DJ121" s="920"/>
      <c r="DK121" s="920"/>
      <c r="DL121" s="920">
        <v>53223</v>
      </c>
      <c r="DM121" s="920"/>
      <c r="DN121" s="920"/>
      <c r="DO121" s="920"/>
      <c r="DP121" s="920"/>
      <c r="DQ121" s="920">
        <v>48231</v>
      </c>
      <c r="DR121" s="920"/>
      <c r="DS121" s="920"/>
      <c r="DT121" s="920"/>
      <c r="DU121" s="920"/>
      <c r="DV121" s="921">
        <v>1.8</v>
      </c>
      <c r="DW121" s="921"/>
      <c r="DX121" s="921"/>
      <c r="DY121" s="921"/>
      <c r="DZ121" s="922"/>
    </row>
    <row r="122" spans="1:130" s="197" customFormat="1" ht="26.25" customHeight="1" x14ac:dyDescent="0.15">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438</v>
      </c>
      <c r="BP122" s="994"/>
      <c r="BQ122" s="1034">
        <v>7227783</v>
      </c>
      <c r="BR122" s="1035"/>
      <c r="BS122" s="1035"/>
      <c r="BT122" s="1035"/>
      <c r="BU122" s="1035"/>
      <c r="BV122" s="1035">
        <v>9762182</v>
      </c>
      <c r="BW122" s="1035"/>
      <c r="BX122" s="1035"/>
      <c r="BY122" s="1035"/>
      <c r="BZ122" s="1035"/>
      <c r="CA122" s="1035">
        <v>9804017</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v>12169</v>
      </c>
      <c r="DH122" s="920"/>
      <c r="DI122" s="920"/>
      <c r="DJ122" s="920"/>
      <c r="DK122" s="920"/>
      <c r="DL122" s="920">
        <v>11137</v>
      </c>
      <c r="DM122" s="920"/>
      <c r="DN122" s="920"/>
      <c r="DO122" s="920"/>
      <c r="DP122" s="920"/>
      <c r="DQ122" s="920">
        <v>11000</v>
      </c>
      <c r="DR122" s="920"/>
      <c r="DS122" s="920"/>
      <c r="DT122" s="920"/>
      <c r="DU122" s="920"/>
      <c r="DV122" s="921">
        <v>0.4</v>
      </c>
      <c r="DW122" s="921"/>
      <c r="DX122" s="921"/>
      <c r="DY122" s="921"/>
      <c r="DZ122" s="922"/>
    </row>
    <row r="123" spans="1:130" s="197" customFormat="1" ht="26.25" customHeight="1" thickBot="1" x14ac:dyDescent="0.2">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110</v>
      </c>
      <c r="BR123" s="1027"/>
      <c r="BS123" s="1027"/>
      <c r="BT123" s="1027"/>
      <c r="BU123" s="1027"/>
      <c r="BV123" s="1027" t="s">
        <v>110</v>
      </c>
      <c r="BW123" s="1027"/>
      <c r="BX123" s="1027"/>
      <c r="BY123" s="1027"/>
      <c r="BZ123" s="1027"/>
      <c r="CA123" s="1027" t="s">
        <v>110</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x14ac:dyDescent="0.2">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x14ac:dyDescent="0.15">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x14ac:dyDescent="0.2">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449</v>
      </c>
      <c r="AY127" s="887"/>
      <c r="AZ127" s="887"/>
      <c r="BA127" s="887"/>
      <c r="BB127" s="887"/>
      <c r="BC127" s="887"/>
      <c r="BD127" s="887"/>
      <c r="BE127" s="888"/>
      <c r="BF127" s="1041" t="s">
        <v>110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v>15352</v>
      </c>
      <c r="DH127" s="1048"/>
      <c r="DI127" s="1048"/>
      <c r="DJ127" s="1048"/>
      <c r="DK127" s="1048"/>
      <c r="DL127" s="1048">
        <v>11940</v>
      </c>
      <c r="DM127" s="1048"/>
      <c r="DN127" s="1048"/>
      <c r="DO127" s="1048"/>
      <c r="DP127" s="1048"/>
      <c r="DQ127" s="1048">
        <v>13159</v>
      </c>
      <c r="DR127" s="1048"/>
      <c r="DS127" s="1048"/>
      <c r="DT127" s="1048"/>
      <c r="DU127" s="1048"/>
      <c r="DV127" s="1049">
        <v>0.5</v>
      </c>
      <c r="DW127" s="1049"/>
      <c r="DX127" s="1049"/>
      <c r="DY127" s="1049"/>
      <c r="DZ127" s="1050"/>
    </row>
    <row r="128" spans="1:130" s="197" customFormat="1" ht="26.25" customHeight="1" x14ac:dyDescent="0.15">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24286</v>
      </c>
      <c r="AB128" s="1090"/>
      <c r="AC128" s="1090"/>
      <c r="AD128" s="1090"/>
      <c r="AE128" s="1091"/>
      <c r="AF128" s="1092">
        <v>24450</v>
      </c>
      <c r="AG128" s="1090"/>
      <c r="AH128" s="1090"/>
      <c r="AI128" s="1090"/>
      <c r="AJ128" s="1091"/>
      <c r="AK128" s="1092">
        <v>24450</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3142016</v>
      </c>
      <c r="AB129" s="959"/>
      <c r="AC129" s="959"/>
      <c r="AD129" s="959"/>
      <c r="AE129" s="960"/>
      <c r="AF129" s="961">
        <v>3094904</v>
      </c>
      <c r="AG129" s="959"/>
      <c r="AH129" s="959"/>
      <c r="AI129" s="959"/>
      <c r="AJ129" s="960"/>
      <c r="AK129" s="961">
        <v>3027704</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5.4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378510</v>
      </c>
      <c r="AB130" s="959"/>
      <c r="AC130" s="959"/>
      <c r="AD130" s="959"/>
      <c r="AE130" s="960"/>
      <c r="AF130" s="961">
        <v>363307</v>
      </c>
      <c r="AG130" s="959"/>
      <c r="AH130" s="959"/>
      <c r="AI130" s="959"/>
      <c r="AJ130" s="960"/>
      <c r="AK130" s="961">
        <v>383876</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t="s">
        <v>110</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2763506</v>
      </c>
      <c r="AB131" s="998"/>
      <c r="AC131" s="998"/>
      <c r="AD131" s="998"/>
      <c r="AE131" s="999"/>
      <c r="AF131" s="1000">
        <v>2731597</v>
      </c>
      <c r="AG131" s="998"/>
      <c r="AH131" s="998"/>
      <c r="AI131" s="998"/>
      <c r="AJ131" s="999"/>
      <c r="AK131" s="1000">
        <v>2643828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6.1161075819999997</v>
      </c>
      <c r="AB132" s="1104"/>
      <c r="AC132" s="1104"/>
      <c r="AD132" s="1104"/>
      <c r="AE132" s="1105"/>
      <c r="AF132" s="1106">
        <v>5.0275351739999996</v>
      </c>
      <c r="AG132" s="1104"/>
      <c r="AH132" s="1104"/>
      <c r="AI132" s="1104"/>
      <c r="AJ132" s="1105"/>
      <c r="AK132" s="1106">
        <v>5.1563112279999999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7.9</v>
      </c>
      <c r="AB133" s="1111"/>
      <c r="AC133" s="1111"/>
      <c r="AD133" s="1111"/>
      <c r="AE133" s="1112"/>
      <c r="AF133" s="1110">
        <v>6.8</v>
      </c>
      <c r="AG133" s="1111"/>
      <c r="AH133" s="1111"/>
      <c r="AI133" s="1111"/>
      <c r="AJ133" s="1112"/>
      <c r="AK133" s="1110">
        <v>5.4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7" t="s">
        <v>465</v>
      </c>
      <c r="L7" s="254"/>
      <c r="M7" s="255" t="s">
        <v>466</v>
      </c>
      <c r="N7" s="256"/>
    </row>
    <row r="8" spans="1:16" x14ac:dyDescent="0.15">
      <c r="A8" s="248"/>
      <c r="B8" s="244"/>
      <c r="C8" s="244"/>
      <c r="D8" s="244"/>
      <c r="E8" s="244"/>
      <c r="F8" s="244"/>
      <c r="G8" s="257"/>
      <c r="H8" s="258"/>
      <c r="I8" s="258"/>
      <c r="J8" s="259"/>
      <c r="K8" s="1118"/>
      <c r="L8" s="260" t="s">
        <v>467</v>
      </c>
      <c r="M8" s="261" t="s">
        <v>468</v>
      </c>
      <c r="N8" s="262" t="s">
        <v>469</v>
      </c>
    </row>
    <row r="9" spans="1:16" x14ac:dyDescent="0.15">
      <c r="A9" s="248"/>
      <c r="B9" s="244"/>
      <c r="C9" s="244"/>
      <c r="D9" s="244"/>
      <c r="E9" s="244"/>
      <c r="F9" s="244"/>
      <c r="G9" s="1119" t="s">
        <v>470</v>
      </c>
      <c r="H9" s="1120"/>
      <c r="I9" s="1120"/>
      <c r="J9" s="1121"/>
      <c r="K9" s="263">
        <v>1086026</v>
      </c>
      <c r="L9" s="264">
        <v>258270</v>
      </c>
      <c r="M9" s="265">
        <v>189429</v>
      </c>
      <c r="N9" s="266">
        <v>36.299999999999997</v>
      </c>
    </row>
    <row r="10" spans="1:16" x14ac:dyDescent="0.15">
      <c r="A10" s="248"/>
      <c r="B10" s="244"/>
      <c r="C10" s="244"/>
      <c r="D10" s="244"/>
      <c r="E10" s="244"/>
      <c r="F10" s="244"/>
      <c r="G10" s="1119" t="s">
        <v>471</v>
      </c>
      <c r="H10" s="1120"/>
      <c r="I10" s="1120"/>
      <c r="J10" s="1121"/>
      <c r="K10" s="267">
        <v>118756</v>
      </c>
      <c r="L10" s="268">
        <v>28242</v>
      </c>
      <c r="M10" s="269">
        <v>18027</v>
      </c>
      <c r="N10" s="270">
        <v>56.7</v>
      </c>
    </row>
    <row r="11" spans="1:16" ht="13.5" customHeight="1" x14ac:dyDescent="0.15">
      <c r="A11" s="248"/>
      <c r="B11" s="244"/>
      <c r="C11" s="244"/>
      <c r="D11" s="244"/>
      <c r="E11" s="244"/>
      <c r="F11" s="244"/>
      <c r="G11" s="1119" t="s">
        <v>472</v>
      </c>
      <c r="H11" s="1120"/>
      <c r="I11" s="1120"/>
      <c r="J11" s="1121"/>
      <c r="K11" s="267">
        <v>8373</v>
      </c>
      <c r="L11" s="268">
        <v>1991</v>
      </c>
      <c r="M11" s="269">
        <v>27251</v>
      </c>
      <c r="N11" s="270">
        <v>-92.7</v>
      </c>
    </row>
    <row r="12" spans="1:16" ht="13.5" customHeight="1" x14ac:dyDescent="0.15">
      <c r="A12" s="248"/>
      <c r="B12" s="244"/>
      <c r="C12" s="244"/>
      <c r="D12" s="244"/>
      <c r="E12" s="244"/>
      <c r="F12" s="244"/>
      <c r="G12" s="1119" t="s">
        <v>473</v>
      </c>
      <c r="H12" s="1120"/>
      <c r="I12" s="1120"/>
      <c r="J12" s="1121"/>
      <c r="K12" s="267" t="s">
        <v>474</v>
      </c>
      <c r="L12" s="268" t="s">
        <v>474</v>
      </c>
      <c r="M12" s="269">
        <v>4133</v>
      </c>
      <c r="N12" s="270" t="s">
        <v>474</v>
      </c>
    </row>
    <row r="13" spans="1:16" ht="13.5" customHeight="1" x14ac:dyDescent="0.15">
      <c r="A13" s="248"/>
      <c r="B13" s="244"/>
      <c r="C13" s="244"/>
      <c r="D13" s="244"/>
      <c r="E13" s="244"/>
      <c r="F13" s="244"/>
      <c r="G13" s="1119" t="s">
        <v>475</v>
      </c>
      <c r="H13" s="1120"/>
      <c r="I13" s="1120"/>
      <c r="J13" s="1121"/>
      <c r="K13" s="267" t="s">
        <v>474</v>
      </c>
      <c r="L13" s="268" t="s">
        <v>474</v>
      </c>
      <c r="M13" s="269" t="s">
        <v>474</v>
      </c>
      <c r="N13" s="270" t="s">
        <v>474</v>
      </c>
    </row>
    <row r="14" spans="1:16" ht="13.5" customHeight="1" x14ac:dyDescent="0.15">
      <c r="A14" s="248"/>
      <c r="B14" s="244"/>
      <c r="C14" s="244"/>
      <c r="D14" s="244"/>
      <c r="E14" s="244"/>
      <c r="F14" s="244"/>
      <c r="G14" s="1119" t="s">
        <v>476</v>
      </c>
      <c r="H14" s="1120"/>
      <c r="I14" s="1120"/>
      <c r="J14" s="1121"/>
      <c r="K14" s="267">
        <v>36012</v>
      </c>
      <c r="L14" s="268">
        <v>8564</v>
      </c>
      <c r="M14" s="269">
        <v>9019</v>
      </c>
      <c r="N14" s="270">
        <v>-5</v>
      </c>
    </row>
    <row r="15" spans="1:16" ht="13.5" customHeight="1" x14ac:dyDescent="0.15">
      <c r="A15" s="248"/>
      <c r="B15" s="244"/>
      <c r="C15" s="244"/>
      <c r="D15" s="244"/>
      <c r="E15" s="244"/>
      <c r="F15" s="244"/>
      <c r="G15" s="1119" t="s">
        <v>477</v>
      </c>
      <c r="H15" s="1120"/>
      <c r="I15" s="1120"/>
      <c r="J15" s="1121"/>
      <c r="K15" s="267" t="s">
        <v>474</v>
      </c>
      <c r="L15" s="268" t="s">
        <v>474</v>
      </c>
      <c r="M15" s="269">
        <v>5105</v>
      </c>
      <c r="N15" s="270" t="s">
        <v>474</v>
      </c>
    </row>
    <row r="16" spans="1:16" x14ac:dyDescent="0.15">
      <c r="A16" s="248"/>
      <c r="B16" s="244"/>
      <c r="C16" s="244"/>
      <c r="D16" s="244"/>
      <c r="E16" s="244"/>
      <c r="F16" s="244"/>
      <c r="G16" s="1122" t="s">
        <v>478</v>
      </c>
      <c r="H16" s="1123"/>
      <c r="I16" s="1123"/>
      <c r="J16" s="1124"/>
      <c r="K16" s="268">
        <v>-183835</v>
      </c>
      <c r="L16" s="268">
        <v>-43718</v>
      </c>
      <c r="M16" s="269">
        <v>-20971</v>
      </c>
      <c r="N16" s="270">
        <v>108.5</v>
      </c>
    </row>
    <row r="17" spans="1:16" x14ac:dyDescent="0.15">
      <c r="A17" s="248"/>
      <c r="B17" s="244"/>
      <c r="C17" s="244"/>
      <c r="D17" s="244"/>
      <c r="E17" s="244"/>
      <c r="F17" s="244"/>
      <c r="G17" s="1122" t="s">
        <v>169</v>
      </c>
      <c r="H17" s="1123"/>
      <c r="I17" s="1123"/>
      <c r="J17" s="1124"/>
      <c r="K17" s="268">
        <v>1065332</v>
      </c>
      <c r="L17" s="268">
        <v>253349</v>
      </c>
      <c r="M17" s="269">
        <v>231994</v>
      </c>
      <c r="N17" s="270">
        <v>9.1999999999999993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14" t="s">
        <v>483</v>
      </c>
      <c r="H21" s="1115"/>
      <c r="I21" s="1115"/>
      <c r="J21" s="1116"/>
      <c r="K21" s="280">
        <v>29.73</v>
      </c>
      <c r="L21" s="281">
        <v>21.1</v>
      </c>
      <c r="M21" s="282">
        <v>8.6300000000000008</v>
      </c>
      <c r="N21" s="249"/>
      <c r="O21" s="283"/>
      <c r="P21" s="279"/>
    </row>
    <row r="22" spans="1:16" s="284" customFormat="1" x14ac:dyDescent="0.15">
      <c r="A22" s="279"/>
      <c r="B22" s="249"/>
      <c r="C22" s="249"/>
      <c r="D22" s="249"/>
      <c r="E22" s="249"/>
      <c r="F22" s="249"/>
      <c r="G22" s="1114" t="s">
        <v>484</v>
      </c>
      <c r="H22" s="1115"/>
      <c r="I22" s="1115"/>
      <c r="J22" s="1116"/>
      <c r="K22" s="285">
        <v>92.2</v>
      </c>
      <c r="L22" s="286">
        <v>95</v>
      </c>
      <c r="M22" s="287">
        <v>-2.8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7" t="s">
        <v>465</v>
      </c>
      <c r="L30" s="254"/>
      <c r="M30" s="255" t="s">
        <v>466</v>
      </c>
      <c r="N30" s="256"/>
    </row>
    <row r="31" spans="1:16" x14ac:dyDescent="0.15">
      <c r="A31" s="248"/>
      <c r="B31" s="244"/>
      <c r="C31" s="244"/>
      <c r="D31" s="244"/>
      <c r="E31" s="244"/>
      <c r="F31" s="244"/>
      <c r="G31" s="257"/>
      <c r="H31" s="258"/>
      <c r="I31" s="258"/>
      <c r="J31" s="259"/>
      <c r="K31" s="1118"/>
      <c r="L31" s="260" t="s">
        <v>467</v>
      </c>
      <c r="M31" s="261" t="s">
        <v>468</v>
      </c>
      <c r="N31" s="262" t="s">
        <v>469</v>
      </c>
    </row>
    <row r="32" spans="1:16" ht="27" customHeight="1" x14ac:dyDescent="0.15">
      <c r="A32" s="248"/>
      <c r="B32" s="244"/>
      <c r="C32" s="244"/>
      <c r="D32" s="244"/>
      <c r="E32" s="244"/>
      <c r="F32" s="244"/>
      <c r="G32" s="1130" t="s">
        <v>487</v>
      </c>
      <c r="H32" s="1131"/>
      <c r="I32" s="1131"/>
      <c r="J32" s="1132"/>
      <c r="K32" s="294">
        <v>428867</v>
      </c>
      <c r="L32" s="294">
        <v>101990</v>
      </c>
      <c r="M32" s="295">
        <v>144190</v>
      </c>
      <c r="N32" s="296">
        <v>-29.3</v>
      </c>
    </row>
    <row r="33" spans="1:16" ht="13.5" customHeight="1" x14ac:dyDescent="0.15">
      <c r="A33" s="248"/>
      <c r="B33" s="244"/>
      <c r="C33" s="244"/>
      <c r="D33" s="244"/>
      <c r="E33" s="244"/>
      <c r="F33" s="244"/>
      <c r="G33" s="1130" t="s">
        <v>488</v>
      </c>
      <c r="H33" s="1131"/>
      <c r="I33" s="1131"/>
      <c r="J33" s="1132"/>
      <c r="K33" s="294" t="s">
        <v>474</v>
      </c>
      <c r="L33" s="294" t="s">
        <v>474</v>
      </c>
      <c r="M33" s="295" t="s">
        <v>474</v>
      </c>
      <c r="N33" s="296" t="s">
        <v>474</v>
      </c>
    </row>
    <row r="34" spans="1:16" ht="27" customHeight="1" x14ac:dyDescent="0.15">
      <c r="A34" s="248"/>
      <c r="B34" s="244"/>
      <c r="C34" s="244"/>
      <c r="D34" s="244"/>
      <c r="E34" s="244"/>
      <c r="F34" s="244"/>
      <c r="G34" s="1130" t="s">
        <v>489</v>
      </c>
      <c r="H34" s="1131"/>
      <c r="I34" s="1131"/>
      <c r="J34" s="1132"/>
      <c r="K34" s="294" t="s">
        <v>474</v>
      </c>
      <c r="L34" s="294" t="s">
        <v>474</v>
      </c>
      <c r="M34" s="295" t="s">
        <v>474</v>
      </c>
      <c r="N34" s="296" t="s">
        <v>474</v>
      </c>
    </row>
    <row r="35" spans="1:16" ht="27" customHeight="1" x14ac:dyDescent="0.15">
      <c r="A35" s="248"/>
      <c r="B35" s="244"/>
      <c r="C35" s="244"/>
      <c r="D35" s="244"/>
      <c r="E35" s="244"/>
      <c r="F35" s="244"/>
      <c r="G35" s="1130" t="s">
        <v>490</v>
      </c>
      <c r="H35" s="1131"/>
      <c r="I35" s="1131"/>
      <c r="J35" s="1132"/>
      <c r="K35" s="294">
        <v>115639</v>
      </c>
      <c r="L35" s="294">
        <v>27500</v>
      </c>
      <c r="M35" s="295">
        <v>29858</v>
      </c>
      <c r="N35" s="296">
        <v>-7.9</v>
      </c>
    </row>
    <row r="36" spans="1:16" ht="27" customHeight="1" x14ac:dyDescent="0.15">
      <c r="A36" s="248"/>
      <c r="B36" s="244"/>
      <c r="C36" s="244"/>
      <c r="D36" s="244"/>
      <c r="E36" s="244"/>
      <c r="F36" s="244"/>
      <c r="G36" s="1130" t="s">
        <v>491</v>
      </c>
      <c r="H36" s="1131"/>
      <c r="I36" s="1131"/>
      <c r="J36" s="1132"/>
      <c r="K36" s="294" t="s">
        <v>474</v>
      </c>
      <c r="L36" s="294" t="s">
        <v>474</v>
      </c>
      <c r="M36" s="295">
        <v>6079</v>
      </c>
      <c r="N36" s="296" t="s">
        <v>474</v>
      </c>
    </row>
    <row r="37" spans="1:16" ht="13.5" customHeight="1" x14ac:dyDescent="0.15">
      <c r="A37" s="248"/>
      <c r="B37" s="244"/>
      <c r="C37" s="244"/>
      <c r="D37" s="244"/>
      <c r="E37" s="244"/>
      <c r="F37" s="244"/>
      <c r="G37" s="1130" t="s">
        <v>492</v>
      </c>
      <c r="H37" s="1131"/>
      <c r="I37" s="1131"/>
      <c r="J37" s="1132"/>
      <c r="K37" s="294" t="s">
        <v>474</v>
      </c>
      <c r="L37" s="294" t="s">
        <v>474</v>
      </c>
      <c r="M37" s="295">
        <v>2554</v>
      </c>
      <c r="N37" s="296" t="s">
        <v>474</v>
      </c>
    </row>
    <row r="38" spans="1:16" ht="27" customHeight="1" x14ac:dyDescent="0.15">
      <c r="A38" s="248"/>
      <c r="B38" s="244"/>
      <c r="C38" s="244"/>
      <c r="D38" s="244"/>
      <c r="E38" s="244"/>
      <c r="F38" s="244"/>
      <c r="G38" s="1133" t="s">
        <v>493</v>
      </c>
      <c r="H38" s="1134"/>
      <c r="I38" s="1134"/>
      <c r="J38" s="1135"/>
      <c r="K38" s="297">
        <v>144</v>
      </c>
      <c r="L38" s="297">
        <v>34</v>
      </c>
      <c r="M38" s="298">
        <v>44</v>
      </c>
      <c r="N38" s="299">
        <v>-22.7</v>
      </c>
      <c r="O38" s="293"/>
    </row>
    <row r="39" spans="1:16" x14ac:dyDescent="0.15">
      <c r="A39" s="248"/>
      <c r="B39" s="244"/>
      <c r="C39" s="244"/>
      <c r="D39" s="244"/>
      <c r="E39" s="244"/>
      <c r="F39" s="244"/>
      <c r="G39" s="1133" t="s">
        <v>494</v>
      </c>
      <c r="H39" s="1134"/>
      <c r="I39" s="1134"/>
      <c r="J39" s="1135"/>
      <c r="K39" s="300">
        <v>-24450</v>
      </c>
      <c r="L39" s="300">
        <v>-5815</v>
      </c>
      <c r="M39" s="301">
        <v>-7957</v>
      </c>
      <c r="N39" s="302">
        <v>-26.9</v>
      </c>
      <c r="O39" s="293"/>
    </row>
    <row r="40" spans="1:16" ht="27" customHeight="1" x14ac:dyDescent="0.15">
      <c r="A40" s="248"/>
      <c r="B40" s="244"/>
      <c r="C40" s="244"/>
      <c r="D40" s="244"/>
      <c r="E40" s="244"/>
      <c r="F40" s="244"/>
      <c r="G40" s="1130" t="s">
        <v>495</v>
      </c>
      <c r="H40" s="1131"/>
      <c r="I40" s="1131"/>
      <c r="J40" s="1132"/>
      <c r="K40" s="300">
        <v>-383876</v>
      </c>
      <c r="L40" s="300">
        <v>-91290</v>
      </c>
      <c r="M40" s="301">
        <v>-129245</v>
      </c>
      <c r="N40" s="302">
        <v>-29.4</v>
      </c>
      <c r="O40" s="293"/>
    </row>
    <row r="41" spans="1:16" x14ac:dyDescent="0.15">
      <c r="A41" s="248"/>
      <c r="B41" s="244"/>
      <c r="C41" s="244"/>
      <c r="D41" s="244"/>
      <c r="E41" s="244"/>
      <c r="F41" s="244"/>
      <c r="G41" s="1136" t="s">
        <v>281</v>
      </c>
      <c r="H41" s="1137"/>
      <c r="I41" s="1137"/>
      <c r="J41" s="1138"/>
      <c r="K41" s="294">
        <v>136324</v>
      </c>
      <c r="L41" s="300">
        <v>32420</v>
      </c>
      <c r="M41" s="301">
        <v>45523</v>
      </c>
      <c r="N41" s="302">
        <v>-28.8</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25" t="s">
        <v>465</v>
      </c>
      <c r="J49" s="1127" t="s">
        <v>499</v>
      </c>
      <c r="K49" s="1128"/>
      <c r="L49" s="1128"/>
      <c r="M49" s="1128"/>
      <c r="N49" s="1129"/>
    </row>
    <row r="50" spans="1:14" x14ac:dyDescent="0.15">
      <c r="A50" s="248"/>
      <c r="B50" s="244"/>
      <c r="C50" s="244"/>
      <c r="D50" s="244"/>
      <c r="E50" s="244"/>
      <c r="F50" s="244"/>
      <c r="G50" s="312"/>
      <c r="H50" s="313"/>
      <c r="I50" s="1126"/>
      <c r="J50" s="314" t="s">
        <v>500</v>
      </c>
      <c r="K50" s="315" t="s">
        <v>501</v>
      </c>
      <c r="L50" s="316" t="s">
        <v>502</v>
      </c>
      <c r="M50" s="317" t="s">
        <v>503</v>
      </c>
      <c r="N50" s="318" t="s">
        <v>504</v>
      </c>
    </row>
    <row r="51" spans="1:14" x14ac:dyDescent="0.15">
      <c r="A51" s="248"/>
      <c r="B51" s="244"/>
      <c r="C51" s="244"/>
      <c r="D51" s="244"/>
      <c r="E51" s="244"/>
      <c r="F51" s="244"/>
      <c r="G51" s="310" t="s">
        <v>505</v>
      </c>
      <c r="H51" s="311"/>
      <c r="I51" s="319">
        <v>1324938</v>
      </c>
      <c r="J51" s="320">
        <v>337736</v>
      </c>
      <c r="K51" s="321">
        <v>8.9</v>
      </c>
      <c r="L51" s="322">
        <v>334234</v>
      </c>
      <c r="M51" s="323">
        <v>27.2</v>
      </c>
      <c r="N51" s="324">
        <v>-18.3</v>
      </c>
    </row>
    <row r="52" spans="1:14" x14ac:dyDescent="0.15">
      <c r="A52" s="248"/>
      <c r="B52" s="244"/>
      <c r="C52" s="244"/>
      <c r="D52" s="244"/>
      <c r="E52" s="244"/>
      <c r="F52" s="244"/>
      <c r="G52" s="325"/>
      <c r="H52" s="326" t="s">
        <v>506</v>
      </c>
      <c r="I52" s="327">
        <v>581128</v>
      </c>
      <c r="J52" s="328">
        <v>148134</v>
      </c>
      <c r="K52" s="329">
        <v>4.5999999999999996</v>
      </c>
      <c r="L52" s="330">
        <v>135366</v>
      </c>
      <c r="M52" s="331">
        <v>-8.1999999999999993</v>
      </c>
      <c r="N52" s="332">
        <v>12.8</v>
      </c>
    </row>
    <row r="53" spans="1:14" x14ac:dyDescent="0.15">
      <c r="A53" s="248"/>
      <c r="B53" s="244"/>
      <c r="C53" s="244"/>
      <c r="D53" s="244"/>
      <c r="E53" s="244"/>
      <c r="F53" s="244"/>
      <c r="G53" s="310" t="s">
        <v>507</v>
      </c>
      <c r="H53" s="311"/>
      <c r="I53" s="319">
        <v>2632771</v>
      </c>
      <c r="J53" s="320">
        <v>670941</v>
      </c>
      <c r="K53" s="321">
        <v>98.7</v>
      </c>
      <c r="L53" s="322">
        <v>216155</v>
      </c>
      <c r="M53" s="323">
        <v>-35.299999999999997</v>
      </c>
      <c r="N53" s="324">
        <v>134</v>
      </c>
    </row>
    <row r="54" spans="1:14" x14ac:dyDescent="0.15">
      <c r="A54" s="248"/>
      <c r="B54" s="244"/>
      <c r="C54" s="244"/>
      <c r="D54" s="244"/>
      <c r="E54" s="244"/>
      <c r="F54" s="244"/>
      <c r="G54" s="325"/>
      <c r="H54" s="326" t="s">
        <v>506</v>
      </c>
      <c r="I54" s="327">
        <v>441707</v>
      </c>
      <c r="J54" s="328">
        <v>112565</v>
      </c>
      <c r="K54" s="329">
        <v>-24</v>
      </c>
      <c r="L54" s="330">
        <v>108827</v>
      </c>
      <c r="M54" s="331">
        <v>-19.600000000000001</v>
      </c>
      <c r="N54" s="332">
        <v>-4.4000000000000004</v>
      </c>
    </row>
    <row r="55" spans="1:14" x14ac:dyDescent="0.15">
      <c r="A55" s="248"/>
      <c r="B55" s="244"/>
      <c r="C55" s="244"/>
      <c r="D55" s="244"/>
      <c r="E55" s="244"/>
      <c r="F55" s="244"/>
      <c r="G55" s="310" t="s">
        <v>508</v>
      </c>
      <c r="H55" s="311"/>
      <c r="I55" s="319">
        <v>2184531</v>
      </c>
      <c r="J55" s="320">
        <v>549844</v>
      </c>
      <c r="K55" s="321">
        <v>-18</v>
      </c>
      <c r="L55" s="322">
        <v>228305</v>
      </c>
      <c r="M55" s="323">
        <v>5.6</v>
      </c>
      <c r="N55" s="324">
        <v>-23.6</v>
      </c>
    </row>
    <row r="56" spans="1:14" x14ac:dyDescent="0.15">
      <c r="A56" s="248"/>
      <c r="B56" s="244"/>
      <c r="C56" s="244"/>
      <c r="D56" s="244"/>
      <c r="E56" s="244"/>
      <c r="F56" s="244"/>
      <c r="G56" s="325"/>
      <c r="H56" s="326" t="s">
        <v>506</v>
      </c>
      <c r="I56" s="327">
        <v>438670</v>
      </c>
      <c r="J56" s="328">
        <v>110413</v>
      </c>
      <c r="K56" s="329">
        <v>-1.9</v>
      </c>
      <c r="L56" s="330">
        <v>86611</v>
      </c>
      <c r="M56" s="331">
        <v>-20.399999999999999</v>
      </c>
      <c r="N56" s="332">
        <v>18.5</v>
      </c>
    </row>
    <row r="57" spans="1:14" x14ac:dyDescent="0.15">
      <c r="A57" s="248"/>
      <c r="B57" s="244"/>
      <c r="C57" s="244"/>
      <c r="D57" s="244"/>
      <c r="E57" s="244"/>
      <c r="F57" s="244"/>
      <c r="G57" s="310" t="s">
        <v>509</v>
      </c>
      <c r="H57" s="311"/>
      <c r="I57" s="319">
        <v>4783996</v>
      </c>
      <c r="J57" s="320">
        <v>1165975</v>
      </c>
      <c r="K57" s="321">
        <v>112.1</v>
      </c>
      <c r="L57" s="322">
        <v>316331</v>
      </c>
      <c r="M57" s="323">
        <v>38.6</v>
      </c>
      <c r="N57" s="324">
        <v>73.5</v>
      </c>
    </row>
    <row r="58" spans="1:14" x14ac:dyDescent="0.15">
      <c r="A58" s="248"/>
      <c r="B58" s="244"/>
      <c r="C58" s="244"/>
      <c r="D58" s="244"/>
      <c r="E58" s="244"/>
      <c r="F58" s="244"/>
      <c r="G58" s="325"/>
      <c r="H58" s="326" t="s">
        <v>506</v>
      </c>
      <c r="I58" s="327">
        <v>281874</v>
      </c>
      <c r="J58" s="328">
        <v>68699</v>
      </c>
      <c r="K58" s="329">
        <v>-37.799999999999997</v>
      </c>
      <c r="L58" s="330">
        <v>106387</v>
      </c>
      <c r="M58" s="331">
        <v>22.8</v>
      </c>
      <c r="N58" s="332">
        <v>-60.6</v>
      </c>
    </row>
    <row r="59" spans="1:14" x14ac:dyDescent="0.15">
      <c r="A59" s="248"/>
      <c r="B59" s="244"/>
      <c r="C59" s="244"/>
      <c r="D59" s="244"/>
      <c r="E59" s="244"/>
      <c r="F59" s="244"/>
      <c r="G59" s="310" t="s">
        <v>510</v>
      </c>
      <c r="H59" s="311"/>
      <c r="I59" s="319">
        <v>4162626</v>
      </c>
      <c r="J59" s="320">
        <v>989923</v>
      </c>
      <c r="K59" s="321">
        <v>-15.1</v>
      </c>
      <c r="L59" s="322">
        <v>333013</v>
      </c>
      <c r="M59" s="323">
        <v>5.3</v>
      </c>
      <c r="N59" s="324">
        <v>-20.399999999999999</v>
      </c>
    </row>
    <row r="60" spans="1:14" x14ac:dyDescent="0.15">
      <c r="A60" s="248"/>
      <c r="B60" s="244"/>
      <c r="C60" s="244"/>
      <c r="D60" s="244"/>
      <c r="E60" s="244"/>
      <c r="F60" s="244"/>
      <c r="G60" s="325"/>
      <c r="H60" s="326" t="s">
        <v>506</v>
      </c>
      <c r="I60" s="333">
        <v>474330</v>
      </c>
      <c r="J60" s="328">
        <v>112801</v>
      </c>
      <c r="K60" s="329">
        <v>64.2</v>
      </c>
      <c r="L60" s="330">
        <v>126732</v>
      </c>
      <c r="M60" s="331">
        <v>19.100000000000001</v>
      </c>
      <c r="N60" s="332">
        <v>45.1</v>
      </c>
    </row>
    <row r="61" spans="1:14" x14ac:dyDescent="0.15">
      <c r="A61" s="248"/>
      <c r="B61" s="244"/>
      <c r="C61" s="244"/>
      <c r="D61" s="244"/>
      <c r="E61" s="244"/>
      <c r="F61" s="244"/>
      <c r="G61" s="310" t="s">
        <v>511</v>
      </c>
      <c r="H61" s="334"/>
      <c r="I61" s="335">
        <v>3017772</v>
      </c>
      <c r="J61" s="336">
        <v>742884</v>
      </c>
      <c r="K61" s="337">
        <v>37.299999999999997</v>
      </c>
      <c r="L61" s="338">
        <v>285608</v>
      </c>
      <c r="M61" s="339">
        <v>8.3000000000000007</v>
      </c>
      <c r="N61" s="324">
        <v>29</v>
      </c>
    </row>
    <row r="62" spans="1:14" x14ac:dyDescent="0.15">
      <c r="A62" s="248"/>
      <c r="B62" s="244"/>
      <c r="C62" s="244"/>
      <c r="D62" s="244"/>
      <c r="E62" s="244"/>
      <c r="F62" s="244"/>
      <c r="G62" s="325"/>
      <c r="H62" s="326" t="s">
        <v>506</v>
      </c>
      <c r="I62" s="327">
        <v>443542</v>
      </c>
      <c r="J62" s="328">
        <v>110522</v>
      </c>
      <c r="K62" s="329">
        <v>1</v>
      </c>
      <c r="L62" s="330">
        <v>112785</v>
      </c>
      <c r="M62" s="331">
        <v>-1.3</v>
      </c>
      <c r="N62" s="332">
        <v>2.2999999999999998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28.75</v>
      </c>
      <c r="G47" s="12">
        <v>31.85</v>
      </c>
      <c r="H47" s="12">
        <v>32.049999999999997</v>
      </c>
      <c r="I47" s="12">
        <v>34.78</v>
      </c>
      <c r="J47" s="13">
        <v>39.9</v>
      </c>
    </row>
    <row r="48" spans="2:10" ht="57.75" customHeight="1" x14ac:dyDescent="0.15">
      <c r="B48" s="14"/>
      <c r="C48" s="1141" t="s">
        <v>4</v>
      </c>
      <c r="D48" s="1141"/>
      <c r="E48" s="1142"/>
      <c r="F48" s="15">
        <v>9.66</v>
      </c>
      <c r="G48" s="16">
        <v>9.7899999999999991</v>
      </c>
      <c r="H48" s="16">
        <v>11.45</v>
      </c>
      <c r="I48" s="16">
        <v>13.39</v>
      </c>
      <c r="J48" s="17">
        <v>10.31</v>
      </c>
    </row>
    <row r="49" spans="2:10" ht="57.75" customHeight="1" thickBot="1" x14ac:dyDescent="0.2">
      <c r="B49" s="18"/>
      <c r="C49" s="1143" t="s">
        <v>5</v>
      </c>
      <c r="D49" s="1143"/>
      <c r="E49" s="1144"/>
      <c r="F49" s="19">
        <v>3.46</v>
      </c>
      <c r="G49" s="20">
        <v>3.93</v>
      </c>
      <c r="H49" s="20">
        <v>3.48</v>
      </c>
      <c r="I49" s="20">
        <v>4.01</v>
      </c>
      <c r="J49" s="21">
        <v>1.68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518</v>
      </c>
      <c r="D34" s="1151"/>
      <c r="E34" s="1152"/>
      <c r="F34" s="32">
        <v>9.65</v>
      </c>
      <c r="G34" s="33">
        <v>9.7899999999999991</v>
      </c>
      <c r="H34" s="33">
        <v>11.44</v>
      </c>
      <c r="I34" s="33">
        <v>13.38</v>
      </c>
      <c r="J34" s="34">
        <v>10.31</v>
      </c>
      <c r="K34" s="22"/>
      <c r="L34" s="22"/>
      <c r="M34" s="22"/>
      <c r="N34" s="22"/>
      <c r="O34" s="22"/>
      <c r="P34" s="22"/>
    </row>
    <row r="35" spans="1:16" ht="39" customHeight="1" x14ac:dyDescent="0.15">
      <c r="A35" s="22"/>
      <c r="B35" s="35"/>
      <c r="C35" s="1145" t="s">
        <v>519</v>
      </c>
      <c r="D35" s="1146"/>
      <c r="E35" s="1147"/>
      <c r="F35" s="36">
        <v>1.32</v>
      </c>
      <c r="G35" s="37">
        <v>1.74</v>
      </c>
      <c r="H35" s="37">
        <v>0.59</v>
      </c>
      <c r="I35" s="37">
        <v>1.1599999999999999</v>
      </c>
      <c r="J35" s="38">
        <v>6.14</v>
      </c>
      <c r="K35" s="22"/>
      <c r="L35" s="22"/>
      <c r="M35" s="22"/>
      <c r="N35" s="22"/>
      <c r="O35" s="22"/>
      <c r="P35" s="22"/>
    </row>
    <row r="36" spans="1:16" ht="39" customHeight="1" x14ac:dyDescent="0.15">
      <c r="A36" s="22"/>
      <c r="B36" s="35"/>
      <c r="C36" s="1145" t="s">
        <v>520</v>
      </c>
      <c r="D36" s="1146"/>
      <c r="E36" s="1147"/>
      <c r="F36" s="36">
        <v>0.16</v>
      </c>
      <c r="G36" s="37">
        <v>0.36</v>
      </c>
      <c r="H36" s="37">
        <v>0.19</v>
      </c>
      <c r="I36" s="37">
        <v>0.98</v>
      </c>
      <c r="J36" s="38">
        <v>1.65</v>
      </c>
      <c r="K36" s="22"/>
      <c r="L36" s="22"/>
      <c r="M36" s="22"/>
      <c r="N36" s="22"/>
      <c r="O36" s="22"/>
      <c r="P36" s="22"/>
    </row>
    <row r="37" spans="1:16" ht="39" customHeight="1" x14ac:dyDescent="0.15">
      <c r="A37" s="22"/>
      <c r="B37" s="35"/>
      <c r="C37" s="1145" t="s">
        <v>521</v>
      </c>
      <c r="D37" s="1146"/>
      <c r="E37" s="1147"/>
      <c r="F37" s="36">
        <v>0.28000000000000003</v>
      </c>
      <c r="G37" s="37">
        <v>0.42</v>
      </c>
      <c r="H37" s="37">
        <v>0.3</v>
      </c>
      <c r="I37" s="37">
        <v>0.71</v>
      </c>
      <c r="J37" s="38">
        <v>0.24</v>
      </c>
      <c r="K37" s="22"/>
      <c r="L37" s="22"/>
      <c r="M37" s="22"/>
      <c r="N37" s="22"/>
      <c r="O37" s="22"/>
      <c r="P37" s="22"/>
    </row>
    <row r="38" spans="1:16" ht="39" customHeight="1" x14ac:dyDescent="0.15">
      <c r="A38" s="22"/>
      <c r="B38" s="35"/>
      <c r="C38" s="1145" t="s">
        <v>522</v>
      </c>
      <c r="D38" s="1146"/>
      <c r="E38" s="1147"/>
      <c r="F38" s="36">
        <v>0.15</v>
      </c>
      <c r="G38" s="37">
        <v>0.19</v>
      </c>
      <c r="H38" s="37">
        <v>0.25</v>
      </c>
      <c r="I38" s="37">
        <v>0.13</v>
      </c>
      <c r="J38" s="38">
        <v>0.21</v>
      </c>
      <c r="K38" s="22"/>
      <c r="L38" s="22"/>
      <c r="M38" s="22"/>
      <c r="N38" s="22"/>
      <c r="O38" s="22"/>
      <c r="P38" s="22"/>
    </row>
    <row r="39" spans="1:16" ht="39" customHeight="1" x14ac:dyDescent="0.15">
      <c r="A39" s="22"/>
      <c r="B39" s="35"/>
      <c r="C39" s="1145" t="s">
        <v>523</v>
      </c>
      <c r="D39" s="1146"/>
      <c r="E39" s="1147"/>
      <c r="F39" s="36">
        <v>0.13</v>
      </c>
      <c r="G39" s="37">
        <v>0.06</v>
      </c>
      <c r="H39" s="37">
        <v>0.06</v>
      </c>
      <c r="I39" s="37">
        <v>0.02</v>
      </c>
      <c r="J39" s="38">
        <v>0.21</v>
      </c>
      <c r="K39" s="22"/>
      <c r="L39" s="22"/>
      <c r="M39" s="22"/>
      <c r="N39" s="22"/>
      <c r="O39" s="22"/>
      <c r="P39" s="22"/>
    </row>
    <row r="40" spans="1:16" ht="39" customHeight="1" x14ac:dyDescent="0.15">
      <c r="A40" s="22"/>
      <c r="B40" s="35"/>
      <c r="C40" s="1145" t="s">
        <v>524</v>
      </c>
      <c r="D40" s="1146"/>
      <c r="E40" s="1147"/>
      <c r="F40" s="36">
        <v>0.01</v>
      </c>
      <c r="G40" s="37">
        <v>0.03</v>
      </c>
      <c r="H40" s="37">
        <v>0.01</v>
      </c>
      <c r="I40" s="37">
        <v>0.04</v>
      </c>
      <c r="J40" s="38">
        <v>0.02</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525</v>
      </c>
      <c r="D42" s="1146"/>
      <c r="E42" s="1147"/>
      <c r="F42" s="36" t="s">
        <v>474</v>
      </c>
      <c r="G42" s="37" t="s">
        <v>474</v>
      </c>
      <c r="H42" s="37" t="s">
        <v>474</v>
      </c>
      <c r="I42" s="37" t="s">
        <v>474</v>
      </c>
      <c r="J42" s="38" t="s">
        <v>474</v>
      </c>
      <c r="K42" s="22"/>
      <c r="L42" s="22"/>
      <c r="M42" s="22"/>
      <c r="N42" s="22"/>
      <c r="O42" s="22"/>
      <c r="P42" s="22"/>
    </row>
    <row r="43" spans="1:16" ht="39" customHeight="1" thickBot="1" x14ac:dyDescent="0.2">
      <c r="A43" s="22"/>
      <c r="B43" s="40"/>
      <c r="C43" s="1148" t="s">
        <v>526</v>
      </c>
      <c r="D43" s="1149"/>
      <c r="E43" s="1150"/>
      <c r="F43" s="41">
        <v>0</v>
      </c>
      <c r="G43" s="42" t="s">
        <v>474</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463</v>
      </c>
      <c r="L45" s="60">
        <v>461</v>
      </c>
      <c r="M45" s="60">
        <v>435</v>
      </c>
      <c r="N45" s="60">
        <v>415</v>
      </c>
      <c r="O45" s="61">
        <v>429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x14ac:dyDescent="0.15">
      <c r="A48" s="48"/>
      <c r="B48" s="1163"/>
      <c r="C48" s="1164"/>
      <c r="D48" s="62"/>
      <c r="E48" s="1155" t="s">
        <v>15</v>
      </c>
      <c r="F48" s="1155"/>
      <c r="G48" s="1155"/>
      <c r="H48" s="1155"/>
      <c r="I48" s="1155"/>
      <c r="J48" s="1156"/>
      <c r="K48" s="63">
        <v>132</v>
      </c>
      <c r="L48" s="64">
        <v>109</v>
      </c>
      <c r="M48" s="64">
        <v>137</v>
      </c>
      <c r="N48" s="64">
        <v>110</v>
      </c>
      <c r="O48" s="65">
        <v>116</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474</v>
      </c>
      <c r="L49" s="64" t="s">
        <v>474</v>
      </c>
      <c r="M49" s="64" t="s">
        <v>474</v>
      </c>
      <c r="N49" s="64" t="s">
        <v>474</v>
      </c>
      <c r="O49" s="65" t="s">
        <v>474</v>
      </c>
      <c r="P49" s="48"/>
      <c r="Q49" s="48"/>
      <c r="R49" s="48"/>
      <c r="S49" s="48"/>
      <c r="T49" s="48"/>
      <c r="U49" s="48"/>
    </row>
    <row r="50" spans="1:21" ht="30.75" customHeight="1" x14ac:dyDescent="0.15">
      <c r="A50" s="48"/>
      <c r="B50" s="1163"/>
      <c r="C50" s="1164"/>
      <c r="D50" s="62"/>
      <c r="E50" s="1155" t="s">
        <v>17</v>
      </c>
      <c r="F50" s="1155"/>
      <c r="G50" s="1155"/>
      <c r="H50" s="1155"/>
      <c r="I50" s="1155"/>
      <c r="J50" s="1156"/>
      <c r="K50" s="63">
        <v>30</v>
      </c>
      <c r="L50" s="64">
        <v>86</v>
      </c>
      <c r="M50" s="64" t="s">
        <v>474</v>
      </c>
      <c r="N50" s="64" t="s">
        <v>474</v>
      </c>
      <c r="O50" s="65" t="s">
        <v>474</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474</v>
      </c>
      <c r="L51" s="64" t="s">
        <v>474</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404</v>
      </c>
      <c r="L52" s="64">
        <v>409</v>
      </c>
      <c r="M52" s="64">
        <v>402</v>
      </c>
      <c r="N52" s="64">
        <v>388</v>
      </c>
      <c r="O52" s="65">
        <v>408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221</v>
      </c>
      <c r="L53" s="69">
        <v>247</v>
      </c>
      <c r="M53" s="69">
        <v>170</v>
      </c>
      <c r="N53" s="69">
        <v>137</v>
      </c>
      <c r="O53" s="70">
        <v>137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2016-04-28T08:11:10Z</cp:lastPrinted>
  <dcterms:created xsi:type="dcterms:W3CDTF">2016-02-15T02:33:03Z</dcterms:created>
  <dcterms:modified xsi:type="dcterms:W3CDTF">2016-05-02T04:34:21Z</dcterms:modified>
  <cp:category/>
</cp:coreProperties>
</file>