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U36" i="9"/>
  <c r="C36" i="9"/>
  <c r="CO35" i="9"/>
  <c r="AM35" i="9"/>
  <c r="C35" i="9"/>
  <c r="CO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BW34" i="9"/>
  <c r="BW35" i="9" s="1"/>
  <c r="BW36" i="9" s="1"/>
  <c r="BW37" i="9" s="1"/>
  <c r="BW38" i="9" s="1"/>
  <c r="BW39" i="9" s="1"/>
  <c r="BW40" i="9" s="1"/>
  <c r="BW41" i="9" s="1"/>
  <c r="BW42" i="9" s="1"/>
  <c r="BW43" i="9" s="1"/>
</calcChain>
</file>

<file path=xl/sharedStrings.xml><?xml version="1.0" encoding="utf-8"?>
<sst xmlns="http://schemas.openxmlformats.org/spreadsheetml/2006/main" count="1048" uniqueCount="539">
  <si>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</si>
  <si>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</si>
  <si>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</si>
  <si>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</si>
  <si>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</si>
  <si>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</si>
  <si>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</si>
  <si>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</si>
  <si>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</si>
  <si>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</si>
  <si>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</si>
  <si>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</si>
  <si>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</si>
  <si>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</si>
  <si>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</si>
  <si>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</si>
  <si>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</si>
  <si>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</si>
  <si>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</si>
  <si>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</si>
  <si>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</si>
  <si>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</si>
  <si>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</si>
  <si>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</si>
  <si>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</si>
  <si>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</si>
  <si>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</si>
  <si>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</si>
  <si>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</si>
  <si>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</si>
  <si>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</si>
  <si>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</si>
  <si>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</si>
  <si>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</si>
  <si>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</si>
  <si>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</si>
  <si>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</si>
  <si>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</si>
  <si>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</si>
  <si>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</si>
  <si>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</si>
  <si>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</si>
  <si>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</si>
  <si>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</si>
  <si>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</si>
  <si>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</si>
  <si>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</si>
  <si>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</si>
  <si>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</si>
  <si>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</si>
  <si>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</si>
  <si>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</si>
  <si>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</si>
  <si>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</si>
  <si>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</si>
  <si>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</si>
  <si>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</si>
  <si>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</si>
  <si>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</si>
  <si>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</si>
  <si>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</si>
  <si>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</si>
  <si>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</si>
  <si>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</si>
  <si>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</si>
  <si>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</si>
  <si>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</si>
  <si>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</si>
  <si>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</si>
  <si>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</si>
  <si>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</si>
  <si>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</si>
  <si>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</si>
  <si>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</si>
  <si>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</si>
  <si>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</si>
  <si>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</si>
  <si>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</si>
  <si>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</si>
  <si>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</si>
  <si>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</si>
  <si>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</si>
  <si>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</si>
  <si>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</si>
  <si>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</si>
  <si>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</si>
  <si>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</si>
  <si>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</si>
  <si>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</si>
  <si>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</si>
  <si>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</si>
  <si>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</si>
  <si>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</si>
  <si>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</si>
  <si>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</si>
  <si>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</si>
  <si>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</si>
  <si>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</si>
  <si>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</si>
  <si>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</si>
  <si>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</si>
  <si>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</si>
  <si>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</si>
  <si>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</si>
  <si>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</si>
  <si>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</si>
  <si>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</si>
  <si>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</si>
  <si>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</si>
  <si>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</si>
  <si>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</si>
  <si>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</si>
  <si>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</si>
  <si>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</si>
  <si>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</si>
  <si>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</si>
  <si>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</si>
  <si>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</si>
  <si>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</si>
  <si>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</si>
  <si>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</si>
  <si>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</si>
  <si>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</si>
  <si>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</si>
  <si>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</si>
  <si>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</si>
  <si>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</si>
  <si>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</si>
  <si>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</si>
  <si>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</si>
  <si>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</si>
  <si>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</si>
  <si>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</si>
  <si>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</si>
  <si>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</si>
  <si>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</si>
  <si>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</si>
  <si>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</si>
  <si>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</si>
  <si>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</si>
  <si>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</si>
  <si>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</si>
  <si>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</si>
  <si>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</si>
  <si>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</si>
  <si>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</si>
  <si>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</si>
  <si>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</si>
  <si>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</si>
  <si>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</si>
  <si>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</si>
  <si>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</si>
  <si>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</si>
  <si>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</si>
  <si>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</si>
  <si>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</si>
  <si>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</si>
  <si>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</si>
  <si>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</si>
  <si>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</si>
  <si>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</si>
  <si>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</si>
  <si>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</si>
  <si>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</si>
  <si>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</si>
  <si>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</si>
  <si>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</si>
  <si>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</si>
  <si>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</si>
  <si>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</si>
  <si>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</si>
  <si>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</si>
  <si>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</si>
  <si>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</si>
  <si>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</si>
  <si>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</si>
  <si>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</si>
  <si>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</si>
  <si>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</si>
  <si>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</si>
  <si>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</si>
  <si>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</si>
  <si>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</si>
  <si>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</si>
  <si>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</si>
  <si>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</si>
  <si>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</si>
  <si>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</si>
  <si>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</si>
  <si>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</si>
  <si>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</si>
  <si>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</si>
  <si>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</si>
  <si>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</si>
  <si>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沖縄県座間味村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</si>
  <si>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</si>
  <si>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</si>
  <si>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</si>
  <si>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</si>
  <si>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</si>
  <si>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</si>
  <si>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</si>
  <si>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</si>
  <si>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</si>
  <si>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</si>
  <si>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</si>
  <si>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</si>
  <si>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</si>
  <si>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</si>
  <si>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</si>
  <si>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</si>
  <si>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</si>
  <si>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</si>
  <si>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</si>
  <si>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</si>
  <si>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</si>
  <si>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</si>
  <si>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</si>
  <si>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</si>
  <si>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</si>
  <si>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</si>
  <si>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</si>
  <si>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</si>
  <si>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</si>
  <si>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</si>
  <si>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</si>
  <si>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</si>
  <si>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</si>
  <si>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</si>
  <si>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</si>
  <si>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</si>
  <si>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</si>
  <si>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</si>
  <si>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</si>
  <si>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</si>
  <si>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</si>
  <si>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</si>
  <si>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</si>
  <si>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</si>
  <si>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</si>
  <si>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</si>
  <si>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</si>
  <si>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</si>
  <si>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</si>
  <si>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</si>
  <si>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</si>
  <si>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</si>
  <si>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</si>
  <si>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</si>
  <si>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</si>
  <si>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</si>
  <si>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</si>
  <si>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</si>
  <si>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</si>
  <si>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</si>
  <si>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</si>
  <si>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</si>
  <si>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</si>
  <si>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</si>
  <si>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</si>
  <si>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</si>
  <si>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</si>
  <si>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</si>
  <si>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</si>
  <si>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</si>
  <si>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</si>
  <si>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</si>
  <si>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</si>
  <si>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</si>
  <si>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</si>
  <si>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</si>
  <si>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</si>
  <si>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</si>
  <si>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</si>
  <si>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</si>
  <si>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</si>
  <si>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</si>
  <si>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</si>
  <si>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</si>
  <si>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</si>
  <si>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</si>
  <si>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</si>
  <si>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</si>
  <si>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</si>
  <si>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</si>
  <si>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</si>
  <si>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</si>
  <si>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</si>
  <si>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</si>
  <si>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</si>
  <si>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</si>
  <si>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</si>
  <si>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</si>
  <si>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</si>
  <si>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</si>
  <si>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</si>
  <si>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</si>
  <si>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</si>
  <si>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</si>
  <si>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</si>
  <si>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</si>
  <si>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</si>
  <si>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</si>
  <si>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</si>
  <si>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</si>
  <si>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</si>
  <si>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</si>
  <si>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</si>
  <si>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</si>
  <si>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</si>
  <si>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</si>
  <si>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</si>
  <si>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</si>
  <si>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</si>
  <si>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</si>
  <si>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</si>
  <si>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</si>
  <si>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</si>
  <si>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</si>
  <si>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</si>
  <si>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</si>
  <si>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</si>
  <si>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</si>
  <si>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</si>
  <si>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</si>
  <si>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</si>
  <si>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</si>
  <si>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</si>
  <si>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</si>
  <si>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</si>
  <si>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</si>
  <si>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</si>
  <si>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</si>
  <si>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</si>
  <si>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</si>
  <si>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</si>
  <si>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</si>
  <si>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</si>
  <si>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</si>
  <si>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</si>
  <si>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</si>
  <si>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</si>
  <si>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</si>
  <si>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沖縄県座間味村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</si>
  <si>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</si>
  <si>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</si>
  <si>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</si>
  <si>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</si>
  <si>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</si>
  <si>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</si>
  <si>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</si>
  <si>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</si>
  <si>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</si>
  <si>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</si>
  <si>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</si>
  <si>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</si>
  <si>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</si>
  <si>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</si>
  <si>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</si>
  <si>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</si>
  <si>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</si>
  <si>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</si>
  <si>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</si>
  <si>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</si>
  <si>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</si>
  <si>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</si>
  <si>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</si>
  <si>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</si>
  <si>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</si>
  <si>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</si>
  <si>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</si>
  <si>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</si>
  <si>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</si>
  <si>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</si>
  <si>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</si>
  <si>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</si>
  <si>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</si>
  <si>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</si>
  <si>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</si>
  <si>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</si>
  <si>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</si>
  <si>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</si>
  <si>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</si>
  <si>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</si>
  <si>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</si>
  <si>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</si>
  <si>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</si>
  <si>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</si>
  <si>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</si>
  <si>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</si>
  <si>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</si>
  <si>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</si>
  <si>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</si>
  <si>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</si>
  <si>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</si>
  <si>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</si>
  <si>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</si>
  <si>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</si>
  <si>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</si>
  <si>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</si>
  <si>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</si>
  <si>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</si>
  <si>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</si>
  <si>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</si>
  <si>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</si>
  <si>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</si>
  <si>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</si>
  <si>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</si>
  <si>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</si>
  <si>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</si>
  <si>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</si>
  <si>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</si>
  <si>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</si>
  <si>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</si>
  <si>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</si>
  <si>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</si>
  <si>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</si>
  <si>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</si>
  <si>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</si>
  <si>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</si>
  <si>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</si>
  <si>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</si>
  <si>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</si>
  <si>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</si>
  <si>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</si>
  <si>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</si>
  <si>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</si>
  <si>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</si>
  <si>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</si>
  <si>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</si>
  <si>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</si>
  <si>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</si>
  <si>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</si>
  <si>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</si>
  <si>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</si>
  <si>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</si>
  <si>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</si>
  <si>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</si>
  <si>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</si>
  <si>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</si>
  <si>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</si>
  <si>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</si>
  <si>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</si>
  <si>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</si>
  <si>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</si>
  <si>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</si>
  <si>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</si>
  <si>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</si>
  <si>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</si>
  <si>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</si>
  <si>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</si>
  <si>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</si>
  <si>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</si>
  <si>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</si>
  <si>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</si>
  <si>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</si>
  <si>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</si>
  <si>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</si>
  <si>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</si>
  <si>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</si>
  <si>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</si>
  <si>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</si>
  <si>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</si>
  <si>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</si>
  <si>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</si>
  <si>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</si>
  <si>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</si>
  <si>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</si>
  <si>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</si>
  <si>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</si>
  <si>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</si>
  <si>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</si>
  <si>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</si>
  <si>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</si>
  <si>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</si>
  <si>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</si>
  <si>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</si>
  <si>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</si>
  <si>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</si>
  <si>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</si>
  <si>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</si>
  <si>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</si>
  <si>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</si>
  <si>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</si>
  <si>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</si>
  <si>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</si>
  <si>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</si>
  <si>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</si>
  <si>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</si>
  <si>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</si>
  <si>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</si>
  <si>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</si>
  <si>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</si>
  <si>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</si>
  <si>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</si>
  <si>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</si>
  <si>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</si>
  <si>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</si>
  <si>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</si>
  <si>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</si>
  <si>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</si>
  <si>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</si>
  <si>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</si>
  <si>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</si>
  <si>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</si>
  <si>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</si>
  <si>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</si>
  <si>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</si>
  <si>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</si>
  <si>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</si>
  <si>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</si>
  <si>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</si>
  <si>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</si>
  <si>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</si>
  <si>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</si>
  <si>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</si>
  <si>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</si>
  <si>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10.57</t>
  </si>
  <si>
    <t>航路事業特別会計</t>
  </si>
  <si>
    <t>▲ 5.32</t>
  </si>
  <si>
    <t>一般会計</t>
  </si>
  <si>
    <t>国民健康保険事業特別会計</t>
  </si>
  <si>
    <t>後期高齢者医療特別会計</t>
  </si>
  <si>
    <t>簡易水道事業特別会計</t>
  </si>
  <si>
    <t>下水道事業特別会計</t>
  </si>
  <si>
    <t>漁業集落排水事業特別会計</t>
  </si>
  <si>
    <t>農業集落排水事業特別会計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</si>
  <si>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</si>
  <si>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</si>
  <si>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</si>
  <si>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</si>
  <si>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t>
    <rPh sb="0" eb="2">
      <t>ナンブ</t>
    </rPh>
    <rPh sb="2" eb="4">
      <t>コウイキ</t>
    </rPh>
    <rPh sb="4" eb="6">
      <t>ギョウセイ</t>
    </rPh>
    <rPh sb="6" eb="8">
      <t>クミアイ</t>
    </rPh>
    <rPh sb="9" eb="11">
      <t>イッパン</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</si>
  <si>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</si>
  <si>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</si>
  <si>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</si>
  <si>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沖縄県介護保険広域連合（一般）</t>
    <rPh sb="0" eb="3">
      <t>オキナワケン</t>
    </rPh>
    <rPh sb="3" eb="5">
      <t>カイゴ</t>
    </rPh>
    <rPh sb="5" eb="7">
      <t>ホケン</t>
    </rPh>
    <rPh sb="7" eb="9">
      <t>コウイキ</t>
    </rPh>
    <rPh sb="9" eb="11">
      <t>レンゴウ</t>
    </rPh>
    <rPh sb="12" eb="14">
      <t>イッパン</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</si>
  <si>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</si>
  <si>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
  </si>
  <si>
    <t>沖縄県後期高齢者医療広域連合会（特別会計）</t>
    <rPh sb="0" eb="3">
      <t>オキナワケン</t>
    </rPh>
    <rPh sb="3" eb="5">
      <t>コウキ</t>
    </rPh>
    <rPh sb="5" eb="8">
      <t>コウレイシャ</t>
    </rPh>
    <rPh sb="8" eb="10">
      <t>イリョウ</t>
    </rPh>
    <rPh sb="10" eb="12">
      <t>コウイキ</t>
    </rPh>
    <rPh sb="12" eb="14">
      <t>レンゴウ</t>
    </rPh>
    <rPh sb="14" eb="15">
      <t>カイ</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</si>
</sst>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135117</c:v>
                </c:pt>
                <c:pt idx="1">
                  <c:v>133078</c:v>
                </c:pt>
                <c:pt idx="2">
                  <c:v>236948</c:v>
                </c:pt>
                <c:pt idx="3">
                  <c:v>447524</c:v>
                </c:pt>
                <c:pt idx="4">
                  <c:v>855993</c:v>
                </c:pt>
              </c:numCache>
            </c:numRef>
          </c:val>
          <c:smooth val="0"/>
        </c:ser>
        <c:dLbls>
          <c:showLegendKey val="0"/>
          <c:showVal val="0"/>
          <c:showCatName val="0"/>
          <c:showSerName val="0"/>
          <c:showPercent val="0"/>
          <c:showBubbleSize val="0"/>
        </c:dLbls>
        <c:marker val="1"/>
        <c:smooth val="0"/>
        <c:axId val="106749312"/>
        <c:axId val="107038208"/>
      </c:lineChart>
      <c:catAx>
        <c:axId val="106749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38208"/>
        <c:crosses val="autoZero"/>
        <c:auto val="1"/>
        <c:lblAlgn val="ctr"/>
        <c:lblOffset val="100"/>
        <c:tickLblSkip val="1"/>
        <c:tickMarkSkip val="1"/>
        <c:noMultiLvlLbl val="0"/>
      </c:catAx>
      <c:valAx>
        <c:axId val="10703820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4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20.5</c:v>
                </c:pt>
                <c:pt idx="1">
                  <c:v>12.75</c:v>
                </c:pt>
                <c:pt idx="2">
                  <c:v>13.77</c:v>
                </c:pt>
                <c:pt idx="3">
                  <c:v>14.06</c:v>
                </c:pt>
                <c:pt idx="4">
                  <c:v>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12.49</c:v>
                </c:pt>
                <c:pt idx="1">
                  <c:v>18.079999999999998</c:v>
                </c:pt>
                <c:pt idx="2">
                  <c:v>23.52</c:v>
                </c:pt>
                <c:pt idx="3">
                  <c:v>25.86</c:v>
                </c:pt>
                <c:pt idx="4">
                  <c:v>22.91</c:v>
                </c:pt>
              </c:numCache>
            </c:numRef>
          </c:val>
        </c:ser>
        <c:dLbls>
          <c:showLegendKey val="0"/>
          <c:showVal val="0"/>
          <c:showCatName val="0"/>
          <c:showSerName val="0"/>
          <c:showPercent val="0"/>
          <c:showBubbleSize val="0"/>
        </c:dLbls>
        <c:gapWidth val="250"/>
        <c:overlap val="100"/>
        <c:axId val="109242624"/>
        <c:axId val="10926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16.39</c:v>
                </c:pt>
                <c:pt idx="1">
                  <c:v>2.35</c:v>
                </c:pt>
                <c:pt idx="2">
                  <c:v>9.3800000000000008</c:v>
                </c:pt>
                <c:pt idx="3">
                  <c:v>1.3</c:v>
                </c:pt>
                <c:pt idx="4">
                  <c:v>-10.57</c:v>
                </c:pt>
              </c:numCache>
            </c:numRef>
          </c:val>
          <c:smooth val="0"/>
        </c:ser>
        <c:dLbls>
          <c:showLegendKey val="0"/>
          <c:showVal val="0"/>
          <c:showCatName val="0"/>
          <c:showSerName val="0"/>
          <c:showPercent val="0"/>
          <c:showBubbleSize val="0"/>
        </c:dLbls>
        <c:marker val="1"/>
        <c:smooth val="0"/>
        <c:axId val="109242624"/>
        <c:axId val="109265280"/>
      </c:lineChart>
      <c:catAx>
        <c:axId val="1092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65280"/>
        <c:crosses val="autoZero"/>
        <c:auto val="1"/>
        <c:lblAlgn val="ctr"/>
        <c:lblOffset val="100"/>
        <c:tickLblSkip val="1"/>
        <c:tickMarkSkip val="1"/>
        <c:noMultiLvlLbl val="0"/>
      </c:catAx>
      <c:valAx>
        <c:axId val="10926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0.02</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0.03</c:v>
                </c:pt>
                <c:pt idx="4">
                  <c:v>#N/A</c:v>
                </c:pt>
                <c:pt idx="5">
                  <c:v>0</c:v>
                </c:pt>
                <c:pt idx="6">
                  <c:v>#N/A</c:v>
                </c:pt>
                <c:pt idx="7">
                  <c:v>0.02</c:v>
                </c:pt>
                <c:pt idx="8">
                  <c:v>#N/A</c:v>
                </c:pt>
                <c:pt idx="9">
                  <c:v>0.06</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0.06</c:v>
                </c:pt>
                <c:pt idx="6">
                  <c:v>#N/A</c:v>
                </c:pt>
                <c:pt idx="7">
                  <c:v>0</c:v>
                </c:pt>
                <c:pt idx="8">
                  <c:v>#N/A</c:v>
                </c:pt>
                <c:pt idx="9">
                  <c:v>0.15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0.68</c:v>
                </c:pt>
                <c:pt idx="2">
                  <c:v>#N/A</c:v>
                </c:pt>
                <c:pt idx="3">
                  <c:v>2.23</c:v>
                </c:pt>
                <c:pt idx="4">
                  <c:v>#N/A</c:v>
                </c:pt>
                <c:pt idx="5">
                  <c:v>1.95</c:v>
                </c:pt>
                <c:pt idx="6">
                  <c:v>#N/A</c:v>
                </c:pt>
                <c:pt idx="7">
                  <c:v>2.79</c:v>
                </c:pt>
                <c:pt idx="8">
                  <c:v>#N/A</c:v>
                </c:pt>
                <c:pt idx="9">
                  <c:v>3.09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20.5</c:v>
                </c:pt>
                <c:pt idx="2">
                  <c:v>#N/A</c:v>
                </c:pt>
                <c:pt idx="3">
                  <c:v>12.74</c:v>
                </c:pt>
                <c:pt idx="4">
                  <c:v>#N/A</c:v>
                </c:pt>
                <c:pt idx="5">
                  <c:v>13.76</c:v>
                </c:pt>
                <c:pt idx="6">
                  <c:v>#N/A</c:v>
                </c:pt>
                <c:pt idx="7">
                  <c:v>14.05</c:v>
                </c:pt>
                <c:pt idx="8">
                  <c:v>#N/A</c:v>
                </c:pt>
                <c:pt idx="9">
                  <c:v>7.02</c:v>
                </c:pt>
              </c:numCache>
            </c:numRef>
          </c:val>
        </c:ser>
        <c:ser>
          <c:idx val="9"/>
          <c:order val="9"/>
          <c:tx>
            <c:strRef>
              <c:f>データシート!$A$36</c:f>
              <c:strCache>
                <c:ptCount val="1"/>
                <c:pt idx="0">
                  <c:v>航路事業特別会計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5.32</c:v>
                </c:pt>
                <c:pt idx="1">
                  <c:v>#N/A</c:v>
                </c:pt>
                <c:pt idx="2">
                  <c:v>#N/A</c:v>
                </c:pt>
                <c:pt idx="3">
                  <c:v>0.2</c:v>
                </c:pt>
                <c:pt idx="4">
                  <c:v>#N/A</c:v>
                </c:pt>
                <c:pt idx="5">
                  <c:v>2.15</c:v>
                </c:pt>
                <c:pt idx="6">
                  <c:v>#N/A</c:v>
                </c:pt>
                <c:pt idx="7">
                  <c:v>9.1999999999999993</c:v>
                </c:pt>
                <c:pt idx="8">
                  <c:v>#N/A</c:v>
                </c:pt>
                <c:pt idx="9">
                  <c:v>13.23</c:v>
                </c:pt>
              </c:numCache>
            </c:numRef>
          </c:val>
        </c:ser>
        <c:dLbls>
          <c:showLegendKey val="0"/>
          <c:showVal val="0"/>
          <c:showCatName val="0"/>
          <c:showSerName val="0"/>
          <c:showPercent val="0"/>
          <c:showBubbleSize val="0"/>
        </c:dLbls>
        <c:gapWidth val="150"/>
        <c:overlap val="100"/>
        <c:axId val="109404928"/>
        <c:axId val="109406464"/>
      </c:barChart>
      <c:catAx>
        <c:axId val="1094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06464"/>
        <c:crosses val="autoZero"/>
        <c:auto val="1"/>
        <c:lblAlgn val="ctr"/>
        <c:lblOffset val="100"/>
        <c:tickLblSkip val="1"/>
        <c:tickMarkSkip val="1"/>
        <c:noMultiLvlLbl val="0"/>
      </c:catAx>
      <c:valAx>
        <c:axId val="10940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0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193</c:v>
                </c:pt>
                <c:pt idx="5">
                  <c:v>192</c:v>
                </c:pt>
                <c:pt idx="8">
                  <c:v>186</c:v>
                </c:pt>
                <c:pt idx="11">
                  <c:v>181</c:v>
                </c:pt>
                <c:pt idx="14">
                  <c:v>168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c:v>
                </c:pt>
                <c:pt idx="3">
                  <c:v>89</c:v>
                </c:pt>
                <c:pt idx="6">
                  <c:v>87</c:v>
                </c:pt>
                <c:pt idx="9">
                  <c:v>81</c:v>
                </c:pt>
                <c:pt idx="12">
                  <c:v>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246</c:v>
                </c:pt>
                <c:pt idx="3">
                  <c:v>220</c:v>
                </c:pt>
                <c:pt idx="6">
                  <c:v>214</c:v>
                </c:pt>
                <c:pt idx="9">
                  <c:v>184</c:v>
                </c:pt>
                <c:pt idx="12">
                  <c:v>175</c:v>
                </c:pt>
              </c:numCache>
            </c:numRef>
          </c:val>
        </c:ser>
        <c:dLbls>
          <c:showLegendKey val="0"/>
          <c:showVal val="0"/>
          <c:showCatName val="0"/>
          <c:showSerName val="0"/>
          <c:showPercent val="0"/>
          <c:showBubbleSize val="0"/>
        </c:dLbls>
        <c:gapWidth val="100"/>
        <c:overlap val="100"/>
        <c:axId val="109982080"/>
        <c:axId val="10998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144</c:v>
                </c:pt>
                <c:pt idx="2">
                  <c:v>#N/A</c:v>
                </c:pt>
                <c:pt idx="3">
                  <c:v>#N/A</c:v>
                </c:pt>
                <c:pt idx="4">
                  <c:v>117</c:v>
                </c:pt>
                <c:pt idx="5">
                  <c:v>#N/A</c:v>
                </c:pt>
                <c:pt idx="6">
                  <c:v>#N/A</c:v>
                </c:pt>
                <c:pt idx="7">
                  <c:v>115</c:v>
                </c:pt>
                <c:pt idx="8">
                  <c:v>#N/A</c:v>
                </c:pt>
                <c:pt idx="9">
                  <c:v>#N/A</c:v>
                </c:pt>
                <c:pt idx="10">
                  <c:v>84</c:v>
                </c:pt>
                <c:pt idx="11">
                  <c:v>#N/A</c:v>
                </c:pt>
                <c:pt idx="12">
                  <c:v>#N/A</c:v>
                </c:pt>
                <c:pt idx="13">
                  <c:v>83</c:v>
                </c:pt>
                <c:pt idx="14">
                  <c:v>#N/A</c:v>
                </c:pt>
              </c:numCache>
            </c:numRef>
          </c:val>
          <c:smooth val="0"/>
        </c:ser>
        <c:dLbls>
          <c:showLegendKey val="0"/>
          <c:showVal val="0"/>
          <c:showCatName val="0"/>
          <c:showSerName val="0"/>
          <c:showPercent val="0"/>
          <c:showBubbleSize val="0"/>
        </c:dLbls>
        <c:marker val="1"/>
        <c:smooth val="0"/>
        <c:axId val="109982080"/>
        <c:axId val="109984000"/>
      </c:lineChart>
      <c:catAx>
        <c:axId val="1099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84000"/>
        <c:crosses val="autoZero"/>
        <c:auto val="1"/>
        <c:lblAlgn val="ctr"/>
        <c:lblOffset val="100"/>
        <c:tickLblSkip val="1"/>
        <c:tickMarkSkip val="1"/>
        <c:noMultiLvlLbl val="0"/>
      </c:catAx>
      <c:valAx>
        <c:axId val="10998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8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1429</c:v>
                </c:pt>
                <c:pt idx="5">
                  <c:v>1306</c:v>
                </c:pt>
                <c:pt idx="8">
                  <c:v>1200</c:v>
                </c:pt>
                <c:pt idx="11">
                  <c:v>1177</c:v>
                </c:pt>
                <c:pt idx="14">
                  <c:v>1084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98</c:v>
                </c:pt>
                <c:pt idx="5">
                  <c:v>80</c:v>
                </c:pt>
                <c:pt idx="8">
                  <c:v>64</c:v>
                </c:pt>
                <c:pt idx="11">
                  <c:v>54</c:v>
                </c:pt>
                <c:pt idx="14">
                  <c:v>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207</c:v>
                </c:pt>
                <c:pt idx="5">
                  <c:v>247</c:v>
                </c:pt>
                <c:pt idx="8">
                  <c:v>310</c:v>
                </c:pt>
                <c:pt idx="11">
                  <c:v>334</c:v>
                </c:pt>
                <c:pt idx="14">
                  <c:v>280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194</c:v>
                </c:pt>
                <c:pt idx="3">
                  <c:v>232</c:v>
                </c:pt>
                <c:pt idx="6">
                  <c:v>214</c:v>
                </c:pt>
                <c:pt idx="9">
                  <c:v>201</c:v>
                </c:pt>
                <c:pt idx="12">
                  <c:v>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854</c:v>
                </c:pt>
                <c:pt idx="3">
                  <c:v>803</c:v>
                </c:pt>
                <c:pt idx="6">
                  <c:v>776</c:v>
                </c:pt>
                <c:pt idx="9">
                  <c:v>766</c:v>
                </c:pt>
                <c:pt idx="12">
                  <c:v>656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1647</c:v>
                </c:pt>
                <c:pt idx="3">
                  <c:v>1439</c:v>
                </c:pt>
                <c:pt idx="6">
                  <c:v>1290</c:v>
                </c:pt>
                <c:pt idx="9">
                  <c:v>1179</c:v>
                </c:pt>
                <c:pt idx="12">
                  <c:v>1179</c:v>
                </c:pt>
              </c:numCache>
            </c:numRef>
          </c:val>
        </c:ser>
        <c:dLbls>
          <c:showLegendKey val="0"/>
          <c:showVal val="0"/>
          <c:showCatName val="0"/>
          <c:showSerName val="0"/>
          <c:showPercent val="0"/>
          <c:showBubbleSize val="0"/>
        </c:dLbls>
        <c:gapWidth val="100"/>
        <c:overlap val="100"/>
        <c:axId val="110479616"/>
        <c:axId val="1104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961</c:v>
                </c:pt>
                <c:pt idx="2">
                  <c:v>#N/A</c:v>
                </c:pt>
                <c:pt idx="3">
                  <c:v>#N/A</c:v>
                </c:pt>
                <c:pt idx="4">
                  <c:v>841</c:v>
                </c:pt>
                <c:pt idx="5">
                  <c:v>#N/A</c:v>
                </c:pt>
                <c:pt idx="6">
                  <c:v>#N/A</c:v>
                </c:pt>
                <c:pt idx="7">
                  <c:v>705</c:v>
                </c:pt>
                <c:pt idx="8">
                  <c:v>#N/A</c:v>
                </c:pt>
                <c:pt idx="9">
                  <c:v>#N/A</c:v>
                </c:pt>
                <c:pt idx="10">
                  <c:v>580</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110479616"/>
        <c:axId val="110485888"/>
      </c:lineChart>
      <c:catAx>
        <c:axId val="1104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85888"/>
        <c:crosses val="autoZero"/>
        <c:auto val="1"/>
        <c:lblAlgn val="ctr"/>
        <c:lblOffset val="100"/>
        <c:tickLblSkip val="1"/>
        <c:tickMarkSkip val="1"/>
        <c:noMultiLvlLbl val="0"/>
      </c:catAx>
      <c:valAx>
        <c:axId val="1104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
904
16.74
2,259,712
2,113,712
54,434
775,196
1,179,130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89.5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景気低迷による収入の減などから、類似団体の平均を下回っている。歳出削減に向け、公債費の抑制や公営企業の経営改善に取組一般会計からの繰出し金の抑制に努める。また、村税や使用料・手数料などの自主財源の確保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161607</xdr:rowOff>
    </xdr:from>
    <xdr:to>
      <xdr:col>7</xdr:col>
      <xdr:colOff>152400</xdr:colOff>
      <xdr:row>43</xdr:row>
      <xdr:rowOff>161607</xdr:rowOff>
    </xdr:to>
    <xdr:cxnSp macro="">
      <xdr:nvCxnSpPr>
        <xdr:cNvPr id="62" name="直線コネクタ 61"/>
        <xdr:cNvCxnSpPr/>
      </xdr:nvCxnSpPr>
      <xdr:spPr>
        <a:xfrm>
          <a:off x="4114800" y="75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161607</xdr:rowOff>
    </xdr:to>
    <xdr:cxnSp macro="">
      <xdr:nvCxnSpPr>
        <xdr:cNvPr id="65" name="直線コネクタ 64"/>
        <xdr:cNvCxnSpPr/>
      </xdr:nvCxnSpPr>
      <xdr:spPr>
        <a:xfrm>
          <a:off x="3225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68" name="直線コネクタ 67"/>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1" name="直線コネクタ 70"/>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1" name="円/楕円 80"/>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2"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3" name="円/楕円 82"/>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4" name="テキスト ボックス 83"/>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5" name="円/楕円 8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6" name="テキスト ボックス 85"/>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7" name="円/楕円 86"/>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8" name="テキスト ボックス 87"/>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89" name="円/楕円 88"/>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0" name="テキスト ボックス 89"/>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類似団体の平均を大きく下回っている。経常収支比率の中で大きな割合を占めるのは、人件費（</a:t>
          </a:r>
          <a:r>
            <a:rPr kumimoji="1" lang="en-US" altLang="ja-JP" sz="1300">
              <a:latin typeface="ＭＳ Ｐゴシック"/>
            </a:rPr>
            <a:t>17.0</a:t>
          </a:r>
          <a:r>
            <a:rPr kumimoji="1" lang="ja-JP" altLang="en-US" sz="1300">
              <a:latin typeface="ＭＳ Ｐゴシック"/>
            </a:rPr>
            <a:t>）や公債費（</a:t>
          </a:r>
          <a:r>
            <a:rPr kumimoji="1" lang="en-US" altLang="ja-JP" sz="1300">
              <a:latin typeface="ＭＳ Ｐゴシック"/>
            </a:rPr>
            <a:t>8.3</a:t>
          </a:r>
          <a:r>
            <a:rPr kumimoji="1" lang="ja-JP" altLang="en-US" sz="1300">
              <a:latin typeface="ＭＳ Ｐゴシック"/>
            </a:rPr>
            <a:t>％）及び物件費（％）が多くを占め、今後も適正な定員管理、公営企業の経営改善を着実に行い繰出し金の抑制に努める。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49424</xdr:rowOff>
    </xdr:from>
    <xdr:to>
      <xdr:col>7</xdr:col>
      <xdr:colOff>152400</xdr:colOff>
      <xdr:row>64</xdr:row>
      <xdr:rowOff>151977</xdr:rowOff>
    </xdr:to>
    <xdr:cxnSp macro="">
      <xdr:nvCxnSpPr>
        <xdr:cNvPr id="125" name="直線コネクタ 124"/>
        <xdr:cNvCxnSpPr/>
      </xdr:nvCxnSpPr>
      <xdr:spPr>
        <a:xfrm flipV="1">
          <a:off x="4114800" y="11022224"/>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149966</xdr:rowOff>
    </xdr:from>
    <xdr:to>
      <xdr:col>6</xdr:col>
      <xdr:colOff>0</xdr:colOff>
      <xdr:row>64</xdr:row>
      <xdr:rowOff>151977</xdr:rowOff>
    </xdr:to>
    <xdr:cxnSp macro="">
      <xdr:nvCxnSpPr>
        <xdr:cNvPr id="128" name="直線コネクタ 127"/>
        <xdr:cNvCxnSpPr/>
      </xdr:nvCxnSpPr>
      <xdr:spPr>
        <a:xfrm>
          <a:off x="3225800" y="111227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149966</xdr:rowOff>
    </xdr:from>
    <xdr:to>
      <xdr:col>4</xdr:col>
      <xdr:colOff>482600</xdr:colOff>
      <xdr:row>65</xdr:row>
      <xdr:rowOff>8679</xdr:rowOff>
    </xdr:to>
    <xdr:cxnSp macro="">
      <xdr:nvCxnSpPr>
        <xdr:cNvPr id="131" name="直線コネクタ 130"/>
        <xdr:cNvCxnSpPr/>
      </xdr:nvCxnSpPr>
      <xdr:spPr>
        <a:xfrm flipV="1">
          <a:off x="2336800" y="1112276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85619</xdr:rowOff>
    </xdr:from>
    <xdr:to>
      <xdr:col>3</xdr:col>
      <xdr:colOff>279400</xdr:colOff>
      <xdr:row>65</xdr:row>
      <xdr:rowOff>8679</xdr:rowOff>
    </xdr:to>
    <xdr:cxnSp macro="">
      <xdr:nvCxnSpPr>
        <xdr:cNvPr id="134" name="直線コネクタ 133"/>
        <xdr:cNvCxnSpPr/>
      </xdr:nvCxnSpPr>
      <xdr:spPr>
        <a:xfrm>
          <a:off x="1447800" y="11058419"/>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170074</xdr:rowOff>
    </xdr:from>
    <xdr:to>
      <xdr:col>7</xdr:col>
      <xdr:colOff>203200</xdr:colOff>
      <xdr:row>64</xdr:row>
      <xdr:rowOff>100224</xdr:rowOff>
    </xdr:to>
    <xdr:sp macro="" textlink="">
      <xdr:nvSpPr>
        <xdr:cNvPr id="144" name="円/楕円 143"/>
        <xdr:cNvSpPr/>
      </xdr:nvSpPr>
      <xdr:spPr>
        <a:xfrm>
          <a:off x="4902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142151</xdr:rowOff>
    </xdr:from>
    <xdr:ext cx="762000" cy="259045"/>
    <xdr:sp macro="" textlink="">
      <xdr:nvSpPr>
        <xdr:cNvPr id="145" name="財政構造の弾力性該当値テキスト"/>
        <xdr:cNvSpPr txBox="1"/>
      </xdr:nvSpPr>
      <xdr:spPr>
        <a:xfrm>
          <a:off x="5041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46" name="円/楕円 145"/>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47" name="テキスト ボックス 146"/>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99166</xdr:rowOff>
    </xdr:from>
    <xdr:to>
      <xdr:col>4</xdr:col>
      <xdr:colOff>533400</xdr:colOff>
      <xdr:row>65</xdr:row>
      <xdr:rowOff>29316</xdr:rowOff>
    </xdr:to>
    <xdr:sp macro="" textlink="">
      <xdr:nvSpPr>
        <xdr:cNvPr id="148" name="円/楕円 147"/>
        <xdr:cNvSpPr/>
      </xdr:nvSpPr>
      <xdr:spPr>
        <a:xfrm>
          <a:off x="31750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14093</xdr:rowOff>
    </xdr:from>
    <xdr:ext cx="762000" cy="259045"/>
    <xdr:sp macro="" textlink="">
      <xdr:nvSpPr>
        <xdr:cNvPr id="149" name="テキスト ボックス 148"/>
        <xdr:cNvSpPr txBox="1"/>
      </xdr:nvSpPr>
      <xdr:spPr>
        <a:xfrm>
          <a:off x="2844800" y="1115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0" name="円/楕円 149"/>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1" name="テキスト ボックス 150"/>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34819</xdr:rowOff>
    </xdr:from>
    <xdr:to>
      <xdr:col>2</xdr:col>
      <xdr:colOff>127000</xdr:colOff>
      <xdr:row>64</xdr:row>
      <xdr:rowOff>136419</xdr:rowOff>
    </xdr:to>
    <xdr:sp macro="" textlink="">
      <xdr:nvSpPr>
        <xdr:cNvPr id="152" name="円/楕円 151"/>
        <xdr:cNvSpPr/>
      </xdr:nvSpPr>
      <xdr:spPr>
        <a:xfrm>
          <a:off x="1397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121196</xdr:rowOff>
    </xdr:from>
    <xdr:ext cx="762000" cy="259045"/>
    <xdr:sp macro="" textlink="">
      <xdr:nvSpPr>
        <xdr:cNvPr id="153" name="テキスト ボックス 152"/>
        <xdr:cNvSpPr txBox="1"/>
      </xdr:nvSpPr>
      <xdr:spPr>
        <a:xfrm>
          <a:off x="1066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[752,026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地理的要因から、本島との交通手段として交通事業（船舶）の運営や県管理空港及び県ダム管理のため職員を配置していることから人件費を押し上げていることが要因である。また、３つの有人島それぞれに、幼小中学校、公民館、公営住宅、上下水道及びゴミ処理施設等の基盤整備を行っており、その施設運営を行うために物件費も高額となっているため、類似団体を下回っている。今後も適正な管理を行い併せて歳出削減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154037</xdr:rowOff>
    </xdr:from>
    <xdr:to>
      <xdr:col>7</xdr:col>
      <xdr:colOff>152400</xdr:colOff>
      <xdr:row>83</xdr:row>
      <xdr:rowOff>13678</xdr:rowOff>
    </xdr:to>
    <xdr:cxnSp macro="">
      <xdr:nvCxnSpPr>
        <xdr:cNvPr id="185" name="直線コネクタ 184"/>
        <xdr:cNvCxnSpPr/>
      </xdr:nvCxnSpPr>
      <xdr:spPr>
        <a:xfrm>
          <a:off x="4114800" y="14212937"/>
          <a:ext cx="8382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154037</xdr:rowOff>
    </xdr:from>
    <xdr:to>
      <xdr:col>6</xdr:col>
      <xdr:colOff>0</xdr:colOff>
      <xdr:row>83</xdr:row>
      <xdr:rowOff>15678</xdr:rowOff>
    </xdr:to>
    <xdr:cxnSp macro="">
      <xdr:nvCxnSpPr>
        <xdr:cNvPr id="188" name="直線コネクタ 187"/>
        <xdr:cNvCxnSpPr/>
      </xdr:nvCxnSpPr>
      <xdr:spPr>
        <a:xfrm flipV="1">
          <a:off x="3225800" y="14212937"/>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134559</xdr:rowOff>
    </xdr:from>
    <xdr:to>
      <xdr:col>4</xdr:col>
      <xdr:colOff>482600</xdr:colOff>
      <xdr:row>83</xdr:row>
      <xdr:rowOff>15678</xdr:rowOff>
    </xdr:to>
    <xdr:cxnSp macro="">
      <xdr:nvCxnSpPr>
        <xdr:cNvPr id="191" name="直線コネクタ 190"/>
        <xdr:cNvCxnSpPr/>
      </xdr:nvCxnSpPr>
      <xdr:spPr>
        <a:xfrm>
          <a:off x="2336800" y="14193459"/>
          <a:ext cx="889000" cy="5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94549</xdr:rowOff>
    </xdr:from>
    <xdr:to>
      <xdr:col>3</xdr:col>
      <xdr:colOff>279400</xdr:colOff>
      <xdr:row>82</xdr:row>
      <xdr:rowOff>134559</xdr:rowOff>
    </xdr:to>
    <xdr:cxnSp macro="">
      <xdr:nvCxnSpPr>
        <xdr:cNvPr id="194" name="直線コネクタ 193"/>
        <xdr:cNvCxnSpPr/>
      </xdr:nvCxnSpPr>
      <xdr:spPr>
        <a:xfrm>
          <a:off x="1447800" y="14153449"/>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134328</xdr:rowOff>
    </xdr:from>
    <xdr:to>
      <xdr:col>7</xdr:col>
      <xdr:colOff>203200</xdr:colOff>
      <xdr:row>83</xdr:row>
      <xdr:rowOff>64478</xdr:rowOff>
    </xdr:to>
    <xdr:sp macro="" textlink="">
      <xdr:nvSpPr>
        <xdr:cNvPr id="204" name="円/楕円 203"/>
        <xdr:cNvSpPr/>
      </xdr:nvSpPr>
      <xdr:spPr>
        <a:xfrm>
          <a:off x="4902200" y="141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106405</xdr:rowOff>
    </xdr:from>
    <xdr:ext cx="762000" cy="259045"/>
    <xdr:sp macro="" textlink="">
      <xdr:nvSpPr>
        <xdr:cNvPr id="205" name="人件費・物件費等の状況該当値テキスト"/>
        <xdr:cNvSpPr txBox="1"/>
      </xdr:nvSpPr>
      <xdr:spPr>
        <a:xfrm>
          <a:off x="5041900" y="1416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752,026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103237</xdr:rowOff>
    </xdr:from>
    <xdr:to>
      <xdr:col>6</xdr:col>
      <xdr:colOff>50800</xdr:colOff>
      <xdr:row>83</xdr:row>
      <xdr:rowOff>33387</xdr:rowOff>
    </xdr:to>
    <xdr:sp macro="" textlink="">
      <xdr:nvSpPr>
        <xdr:cNvPr id="206" name="円/楕円 205"/>
        <xdr:cNvSpPr/>
      </xdr:nvSpPr>
      <xdr:spPr>
        <a:xfrm>
          <a:off x="4064000" y="141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18164</xdr:rowOff>
    </xdr:from>
    <xdr:ext cx="736600" cy="259045"/>
    <xdr:sp macro="" textlink="">
      <xdr:nvSpPr>
        <xdr:cNvPr id="207" name="テキスト ボックス 206"/>
        <xdr:cNvSpPr txBox="1"/>
      </xdr:nvSpPr>
      <xdr:spPr>
        <a:xfrm>
          <a:off x="3733800" y="1424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687,602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136328</xdr:rowOff>
    </xdr:from>
    <xdr:to>
      <xdr:col>4</xdr:col>
      <xdr:colOff>533400</xdr:colOff>
      <xdr:row>83</xdr:row>
      <xdr:rowOff>66478</xdr:rowOff>
    </xdr:to>
    <xdr:sp macro="" textlink="">
      <xdr:nvSpPr>
        <xdr:cNvPr id="208" name="円/楕円 207"/>
        <xdr:cNvSpPr/>
      </xdr:nvSpPr>
      <xdr:spPr>
        <a:xfrm>
          <a:off x="3175000" y="141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51255</xdr:rowOff>
    </xdr:from>
    <xdr:ext cx="762000" cy="259045"/>
    <xdr:sp macro="" textlink="">
      <xdr:nvSpPr>
        <xdr:cNvPr id="209" name="テキスト ボックス 208"/>
        <xdr:cNvSpPr txBox="1"/>
      </xdr:nvSpPr>
      <xdr:spPr>
        <a:xfrm>
          <a:off x="2844800" y="142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756,171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83759</xdr:rowOff>
    </xdr:from>
    <xdr:to>
      <xdr:col>3</xdr:col>
      <xdr:colOff>330200</xdr:colOff>
      <xdr:row>83</xdr:row>
      <xdr:rowOff>13909</xdr:rowOff>
    </xdr:to>
    <xdr:sp macro="" textlink="">
      <xdr:nvSpPr>
        <xdr:cNvPr id="210" name="円/楕円 209"/>
        <xdr:cNvSpPr/>
      </xdr:nvSpPr>
      <xdr:spPr>
        <a:xfrm>
          <a:off x="2286000" y="141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170136</xdr:rowOff>
    </xdr:from>
    <xdr:ext cx="762000" cy="259045"/>
    <xdr:sp macro="" textlink="">
      <xdr:nvSpPr>
        <xdr:cNvPr id="211" name="テキスト ボックス 210"/>
        <xdr:cNvSpPr txBox="1"/>
      </xdr:nvSpPr>
      <xdr:spPr>
        <a:xfrm>
          <a:off x="1955800" y="1422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647,244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43749</xdr:rowOff>
    </xdr:from>
    <xdr:to>
      <xdr:col>2</xdr:col>
      <xdr:colOff>127000</xdr:colOff>
      <xdr:row>82</xdr:row>
      <xdr:rowOff>145349</xdr:rowOff>
    </xdr:to>
    <xdr:sp macro="" textlink="">
      <xdr:nvSpPr>
        <xdr:cNvPr id="212" name="円/楕円 211"/>
        <xdr:cNvSpPr/>
      </xdr:nvSpPr>
      <xdr:spPr>
        <a:xfrm>
          <a:off x="1397000" y="141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130126</xdr:rowOff>
    </xdr:from>
    <xdr:ext cx="762000" cy="259045"/>
    <xdr:sp macro="" textlink="">
      <xdr:nvSpPr>
        <xdr:cNvPr id="213" name="テキスト ボックス 212"/>
        <xdr:cNvSpPr txBox="1"/>
      </xdr:nvSpPr>
      <xdr:spPr>
        <a:xfrm>
          <a:off x="1066800" y="1418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類似団体の平均を大きく上回っている。今後も各種手当を含め給与の適正化を図り、引き続き低水準の維持に努める。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121413</xdr:rowOff>
    </xdr:from>
    <xdr:to>
      <xdr:col>24</xdr:col>
      <xdr:colOff>558800</xdr:colOff>
      <xdr:row>83</xdr:row>
      <xdr:rowOff>85089</xdr:rowOff>
    </xdr:to>
    <xdr:cxnSp macro="">
      <xdr:nvCxnSpPr>
        <xdr:cNvPr id="245" name="直線コネクタ 244"/>
        <xdr:cNvCxnSpPr/>
      </xdr:nvCxnSpPr>
      <xdr:spPr>
        <a:xfrm>
          <a:off x="16179800" y="14180313"/>
          <a:ext cx="838200" cy="1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52088</xdr:rowOff>
    </xdr:from>
    <xdr:ext cx="762000" cy="259045"/>
    <xdr:sp macro="" textlink="">
      <xdr:nvSpPr>
        <xdr:cNvPr id="246" name="給与水準   （国との比較）平均値テキスト"/>
        <xdr:cNvSpPr txBox="1"/>
      </xdr:nvSpPr>
      <xdr:spPr>
        <a:xfrm>
          <a:off x="17106900" y="14453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121413</xdr:rowOff>
    </xdr:from>
    <xdr:to>
      <xdr:col>23</xdr:col>
      <xdr:colOff>406400</xdr:colOff>
      <xdr:row>84</xdr:row>
      <xdr:rowOff>68072</xdr:rowOff>
    </xdr:to>
    <xdr:cxnSp macro="">
      <xdr:nvCxnSpPr>
        <xdr:cNvPr id="248" name="直線コネクタ 247"/>
        <xdr:cNvCxnSpPr/>
      </xdr:nvCxnSpPr>
      <xdr:spPr>
        <a:xfrm flipV="1">
          <a:off x="15290800" y="14180313"/>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0" name="テキスト ボックス 249"/>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68072</xdr:rowOff>
    </xdr:from>
    <xdr:to>
      <xdr:col>22</xdr:col>
      <xdr:colOff>203200</xdr:colOff>
      <xdr:row>88</xdr:row>
      <xdr:rowOff>9652</xdr:rowOff>
    </xdr:to>
    <xdr:cxnSp macro="">
      <xdr:nvCxnSpPr>
        <xdr:cNvPr id="251" name="直線コネクタ 250"/>
        <xdr:cNvCxnSpPr/>
      </xdr:nvCxnSpPr>
      <xdr:spPr>
        <a:xfrm flipV="1">
          <a:off x="14401800" y="14469872"/>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9162</xdr:rowOff>
    </xdr:from>
    <xdr:ext cx="762000" cy="259045"/>
    <xdr:sp macro="" textlink="">
      <xdr:nvSpPr>
        <xdr:cNvPr id="253" name="テキスト ボックス 252"/>
        <xdr:cNvSpPr txBox="1"/>
      </xdr:nvSpPr>
      <xdr:spPr>
        <a:xfrm>
          <a:off x="14909800" y="149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150368</xdr:rowOff>
    </xdr:from>
    <xdr:to>
      <xdr:col>21</xdr:col>
      <xdr:colOff>0</xdr:colOff>
      <xdr:row>88</xdr:row>
      <xdr:rowOff>9652</xdr:rowOff>
    </xdr:to>
    <xdr:cxnSp macro="">
      <xdr:nvCxnSpPr>
        <xdr:cNvPr id="254" name="直線コネクタ 253"/>
        <xdr:cNvCxnSpPr/>
      </xdr:nvCxnSpPr>
      <xdr:spPr>
        <a:xfrm>
          <a:off x="13512800" y="14209268"/>
          <a:ext cx="889000" cy="8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89171</xdr:rowOff>
    </xdr:from>
    <xdr:ext cx="762000" cy="259045"/>
    <xdr:sp macro="" textlink="">
      <xdr:nvSpPr>
        <xdr:cNvPr id="258" name="テキスト ボックス 257"/>
        <xdr:cNvSpPr txBox="1"/>
      </xdr:nvSpPr>
      <xdr:spPr>
        <a:xfrm>
          <a:off x="131318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64" name="円/楕円 263"/>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50816</xdr:rowOff>
    </xdr:from>
    <xdr:ext cx="762000" cy="259045"/>
    <xdr:sp macro="" textlink="">
      <xdr:nvSpPr>
        <xdr:cNvPr id="265"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70613</xdr:rowOff>
    </xdr:from>
    <xdr:to>
      <xdr:col>23</xdr:col>
      <xdr:colOff>457200</xdr:colOff>
      <xdr:row>83</xdr:row>
      <xdr:rowOff>763</xdr:rowOff>
    </xdr:to>
    <xdr:sp macro="" textlink="">
      <xdr:nvSpPr>
        <xdr:cNvPr id="266" name="円/楕円 265"/>
        <xdr:cNvSpPr/>
      </xdr:nvSpPr>
      <xdr:spPr>
        <a:xfrm>
          <a:off x="16129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67" name="テキスト ボックス 266"/>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17272</xdr:rowOff>
    </xdr:from>
    <xdr:to>
      <xdr:col>22</xdr:col>
      <xdr:colOff>254000</xdr:colOff>
      <xdr:row>84</xdr:row>
      <xdr:rowOff>118872</xdr:rowOff>
    </xdr:to>
    <xdr:sp macro="" textlink="">
      <xdr:nvSpPr>
        <xdr:cNvPr id="268" name="円/楕円 267"/>
        <xdr:cNvSpPr/>
      </xdr:nvSpPr>
      <xdr:spPr>
        <a:xfrm>
          <a:off x="15240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129049</xdr:rowOff>
    </xdr:from>
    <xdr:ext cx="762000" cy="259045"/>
    <xdr:sp macro="" textlink="">
      <xdr:nvSpPr>
        <xdr:cNvPr id="269" name="テキスト ボックス 268"/>
        <xdr:cNvSpPr txBox="1"/>
      </xdr:nvSpPr>
      <xdr:spPr>
        <a:xfrm>
          <a:off x="14909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0" name="円/楕円 269"/>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1" name="テキスト ボックス 270"/>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99568</xdr:rowOff>
    </xdr:from>
    <xdr:to>
      <xdr:col>19</xdr:col>
      <xdr:colOff>533400</xdr:colOff>
      <xdr:row>83</xdr:row>
      <xdr:rowOff>29718</xdr:rowOff>
    </xdr:to>
    <xdr:sp macro="" textlink="">
      <xdr:nvSpPr>
        <xdr:cNvPr id="272" name="円/楕円 271"/>
        <xdr:cNvSpPr/>
      </xdr:nvSpPr>
      <xdr:spPr>
        <a:xfrm>
          <a:off x="13462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39895</xdr:rowOff>
    </xdr:from>
    <xdr:ext cx="762000" cy="259045"/>
    <xdr:sp macro="" textlink="">
      <xdr:nvSpPr>
        <xdr:cNvPr id="273" name="テキスト ボックス 272"/>
        <xdr:cNvSpPr txBox="1"/>
      </xdr:nvSpPr>
      <xdr:spPr>
        <a:xfrm>
          <a:off x="13131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離島である本村は、本島との交通手段として交通事業（船舶）を運営しており、その交通事業における船舶職員の採用と合わせて県管理空港及び県ダム管理の為それぞれ職員を配置していることから人件費を押し上げていることが要因であり、引き続き適正な定員管理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3154</xdr:rowOff>
    </xdr:from>
    <xdr:to>
      <xdr:col>24</xdr:col>
      <xdr:colOff>558800</xdr:colOff>
      <xdr:row>61</xdr:row>
      <xdr:rowOff>8918</xdr:rowOff>
    </xdr:to>
    <xdr:cxnSp macro="">
      <xdr:nvCxnSpPr>
        <xdr:cNvPr id="307" name="直線コネクタ 306"/>
        <xdr:cNvCxnSpPr/>
      </xdr:nvCxnSpPr>
      <xdr:spPr>
        <a:xfrm flipV="1">
          <a:off x="16179800" y="10461604"/>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6773</xdr:rowOff>
    </xdr:from>
    <xdr:to>
      <xdr:col>23</xdr:col>
      <xdr:colOff>406400</xdr:colOff>
      <xdr:row>61</xdr:row>
      <xdr:rowOff>8918</xdr:rowOff>
    </xdr:to>
    <xdr:cxnSp macro="">
      <xdr:nvCxnSpPr>
        <xdr:cNvPr id="310" name="直線コネクタ 309"/>
        <xdr:cNvCxnSpPr/>
      </xdr:nvCxnSpPr>
      <xdr:spPr>
        <a:xfrm>
          <a:off x="15290800" y="10465223"/>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6773</xdr:rowOff>
    </xdr:from>
    <xdr:to>
      <xdr:col>22</xdr:col>
      <xdr:colOff>203200</xdr:colOff>
      <xdr:row>61</xdr:row>
      <xdr:rowOff>9857</xdr:rowOff>
    </xdr:to>
    <xdr:cxnSp macro="">
      <xdr:nvCxnSpPr>
        <xdr:cNvPr id="313" name="直線コネクタ 312"/>
        <xdr:cNvCxnSpPr/>
      </xdr:nvCxnSpPr>
      <xdr:spPr>
        <a:xfrm flipV="1">
          <a:off x="14401800" y="10465223"/>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151547</xdr:rowOff>
    </xdr:from>
    <xdr:to>
      <xdr:col>21</xdr:col>
      <xdr:colOff>0</xdr:colOff>
      <xdr:row>61</xdr:row>
      <xdr:rowOff>9857</xdr:rowOff>
    </xdr:to>
    <xdr:cxnSp macro="">
      <xdr:nvCxnSpPr>
        <xdr:cNvPr id="316" name="直線コネクタ 315"/>
        <xdr:cNvCxnSpPr/>
      </xdr:nvCxnSpPr>
      <xdr:spPr>
        <a:xfrm>
          <a:off x="13512800" y="1043854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123804</xdr:rowOff>
    </xdr:from>
    <xdr:to>
      <xdr:col>24</xdr:col>
      <xdr:colOff>609600</xdr:colOff>
      <xdr:row>61</xdr:row>
      <xdr:rowOff>53954</xdr:rowOff>
    </xdr:to>
    <xdr:sp macro="" textlink="">
      <xdr:nvSpPr>
        <xdr:cNvPr id="326" name="円/楕円 325"/>
        <xdr:cNvSpPr/>
      </xdr:nvSpPr>
      <xdr:spPr>
        <a:xfrm>
          <a:off x="16967200" y="104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95881</xdr:rowOff>
    </xdr:from>
    <xdr:ext cx="762000" cy="259045"/>
    <xdr:sp macro="" textlink="">
      <xdr:nvSpPr>
        <xdr:cNvPr id="327" name="定員管理の状況該当値テキスト"/>
        <xdr:cNvSpPr txBox="1"/>
      </xdr:nvSpPr>
      <xdr:spPr>
        <a:xfrm>
          <a:off x="17106900" y="1038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129568</xdr:rowOff>
    </xdr:from>
    <xdr:to>
      <xdr:col>23</xdr:col>
      <xdr:colOff>457200</xdr:colOff>
      <xdr:row>61</xdr:row>
      <xdr:rowOff>59718</xdr:rowOff>
    </xdr:to>
    <xdr:sp macro="" textlink="">
      <xdr:nvSpPr>
        <xdr:cNvPr id="328" name="円/楕円 327"/>
        <xdr:cNvSpPr/>
      </xdr:nvSpPr>
      <xdr:spPr>
        <a:xfrm>
          <a:off x="16129000" y="104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44495</xdr:rowOff>
    </xdr:from>
    <xdr:ext cx="736600" cy="259045"/>
    <xdr:sp macro="" textlink="">
      <xdr:nvSpPr>
        <xdr:cNvPr id="329" name="テキスト ボックス 328"/>
        <xdr:cNvSpPr txBox="1"/>
      </xdr:nvSpPr>
      <xdr:spPr>
        <a:xfrm>
          <a:off x="15798800" y="10502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127423</xdr:rowOff>
    </xdr:from>
    <xdr:to>
      <xdr:col>22</xdr:col>
      <xdr:colOff>254000</xdr:colOff>
      <xdr:row>61</xdr:row>
      <xdr:rowOff>57573</xdr:rowOff>
    </xdr:to>
    <xdr:sp macro="" textlink="">
      <xdr:nvSpPr>
        <xdr:cNvPr id="330" name="円/楕円 329"/>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42350</xdr:rowOff>
    </xdr:from>
    <xdr:ext cx="762000" cy="259045"/>
    <xdr:sp macro="" textlink="">
      <xdr:nvSpPr>
        <xdr:cNvPr id="331" name="テキスト ボックス 330"/>
        <xdr:cNvSpPr txBox="1"/>
      </xdr:nvSpPr>
      <xdr:spPr>
        <a:xfrm>
          <a:off x="14909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130507</xdr:rowOff>
    </xdr:from>
    <xdr:to>
      <xdr:col>21</xdr:col>
      <xdr:colOff>50800</xdr:colOff>
      <xdr:row>61</xdr:row>
      <xdr:rowOff>60657</xdr:rowOff>
    </xdr:to>
    <xdr:sp macro="" textlink="">
      <xdr:nvSpPr>
        <xdr:cNvPr id="332" name="円/楕円 331"/>
        <xdr:cNvSpPr/>
      </xdr:nvSpPr>
      <xdr:spPr>
        <a:xfrm>
          <a:off x="14351000" y="104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45434</xdr:rowOff>
    </xdr:from>
    <xdr:ext cx="762000" cy="259045"/>
    <xdr:sp macro="" textlink="">
      <xdr:nvSpPr>
        <xdr:cNvPr id="333" name="テキスト ボックス 332"/>
        <xdr:cNvSpPr txBox="1"/>
      </xdr:nvSpPr>
      <xdr:spPr>
        <a:xfrm>
          <a:off x="14020800" y="1050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100747</xdr:rowOff>
    </xdr:from>
    <xdr:to>
      <xdr:col>19</xdr:col>
      <xdr:colOff>533400</xdr:colOff>
      <xdr:row>61</xdr:row>
      <xdr:rowOff>30897</xdr:rowOff>
    </xdr:to>
    <xdr:sp macro="" textlink="">
      <xdr:nvSpPr>
        <xdr:cNvPr id="334" name="円/楕円 333"/>
        <xdr:cNvSpPr/>
      </xdr:nvSpPr>
      <xdr:spPr>
        <a:xfrm>
          <a:off x="13462000" y="103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15674</xdr:rowOff>
    </xdr:from>
    <xdr:ext cx="762000" cy="259045"/>
    <xdr:sp macro="" textlink="">
      <xdr:nvSpPr>
        <xdr:cNvPr id="335" name="テキスト ボックス 334"/>
        <xdr:cNvSpPr txBox="1"/>
      </xdr:nvSpPr>
      <xdr:spPr>
        <a:xfrm>
          <a:off x="13131800" y="1047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村３島からなる本村は地理的要因によりこれまで各島ごとに生活文化等の基盤整備を行ってきており、その財源として多額の地方債を発行したことにより類似団体の平均を大きく下回っている。平成２１年度策定の財政健全化計画書に基づき、繰上償還等の実施を行うとともに計画的な公債費発行に努めたことにより、平成２３年度の決算において財政健全化団体を脱却することができた。今後も計画的な公債費発行に努め、公債費比率の適正化に努める。</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2" name="直線コネクタ 35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3" name="テキスト ボックス 35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4" name="直線コネクタ 35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5" name="テキスト ボックス 35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6" name="直線コネクタ 35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7" name="テキスト ボックス 35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8" name="直線コネクタ 35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9" name="テキスト ボックス 35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30988</xdr:rowOff>
    </xdr:from>
    <xdr:to>
      <xdr:col>24</xdr:col>
      <xdr:colOff>558800</xdr:colOff>
      <xdr:row>42</xdr:row>
      <xdr:rowOff>1270</xdr:rowOff>
    </xdr:to>
    <xdr:cxnSp macro="">
      <xdr:nvCxnSpPr>
        <xdr:cNvPr id="362" name="直線コネクタ 361"/>
        <xdr:cNvCxnSpPr/>
      </xdr:nvCxnSpPr>
      <xdr:spPr>
        <a:xfrm flipV="1">
          <a:off x="17018000" y="6203188"/>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144797</xdr:rowOff>
    </xdr:from>
    <xdr:ext cx="762000" cy="259045"/>
    <xdr:sp macro="" textlink="">
      <xdr:nvSpPr>
        <xdr:cNvPr id="363" name="公債費負担の状況最小値テキスト"/>
        <xdr:cNvSpPr txBox="1"/>
      </xdr:nvSpPr>
      <xdr:spPr>
        <a:xfrm>
          <a:off x="17106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42</xdr:row>
      <xdr:rowOff>1270</xdr:rowOff>
    </xdr:from>
    <xdr:to>
      <xdr:col>24</xdr:col>
      <xdr:colOff>647700</xdr:colOff>
      <xdr:row>42</xdr:row>
      <xdr:rowOff>1270</xdr:rowOff>
    </xdr:to>
    <xdr:cxnSp macro="">
      <xdr:nvCxnSpPr>
        <xdr:cNvPr id="364" name="直線コネクタ 363"/>
        <xdr:cNvCxnSpPr/>
      </xdr:nvCxnSpPr>
      <xdr:spPr>
        <a:xfrm>
          <a:off x="16929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117365</xdr:rowOff>
    </xdr:from>
    <xdr:ext cx="762000" cy="259045"/>
    <xdr:sp macro="" textlink="">
      <xdr:nvSpPr>
        <xdr:cNvPr id="365"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30988</xdr:rowOff>
    </xdr:from>
    <xdr:to>
      <xdr:col>24</xdr:col>
      <xdr:colOff>647700</xdr:colOff>
      <xdr:row>36</xdr:row>
      <xdr:rowOff>30988</xdr:rowOff>
    </xdr:to>
    <xdr:cxnSp macro="">
      <xdr:nvCxnSpPr>
        <xdr:cNvPr id="366" name="直線コネクタ 365"/>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32766</xdr:rowOff>
    </xdr:to>
    <xdr:cxnSp macro="">
      <xdr:nvCxnSpPr>
        <xdr:cNvPr id="367" name="直線コネクタ 366"/>
        <xdr:cNvCxnSpPr/>
      </xdr:nvCxnSpPr>
      <xdr:spPr>
        <a:xfrm flipV="1">
          <a:off x="16179800" y="69850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83329</xdr:rowOff>
    </xdr:from>
    <xdr:ext cx="762000" cy="259045"/>
    <xdr:sp macro="" textlink="">
      <xdr:nvSpPr>
        <xdr:cNvPr id="368" name="公債費負担の状況平均値テキスト"/>
        <xdr:cNvSpPr txBox="1"/>
      </xdr:nvSpPr>
      <xdr:spPr>
        <a:xfrm>
          <a:off x="17106900" y="6426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66802</xdr:rowOff>
    </xdr:from>
    <xdr:to>
      <xdr:col>24</xdr:col>
      <xdr:colOff>609600</xdr:colOff>
      <xdr:row>38</xdr:row>
      <xdr:rowOff>168402</xdr:rowOff>
    </xdr:to>
    <xdr:sp macro="" textlink="">
      <xdr:nvSpPr>
        <xdr:cNvPr id="369" name="フローチャート : 判断 368"/>
        <xdr:cNvSpPr/>
      </xdr:nvSpPr>
      <xdr:spPr>
        <a:xfrm>
          <a:off x="169672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153416</xdr:rowOff>
    </xdr:to>
    <xdr:cxnSp macro="">
      <xdr:nvCxnSpPr>
        <xdr:cNvPr id="370" name="直線コネクタ 369"/>
        <xdr:cNvCxnSpPr/>
      </xdr:nvCxnSpPr>
      <xdr:spPr>
        <a:xfrm flipV="1">
          <a:off x="15290800" y="7062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110236</xdr:rowOff>
    </xdr:from>
    <xdr:to>
      <xdr:col>23</xdr:col>
      <xdr:colOff>457200</xdr:colOff>
      <xdr:row>39</xdr:row>
      <xdr:rowOff>40386</xdr:rowOff>
    </xdr:to>
    <xdr:sp macro="" textlink="">
      <xdr:nvSpPr>
        <xdr:cNvPr id="371" name="フローチャート : 判断 370"/>
        <xdr:cNvSpPr/>
      </xdr:nvSpPr>
      <xdr:spPr>
        <a:xfrm>
          <a:off x="161290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372" name="テキスト ボックス 371"/>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153416</xdr:rowOff>
    </xdr:from>
    <xdr:to>
      <xdr:col>22</xdr:col>
      <xdr:colOff>203200</xdr:colOff>
      <xdr:row>42</xdr:row>
      <xdr:rowOff>112268</xdr:rowOff>
    </xdr:to>
    <xdr:cxnSp macro="">
      <xdr:nvCxnSpPr>
        <xdr:cNvPr id="373" name="直線コネクタ 372"/>
        <xdr:cNvCxnSpPr/>
      </xdr:nvCxnSpPr>
      <xdr:spPr>
        <a:xfrm flipV="1">
          <a:off x="14401800" y="718286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163322</xdr:rowOff>
    </xdr:from>
    <xdr:to>
      <xdr:col>22</xdr:col>
      <xdr:colOff>254000</xdr:colOff>
      <xdr:row>39</xdr:row>
      <xdr:rowOff>93472</xdr:rowOff>
    </xdr:to>
    <xdr:sp macro="" textlink="">
      <xdr:nvSpPr>
        <xdr:cNvPr id="374" name="フローチャート : 判断 373"/>
        <xdr:cNvSpPr/>
      </xdr:nvSpPr>
      <xdr:spPr>
        <a:xfrm>
          <a:off x="15240000" y="667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103649</xdr:rowOff>
    </xdr:from>
    <xdr:ext cx="762000" cy="259045"/>
    <xdr:sp macro="" textlink="">
      <xdr:nvSpPr>
        <xdr:cNvPr id="375" name="テキスト ボックス 374"/>
        <xdr:cNvSpPr txBox="1"/>
      </xdr:nvSpPr>
      <xdr:spPr>
        <a:xfrm>
          <a:off x="14909800" y="64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109728</xdr:rowOff>
    </xdr:to>
    <xdr:cxnSp macro="">
      <xdr:nvCxnSpPr>
        <xdr:cNvPr id="376" name="直線コネクタ 375"/>
        <xdr:cNvCxnSpPr/>
      </xdr:nvCxnSpPr>
      <xdr:spPr>
        <a:xfrm flipV="1">
          <a:off x="13512800" y="731316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44958</xdr:rowOff>
    </xdr:from>
    <xdr:to>
      <xdr:col>21</xdr:col>
      <xdr:colOff>50800</xdr:colOff>
      <xdr:row>39</xdr:row>
      <xdr:rowOff>146558</xdr:rowOff>
    </xdr:to>
    <xdr:sp macro="" textlink="">
      <xdr:nvSpPr>
        <xdr:cNvPr id="377" name="フローチャート : 判断 376"/>
        <xdr:cNvSpPr/>
      </xdr:nvSpPr>
      <xdr:spPr>
        <a:xfrm>
          <a:off x="14351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156735</xdr:rowOff>
    </xdr:from>
    <xdr:ext cx="762000" cy="259045"/>
    <xdr:sp macro="" textlink="">
      <xdr:nvSpPr>
        <xdr:cNvPr id="378" name="テキスト ボックス 377"/>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79" name="フローチャート : 判断 378"/>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380" name="テキスト ボックス 379"/>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6" name="円/楕円 38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8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88" name="円/楕円 38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68343</xdr:rowOff>
    </xdr:from>
    <xdr:ext cx="736600" cy="259045"/>
    <xdr:sp macro="" textlink="">
      <xdr:nvSpPr>
        <xdr:cNvPr id="389" name="テキスト ボックス 388"/>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102616</xdr:rowOff>
    </xdr:from>
    <xdr:to>
      <xdr:col>22</xdr:col>
      <xdr:colOff>254000</xdr:colOff>
      <xdr:row>42</xdr:row>
      <xdr:rowOff>32766</xdr:rowOff>
    </xdr:to>
    <xdr:sp macro="" textlink="">
      <xdr:nvSpPr>
        <xdr:cNvPr id="390" name="円/楕円 389"/>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91" name="テキスト ボックス 39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392" name="円/楕円 391"/>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3" name="テキスト ボックス 392"/>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58928</xdr:rowOff>
    </xdr:from>
    <xdr:to>
      <xdr:col>19</xdr:col>
      <xdr:colOff>533400</xdr:colOff>
      <xdr:row>43</xdr:row>
      <xdr:rowOff>160528</xdr:rowOff>
    </xdr:to>
    <xdr:sp macro="" textlink="">
      <xdr:nvSpPr>
        <xdr:cNvPr id="394" name="円/楕円 393"/>
        <xdr:cNvSpPr/>
      </xdr:nvSpPr>
      <xdr:spPr>
        <a:xfrm>
          <a:off x="13462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145305</xdr:rowOff>
    </xdr:from>
    <xdr:ext cx="762000" cy="259045"/>
    <xdr:sp macro="" textlink="">
      <xdr:nvSpPr>
        <xdr:cNvPr id="395" name="テキスト ボックス 394"/>
        <xdr:cNvSpPr txBox="1"/>
      </xdr:nvSpPr>
      <xdr:spPr>
        <a:xfrm>
          <a:off x="13131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7" name="テキスト ボックス 39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8" name="テキスト ボックス 39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3" name="正方形/長方形 40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4" name="正方形/長方形 40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年々改善されてきており昨年数値からは</a:t>
          </a:r>
          <a:r>
            <a:rPr kumimoji="1" lang="en-US" altLang="ja-JP" sz="1300">
              <a:latin typeface="ＭＳ Ｐゴシック"/>
            </a:rPr>
            <a:t>4.2</a:t>
          </a:r>
          <a:r>
            <a:rPr kumimoji="1" lang="ja-JP" altLang="en-US" sz="1300">
              <a:latin typeface="ＭＳ Ｐゴシック"/>
            </a:rPr>
            <a:t>ポイント改善しているが、類似団体の平均を大きく下回っている。財政健全化計画に基づき、繰上償還等を行い計画的な公債費発行に努めた。今後も更新や長寿命化などを計画的に行い財政負担軽減や平準化を行い、将来負担比率の健全化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4" name="直線コネクタ 423"/>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5"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6" name="直線コネクタ 425"/>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8" name="直線コネクタ 42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4445</xdr:rowOff>
    </xdr:from>
    <xdr:to>
      <xdr:col>24</xdr:col>
      <xdr:colOff>558800</xdr:colOff>
      <xdr:row>18</xdr:row>
      <xdr:rowOff>38227</xdr:rowOff>
    </xdr:to>
    <xdr:cxnSp macro="">
      <xdr:nvCxnSpPr>
        <xdr:cNvPr id="429" name="直線コネクタ 428"/>
        <xdr:cNvCxnSpPr/>
      </xdr:nvCxnSpPr>
      <xdr:spPr>
        <a:xfrm flipV="1">
          <a:off x="16179800" y="309054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1" name="フローチャート : 判断 43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38227</xdr:rowOff>
    </xdr:from>
    <xdr:to>
      <xdr:col>23</xdr:col>
      <xdr:colOff>406400</xdr:colOff>
      <xdr:row>18</xdr:row>
      <xdr:rowOff>168529</xdr:rowOff>
    </xdr:to>
    <xdr:cxnSp macro="">
      <xdr:nvCxnSpPr>
        <xdr:cNvPr id="432" name="直線コネクタ 431"/>
        <xdr:cNvCxnSpPr/>
      </xdr:nvCxnSpPr>
      <xdr:spPr>
        <a:xfrm flipV="1">
          <a:off x="15290800" y="312432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3" name="フローチャート : 判断 43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4" name="テキスト ボックス 43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168529</xdr:rowOff>
    </xdr:from>
    <xdr:to>
      <xdr:col>22</xdr:col>
      <xdr:colOff>203200</xdr:colOff>
      <xdr:row>20</xdr:row>
      <xdr:rowOff>5800</xdr:rowOff>
    </xdr:to>
    <xdr:cxnSp macro="">
      <xdr:nvCxnSpPr>
        <xdr:cNvPr id="435" name="直線コネクタ 434"/>
        <xdr:cNvCxnSpPr/>
      </xdr:nvCxnSpPr>
      <xdr:spPr>
        <a:xfrm flipV="1">
          <a:off x="14401800" y="3254629"/>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6" name="フローチャート :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5800</xdr:rowOff>
    </xdr:from>
    <xdr:to>
      <xdr:col>21</xdr:col>
      <xdr:colOff>0</xdr:colOff>
      <xdr:row>20</xdr:row>
      <xdr:rowOff>71755</xdr:rowOff>
    </xdr:to>
    <xdr:cxnSp macro="">
      <xdr:nvCxnSpPr>
        <xdr:cNvPr id="438" name="直線コネクタ 437"/>
        <xdr:cNvCxnSpPr/>
      </xdr:nvCxnSpPr>
      <xdr:spPr>
        <a:xfrm flipV="1">
          <a:off x="13512800" y="3434800"/>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125095</xdr:rowOff>
    </xdr:from>
    <xdr:to>
      <xdr:col>24</xdr:col>
      <xdr:colOff>609600</xdr:colOff>
      <xdr:row>18</xdr:row>
      <xdr:rowOff>55245</xdr:rowOff>
    </xdr:to>
    <xdr:sp macro="" textlink="">
      <xdr:nvSpPr>
        <xdr:cNvPr id="448" name="円/楕円 447"/>
        <xdr:cNvSpPr/>
      </xdr:nvSpPr>
      <xdr:spPr>
        <a:xfrm>
          <a:off x="169672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97172</xdr:rowOff>
    </xdr:from>
    <xdr:ext cx="762000" cy="259045"/>
    <xdr:sp macro="" textlink="">
      <xdr:nvSpPr>
        <xdr:cNvPr id="449" name="将来負担の状況該当値テキスト"/>
        <xdr:cNvSpPr txBox="1"/>
      </xdr:nvSpPr>
      <xdr:spPr>
        <a:xfrm>
          <a:off x="17106900" y="30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158877</xdr:rowOff>
    </xdr:from>
    <xdr:to>
      <xdr:col>23</xdr:col>
      <xdr:colOff>457200</xdr:colOff>
      <xdr:row>18</xdr:row>
      <xdr:rowOff>89027</xdr:rowOff>
    </xdr:to>
    <xdr:sp macro="" textlink="">
      <xdr:nvSpPr>
        <xdr:cNvPr id="450" name="円/楕円 449"/>
        <xdr:cNvSpPr/>
      </xdr:nvSpPr>
      <xdr:spPr>
        <a:xfrm>
          <a:off x="16129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73804</xdr:rowOff>
    </xdr:from>
    <xdr:ext cx="736600" cy="259045"/>
    <xdr:sp macro="" textlink="">
      <xdr:nvSpPr>
        <xdr:cNvPr id="451" name="テキスト ボックス 450"/>
        <xdr:cNvSpPr txBox="1"/>
      </xdr:nvSpPr>
      <xdr:spPr>
        <a:xfrm>
          <a:off x="15798800" y="315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117729</xdr:rowOff>
    </xdr:from>
    <xdr:to>
      <xdr:col>22</xdr:col>
      <xdr:colOff>254000</xdr:colOff>
      <xdr:row>19</xdr:row>
      <xdr:rowOff>47879</xdr:rowOff>
    </xdr:to>
    <xdr:sp macro="" textlink="">
      <xdr:nvSpPr>
        <xdr:cNvPr id="452" name="円/楕円 451"/>
        <xdr:cNvSpPr/>
      </xdr:nvSpPr>
      <xdr:spPr>
        <a:xfrm>
          <a:off x="15240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32656</xdr:rowOff>
    </xdr:from>
    <xdr:ext cx="762000" cy="259045"/>
    <xdr:sp macro="" textlink="">
      <xdr:nvSpPr>
        <xdr:cNvPr id="453" name="テキスト ボックス 452"/>
        <xdr:cNvSpPr txBox="1"/>
      </xdr:nvSpPr>
      <xdr:spPr>
        <a:xfrm>
          <a:off x="14909800" y="32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126450</xdr:rowOff>
    </xdr:from>
    <xdr:to>
      <xdr:col>21</xdr:col>
      <xdr:colOff>50800</xdr:colOff>
      <xdr:row>20</xdr:row>
      <xdr:rowOff>56600</xdr:rowOff>
    </xdr:to>
    <xdr:sp macro="" textlink="">
      <xdr:nvSpPr>
        <xdr:cNvPr id="454" name="円/楕円 453"/>
        <xdr:cNvSpPr/>
      </xdr:nvSpPr>
      <xdr:spPr>
        <a:xfrm>
          <a:off x="14351000" y="3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41377</xdr:rowOff>
    </xdr:from>
    <xdr:ext cx="762000" cy="259045"/>
    <xdr:sp macro="" textlink="">
      <xdr:nvSpPr>
        <xdr:cNvPr id="455" name="テキスト ボックス 454"/>
        <xdr:cNvSpPr txBox="1"/>
      </xdr:nvSpPr>
      <xdr:spPr>
        <a:xfrm>
          <a:off x="14020800" y="347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20955</xdr:rowOff>
    </xdr:from>
    <xdr:to>
      <xdr:col>19</xdr:col>
      <xdr:colOff>533400</xdr:colOff>
      <xdr:row>20</xdr:row>
      <xdr:rowOff>122555</xdr:rowOff>
    </xdr:to>
    <xdr:sp macro="" textlink="">
      <xdr:nvSpPr>
        <xdr:cNvPr id="456" name="円/楕円 455"/>
        <xdr:cNvSpPr/>
      </xdr:nvSpPr>
      <xdr:spPr>
        <a:xfrm>
          <a:off x="134620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107332</xdr:rowOff>
    </xdr:from>
    <xdr:ext cx="762000" cy="259045"/>
    <xdr:sp macro="" textlink="">
      <xdr:nvSpPr>
        <xdr:cNvPr id="457" name="テキスト ボックス 456"/>
        <xdr:cNvSpPr txBox="1"/>
      </xdr:nvSpPr>
      <xdr:spPr>
        <a:xfrm>
          <a:off x="13131800" y="353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
904
16.74
2,259,712
2,113,712
54,434
775,196
1,179,130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89.5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本村は、沖縄本島との交通手段として交通事業（船舶）を運営しており、その交通事業における船舶職員の採用と併せて県管理空港及び県ダム管理のためそれぞれ職員を配置していることから人件費を押しあげていることが要因である。引き続き適正な定員管理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138430</xdr:rowOff>
    </xdr:from>
    <xdr:to>
      <xdr:col>7</xdr:col>
      <xdr:colOff>15875</xdr:colOff>
      <xdr:row>39</xdr:row>
      <xdr:rowOff>20320</xdr:rowOff>
    </xdr:to>
    <xdr:cxnSp macro="">
      <xdr:nvCxnSpPr>
        <xdr:cNvPr id="64" name="直線コネクタ 63"/>
        <xdr:cNvCxnSpPr/>
      </xdr:nvCxnSpPr>
      <xdr:spPr>
        <a:xfrm flipV="1">
          <a:off x="3987800" y="66535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123190</xdr:rowOff>
    </xdr:from>
    <xdr:to>
      <xdr:col>5</xdr:col>
      <xdr:colOff>549275</xdr:colOff>
      <xdr:row>39</xdr:row>
      <xdr:rowOff>20320</xdr:rowOff>
    </xdr:to>
    <xdr:cxnSp macro="">
      <xdr:nvCxnSpPr>
        <xdr:cNvPr id="67" name="直線コネクタ 66"/>
        <xdr:cNvCxnSpPr/>
      </xdr:nvCxnSpPr>
      <xdr:spPr>
        <a:xfrm>
          <a:off x="3098800" y="6638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123190</xdr:rowOff>
    </xdr:to>
    <xdr:cxnSp macro="">
      <xdr:nvCxnSpPr>
        <xdr:cNvPr id="70" name="直線コネクタ 69"/>
        <xdr:cNvCxnSpPr/>
      </xdr:nvCxnSpPr>
      <xdr:spPr>
        <a:xfrm>
          <a:off x="2209800" y="64668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123190</xdr:rowOff>
    </xdr:to>
    <xdr:cxnSp macro="">
      <xdr:nvCxnSpPr>
        <xdr:cNvPr id="73" name="直線コネクタ 72"/>
        <xdr:cNvCxnSpPr/>
      </xdr:nvCxnSpPr>
      <xdr:spPr>
        <a:xfrm>
          <a:off x="1320800" y="6245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87630</xdr:rowOff>
    </xdr:from>
    <xdr:to>
      <xdr:col>7</xdr:col>
      <xdr:colOff>66675</xdr:colOff>
      <xdr:row>39</xdr:row>
      <xdr:rowOff>17780</xdr:rowOff>
    </xdr:to>
    <xdr:sp macro="" textlink="">
      <xdr:nvSpPr>
        <xdr:cNvPr id="83" name="円/楕円 82"/>
        <xdr:cNvSpPr/>
      </xdr:nvSpPr>
      <xdr:spPr>
        <a:xfrm>
          <a:off x="4775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59707</xdr:rowOff>
    </xdr:from>
    <xdr:ext cx="762000" cy="259045"/>
    <xdr:sp macro="" textlink="">
      <xdr:nvSpPr>
        <xdr:cNvPr id="84" name="人件費該当値テキスト"/>
        <xdr:cNvSpPr txBox="1"/>
      </xdr:nvSpPr>
      <xdr:spPr>
        <a:xfrm>
          <a:off x="4914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140970</xdr:rowOff>
    </xdr:from>
    <xdr:to>
      <xdr:col>5</xdr:col>
      <xdr:colOff>600075</xdr:colOff>
      <xdr:row>39</xdr:row>
      <xdr:rowOff>71120</xdr:rowOff>
    </xdr:to>
    <xdr:sp macro="" textlink="">
      <xdr:nvSpPr>
        <xdr:cNvPr id="85" name="円/楕円 84"/>
        <xdr:cNvSpPr/>
      </xdr:nvSpPr>
      <xdr:spPr>
        <a:xfrm>
          <a:off x="39370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55897</xdr:rowOff>
    </xdr:from>
    <xdr:ext cx="736600" cy="259045"/>
    <xdr:sp macro="" textlink="">
      <xdr:nvSpPr>
        <xdr:cNvPr id="86" name="テキスト ボックス 85"/>
        <xdr:cNvSpPr txBox="1"/>
      </xdr:nvSpPr>
      <xdr:spPr>
        <a:xfrm>
          <a:off x="3606800" y="674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72390</xdr:rowOff>
    </xdr:from>
    <xdr:to>
      <xdr:col>4</xdr:col>
      <xdr:colOff>396875</xdr:colOff>
      <xdr:row>39</xdr:row>
      <xdr:rowOff>2540</xdr:rowOff>
    </xdr:to>
    <xdr:sp macro="" textlink="">
      <xdr:nvSpPr>
        <xdr:cNvPr id="87" name="円/楕円 86"/>
        <xdr:cNvSpPr/>
      </xdr:nvSpPr>
      <xdr:spPr>
        <a:xfrm>
          <a:off x="3048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158767</xdr:rowOff>
    </xdr:from>
    <xdr:ext cx="762000" cy="259045"/>
    <xdr:sp macro="" textlink="">
      <xdr:nvSpPr>
        <xdr:cNvPr id="88" name="テキスト ボックス 87"/>
        <xdr:cNvSpPr txBox="1"/>
      </xdr:nvSpPr>
      <xdr:spPr>
        <a:xfrm>
          <a:off x="2717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89" name="円/楕円 88"/>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0" name="テキスト ボックス 89"/>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1" name="円/楕円 90"/>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92" name="テキスト ボックス 91"/>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地理的要因からこれまで各島ごとに、幼・小・中学校、公民館、公営住宅、水道、下水道及びゴミ処理施設等の生活文化等の基盤整備を行っており、その多岐にわたる施設運営費、維持管理費等が要因となっている。今後も適正な管理を行い併せて歳出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40132</xdr:rowOff>
    </xdr:from>
    <xdr:to>
      <xdr:col>24</xdr:col>
      <xdr:colOff>31750</xdr:colOff>
      <xdr:row>18</xdr:row>
      <xdr:rowOff>85852</xdr:rowOff>
    </xdr:to>
    <xdr:cxnSp macro="">
      <xdr:nvCxnSpPr>
        <xdr:cNvPr id="122" name="直線コネクタ 121"/>
        <xdr:cNvCxnSpPr/>
      </xdr:nvCxnSpPr>
      <xdr:spPr>
        <a:xfrm flipV="1">
          <a:off x="15671800" y="3126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40132</xdr:rowOff>
    </xdr:from>
    <xdr:to>
      <xdr:col>22</xdr:col>
      <xdr:colOff>565150</xdr:colOff>
      <xdr:row>18</xdr:row>
      <xdr:rowOff>85852</xdr:rowOff>
    </xdr:to>
    <xdr:cxnSp macro="">
      <xdr:nvCxnSpPr>
        <xdr:cNvPr id="125" name="直線コネクタ 124"/>
        <xdr:cNvCxnSpPr/>
      </xdr:nvCxnSpPr>
      <xdr:spPr>
        <a:xfrm>
          <a:off x="14782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149860</xdr:rowOff>
    </xdr:to>
    <xdr:cxnSp macro="">
      <xdr:nvCxnSpPr>
        <xdr:cNvPr id="128" name="直線コネクタ 127"/>
        <xdr:cNvCxnSpPr/>
      </xdr:nvCxnSpPr>
      <xdr:spPr>
        <a:xfrm flipV="1">
          <a:off x="13893800" y="31262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149860</xdr:rowOff>
    </xdr:to>
    <xdr:cxnSp macro="">
      <xdr:nvCxnSpPr>
        <xdr:cNvPr id="131" name="直線コネクタ 130"/>
        <xdr:cNvCxnSpPr/>
      </xdr:nvCxnSpPr>
      <xdr:spPr>
        <a:xfrm>
          <a:off x="13004800" y="3190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160782</xdr:rowOff>
    </xdr:from>
    <xdr:to>
      <xdr:col>24</xdr:col>
      <xdr:colOff>82550</xdr:colOff>
      <xdr:row>18</xdr:row>
      <xdr:rowOff>90932</xdr:rowOff>
    </xdr:to>
    <xdr:sp macro="" textlink="">
      <xdr:nvSpPr>
        <xdr:cNvPr id="141" name="円/楕円 140"/>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132859</xdr:rowOff>
    </xdr:from>
    <xdr:ext cx="762000" cy="259045"/>
    <xdr:sp macro="" textlink="">
      <xdr:nvSpPr>
        <xdr:cNvPr id="142"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35052</xdr:rowOff>
    </xdr:from>
    <xdr:to>
      <xdr:col>22</xdr:col>
      <xdr:colOff>615950</xdr:colOff>
      <xdr:row>18</xdr:row>
      <xdr:rowOff>136652</xdr:rowOff>
    </xdr:to>
    <xdr:sp macro="" textlink="">
      <xdr:nvSpPr>
        <xdr:cNvPr id="143" name="円/楕円 142"/>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121429</xdr:rowOff>
    </xdr:from>
    <xdr:ext cx="736600" cy="259045"/>
    <xdr:sp macro="" textlink="">
      <xdr:nvSpPr>
        <xdr:cNvPr id="144" name="テキスト ボックス 143"/>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160782</xdr:rowOff>
    </xdr:from>
    <xdr:to>
      <xdr:col>21</xdr:col>
      <xdr:colOff>412750</xdr:colOff>
      <xdr:row>18</xdr:row>
      <xdr:rowOff>90932</xdr:rowOff>
    </xdr:to>
    <xdr:sp macro="" textlink="">
      <xdr:nvSpPr>
        <xdr:cNvPr id="145" name="円/楕円 144"/>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75709</xdr:rowOff>
    </xdr:from>
    <xdr:ext cx="762000" cy="259045"/>
    <xdr:sp macro="" textlink="">
      <xdr:nvSpPr>
        <xdr:cNvPr id="146" name="テキスト ボックス 145"/>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99060</xdr:rowOff>
    </xdr:from>
    <xdr:to>
      <xdr:col>20</xdr:col>
      <xdr:colOff>209550</xdr:colOff>
      <xdr:row>19</xdr:row>
      <xdr:rowOff>29210</xdr:rowOff>
    </xdr:to>
    <xdr:sp macro="" textlink="">
      <xdr:nvSpPr>
        <xdr:cNvPr id="147" name="円/楕円 146"/>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13987</xdr:rowOff>
    </xdr:from>
    <xdr:ext cx="762000" cy="259045"/>
    <xdr:sp macro="" textlink="">
      <xdr:nvSpPr>
        <xdr:cNvPr id="148" name="テキスト ボックス 147"/>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49" name="円/楕円 148"/>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139717</xdr:rowOff>
    </xdr:from>
    <xdr:ext cx="762000" cy="259045"/>
    <xdr:sp macro="" textlink="">
      <xdr:nvSpPr>
        <xdr:cNvPr id="150" name="テキスト ボックス 149"/>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類似団体の平均を上回っている。医療費給付額及び乳幼児数の増加によっては平均値を上回る状況でもある。高齢者が多い本村において各種健康づくりを増進し、医療費給付の抑制に引き続き努める。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127000</xdr:rowOff>
    </xdr:to>
    <xdr:cxnSp macro="">
      <xdr:nvCxnSpPr>
        <xdr:cNvPr id="182" name="直線コネクタ 181"/>
        <xdr:cNvCxnSpPr/>
      </xdr:nvCxnSpPr>
      <xdr:spPr>
        <a:xfrm flipV="1">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85" name="直線コネクタ 184"/>
        <xdr:cNvCxnSpPr/>
      </xdr:nvCxnSpPr>
      <xdr:spPr>
        <a:xfrm flipV="1">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146050</xdr:rowOff>
    </xdr:to>
    <xdr:cxnSp macro="">
      <xdr:nvCxnSpPr>
        <xdr:cNvPr id="188" name="直線コネクタ 187"/>
        <xdr:cNvCxnSpPr/>
      </xdr:nvCxnSpPr>
      <xdr:spPr>
        <a:xfrm>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1" name="直線コネクタ 190"/>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1" name="円/楕円 200"/>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2"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3" name="円/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5" name="円/楕円 204"/>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6" name="テキスト ボックス 205"/>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7" name="円/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9" name="円/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比率は多少ではあるが低くなっている。公営企業会計の経営改善が要因となっている。本村は交通事業（船舶）、簡易水道事業及び下水道事業（下水・漁排・農排）を経営しており、それぞれの会計への繰出し合計額が多額となることから引き続き各会計において独立採算の原則に基づきさらなる経営健全化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58420</xdr:rowOff>
    </xdr:from>
    <xdr:to>
      <xdr:col>24</xdr:col>
      <xdr:colOff>31750</xdr:colOff>
      <xdr:row>58</xdr:row>
      <xdr:rowOff>6985</xdr:rowOff>
    </xdr:to>
    <xdr:cxnSp macro="">
      <xdr:nvCxnSpPr>
        <xdr:cNvPr id="238" name="直線コネクタ 237"/>
        <xdr:cNvCxnSpPr/>
      </xdr:nvCxnSpPr>
      <xdr:spPr>
        <a:xfrm flipV="1">
          <a:off x="15671800" y="983107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xdr:rowOff>
    </xdr:from>
    <xdr:to>
      <xdr:col>22</xdr:col>
      <xdr:colOff>565150</xdr:colOff>
      <xdr:row>58</xdr:row>
      <xdr:rowOff>12700</xdr:rowOff>
    </xdr:to>
    <xdr:cxnSp macro="">
      <xdr:nvCxnSpPr>
        <xdr:cNvPr id="241" name="直線コネクタ 240"/>
        <xdr:cNvCxnSpPr/>
      </xdr:nvCxnSpPr>
      <xdr:spPr>
        <a:xfrm flipV="1">
          <a:off x="14782800" y="9951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138430</xdr:rowOff>
    </xdr:to>
    <xdr:cxnSp macro="">
      <xdr:nvCxnSpPr>
        <xdr:cNvPr id="244" name="直線コネクタ 243"/>
        <xdr:cNvCxnSpPr/>
      </xdr:nvCxnSpPr>
      <xdr:spPr>
        <a:xfrm flipV="1">
          <a:off x="13893800" y="9956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138430</xdr:rowOff>
    </xdr:from>
    <xdr:to>
      <xdr:col>20</xdr:col>
      <xdr:colOff>158750</xdr:colOff>
      <xdr:row>59</xdr:row>
      <xdr:rowOff>29845</xdr:rowOff>
    </xdr:to>
    <xdr:cxnSp macro="">
      <xdr:nvCxnSpPr>
        <xdr:cNvPr id="247" name="直線コネクタ 246"/>
        <xdr:cNvCxnSpPr/>
      </xdr:nvCxnSpPr>
      <xdr:spPr>
        <a:xfrm flipV="1">
          <a:off x="13004800" y="100825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7620</xdr:rowOff>
    </xdr:from>
    <xdr:to>
      <xdr:col>24</xdr:col>
      <xdr:colOff>82550</xdr:colOff>
      <xdr:row>57</xdr:row>
      <xdr:rowOff>109220</xdr:rowOff>
    </xdr:to>
    <xdr:sp macro="" textlink="">
      <xdr:nvSpPr>
        <xdr:cNvPr id="257" name="円/楕円 256"/>
        <xdr:cNvSpPr/>
      </xdr:nvSpPr>
      <xdr:spPr>
        <a:xfrm>
          <a:off x="164592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24147</xdr:rowOff>
    </xdr:from>
    <xdr:ext cx="762000" cy="259045"/>
    <xdr:sp macro="" textlink="">
      <xdr:nvSpPr>
        <xdr:cNvPr id="258" name="その他該当値テキスト"/>
        <xdr:cNvSpPr txBox="1"/>
      </xdr:nvSpPr>
      <xdr:spPr>
        <a:xfrm>
          <a:off x="16598900" y="962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127635</xdr:rowOff>
    </xdr:from>
    <xdr:to>
      <xdr:col>22</xdr:col>
      <xdr:colOff>615950</xdr:colOff>
      <xdr:row>58</xdr:row>
      <xdr:rowOff>57785</xdr:rowOff>
    </xdr:to>
    <xdr:sp macro="" textlink="">
      <xdr:nvSpPr>
        <xdr:cNvPr id="259" name="円/楕円 258"/>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60" name="テキスト ボックス 259"/>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1" name="円/楕円 260"/>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2" name="テキスト ボックス 261"/>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87630</xdr:rowOff>
    </xdr:from>
    <xdr:to>
      <xdr:col>20</xdr:col>
      <xdr:colOff>209550</xdr:colOff>
      <xdr:row>59</xdr:row>
      <xdr:rowOff>17780</xdr:rowOff>
    </xdr:to>
    <xdr:sp macro="" textlink="">
      <xdr:nvSpPr>
        <xdr:cNvPr id="263" name="円/楕円 262"/>
        <xdr:cNvSpPr/>
      </xdr:nvSpPr>
      <xdr:spPr>
        <a:xfrm>
          <a:off x="13843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2557</xdr:rowOff>
    </xdr:from>
    <xdr:ext cx="762000" cy="259045"/>
    <xdr:sp macro="" textlink="">
      <xdr:nvSpPr>
        <xdr:cNvPr id="264" name="テキスト ボックス 263"/>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150495</xdr:rowOff>
    </xdr:from>
    <xdr:to>
      <xdr:col>19</xdr:col>
      <xdr:colOff>6350</xdr:colOff>
      <xdr:row>59</xdr:row>
      <xdr:rowOff>80645</xdr:rowOff>
    </xdr:to>
    <xdr:sp macro="" textlink="">
      <xdr:nvSpPr>
        <xdr:cNvPr id="265" name="円/楕円 264"/>
        <xdr:cNvSpPr/>
      </xdr:nvSpPr>
      <xdr:spPr>
        <a:xfrm>
          <a:off x="12954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65422</xdr:rowOff>
    </xdr:from>
    <xdr:ext cx="762000" cy="259045"/>
    <xdr:sp macro="" textlink="">
      <xdr:nvSpPr>
        <xdr:cNvPr id="266" name="テキスト ボックス 265"/>
        <xdr:cNvSpPr txBox="1"/>
      </xdr:nvSpPr>
      <xdr:spPr>
        <a:xfrm>
          <a:off x="12623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類似団体と比較すると比率は低くなっている。これまで行政改革プランにて各団体への補助金の見直し、削減を行った結果である。引き続き補助金の適正化に努める。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104140</xdr:rowOff>
    </xdr:to>
    <xdr:cxnSp macro="">
      <xdr:nvCxnSpPr>
        <xdr:cNvPr id="296" name="直線コネクタ 295"/>
        <xdr:cNvCxnSpPr/>
      </xdr:nvCxnSpPr>
      <xdr:spPr>
        <a:xfrm>
          <a:off x="15671800" y="5928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99568</xdr:rowOff>
    </xdr:to>
    <xdr:cxnSp macro="">
      <xdr:nvCxnSpPr>
        <xdr:cNvPr id="299" name="直線コネクタ 298"/>
        <xdr:cNvCxnSpPr/>
      </xdr:nvCxnSpPr>
      <xdr:spPr>
        <a:xfrm>
          <a:off x="14782800" y="59151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85852</xdr:rowOff>
    </xdr:from>
    <xdr:to>
      <xdr:col>21</xdr:col>
      <xdr:colOff>361950</xdr:colOff>
      <xdr:row>34</xdr:row>
      <xdr:rowOff>113284</xdr:rowOff>
    </xdr:to>
    <xdr:cxnSp macro="">
      <xdr:nvCxnSpPr>
        <xdr:cNvPr id="302" name="直線コネクタ 301"/>
        <xdr:cNvCxnSpPr/>
      </xdr:nvCxnSpPr>
      <xdr:spPr>
        <a:xfrm flipV="1">
          <a:off x="13893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113284</xdr:rowOff>
    </xdr:to>
    <xdr:cxnSp macro="">
      <xdr:nvCxnSpPr>
        <xdr:cNvPr id="305" name="直線コネクタ 304"/>
        <xdr:cNvCxnSpPr/>
      </xdr:nvCxnSpPr>
      <xdr:spPr>
        <a:xfrm>
          <a:off x="13004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15" name="円/楕円 314"/>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16"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17" name="円/楕円 316"/>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18" name="テキスト ボックス 317"/>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19" name="円/楕円 318"/>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20" name="テキスト ボックス 319"/>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21" name="円/楕円 320"/>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22" name="テキスト ボックス 321"/>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23" name="円/楕円 322"/>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24" name="テキスト ボックス 323"/>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その要因は、１村３島からなる本村は地理的要因によりこれまで各島ごとに生活文化等の基盤整備を行ってきており、その財源として多額の地方債を発行したことが要因である。今後も計画的な公債費発行に努め、公債費比率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111761</xdr:rowOff>
    </xdr:from>
    <xdr:to>
      <xdr:col>7</xdr:col>
      <xdr:colOff>15875</xdr:colOff>
      <xdr:row>77</xdr:row>
      <xdr:rowOff>134620</xdr:rowOff>
    </xdr:to>
    <xdr:cxnSp macro="">
      <xdr:nvCxnSpPr>
        <xdr:cNvPr id="356" name="直線コネクタ 355"/>
        <xdr:cNvCxnSpPr/>
      </xdr:nvCxnSpPr>
      <xdr:spPr>
        <a:xfrm flipV="1">
          <a:off x="3987800" y="133134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134620</xdr:rowOff>
    </xdr:from>
    <xdr:to>
      <xdr:col>5</xdr:col>
      <xdr:colOff>549275</xdr:colOff>
      <xdr:row>78</xdr:row>
      <xdr:rowOff>69850</xdr:rowOff>
    </xdr:to>
    <xdr:cxnSp macro="">
      <xdr:nvCxnSpPr>
        <xdr:cNvPr id="359" name="直線コネクタ 358"/>
        <xdr:cNvCxnSpPr/>
      </xdr:nvCxnSpPr>
      <xdr:spPr>
        <a:xfrm flipV="1">
          <a:off x="3098800" y="133362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69850</xdr:rowOff>
    </xdr:from>
    <xdr:to>
      <xdr:col>4</xdr:col>
      <xdr:colOff>346075</xdr:colOff>
      <xdr:row>78</xdr:row>
      <xdr:rowOff>104139</xdr:rowOff>
    </xdr:to>
    <xdr:cxnSp macro="">
      <xdr:nvCxnSpPr>
        <xdr:cNvPr id="362" name="直線コネクタ 361"/>
        <xdr:cNvCxnSpPr/>
      </xdr:nvCxnSpPr>
      <xdr:spPr>
        <a:xfrm flipV="1">
          <a:off x="2209800" y="13442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1270</xdr:rowOff>
    </xdr:to>
    <xdr:cxnSp macro="">
      <xdr:nvCxnSpPr>
        <xdr:cNvPr id="365" name="直線コネクタ 364"/>
        <xdr:cNvCxnSpPr/>
      </xdr:nvCxnSpPr>
      <xdr:spPr>
        <a:xfrm flipV="1">
          <a:off x="1320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60961</xdr:rowOff>
    </xdr:from>
    <xdr:to>
      <xdr:col>7</xdr:col>
      <xdr:colOff>66675</xdr:colOff>
      <xdr:row>77</xdr:row>
      <xdr:rowOff>162561</xdr:rowOff>
    </xdr:to>
    <xdr:sp macro="" textlink="">
      <xdr:nvSpPr>
        <xdr:cNvPr id="375" name="円/楕円 374"/>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33038</xdr:rowOff>
    </xdr:from>
    <xdr:ext cx="762000" cy="259045"/>
    <xdr:sp macro="" textlink="">
      <xdr:nvSpPr>
        <xdr:cNvPr id="376"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83820</xdr:rowOff>
    </xdr:from>
    <xdr:to>
      <xdr:col>5</xdr:col>
      <xdr:colOff>600075</xdr:colOff>
      <xdr:row>78</xdr:row>
      <xdr:rowOff>13970</xdr:rowOff>
    </xdr:to>
    <xdr:sp macro="" textlink="">
      <xdr:nvSpPr>
        <xdr:cNvPr id="377" name="円/楕円 376"/>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170197</xdr:rowOff>
    </xdr:from>
    <xdr:ext cx="736600" cy="259045"/>
    <xdr:sp macro="" textlink="">
      <xdr:nvSpPr>
        <xdr:cNvPr id="378" name="テキスト ボックス 377"/>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396875</xdr:colOff>
      <xdr:row>78</xdr:row>
      <xdr:rowOff>120650</xdr:rowOff>
    </xdr:to>
    <xdr:sp macro="" textlink="">
      <xdr:nvSpPr>
        <xdr:cNvPr id="379" name="円/楕円 378"/>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80" name="テキスト ボックス 379"/>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1" name="円/楕円 380"/>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3" name="円/楕円 382"/>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4" name="テキスト ボックス 38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公債費以外に係る経常収支比率は、類似団体平均を上回っている。主に人件費、物件費が要因となっている。今後も適正な定員管理及び公共施設運営、維持管理等を適正に行い歳出削減にと止める。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78</xdr:row>
      <xdr:rowOff>5842</xdr:rowOff>
    </xdr:to>
    <xdr:cxnSp macro="">
      <xdr:nvCxnSpPr>
        <xdr:cNvPr id="415" name="直線コネクタ 414"/>
        <xdr:cNvCxnSpPr/>
      </xdr:nvCxnSpPr>
      <xdr:spPr>
        <a:xfrm flipV="1">
          <a:off x="15671800" y="1327607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78</xdr:row>
      <xdr:rowOff>5842</xdr:rowOff>
    </xdr:to>
    <xdr:cxnSp macro="">
      <xdr:nvCxnSpPr>
        <xdr:cNvPr id="418" name="直線コネクタ 417"/>
        <xdr:cNvCxnSpPr/>
      </xdr:nvCxnSpPr>
      <xdr:spPr>
        <a:xfrm>
          <a:off x="14782800" y="1331264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110998</xdr:rowOff>
    </xdr:from>
    <xdr:to>
      <xdr:col>21</xdr:col>
      <xdr:colOff>361950</xdr:colOff>
      <xdr:row>77</xdr:row>
      <xdr:rowOff>124713</xdr:rowOff>
    </xdr:to>
    <xdr:cxnSp macro="">
      <xdr:nvCxnSpPr>
        <xdr:cNvPr id="421" name="直線コネクタ 420"/>
        <xdr:cNvCxnSpPr/>
      </xdr:nvCxnSpPr>
      <xdr:spPr>
        <a:xfrm flipV="1">
          <a:off x="13893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147574</xdr:rowOff>
    </xdr:from>
    <xdr:to>
      <xdr:col>20</xdr:col>
      <xdr:colOff>158750</xdr:colOff>
      <xdr:row>77</xdr:row>
      <xdr:rowOff>124713</xdr:rowOff>
    </xdr:to>
    <xdr:cxnSp macro="">
      <xdr:nvCxnSpPr>
        <xdr:cNvPr id="424" name="直線コネクタ 423"/>
        <xdr:cNvCxnSpPr/>
      </xdr:nvCxnSpPr>
      <xdr:spPr>
        <a:xfrm>
          <a:off x="13004800" y="13177774"/>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34" name="円/楕円 433"/>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35"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126492</xdr:rowOff>
    </xdr:from>
    <xdr:to>
      <xdr:col>22</xdr:col>
      <xdr:colOff>615950</xdr:colOff>
      <xdr:row>78</xdr:row>
      <xdr:rowOff>56642</xdr:rowOff>
    </xdr:to>
    <xdr:sp macro="" textlink="">
      <xdr:nvSpPr>
        <xdr:cNvPr id="436" name="円/楕円 435"/>
        <xdr:cNvSpPr/>
      </xdr:nvSpPr>
      <xdr:spPr>
        <a:xfrm>
          <a:off x="156210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41419</xdr:rowOff>
    </xdr:from>
    <xdr:ext cx="736600" cy="259045"/>
    <xdr:sp macro="" textlink="">
      <xdr:nvSpPr>
        <xdr:cNvPr id="437" name="テキスト ボックス 436"/>
        <xdr:cNvSpPr txBox="1"/>
      </xdr:nvSpPr>
      <xdr:spPr>
        <a:xfrm>
          <a:off x="15290800" y="1341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38" name="円/楕円 437"/>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39" name="テキスト ボックス 438"/>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40" name="円/楕円 439"/>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1" name="テキスト ボックス 440"/>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96774</xdr:rowOff>
    </xdr:from>
    <xdr:to>
      <xdr:col>19</xdr:col>
      <xdr:colOff>6350</xdr:colOff>
      <xdr:row>77</xdr:row>
      <xdr:rowOff>26924</xdr:rowOff>
    </xdr:to>
    <xdr:sp macro="" textlink="">
      <xdr:nvSpPr>
        <xdr:cNvPr id="442" name="円/楕円 441"/>
        <xdr:cNvSpPr/>
      </xdr:nvSpPr>
      <xdr:spPr>
        <a:xfrm>
          <a:off x="12954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11701</xdr:rowOff>
    </xdr:from>
    <xdr:ext cx="762000" cy="259045"/>
    <xdr:sp macro="" textlink="">
      <xdr:nvSpPr>
        <xdr:cNvPr id="443" name="テキスト ボックス 442"/>
        <xdr:cNvSpPr txBox="1"/>
      </xdr:nvSpPr>
      <xdr:spPr>
        <a:xfrm>
          <a:off x="126238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沖縄県座間味村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43500</xdr:rowOff>
    </xdr:from>
    <xdr:to>
      <xdr:col>4</xdr:col>
      <xdr:colOff>1117600</xdr:colOff>
      <xdr:row>17</xdr:row>
      <xdr:rowOff>72457</xdr:rowOff>
    </xdr:to>
    <xdr:cxnSp macro="">
      <xdr:nvCxnSpPr>
        <xdr:cNvPr id="51" name="直線コネクタ 50"/>
        <xdr:cNvCxnSpPr/>
      </xdr:nvCxnSpPr>
      <xdr:spPr bwMode="auto">
        <a:xfrm>
          <a:off x="5003800" y="3005775"/>
          <a:ext cx="647700" cy="2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43500</xdr:rowOff>
    </xdr:from>
    <xdr:to>
      <xdr:col>4</xdr:col>
      <xdr:colOff>469900</xdr:colOff>
      <xdr:row>17</xdr:row>
      <xdr:rowOff>45136</xdr:rowOff>
    </xdr:to>
    <xdr:cxnSp macro="">
      <xdr:nvCxnSpPr>
        <xdr:cNvPr id="54" name="直線コネクタ 53"/>
        <xdr:cNvCxnSpPr/>
      </xdr:nvCxnSpPr>
      <xdr:spPr bwMode="auto">
        <a:xfrm flipV="1">
          <a:off x="4305300" y="3005775"/>
          <a:ext cx="698500" cy="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42956</xdr:rowOff>
    </xdr:from>
    <xdr:to>
      <xdr:col>3</xdr:col>
      <xdr:colOff>904875</xdr:colOff>
      <xdr:row>17</xdr:row>
      <xdr:rowOff>45136</xdr:rowOff>
    </xdr:to>
    <xdr:cxnSp macro="">
      <xdr:nvCxnSpPr>
        <xdr:cNvPr id="57" name="直線コネクタ 56"/>
        <xdr:cNvCxnSpPr/>
      </xdr:nvCxnSpPr>
      <xdr:spPr bwMode="auto">
        <a:xfrm>
          <a:off x="3606800" y="3005231"/>
          <a:ext cx="698500" cy="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42956</xdr:rowOff>
    </xdr:from>
    <xdr:to>
      <xdr:col>3</xdr:col>
      <xdr:colOff>206375</xdr:colOff>
      <xdr:row>17</xdr:row>
      <xdr:rowOff>85858</xdr:rowOff>
    </xdr:to>
    <xdr:cxnSp macro="">
      <xdr:nvCxnSpPr>
        <xdr:cNvPr id="60" name="直線コネクタ 59"/>
        <xdr:cNvCxnSpPr/>
      </xdr:nvCxnSpPr>
      <xdr:spPr bwMode="auto">
        <a:xfrm flipV="1">
          <a:off x="2908300" y="3005231"/>
          <a:ext cx="698500" cy="4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21657</xdr:rowOff>
    </xdr:from>
    <xdr:to>
      <xdr:col>5</xdr:col>
      <xdr:colOff>34925</xdr:colOff>
      <xdr:row>17</xdr:row>
      <xdr:rowOff>123257</xdr:rowOff>
    </xdr:to>
    <xdr:sp macro="" textlink="">
      <xdr:nvSpPr>
        <xdr:cNvPr id="70" name="円/楕円 69"/>
        <xdr:cNvSpPr/>
      </xdr:nvSpPr>
      <xdr:spPr bwMode="auto">
        <a:xfrm>
          <a:off x="5600700" y="298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38184</xdr:rowOff>
    </xdr:from>
    <xdr:ext cx="762000" cy="259045"/>
    <xdr:sp macro="" textlink="">
      <xdr:nvSpPr>
        <xdr:cNvPr id="71" name="人口1人当たり決算額の推移該当値テキスト130"/>
        <xdr:cNvSpPr txBox="1"/>
      </xdr:nvSpPr>
      <xdr:spPr>
        <a:xfrm>
          <a:off x="5740400" y="282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352,570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164150</xdr:rowOff>
    </xdr:from>
    <xdr:to>
      <xdr:col>4</xdr:col>
      <xdr:colOff>520700</xdr:colOff>
      <xdr:row>17</xdr:row>
      <xdr:rowOff>94300</xdr:rowOff>
    </xdr:to>
    <xdr:sp macro="" textlink="">
      <xdr:nvSpPr>
        <xdr:cNvPr id="72" name="円/楕円 71"/>
        <xdr:cNvSpPr/>
      </xdr:nvSpPr>
      <xdr:spPr bwMode="auto">
        <a:xfrm>
          <a:off x="4953000" y="295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104477</xdr:rowOff>
    </xdr:from>
    <xdr:ext cx="736600" cy="259045"/>
    <xdr:sp macro="" textlink="">
      <xdr:nvSpPr>
        <xdr:cNvPr id="73" name="テキスト ボックス 72"/>
        <xdr:cNvSpPr txBox="1"/>
      </xdr:nvSpPr>
      <xdr:spPr>
        <a:xfrm>
          <a:off x="4622800" y="272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165786</xdr:rowOff>
    </xdr:from>
    <xdr:to>
      <xdr:col>3</xdr:col>
      <xdr:colOff>955675</xdr:colOff>
      <xdr:row>17</xdr:row>
      <xdr:rowOff>95936</xdr:rowOff>
    </xdr:to>
    <xdr:sp macro="" textlink="">
      <xdr:nvSpPr>
        <xdr:cNvPr id="74" name="円/楕円 73"/>
        <xdr:cNvSpPr/>
      </xdr:nvSpPr>
      <xdr:spPr bwMode="auto">
        <a:xfrm>
          <a:off x="4254500" y="295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106113</xdr:rowOff>
    </xdr:from>
    <xdr:ext cx="762000" cy="259045"/>
    <xdr:sp macro="" textlink="">
      <xdr:nvSpPr>
        <xdr:cNvPr id="75" name="テキスト ボックス 74"/>
        <xdr:cNvSpPr txBox="1"/>
      </xdr:nvSpPr>
      <xdr:spPr>
        <a:xfrm>
          <a:off x="3924300" y="272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369,302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163606</xdr:rowOff>
    </xdr:from>
    <xdr:to>
      <xdr:col>3</xdr:col>
      <xdr:colOff>257175</xdr:colOff>
      <xdr:row>17</xdr:row>
      <xdr:rowOff>93756</xdr:rowOff>
    </xdr:to>
    <xdr:sp macro="" textlink="">
      <xdr:nvSpPr>
        <xdr:cNvPr id="76" name="円/楕円 75"/>
        <xdr:cNvSpPr/>
      </xdr:nvSpPr>
      <xdr:spPr bwMode="auto">
        <a:xfrm>
          <a:off x="3556000" y="295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103933</xdr:rowOff>
    </xdr:from>
    <xdr:ext cx="762000" cy="259045"/>
    <xdr:sp macro="" textlink="">
      <xdr:nvSpPr>
        <xdr:cNvPr id="77" name="テキスト ボックス 76"/>
        <xdr:cNvSpPr txBox="1"/>
      </xdr:nvSpPr>
      <xdr:spPr>
        <a:xfrm>
          <a:off x="3225800" y="2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35058</xdr:rowOff>
    </xdr:from>
    <xdr:to>
      <xdr:col>2</xdr:col>
      <xdr:colOff>692150</xdr:colOff>
      <xdr:row>17</xdr:row>
      <xdr:rowOff>136658</xdr:rowOff>
    </xdr:to>
    <xdr:sp macro="" textlink="">
      <xdr:nvSpPr>
        <xdr:cNvPr id="78" name="円/楕円 77"/>
        <xdr:cNvSpPr/>
      </xdr:nvSpPr>
      <xdr:spPr bwMode="auto">
        <a:xfrm>
          <a:off x="2857500" y="299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146835</xdr:rowOff>
    </xdr:from>
    <xdr:ext cx="762000" cy="259045"/>
    <xdr:sp macro="" textlink="">
      <xdr:nvSpPr>
        <xdr:cNvPr id="79" name="テキスト ボックス 78"/>
        <xdr:cNvSpPr txBox="1"/>
      </xdr:nvSpPr>
      <xdr:spPr>
        <a:xfrm>
          <a:off x="2527300" y="276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344,363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322531</xdr:rowOff>
    </xdr:from>
    <xdr:to>
      <xdr:col>4</xdr:col>
      <xdr:colOff>1117600</xdr:colOff>
      <xdr:row>34</xdr:row>
      <xdr:rowOff>336242</xdr:rowOff>
    </xdr:to>
    <xdr:cxnSp macro="">
      <xdr:nvCxnSpPr>
        <xdr:cNvPr id="110" name="直線コネクタ 109"/>
        <xdr:cNvCxnSpPr/>
      </xdr:nvCxnSpPr>
      <xdr:spPr bwMode="auto">
        <a:xfrm>
          <a:off x="5003800" y="6589981"/>
          <a:ext cx="647700" cy="1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177763</xdr:rowOff>
    </xdr:from>
    <xdr:to>
      <xdr:col>4</xdr:col>
      <xdr:colOff>469900</xdr:colOff>
      <xdr:row>34</xdr:row>
      <xdr:rowOff>322531</xdr:rowOff>
    </xdr:to>
    <xdr:cxnSp macro="">
      <xdr:nvCxnSpPr>
        <xdr:cNvPr id="113" name="直線コネクタ 112"/>
        <xdr:cNvCxnSpPr/>
      </xdr:nvCxnSpPr>
      <xdr:spPr bwMode="auto">
        <a:xfrm>
          <a:off x="4305300" y="6445213"/>
          <a:ext cx="698500" cy="1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160984</xdr:rowOff>
    </xdr:from>
    <xdr:to>
      <xdr:col>3</xdr:col>
      <xdr:colOff>904875</xdr:colOff>
      <xdr:row>34</xdr:row>
      <xdr:rowOff>177763</xdr:rowOff>
    </xdr:to>
    <xdr:cxnSp macro="">
      <xdr:nvCxnSpPr>
        <xdr:cNvPr id="116" name="直線コネクタ 115"/>
        <xdr:cNvCxnSpPr/>
      </xdr:nvCxnSpPr>
      <xdr:spPr bwMode="auto">
        <a:xfrm>
          <a:off x="3606800" y="6428434"/>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19270</xdr:rowOff>
    </xdr:from>
    <xdr:to>
      <xdr:col>3</xdr:col>
      <xdr:colOff>206375</xdr:colOff>
      <xdr:row>34</xdr:row>
      <xdr:rowOff>160984</xdr:rowOff>
    </xdr:to>
    <xdr:cxnSp macro="">
      <xdr:nvCxnSpPr>
        <xdr:cNvPr id="119" name="直線コネクタ 118"/>
        <xdr:cNvCxnSpPr/>
      </xdr:nvCxnSpPr>
      <xdr:spPr bwMode="auto">
        <a:xfrm>
          <a:off x="2908300" y="6286720"/>
          <a:ext cx="698500" cy="14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285442</xdr:rowOff>
    </xdr:from>
    <xdr:to>
      <xdr:col>5</xdr:col>
      <xdr:colOff>34925</xdr:colOff>
      <xdr:row>35</xdr:row>
      <xdr:rowOff>44142</xdr:rowOff>
    </xdr:to>
    <xdr:sp macro="" textlink="">
      <xdr:nvSpPr>
        <xdr:cNvPr id="129" name="円/楕円 128"/>
        <xdr:cNvSpPr/>
      </xdr:nvSpPr>
      <xdr:spPr bwMode="auto">
        <a:xfrm>
          <a:off x="5600700" y="655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130519</xdr:rowOff>
    </xdr:from>
    <xdr:ext cx="762000" cy="259045"/>
    <xdr:sp macro="" textlink="">
      <xdr:nvSpPr>
        <xdr:cNvPr id="130" name="人口1人当たり決算額の推移該当値テキスト445"/>
        <xdr:cNvSpPr txBox="1"/>
      </xdr:nvSpPr>
      <xdr:spPr>
        <a:xfrm>
          <a:off x="5740400" y="639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271731</xdr:rowOff>
    </xdr:from>
    <xdr:to>
      <xdr:col>4</xdr:col>
      <xdr:colOff>520700</xdr:colOff>
      <xdr:row>35</xdr:row>
      <xdr:rowOff>30431</xdr:rowOff>
    </xdr:to>
    <xdr:sp macro="" textlink="">
      <xdr:nvSpPr>
        <xdr:cNvPr id="131" name="円/楕円 130"/>
        <xdr:cNvSpPr/>
      </xdr:nvSpPr>
      <xdr:spPr bwMode="auto">
        <a:xfrm>
          <a:off x="4953000" y="653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40608</xdr:rowOff>
    </xdr:from>
    <xdr:ext cx="736600" cy="259045"/>
    <xdr:sp macro="" textlink="">
      <xdr:nvSpPr>
        <xdr:cNvPr id="132" name="テキスト ボックス 131"/>
        <xdr:cNvSpPr txBox="1"/>
      </xdr:nvSpPr>
      <xdr:spPr>
        <a:xfrm>
          <a:off x="4622800" y="6308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126963</xdr:rowOff>
    </xdr:from>
    <xdr:to>
      <xdr:col>3</xdr:col>
      <xdr:colOff>955675</xdr:colOff>
      <xdr:row>34</xdr:row>
      <xdr:rowOff>228563</xdr:rowOff>
    </xdr:to>
    <xdr:sp macro="" textlink="">
      <xdr:nvSpPr>
        <xdr:cNvPr id="133" name="円/楕円 132"/>
        <xdr:cNvSpPr/>
      </xdr:nvSpPr>
      <xdr:spPr bwMode="auto">
        <a:xfrm>
          <a:off x="4254500" y="639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238740</xdr:rowOff>
    </xdr:from>
    <xdr:ext cx="762000" cy="259045"/>
    <xdr:sp macro="" textlink="">
      <xdr:nvSpPr>
        <xdr:cNvPr id="134" name="テキスト ボックス 133"/>
        <xdr:cNvSpPr txBox="1"/>
      </xdr:nvSpPr>
      <xdr:spPr>
        <a:xfrm>
          <a:off x="3924300" y="61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110184</xdr:rowOff>
    </xdr:from>
    <xdr:to>
      <xdr:col>3</xdr:col>
      <xdr:colOff>257175</xdr:colOff>
      <xdr:row>34</xdr:row>
      <xdr:rowOff>211784</xdr:rowOff>
    </xdr:to>
    <xdr:sp macro="" textlink="">
      <xdr:nvSpPr>
        <xdr:cNvPr id="135" name="円/楕円 134"/>
        <xdr:cNvSpPr/>
      </xdr:nvSpPr>
      <xdr:spPr bwMode="auto">
        <a:xfrm>
          <a:off x="3556000" y="63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221961</xdr:rowOff>
    </xdr:from>
    <xdr:ext cx="762000" cy="259045"/>
    <xdr:sp macro="" textlink="">
      <xdr:nvSpPr>
        <xdr:cNvPr id="136" name="テキスト ボックス 135"/>
        <xdr:cNvSpPr txBox="1"/>
      </xdr:nvSpPr>
      <xdr:spPr>
        <a:xfrm>
          <a:off x="3225800" y="61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311370</xdr:rowOff>
    </xdr:from>
    <xdr:to>
      <xdr:col>2</xdr:col>
      <xdr:colOff>692150</xdr:colOff>
      <xdr:row>34</xdr:row>
      <xdr:rowOff>70070</xdr:rowOff>
    </xdr:to>
    <xdr:sp macro="" textlink="">
      <xdr:nvSpPr>
        <xdr:cNvPr id="137" name="円/楕円 136"/>
        <xdr:cNvSpPr/>
      </xdr:nvSpPr>
      <xdr:spPr bwMode="auto">
        <a:xfrm>
          <a:off x="2857500" y="623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80247</xdr:rowOff>
    </xdr:from>
    <xdr:ext cx="762000" cy="259045"/>
    <xdr:sp macro="" textlink="">
      <xdr:nvSpPr>
        <xdr:cNvPr id="138" name="テキスト ボックス 137"/>
        <xdr:cNvSpPr txBox="1"/>
      </xdr:nvSpPr>
      <xdr:spPr>
        <a:xfrm>
          <a:off x="2527300" y="60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財政調整基金残高は、平成１９年度から着実に増加とないたが、実質単年度収支が▲</a:t>
          </a:r>
          <a:r>
            <a:rPr kumimoji="1" lang="en-US" altLang="ja-JP" sz="1400">
              <a:latin typeface="ＭＳ ゴシック" pitchFamily="49" charset="-128"/>
              <a:ea typeface="ＭＳ ゴシック" pitchFamily="49" charset="-128"/>
            </a:rPr>
            <a:t>10.57</a:t>
          </a:r>
          <a:r>
            <a:rPr kumimoji="1" lang="ja-JP" altLang="en-US" sz="1400">
              <a:latin typeface="ＭＳ ゴシック" pitchFamily="49" charset="-128"/>
              <a:ea typeface="ＭＳ ゴシック" pitchFamily="49" charset="-128"/>
            </a:rPr>
            <a:t>となったため将来の財政需要に備え今後とも計画的な積み立てを実施していく。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人口の減少や少子高齢化に加え村税の減収などで厳しい状況にある。今後は観光産業を軸に歳入の確保、歳出の削減に努めることによって将来にわたり持続可能な財政基盤を構築できるよう努める。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各会計とも黒字であるが、今後は公営企業会計において、フェリーの建造や施設の老朽化に伴う維持管理費等の負担が多額になることから緊縮財政に努め、独立採算の原則に基づきさらなる経営健全化に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の減少により、実質公債比率の分子は対前年度減となっている。今後も新規起債発行を抑制し、起債残高の削減に努めるとともに、交易業会計においては独立採算の原則に基づきさらなる経営健全化に努め、繰入金を抑えること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策定の財政健全化計画書に基づき、地方債の繰り上げ償還等の実施や計画的な地方債発行を行っており、将来負担比率は少しずつだが確実に減少傾向となっている。充当可能特定歳入が減少傾向にあるため、今後は徴収を確実に行っていき歳入確保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2259712</v>
      </c>
      <c r="BO4" s="379"/>
      <c r="BP4" s="379"/>
      <c r="BQ4" s="379"/>
      <c r="BR4" s="379"/>
      <c r="BS4" s="379"/>
      <c r="BT4" s="379"/>
      <c r="BU4" s="380"/>
      <c r="BV4" s="378">
        <v>1893521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v>
      </c>
      <c r="CU4" s="556"/>
      <c r="CV4" s="556"/>
      <c r="CW4" s="556"/>
      <c r="CX4" s="556"/>
      <c r="CY4" s="556"/>
      <c r="CZ4" s="556"/>
      <c r="DA4" s="557"/>
      <c r="DB4" s="555">
        <v>14.1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2113712</v>
      </c>
      <c r="BO5" s="384"/>
      <c r="BP5" s="384"/>
      <c r="BQ5" s="384"/>
      <c r="BR5" s="384"/>
      <c r="BS5" s="384"/>
      <c r="BT5" s="384"/>
      <c r="BU5" s="385"/>
      <c r="BV5" s="383">
        <v>1756142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91.3</v>
      </c>
      <c r="CU5" s="354"/>
      <c r="CV5" s="354"/>
      <c r="CW5" s="354"/>
      <c r="CX5" s="354"/>
      <c r="CY5" s="354"/>
      <c r="CZ5" s="354"/>
      <c r="DA5" s="355"/>
      <c r="DB5" s="353">
        <v>96.4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146000</v>
      </c>
      <c r="BO6" s="384"/>
      <c r="BP6" s="384"/>
      <c r="BQ6" s="384"/>
      <c r="BR6" s="384"/>
      <c r="BS6" s="384"/>
      <c r="BT6" s="384"/>
      <c r="BU6" s="385"/>
      <c r="BV6" s="383">
        <v>137379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95.9</v>
      </c>
      <c r="CU6" s="530"/>
      <c r="CV6" s="530"/>
      <c r="CW6" s="530"/>
      <c r="CX6" s="530"/>
      <c r="CY6" s="530"/>
      <c r="CZ6" s="530"/>
      <c r="DA6" s="531"/>
      <c r="DB6" s="529">
        <v>101.3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91566</v>
      </c>
      <c r="BO7" s="384"/>
      <c r="BP7" s="384"/>
      <c r="BQ7" s="384"/>
      <c r="BR7" s="384"/>
      <c r="BS7" s="384"/>
      <c r="BT7" s="384"/>
      <c r="BU7" s="385"/>
      <c r="BV7" s="383">
        <v>26840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775196</v>
      </c>
      <c r="CU7" s="384"/>
      <c r="CV7" s="384"/>
      <c r="CW7" s="384"/>
      <c r="CX7" s="384"/>
      <c r="CY7" s="384"/>
      <c r="CZ7" s="384"/>
      <c r="DA7" s="385"/>
      <c r="DB7" s="383">
        <v>786385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54434</v>
      </c>
      <c r="BO8" s="384"/>
      <c r="BP8" s="384"/>
      <c r="BQ8" s="384"/>
      <c r="BR8" s="384"/>
      <c r="BS8" s="384"/>
      <c r="BT8" s="384"/>
      <c r="BU8" s="385"/>
      <c r="BV8" s="383">
        <v>110539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0.09</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865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-56105</v>
      </c>
      <c r="BO9" s="384"/>
      <c r="BP9" s="384"/>
      <c r="BQ9" s="384"/>
      <c r="BR9" s="384"/>
      <c r="BS9" s="384"/>
      <c r="BT9" s="384"/>
      <c r="BU9" s="385"/>
      <c r="BV9" s="383">
        <v>-1601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13.4</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1077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48051</v>
      </c>
      <c r="BO10" s="384"/>
      <c r="BP10" s="384"/>
      <c r="BQ10" s="384"/>
      <c r="BR10" s="384"/>
      <c r="BS10" s="384"/>
      <c r="BT10" s="384"/>
      <c r="BU10" s="385"/>
      <c r="BV10" s="383">
        <v>101690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911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73871</v>
      </c>
      <c r="BO12" s="384"/>
      <c r="BP12" s="384"/>
      <c r="BQ12" s="384"/>
      <c r="BR12" s="384"/>
      <c r="BS12" s="384"/>
      <c r="BT12" s="384"/>
      <c r="BU12" s="385"/>
      <c r="BV12" s="383">
        <v>89869</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904</v>
      </c>
      <c r="S13" s="485"/>
      <c r="T13" s="485"/>
      <c r="U13" s="485"/>
      <c r="V13" s="486"/>
      <c r="W13" s="472" t="s">
        <v>122</v>
      </c>
      <c r="X13" s="396"/>
      <c r="Y13" s="396"/>
      <c r="Z13" s="396"/>
      <c r="AA13" s="396"/>
      <c r="AB13" s="397"/>
      <c r="AC13" s="359">
        <v>12</v>
      </c>
      <c r="AD13" s="360"/>
      <c r="AE13" s="360"/>
      <c r="AF13" s="360"/>
      <c r="AG13" s="361"/>
      <c r="AH13" s="359">
        <v>19</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-81925</v>
      </c>
      <c r="BO13" s="384"/>
      <c r="BP13" s="384"/>
      <c r="BQ13" s="384"/>
      <c r="BR13" s="384"/>
      <c r="BS13" s="384"/>
      <c r="BT13" s="384"/>
      <c r="BU13" s="385"/>
      <c r="BV13" s="383">
        <v>10220</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16.600000000000001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900</v>
      </c>
      <c r="S14" s="485"/>
      <c r="T14" s="485"/>
      <c r="U14" s="485"/>
      <c r="V14" s="486"/>
      <c r="W14" s="487"/>
      <c r="X14" s="399"/>
      <c r="Y14" s="399"/>
      <c r="Z14" s="399"/>
      <c r="AA14" s="399"/>
      <c r="AB14" s="400"/>
      <c r="AC14" s="477">
        <v>2.5</v>
      </c>
      <c r="AD14" s="478"/>
      <c r="AE14" s="478"/>
      <c r="AF14" s="478"/>
      <c r="AG14" s="479"/>
      <c r="AH14" s="477">
        <v>3.3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89.5</v>
      </c>
      <c r="CU14" s="456"/>
      <c r="CV14" s="456"/>
      <c r="CW14" s="456"/>
      <c r="CX14" s="456"/>
      <c r="CY14" s="456"/>
      <c r="CZ14" s="456"/>
      <c r="DA14" s="457"/>
      <c r="DB14" s="488">
        <v>93.7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895</v>
      </c>
      <c r="S15" s="485"/>
      <c r="T15" s="485"/>
      <c r="U15" s="485"/>
      <c r="V15" s="486"/>
      <c r="W15" s="472" t="s">
        <v>128</v>
      </c>
      <c r="X15" s="396"/>
      <c r="Y15" s="396"/>
      <c r="Z15" s="396"/>
      <c r="AA15" s="396"/>
      <c r="AB15" s="397"/>
      <c r="AC15" s="359">
        <v>23</v>
      </c>
      <c r="AD15" s="360"/>
      <c r="AE15" s="360"/>
      <c r="AF15" s="360"/>
      <c r="AG15" s="361"/>
      <c r="AH15" s="359">
        <v>25</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70237</v>
      </c>
      <c r="BO15" s="379"/>
      <c r="BP15" s="379"/>
      <c r="BQ15" s="379"/>
      <c r="BR15" s="379"/>
      <c r="BS15" s="379"/>
      <c r="BT15" s="379"/>
      <c r="BU15" s="380"/>
      <c r="BV15" s="378">
        <v>68100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4.8</v>
      </c>
      <c r="AD16" s="478"/>
      <c r="AE16" s="478"/>
      <c r="AF16" s="478"/>
      <c r="AG16" s="479"/>
      <c r="AH16" s="477">
        <v>4.3</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718926</v>
      </c>
      <c r="BO16" s="384"/>
      <c r="BP16" s="384"/>
      <c r="BQ16" s="384"/>
      <c r="BR16" s="384"/>
      <c r="BS16" s="384"/>
      <c r="BT16" s="384"/>
      <c r="BU16" s="385"/>
      <c r="BV16" s="383">
        <v>729400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441</v>
      </c>
      <c r="AD17" s="360"/>
      <c r="AE17" s="360"/>
      <c r="AF17" s="360"/>
      <c r="AG17" s="361"/>
      <c r="AH17" s="359">
        <v>538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88789</v>
      </c>
      <c r="BO17" s="384"/>
      <c r="BP17" s="384"/>
      <c r="BQ17" s="384"/>
      <c r="BR17" s="384"/>
      <c r="BS17" s="384"/>
      <c r="BT17" s="384"/>
      <c r="BU17" s="385"/>
      <c r="BV17" s="383">
        <v>86304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16.739999999999998</v>
      </c>
      <c r="M18" s="448"/>
      <c r="N18" s="448"/>
      <c r="O18" s="448"/>
      <c r="P18" s="448"/>
      <c r="Q18" s="448"/>
      <c r="R18" s="449"/>
      <c r="S18" s="449"/>
      <c r="T18" s="449"/>
      <c r="U18" s="449"/>
      <c r="V18" s="450"/>
      <c r="W18" s="464"/>
      <c r="X18" s="465"/>
      <c r="Y18" s="465"/>
      <c r="Z18" s="465"/>
      <c r="AA18" s="465"/>
      <c r="AB18" s="473"/>
      <c r="AC18" s="347">
        <v>92.6</v>
      </c>
      <c r="AD18" s="348"/>
      <c r="AE18" s="348"/>
      <c r="AF18" s="348"/>
      <c r="AG18" s="451"/>
      <c r="AH18" s="347">
        <v>92.4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711569</v>
      </c>
      <c r="BO18" s="384"/>
      <c r="BP18" s="384"/>
      <c r="BQ18" s="384"/>
      <c r="BR18" s="384"/>
      <c r="BS18" s="384"/>
      <c r="BT18" s="384"/>
      <c r="BU18" s="385"/>
      <c r="BV18" s="383">
        <v>765881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1225174</v>
      </c>
      <c r="BO19" s="384"/>
      <c r="BP19" s="384"/>
      <c r="BQ19" s="384"/>
      <c r="BR19" s="384"/>
      <c r="BS19" s="384"/>
      <c r="BT19" s="384"/>
      <c r="BU19" s="385"/>
      <c r="BV19" s="383">
        <v>1314461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459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1179130</v>
      </c>
      <c r="BO23" s="384"/>
      <c r="BP23" s="384"/>
      <c r="BQ23" s="384"/>
      <c r="BR23" s="384"/>
      <c r="BS23" s="384"/>
      <c r="BT23" s="384"/>
      <c r="BU23" s="385"/>
      <c r="BV23" s="383">
        <v>1178897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5814</v>
      </c>
      <c r="R24" s="360"/>
      <c r="S24" s="360"/>
      <c r="T24" s="360"/>
      <c r="U24" s="360"/>
      <c r="V24" s="361"/>
      <c r="W24" s="425"/>
      <c r="X24" s="416"/>
      <c r="Y24" s="417"/>
      <c r="Z24" s="356" t="s">
        <v>152</v>
      </c>
      <c r="AA24" s="357"/>
      <c r="AB24" s="357"/>
      <c r="AC24" s="357"/>
      <c r="AD24" s="357"/>
      <c r="AE24" s="357"/>
      <c r="AF24" s="357"/>
      <c r="AG24" s="358"/>
      <c r="AH24" s="359">
        <v>30</v>
      </c>
      <c r="AI24" s="360"/>
      <c r="AJ24" s="360"/>
      <c r="AK24" s="360"/>
      <c r="AL24" s="361"/>
      <c r="AM24" s="359">
        <v>81870</v>
      </c>
      <c r="AN24" s="360"/>
      <c r="AO24" s="360"/>
      <c r="AP24" s="360"/>
      <c r="AQ24" s="360"/>
      <c r="AR24" s="361"/>
      <c r="AS24" s="359">
        <v>2729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1066271</v>
      </c>
      <c r="BO24" s="384"/>
      <c r="BP24" s="384"/>
      <c r="BQ24" s="384"/>
      <c r="BR24" s="384"/>
      <c r="BS24" s="384"/>
      <c r="BT24" s="384"/>
      <c r="BU24" s="385"/>
      <c r="BV24" s="383">
        <v>1055368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4702</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4411</v>
      </c>
      <c r="R26" s="360"/>
      <c r="S26" s="360"/>
      <c r="T26" s="360"/>
      <c r="U26" s="360"/>
      <c r="V26" s="361"/>
      <c r="W26" s="425"/>
      <c r="X26" s="416"/>
      <c r="Y26" s="417"/>
      <c r="Z26" s="356" t="s">
        <v>158</v>
      </c>
      <c r="AA26" s="438"/>
      <c r="AB26" s="438"/>
      <c r="AC26" s="438"/>
      <c r="AD26" s="438"/>
      <c r="AE26" s="438"/>
      <c r="AF26" s="438"/>
      <c r="AG26" s="439"/>
      <c r="AH26" s="359">
        <v>1</v>
      </c>
      <c r="AI26" s="360"/>
      <c r="AJ26" s="360"/>
      <c r="AK26" s="360"/>
      <c r="AL26" s="361"/>
      <c r="AM26" s="359" t="s">
        <v>159</v>
      </c>
      <c r="AN26" s="360"/>
      <c r="AO26" s="360"/>
      <c r="AP26" s="360"/>
      <c r="AQ26" s="360"/>
      <c r="AR26" s="361"/>
      <c r="AS26" s="359" t="s">
        <v>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2070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159</v>
      </c>
      <c r="AN27" s="360"/>
      <c r="AO27" s="360"/>
      <c r="AP27" s="360"/>
      <c r="AQ27" s="360"/>
      <c r="AR27" s="361"/>
      <c r="AS27" s="359" t="s">
        <v>159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v>
      </c>
      <c r="BO27" s="387"/>
      <c r="BP27" s="387"/>
      <c r="BQ27" s="387"/>
      <c r="BR27" s="387"/>
      <c r="BS27" s="387"/>
      <c r="BT27" s="387"/>
      <c r="BU27" s="388"/>
      <c r="BV27" s="386">
        <v>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1710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177563</v>
      </c>
      <c r="BO28" s="379"/>
      <c r="BP28" s="379"/>
      <c r="BQ28" s="379"/>
      <c r="BR28" s="379"/>
      <c r="BS28" s="379"/>
      <c r="BT28" s="379"/>
      <c r="BU28" s="380"/>
      <c r="BV28" s="378">
        <v>203383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5</v>
      </c>
      <c r="M29" s="360"/>
      <c r="N29" s="360"/>
      <c r="O29" s="360"/>
      <c r="P29" s="361"/>
      <c r="Q29" s="359">
        <v>1620</v>
      </c>
      <c r="R29" s="360"/>
      <c r="S29" s="360"/>
      <c r="T29" s="360"/>
      <c r="U29" s="360"/>
      <c r="V29" s="361"/>
      <c r="W29" s="426"/>
      <c r="X29" s="427"/>
      <c r="Y29" s="428"/>
      <c r="Z29" s="356" t="s">
        <v>169</v>
      </c>
      <c r="AA29" s="357"/>
      <c r="AB29" s="357"/>
      <c r="AC29" s="357"/>
      <c r="AD29" s="357"/>
      <c r="AE29" s="357"/>
      <c r="AF29" s="357"/>
      <c r="AG29" s="358"/>
      <c r="AH29" s="359">
        <v>32</v>
      </c>
      <c r="AI29" s="360"/>
      <c r="AJ29" s="360"/>
      <c r="AK29" s="360"/>
      <c r="AL29" s="361"/>
      <c r="AM29" s="359">
        <v>87108</v>
      </c>
      <c r="AN29" s="360"/>
      <c r="AO29" s="360"/>
      <c r="AP29" s="360"/>
      <c r="AQ29" s="360"/>
      <c r="AR29" s="361"/>
      <c r="AS29" s="359">
        <v>2722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16614</v>
      </c>
      <c r="BO29" s="384"/>
      <c r="BP29" s="384"/>
      <c r="BQ29" s="384"/>
      <c r="BR29" s="384"/>
      <c r="BS29" s="384"/>
      <c r="BT29" s="384"/>
      <c r="BU29" s="385"/>
      <c r="BV29" s="383">
        <v>16614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85343</v>
      </c>
      <c r="BO30" s="387"/>
      <c r="BP30" s="387"/>
      <c r="BQ30" s="387"/>
      <c r="BR30" s="387"/>
      <c r="BS30" s="387"/>
      <c r="BT30" s="387"/>
      <c r="BU30" s="388"/>
      <c r="BV30" s="386">
        <v>114392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沖縄県市町村自治会館管理組合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漁業集落排水事業特別会計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南部広域行政組合（一般）</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7</v>
      </c>
      <c r="BF37" s="343"/>
      <c r="BG37" s="342" t="str">
        <f>IF('各会計、関係団体の財政状況及び健全化判断比率'!B33="","",'各会計、関係団体の財政状況及び健全化判断比率'!B33)</f>
        <v>農業集落排水事業特別会計</v>
      </c>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南部広域行政組合（特別会計）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8</v>
      </c>
      <c r="BF38" s="343"/>
      <c r="BG38" s="342" t="str">
        <f>IF('各会計、関係団体の財政状況及び健全化判断比率'!B34="","",'各会計、関係団体の財政状況及び健全化判断比率'!B34)</f>
        <v>航路事業特別会計</v>
      </c>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沖縄県町村交通災害共済組合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南部広域市町村圏事務組合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沖縄県介護保険広域連合（一般）</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沖縄県介護保険広域連合（特別会計）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沖縄県後期高齢者医療広域連合（一般）</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沖縄県後期高齢者医療広域連合会（特別会計）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1647</v>
      </c>
      <c r="J41" s="83">
        <v>1439</v>
      </c>
      <c r="K41" s="83">
        <v>1290</v>
      </c>
      <c r="L41" s="83">
        <v>1179</v>
      </c>
      <c r="M41" s="84">
        <v>1179</v>
      </c>
    </row>
    <row r="42" spans="2:13" ht="27.75" customHeight="1" x14ac:dyDescent="0.15">
      <c r="B42" s="1171"/>
      <c r="C42" s="1172"/>
      <c r="D42" s="85"/>
      <c r="E42" s="1175" t="s">
        <v>26</v>
      </c>
      <c r="F42" s="1175"/>
      <c r="G42" s="1175"/>
      <c r="H42" s="1176"/>
      <c r="I42" s="86" t="s">
        <v>473</v>
      </c>
      <c r="J42" s="87" t="s">
        <v>473</v>
      </c>
      <c r="K42" s="87" t="s">
        <v>473</v>
      </c>
      <c r="L42" s="87" t="s">
        <v>473</v>
      </c>
      <c r="M42" s="88" t="s">
        <v>473</v>
      </c>
    </row>
    <row r="43" spans="2:13" ht="27.75" customHeight="1" x14ac:dyDescent="0.15">
      <c r="B43" s="1171"/>
      <c r="C43" s="1172"/>
      <c r="D43" s="85"/>
      <c r="E43" s="1175" t="s">
        <v>27</v>
      </c>
      <c r="F43" s="1175"/>
      <c r="G43" s="1175"/>
      <c r="H43" s="1176"/>
      <c r="I43" s="86">
        <v>854</v>
      </c>
      <c r="J43" s="87">
        <v>803</v>
      </c>
      <c r="K43" s="87">
        <v>776</v>
      </c>
      <c r="L43" s="87">
        <v>766</v>
      </c>
      <c r="M43" s="88">
        <v>656</v>
      </c>
    </row>
    <row r="44" spans="2:13" ht="27.75" customHeight="1" x14ac:dyDescent="0.15">
      <c r="B44" s="1171"/>
      <c r="C44" s="1172"/>
      <c r="D44" s="85"/>
      <c r="E44" s="1175" t="s">
        <v>28</v>
      </c>
      <c r="F44" s="1175"/>
      <c r="G44" s="1175"/>
      <c r="H44" s="1176"/>
      <c r="I44" s="86" t="s">
        <v>473</v>
      </c>
      <c r="J44" s="87" t="s">
        <v>473</v>
      </c>
      <c r="K44" s="87" t="s">
        <v>473</v>
      </c>
      <c r="L44" s="87" t="s">
        <v>473</v>
      </c>
      <c r="M44" s="88" t="s">
        <v>473</v>
      </c>
    </row>
    <row r="45" spans="2:13" ht="27.75" customHeight="1" x14ac:dyDescent="0.15">
      <c r="B45" s="1171"/>
      <c r="C45" s="1172"/>
      <c r="D45" s="85"/>
      <c r="E45" s="1175" t="s">
        <v>29</v>
      </c>
      <c r="F45" s="1175"/>
      <c r="G45" s="1175"/>
      <c r="H45" s="1176"/>
      <c r="I45" s="86">
        <v>194</v>
      </c>
      <c r="J45" s="87">
        <v>232</v>
      </c>
      <c r="K45" s="87">
        <v>214</v>
      </c>
      <c r="L45" s="87">
        <v>201</v>
      </c>
      <c r="M45" s="88">
        <v>127</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207</v>
      </c>
      <c r="J49" s="87">
        <v>247</v>
      </c>
      <c r="K49" s="87">
        <v>310</v>
      </c>
      <c r="L49" s="87">
        <v>334</v>
      </c>
      <c r="M49" s="88">
        <v>280</v>
      </c>
    </row>
    <row r="50" spans="2:13" ht="27.75" customHeight="1" x14ac:dyDescent="0.15">
      <c r="B50" s="1171"/>
      <c r="C50" s="1172"/>
      <c r="D50" s="85"/>
      <c r="E50" s="1175" t="s">
        <v>35</v>
      </c>
      <c r="F50" s="1175"/>
      <c r="G50" s="1175"/>
      <c r="H50" s="1176"/>
      <c r="I50" s="86">
        <v>98</v>
      </c>
      <c r="J50" s="87">
        <v>80</v>
      </c>
      <c r="K50" s="87">
        <v>64</v>
      </c>
      <c r="L50" s="87">
        <v>54</v>
      </c>
      <c r="M50" s="88">
        <v>45</v>
      </c>
    </row>
    <row r="51" spans="2:13" ht="27.75" customHeight="1" x14ac:dyDescent="0.15">
      <c r="B51" s="1173"/>
      <c r="C51" s="1174"/>
      <c r="D51" s="85"/>
      <c r="E51" s="1175" t="s">
        <v>36</v>
      </c>
      <c r="F51" s="1175"/>
      <c r="G51" s="1175"/>
      <c r="H51" s="1176"/>
      <c r="I51" s="86">
        <v>1429</v>
      </c>
      <c r="J51" s="87">
        <v>1306</v>
      </c>
      <c r="K51" s="87">
        <v>1200</v>
      </c>
      <c r="L51" s="87">
        <v>1177</v>
      </c>
      <c r="M51" s="88">
        <v>1084</v>
      </c>
    </row>
    <row r="52" spans="2:13" ht="27.75" customHeight="1" thickBot="1" x14ac:dyDescent="0.2">
      <c r="B52" s="1177" t="s">
        <v>37</v>
      </c>
      <c r="C52" s="1178"/>
      <c r="D52" s="90"/>
      <c r="E52" s="1179" t="s">
        <v>38</v>
      </c>
      <c r="F52" s="1179"/>
      <c r="G52" s="1179"/>
      <c r="H52" s="1180"/>
      <c r="I52" s="91">
        <v>961</v>
      </c>
      <c r="J52" s="92">
        <v>841</v>
      </c>
      <c r="K52" s="92">
        <v>705</v>
      </c>
      <c r="L52" s="92">
        <v>580</v>
      </c>
      <c r="M52" s="93">
        <v>554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135117</v>
      </c>
      <c r="E3" s="116"/>
      <c r="F3" s="117">
        <v>325581</v>
      </c>
      <c r="G3" s="118"/>
      <c r="H3" s="119"/>
    </row>
    <row r="4" spans="1:8" x14ac:dyDescent="0.15">
      <c r="A4" s="120"/>
      <c r="B4" s="121"/>
      <c r="C4" s="122"/>
      <c r="D4" s="123">
        <v>7986</v>
      </c>
      <c r="E4" s="124"/>
      <c r="F4" s="125">
        <v>165116</v>
      </c>
      <c r="G4" s="126"/>
      <c r="H4" s="127"/>
    </row>
    <row r="5" spans="1:8" x14ac:dyDescent="0.15">
      <c r="A5" s="108" t="s">
        <v>506</v>
      </c>
      <c r="B5" s="113"/>
      <c r="C5" s="114"/>
      <c r="D5" s="115">
        <v>133078</v>
      </c>
      <c r="E5" s="116"/>
      <c r="F5" s="117">
        <v>203567</v>
      </c>
      <c r="G5" s="118"/>
      <c r="H5" s="119"/>
    </row>
    <row r="6" spans="1:8" x14ac:dyDescent="0.15">
      <c r="A6" s="120"/>
      <c r="B6" s="121"/>
      <c r="C6" s="122"/>
      <c r="D6" s="123">
        <v>38884</v>
      </c>
      <c r="E6" s="124"/>
      <c r="F6" s="125">
        <v>121137</v>
      </c>
      <c r="G6" s="126"/>
      <c r="H6" s="127"/>
    </row>
    <row r="7" spans="1:8" x14ac:dyDescent="0.15">
      <c r="A7" s="108" t="s">
        <v>507</v>
      </c>
      <c r="B7" s="113"/>
      <c r="C7" s="114"/>
      <c r="D7" s="115">
        <v>236948</v>
      </c>
      <c r="E7" s="116"/>
      <c r="F7" s="117">
        <v>185018</v>
      </c>
      <c r="G7" s="118"/>
      <c r="H7" s="119"/>
    </row>
    <row r="8" spans="1:8" x14ac:dyDescent="0.15">
      <c r="A8" s="120"/>
      <c r="B8" s="121"/>
      <c r="C8" s="122"/>
      <c r="D8" s="123">
        <v>11441</v>
      </c>
      <c r="E8" s="124"/>
      <c r="F8" s="125">
        <v>95064</v>
      </c>
      <c r="G8" s="126"/>
      <c r="H8" s="127"/>
    </row>
    <row r="9" spans="1:8" x14ac:dyDescent="0.15">
      <c r="A9" s="108" t="s">
        <v>508</v>
      </c>
      <c r="B9" s="113"/>
      <c r="C9" s="114"/>
      <c r="D9" s="115">
        <v>447524</v>
      </c>
      <c r="E9" s="116"/>
      <c r="F9" s="117">
        <v>238802</v>
      </c>
      <c r="G9" s="118"/>
      <c r="H9" s="119"/>
    </row>
    <row r="10" spans="1:8" x14ac:dyDescent="0.15">
      <c r="A10" s="120"/>
      <c r="B10" s="121"/>
      <c r="C10" s="122"/>
      <c r="D10" s="123">
        <v>13848</v>
      </c>
      <c r="E10" s="124"/>
      <c r="F10" s="125">
        <v>128562</v>
      </c>
      <c r="G10" s="126"/>
      <c r="H10" s="127"/>
    </row>
    <row r="11" spans="1:8" x14ac:dyDescent="0.15">
      <c r="A11" s="108" t="s">
        <v>509</v>
      </c>
      <c r="B11" s="113"/>
      <c r="C11" s="114"/>
      <c r="D11" s="115">
        <v>855993</v>
      </c>
      <c r="E11" s="116"/>
      <c r="F11" s="117">
        <v>288550</v>
      </c>
      <c r="G11" s="118"/>
      <c r="H11" s="119"/>
    </row>
    <row r="12" spans="1:8" x14ac:dyDescent="0.15">
      <c r="A12" s="120"/>
      <c r="B12" s="121"/>
      <c r="C12" s="128"/>
      <c r="D12" s="123">
        <v>40768</v>
      </c>
      <c r="E12" s="124"/>
      <c r="F12" s="125">
        <v>141525</v>
      </c>
      <c r="G12" s="126"/>
      <c r="H12" s="127"/>
    </row>
    <row r="13" spans="1:8" x14ac:dyDescent="0.15">
      <c r="A13" s="108"/>
      <c r="B13" s="113"/>
      <c r="C13" s="129"/>
      <c r="D13" s="130">
        <v>361732</v>
      </c>
      <c r="E13" s="131"/>
      <c r="F13" s="132">
        <v>248304</v>
      </c>
      <c r="G13" s="133"/>
      <c r="H13" s="119"/>
    </row>
    <row r="14" spans="1:8" x14ac:dyDescent="0.15">
      <c r="A14" s="120"/>
      <c r="B14" s="121"/>
      <c r="C14" s="122"/>
      <c r="D14" s="123">
        <v>22585</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20.5</v>
      </c>
      <c r="C19" s="134">
        <f>ROUND(VALUE(SUBSTITUTE(実質収支比率等に係る経年分析!G$48,"▲","-")),2)</f>
        <v>12.75</v>
      </c>
      <c r="D19" s="134">
        <f>ROUND(VALUE(SUBSTITUTE(実質収支比率等に係る経年分析!H$48,"▲","-")),2)</f>
        <v>13.77</v>
      </c>
      <c r="E19" s="134">
        <f>ROUND(VALUE(SUBSTITUTE(実質収支比率等に係る経年分析!I$48,"▲","-")),2)</f>
        <v>14.06</v>
      </c>
      <c r="F19" s="134">
        <f>ROUND(VALUE(SUBSTITUTE(実質収支比率等に係る経年分析!J$48,"▲","-")),2)</f>
        <v>7.02</v>
      </c>
    </row>
    <row r="20" spans="1:11" x14ac:dyDescent="0.15">
      <c r="A20" s="134" t="s">
        <v>43</v>
      </c>
      <c r="B20" s="134">
        <f>ROUND(VALUE(SUBSTITUTE(実質収支比率等に係る経年分析!F$47,"▲","-")),2)</f>
        <v>12.49</v>
      </c>
      <c r="C20" s="134">
        <f>ROUND(VALUE(SUBSTITUTE(実質収支比率等に係る経年分析!G$47,"▲","-")),2)</f>
        <v>18.079999999999998</v>
      </c>
      <c r="D20" s="134">
        <f>ROUND(VALUE(SUBSTITUTE(実質収支比率等に係る経年分析!H$47,"▲","-")),2)</f>
        <v>23.52</v>
      </c>
      <c r="E20" s="134">
        <f>ROUND(VALUE(SUBSTITUTE(実質収支比率等に係る経年分析!I$47,"▲","-")),2)</f>
        <v>25.86</v>
      </c>
      <c r="F20" s="134">
        <f>ROUND(VALUE(SUBSTITUTE(実質収支比率等に係る経年分析!J$47,"▲","-")),2)</f>
        <v>22.91</v>
      </c>
    </row>
    <row r="21" spans="1:11" x14ac:dyDescent="0.15">
      <c r="A21" s="134" t="s">
        <v>44</v>
      </c>
      <c r="B21" s="134">
        <f>IF(ISNUMBER(VALUE(SUBSTITUTE(実質収支比率等に係る経年分析!F$49,"▲","-"))),ROUND(VALUE(SUBSTITUTE(実質収支比率等に係る経年分析!F$49,"▲","-")),2),NA())</f>
        <v>16.39</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9.3800000000000008</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-10.57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7.02</v>
      </c>
    </row>
    <row r="36" spans="1:16" x14ac:dyDescent="0.15">
      <c r="A36" s="135" t="str">
        <f>IF(連結実質赤字比率に係る赤字・黒字の構成分析!C$34="",NA(),連結実質赤字比率に係る赤字・黒字の構成分析!C$34)</f>
        <v>航路事業特別会計</v>
      </c>
      <c r="B36" s="135">
        <f>IF(ROUND(VALUE(SUBSTITUTE(連結実質赤字比率に係る赤字・黒字の構成分析!F$34,"▲", "-")), 2) &lt; 0, ABS(ROUND(VALUE(SUBSTITUTE(連結実質赤字比率に係る赤字・黒字の構成分析!F$34,"▲", "-")), 2)), NA())</f>
        <v>5.32</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193</v>
      </c>
      <c r="E42" s="136"/>
      <c r="F42" s="136"/>
      <c r="G42" s="136">
        <f>'実質公債費比率（分子）の構造'!L$52</f>
        <v>192</v>
      </c>
      <c r="H42" s="136"/>
      <c r="I42" s="136"/>
      <c r="J42" s="136">
        <f>'実質公債費比率（分子）の構造'!M$52</f>
        <v>186</v>
      </c>
      <c r="K42" s="136"/>
      <c r="L42" s="136"/>
      <c r="M42" s="136">
        <f>'実質公債費比率（分子）の構造'!N$52</f>
        <v>181</v>
      </c>
      <c r="N42" s="136"/>
      <c r="O42" s="136"/>
      <c r="P42" s="136">
        <f>'実質公債費比率（分子）の構造'!O$52</f>
        <v>168</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91</v>
      </c>
      <c r="C46" s="136"/>
      <c r="D46" s="136"/>
      <c r="E46" s="136">
        <f>'実質公債費比率（分子）の構造'!L$48</f>
        <v>89</v>
      </c>
      <c r="F46" s="136"/>
      <c r="G46" s="136"/>
      <c r="H46" s="136">
        <f>'実質公債費比率（分子）の構造'!M$48</f>
        <v>87</v>
      </c>
      <c r="I46" s="136"/>
      <c r="J46" s="136"/>
      <c r="K46" s="136">
        <f>'実質公債費比率（分子）の構造'!N$48</f>
        <v>81</v>
      </c>
      <c r="L46" s="136"/>
      <c r="M46" s="136"/>
      <c r="N46" s="136">
        <f>'実質公債費比率（分子）の構造'!O$48</f>
        <v>76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246</v>
      </c>
      <c r="C49" s="136"/>
      <c r="D49" s="136"/>
      <c r="E49" s="136">
        <f>'実質公債費比率（分子）の構造'!L$45</f>
        <v>220</v>
      </c>
      <c r="F49" s="136"/>
      <c r="G49" s="136"/>
      <c r="H49" s="136">
        <f>'実質公債費比率（分子）の構造'!M$45</f>
        <v>214</v>
      </c>
      <c r="I49" s="136"/>
      <c r="J49" s="136"/>
      <c r="K49" s="136">
        <f>'実質公債費比率（分子）の構造'!N$45</f>
        <v>184</v>
      </c>
      <c r="L49" s="136"/>
      <c r="M49" s="136"/>
      <c r="N49" s="136">
        <f>'実質公債費比率（分子）の構造'!O$45</f>
        <v>175</v>
      </c>
      <c r="O49" s="136"/>
      <c r="P49" s="136"/>
    </row>
    <row r="50" spans="1:16" x14ac:dyDescent="0.15">
      <c r="A50" s="136" t="s">
        <v>58</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84</v>
      </c>
      <c r="M50" s="136" t="e">
        <f>NA()</f>
        <v>#N/A</v>
      </c>
      <c r="N50" s="136" t="e">
        <f>NA()</f>
        <v>#N/A</v>
      </c>
      <c r="O50" s="136">
        <f>IF(ISNUMBER('実質公債費比率（分子）の構造'!O$53),'実質公債費比率（分子）の構造'!O$53,NA())</f>
        <v>83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1429</v>
      </c>
      <c r="E56" s="135"/>
      <c r="F56" s="135"/>
      <c r="G56" s="135">
        <f>'将来負担比率（分子）の構造'!J$51</f>
        <v>1306</v>
      </c>
      <c r="H56" s="135"/>
      <c r="I56" s="135"/>
      <c r="J56" s="135">
        <f>'将来負担比率（分子）の構造'!K$51</f>
        <v>1200</v>
      </c>
      <c r="K56" s="135"/>
      <c r="L56" s="135"/>
      <c r="M56" s="135">
        <f>'将来負担比率（分子）の構造'!L$51</f>
        <v>1177</v>
      </c>
      <c r="N56" s="135"/>
      <c r="O56" s="135"/>
      <c r="P56" s="135">
        <f>'将来負担比率（分子）の構造'!M$51</f>
        <v>1084</v>
      </c>
    </row>
    <row r="57" spans="1:16" x14ac:dyDescent="0.15">
      <c r="A57" s="135" t="s">
        <v>35</v>
      </c>
      <c r="B57" s="135"/>
      <c r="C57" s="135"/>
      <c r="D57" s="135">
        <f>'将来負担比率（分子）の構造'!I$50</f>
        <v>98</v>
      </c>
      <c r="E57" s="135"/>
      <c r="F57" s="135"/>
      <c r="G57" s="135">
        <f>'将来負担比率（分子）の構造'!J$50</f>
        <v>80</v>
      </c>
      <c r="H57" s="135"/>
      <c r="I57" s="135"/>
      <c r="J57" s="135">
        <f>'将来負担比率（分子）の構造'!K$50</f>
        <v>64</v>
      </c>
      <c r="K57" s="135"/>
      <c r="L57" s="135"/>
      <c r="M57" s="135">
        <f>'将来負担比率（分子）の構造'!L$50</f>
        <v>54</v>
      </c>
      <c r="N57" s="135"/>
      <c r="O57" s="135"/>
      <c r="P57" s="135">
        <f>'将来負担比率（分子）の構造'!M$50</f>
        <v>45</v>
      </c>
    </row>
    <row r="58" spans="1:16" x14ac:dyDescent="0.15">
      <c r="A58" s="135" t="s">
        <v>34</v>
      </c>
      <c r="B58" s="135"/>
      <c r="C58" s="135"/>
      <c r="D58" s="135">
        <f>'将来負担比率（分子）の構造'!I$49</f>
        <v>207</v>
      </c>
      <c r="E58" s="135"/>
      <c r="F58" s="135"/>
      <c r="G58" s="135">
        <f>'将来負担比率（分子）の構造'!J$49</f>
        <v>247</v>
      </c>
      <c r="H58" s="135"/>
      <c r="I58" s="135"/>
      <c r="J58" s="135">
        <f>'将来負担比率（分子）の構造'!K$49</f>
        <v>310</v>
      </c>
      <c r="K58" s="135"/>
      <c r="L58" s="135"/>
      <c r="M58" s="135">
        <f>'将来負担比率（分子）の構造'!L$49</f>
        <v>334</v>
      </c>
      <c r="N58" s="135"/>
      <c r="O58" s="135"/>
      <c r="P58" s="135">
        <f>'将来負担比率（分子）の構造'!M$49</f>
        <v>280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194</v>
      </c>
      <c r="C62" s="135"/>
      <c r="D62" s="135"/>
      <c r="E62" s="135">
        <f>'将来負担比率（分子）の構造'!J$45</f>
        <v>232</v>
      </c>
      <c r="F62" s="135"/>
      <c r="G62" s="135"/>
      <c r="H62" s="135">
        <f>'将来負担比率（分子）の構造'!K$45</f>
        <v>214</v>
      </c>
      <c r="I62" s="135"/>
      <c r="J62" s="135"/>
      <c r="K62" s="135">
        <f>'将来負担比率（分子）の構造'!L$45</f>
        <v>201</v>
      </c>
      <c r="L62" s="135"/>
      <c r="M62" s="135"/>
      <c r="N62" s="135">
        <f>'将来負担比率（分子）の構造'!M$45</f>
        <v>127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854</v>
      </c>
      <c r="C64" s="135"/>
      <c r="D64" s="135"/>
      <c r="E64" s="135">
        <f>'将来負担比率（分子）の構造'!J$43</f>
        <v>803</v>
      </c>
      <c r="F64" s="135"/>
      <c r="G64" s="135"/>
      <c r="H64" s="135">
        <f>'将来負担比率（分子）の構造'!K$43</f>
        <v>776</v>
      </c>
      <c r="I64" s="135"/>
      <c r="J64" s="135"/>
      <c r="K64" s="135">
        <f>'将来負担比率（分子）の構造'!L$43</f>
        <v>766</v>
      </c>
      <c r="L64" s="135"/>
      <c r="M64" s="135"/>
      <c r="N64" s="135">
        <f>'将来負担比率（分子）の構造'!M$43</f>
        <v>656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1647</v>
      </c>
      <c r="C66" s="135"/>
      <c r="D66" s="135"/>
      <c r="E66" s="135">
        <f>'将来負担比率（分子）の構造'!J$41</f>
        <v>1439</v>
      </c>
      <c r="F66" s="135"/>
      <c r="G66" s="135"/>
      <c r="H66" s="135">
        <f>'将来負担比率（分子）の構造'!K$41</f>
        <v>1290</v>
      </c>
      <c r="I66" s="135"/>
      <c r="J66" s="135"/>
      <c r="K66" s="135">
        <f>'将来負担比率（分子）の構造'!L$41</f>
        <v>1179</v>
      </c>
      <c r="L66" s="135"/>
      <c r="M66" s="135"/>
      <c r="N66" s="135">
        <f>'将来負担比率（分子）の構造'!M$41</f>
        <v>1179</v>
      </c>
      <c r="O66" s="135"/>
      <c r="P66" s="135"/>
    </row>
    <row r="67" spans="1:16" x14ac:dyDescent="0.15">
      <c r="A67" s="135" t="s">
        <v>62</v>
      </c>
      <c r="B67" s="135" t="e">
        <f>NA()</f>
        <v>#N/A</v>
      </c>
      <c r="C67" s="135">
        <f>IF(ISNUMBER('将来負担比率（分子）の構造'!I$52), IF('将来負担比率（分子）の構造'!I$52 &lt; 0, 0, '将来負担比率（分子）の構造'!I$52), NA())</f>
        <v>961</v>
      </c>
      <c r="D67" s="135" t="e">
        <f>NA()</f>
        <v>#N/A</v>
      </c>
      <c r="E67" s="135" t="e">
        <f>NA()</f>
        <v>#N/A</v>
      </c>
      <c r="F67" s="135">
        <f>IF(ISNUMBER('将来負担比率（分子）の構造'!J$52), IF('将来負担比率（分子）の構造'!J$52 &lt; 0, 0, '将来負担比率（分子）の構造'!J$52), NA())</f>
        <v>841</v>
      </c>
      <c r="G67" s="135" t="e">
        <f>NA()</f>
        <v>#N/A</v>
      </c>
      <c r="H67" s="135" t="e">
        <f>NA()</f>
        <v>#N/A</v>
      </c>
      <c r="I67" s="135">
        <f>IF(ISNUMBER('将来負担比率（分子）の構造'!K$52), IF('将来負担比率（分子）の構造'!K$52 &lt; 0, 0, '将来負担比率（分子）の構造'!K$52), NA())</f>
        <v>705</v>
      </c>
      <c r="J67" s="135" t="e">
        <f>NA()</f>
        <v>#N/A</v>
      </c>
      <c r="K67" s="135" t="e">
        <f>NA()</f>
        <v>#N/A</v>
      </c>
      <c r="L67" s="135">
        <f>IF(ISNUMBER('将来負担比率（分子）の構造'!L$52), IF('将来負担比率（分子）の構造'!L$52 &lt; 0, 0, '将来負担比率（分子）の構造'!L$52), NA())</f>
        <v>580</v>
      </c>
      <c r="M67" s="135" t="e">
        <f>NA()</f>
        <v>#N/A</v>
      </c>
      <c r="N67" s="135" t="e">
        <f>NA()</f>
        <v>#N/A</v>
      </c>
      <c r="O67" s="135">
        <f>IF(ISNUMBER('将来負担比率（分子）の構造'!M$52), IF('将来負担比率（分子）の構造'!M$52 &lt; 0, 0, '将来負担比率（分子）の構造'!M$52), NA())</f>
        <v>554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73193</v>
      </c>
      <c r="S5" s="639"/>
      <c r="T5" s="639"/>
      <c r="U5" s="639"/>
      <c r="V5" s="639"/>
      <c r="W5" s="639"/>
      <c r="X5" s="639"/>
      <c r="Y5" s="686"/>
      <c r="Z5" s="699">
        <v>3.2</v>
      </c>
      <c r="AA5" s="699"/>
      <c r="AB5" s="699"/>
      <c r="AC5" s="699"/>
      <c r="AD5" s="700">
        <v>73193</v>
      </c>
      <c r="AE5" s="700"/>
      <c r="AF5" s="700"/>
      <c r="AG5" s="700"/>
      <c r="AH5" s="700"/>
      <c r="AI5" s="700"/>
      <c r="AJ5" s="700"/>
      <c r="AK5" s="700"/>
      <c r="AL5" s="687">
        <v>9.9</v>
      </c>
      <c r="AM5" s="656"/>
      <c r="AN5" s="656"/>
      <c r="AO5" s="688"/>
      <c r="AP5" s="675" t="s">
        <v>207</v>
      </c>
      <c r="AQ5" s="676"/>
      <c r="AR5" s="676"/>
      <c r="AS5" s="676"/>
      <c r="AT5" s="676"/>
      <c r="AU5" s="676"/>
      <c r="AV5" s="676"/>
      <c r="AW5" s="676"/>
      <c r="AX5" s="676"/>
      <c r="AY5" s="676"/>
      <c r="AZ5" s="676"/>
      <c r="BA5" s="676"/>
      <c r="BB5" s="676"/>
      <c r="BC5" s="676"/>
      <c r="BD5" s="676"/>
      <c r="BE5" s="676"/>
      <c r="BF5" s="677"/>
      <c r="BG5" s="588">
        <v>73193</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7364</v>
      </c>
      <c r="S6" s="589"/>
      <c r="T6" s="589"/>
      <c r="U6" s="589"/>
      <c r="V6" s="589"/>
      <c r="W6" s="589"/>
      <c r="X6" s="589"/>
      <c r="Y6" s="590"/>
      <c r="Z6" s="641">
        <v>0.3</v>
      </c>
      <c r="AA6" s="641"/>
      <c r="AB6" s="641"/>
      <c r="AC6" s="641"/>
      <c r="AD6" s="642">
        <v>7364</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73193</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37549</v>
      </c>
      <c r="CS6" s="589"/>
      <c r="CT6" s="589"/>
      <c r="CU6" s="589"/>
      <c r="CV6" s="589"/>
      <c r="CW6" s="589"/>
      <c r="CX6" s="589"/>
      <c r="CY6" s="590"/>
      <c r="CZ6" s="641">
        <v>1.8</v>
      </c>
      <c r="DA6" s="641"/>
      <c r="DB6" s="641"/>
      <c r="DC6" s="641"/>
      <c r="DD6" s="594" t="s">
        <v>208</v>
      </c>
      <c r="DE6" s="589"/>
      <c r="DF6" s="589"/>
      <c r="DG6" s="589"/>
      <c r="DH6" s="589"/>
      <c r="DI6" s="589"/>
      <c r="DJ6" s="589"/>
      <c r="DK6" s="589"/>
      <c r="DL6" s="589"/>
      <c r="DM6" s="589"/>
      <c r="DN6" s="589"/>
      <c r="DO6" s="589"/>
      <c r="DP6" s="590"/>
      <c r="DQ6" s="594">
        <v>37549</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135</v>
      </c>
      <c r="S7" s="589"/>
      <c r="T7" s="589"/>
      <c r="U7" s="589"/>
      <c r="V7" s="589"/>
      <c r="W7" s="589"/>
      <c r="X7" s="589"/>
      <c r="Y7" s="590"/>
      <c r="Z7" s="641">
        <v>0</v>
      </c>
      <c r="AA7" s="641"/>
      <c r="AB7" s="641"/>
      <c r="AC7" s="641"/>
      <c r="AD7" s="642">
        <v>135</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30171</v>
      </c>
      <c r="BH7" s="589"/>
      <c r="BI7" s="589"/>
      <c r="BJ7" s="589"/>
      <c r="BK7" s="589"/>
      <c r="BL7" s="589"/>
      <c r="BM7" s="589"/>
      <c r="BN7" s="590"/>
      <c r="BO7" s="641">
        <v>41.2</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443240</v>
      </c>
      <c r="CS7" s="589"/>
      <c r="CT7" s="589"/>
      <c r="CU7" s="589"/>
      <c r="CV7" s="589"/>
      <c r="CW7" s="589"/>
      <c r="CX7" s="589"/>
      <c r="CY7" s="590"/>
      <c r="CZ7" s="641">
        <v>21</v>
      </c>
      <c r="DA7" s="641"/>
      <c r="DB7" s="641"/>
      <c r="DC7" s="641"/>
      <c r="DD7" s="594">
        <v>149308</v>
      </c>
      <c r="DE7" s="589"/>
      <c r="DF7" s="589"/>
      <c r="DG7" s="589"/>
      <c r="DH7" s="589"/>
      <c r="DI7" s="589"/>
      <c r="DJ7" s="589"/>
      <c r="DK7" s="589"/>
      <c r="DL7" s="589"/>
      <c r="DM7" s="589"/>
      <c r="DN7" s="589"/>
      <c r="DO7" s="589"/>
      <c r="DP7" s="590"/>
      <c r="DQ7" s="594">
        <v>286124</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200</v>
      </c>
      <c r="S8" s="589"/>
      <c r="T8" s="589"/>
      <c r="U8" s="589"/>
      <c r="V8" s="589"/>
      <c r="W8" s="589"/>
      <c r="X8" s="589"/>
      <c r="Y8" s="590"/>
      <c r="Z8" s="641">
        <v>0</v>
      </c>
      <c r="AA8" s="641"/>
      <c r="AB8" s="641"/>
      <c r="AC8" s="641"/>
      <c r="AD8" s="642">
        <v>200</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1241</v>
      </c>
      <c r="BH8" s="589"/>
      <c r="BI8" s="589"/>
      <c r="BJ8" s="589"/>
      <c r="BK8" s="589"/>
      <c r="BL8" s="589"/>
      <c r="BM8" s="589"/>
      <c r="BN8" s="590"/>
      <c r="BO8" s="641">
        <v>1.7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162887</v>
      </c>
      <c r="CS8" s="589"/>
      <c r="CT8" s="589"/>
      <c r="CU8" s="589"/>
      <c r="CV8" s="589"/>
      <c r="CW8" s="589"/>
      <c r="CX8" s="589"/>
      <c r="CY8" s="590"/>
      <c r="CZ8" s="641">
        <v>7.7</v>
      </c>
      <c r="DA8" s="641"/>
      <c r="DB8" s="641"/>
      <c r="DC8" s="641"/>
      <c r="DD8" s="594" t="s">
        <v>208</v>
      </c>
      <c r="DE8" s="589"/>
      <c r="DF8" s="589"/>
      <c r="DG8" s="589"/>
      <c r="DH8" s="589"/>
      <c r="DI8" s="589"/>
      <c r="DJ8" s="589"/>
      <c r="DK8" s="589"/>
      <c r="DL8" s="589"/>
      <c r="DM8" s="589"/>
      <c r="DN8" s="589"/>
      <c r="DO8" s="589"/>
      <c r="DP8" s="590"/>
      <c r="DQ8" s="594">
        <v>112781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150</v>
      </c>
      <c r="S9" s="589"/>
      <c r="T9" s="589"/>
      <c r="U9" s="589"/>
      <c r="V9" s="589"/>
      <c r="W9" s="589"/>
      <c r="X9" s="589"/>
      <c r="Y9" s="590"/>
      <c r="Z9" s="641">
        <v>0</v>
      </c>
      <c r="AA9" s="641"/>
      <c r="AB9" s="641"/>
      <c r="AC9" s="641"/>
      <c r="AD9" s="642">
        <v>150</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26585</v>
      </c>
      <c r="BH9" s="589"/>
      <c r="BI9" s="589"/>
      <c r="BJ9" s="589"/>
      <c r="BK9" s="589"/>
      <c r="BL9" s="589"/>
      <c r="BM9" s="589"/>
      <c r="BN9" s="590"/>
      <c r="BO9" s="641">
        <v>36.299999999999997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148497</v>
      </c>
      <c r="CS9" s="589"/>
      <c r="CT9" s="589"/>
      <c r="CU9" s="589"/>
      <c r="CV9" s="589"/>
      <c r="CW9" s="589"/>
      <c r="CX9" s="589"/>
      <c r="CY9" s="590"/>
      <c r="CZ9" s="641">
        <v>7</v>
      </c>
      <c r="DA9" s="641"/>
      <c r="DB9" s="641"/>
      <c r="DC9" s="641"/>
      <c r="DD9" s="594">
        <v>17833</v>
      </c>
      <c r="DE9" s="589"/>
      <c r="DF9" s="589"/>
      <c r="DG9" s="589"/>
      <c r="DH9" s="589"/>
      <c r="DI9" s="589"/>
      <c r="DJ9" s="589"/>
      <c r="DK9" s="589"/>
      <c r="DL9" s="589"/>
      <c r="DM9" s="589"/>
      <c r="DN9" s="589"/>
      <c r="DO9" s="589"/>
      <c r="DP9" s="590"/>
      <c r="DQ9" s="594">
        <v>118346</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10047</v>
      </c>
      <c r="S10" s="589"/>
      <c r="T10" s="589"/>
      <c r="U10" s="589"/>
      <c r="V10" s="589"/>
      <c r="W10" s="589"/>
      <c r="X10" s="589"/>
      <c r="Y10" s="590"/>
      <c r="Z10" s="641">
        <v>0.4</v>
      </c>
      <c r="AA10" s="641"/>
      <c r="AB10" s="641"/>
      <c r="AC10" s="641"/>
      <c r="AD10" s="642">
        <v>10047</v>
      </c>
      <c r="AE10" s="642"/>
      <c r="AF10" s="642"/>
      <c r="AG10" s="642"/>
      <c r="AH10" s="642"/>
      <c r="AI10" s="642"/>
      <c r="AJ10" s="642"/>
      <c r="AK10" s="642"/>
      <c r="AL10" s="611">
        <v>1.4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2236</v>
      </c>
      <c r="BH10" s="589"/>
      <c r="BI10" s="589"/>
      <c r="BJ10" s="589"/>
      <c r="BK10" s="589"/>
      <c r="BL10" s="589"/>
      <c r="BM10" s="589"/>
      <c r="BN10" s="590"/>
      <c r="BO10" s="641">
        <v>3.1</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2937</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2937</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109</v>
      </c>
      <c r="BH11" s="589"/>
      <c r="BI11" s="589"/>
      <c r="BJ11" s="589"/>
      <c r="BK11" s="589"/>
      <c r="BL11" s="589"/>
      <c r="BM11" s="589"/>
      <c r="BN11" s="590"/>
      <c r="BO11" s="641">
        <v>0.1</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167268</v>
      </c>
      <c r="CS11" s="589"/>
      <c r="CT11" s="589"/>
      <c r="CU11" s="589"/>
      <c r="CV11" s="589"/>
      <c r="CW11" s="589"/>
      <c r="CX11" s="589"/>
      <c r="CY11" s="590"/>
      <c r="CZ11" s="641">
        <v>7.9</v>
      </c>
      <c r="DA11" s="641"/>
      <c r="DB11" s="641"/>
      <c r="DC11" s="641"/>
      <c r="DD11" s="594">
        <v>97361</v>
      </c>
      <c r="DE11" s="589"/>
      <c r="DF11" s="589"/>
      <c r="DG11" s="589"/>
      <c r="DH11" s="589"/>
      <c r="DI11" s="589"/>
      <c r="DJ11" s="589"/>
      <c r="DK11" s="589"/>
      <c r="DL11" s="589"/>
      <c r="DM11" s="589"/>
      <c r="DN11" s="589"/>
      <c r="DO11" s="589"/>
      <c r="DP11" s="590"/>
      <c r="DQ11" s="594">
        <v>51307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36316</v>
      </c>
      <c r="BH12" s="589"/>
      <c r="BI12" s="589"/>
      <c r="BJ12" s="589"/>
      <c r="BK12" s="589"/>
      <c r="BL12" s="589"/>
      <c r="BM12" s="589"/>
      <c r="BN12" s="590"/>
      <c r="BO12" s="641">
        <v>49.6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110043</v>
      </c>
      <c r="CS12" s="589"/>
      <c r="CT12" s="589"/>
      <c r="CU12" s="589"/>
      <c r="CV12" s="589"/>
      <c r="CW12" s="589"/>
      <c r="CX12" s="589"/>
      <c r="CY12" s="590"/>
      <c r="CZ12" s="641">
        <v>5.2</v>
      </c>
      <c r="DA12" s="641"/>
      <c r="DB12" s="641"/>
      <c r="DC12" s="641"/>
      <c r="DD12" s="594" t="s">
        <v>220</v>
      </c>
      <c r="DE12" s="589"/>
      <c r="DF12" s="589"/>
      <c r="DG12" s="589"/>
      <c r="DH12" s="589"/>
      <c r="DI12" s="589"/>
      <c r="DJ12" s="589"/>
      <c r="DK12" s="589"/>
      <c r="DL12" s="589"/>
      <c r="DM12" s="589"/>
      <c r="DN12" s="589"/>
      <c r="DO12" s="589"/>
      <c r="DP12" s="590"/>
      <c r="DQ12" s="594">
        <v>28719</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701</v>
      </c>
      <c r="S13" s="589"/>
      <c r="T13" s="589"/>
      <c r="U13" s="589"/>
      <c r="V13" s="589"/>
      <c r="W13" s="589"/>
      <c r="X13" s="589"/>
      <c r="Y13" s="590"/>
      <c r="Z13" s="641">
        <v>0</v>
      </c>
      <c r="AA13" s="641"/>
      <c r="AB13" s="641"/>
      <c r="AC13" s="641"/>
      <c r="AD13" s="642">
        <v>701</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35613</v>
      </c>
      <c r="BH13" s="589"/>
      <c r="BI13" s="589"/>
      <c r="BJ13" s="589"/>
      <c r="BK13" s="589"/>
      <c r="BL13" s="589"/>
      <c r="BM13" s="589"/>
      <c r="BN13" s="590"/>
      <c r="BO13" s="641">
        <v>48.7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397685</v>
      </c>
      <c r="CS13" s="589"/>
      <c r="CT13" s="589"/>
      <c r="CU13" s="589"/>
      <c r="CV13" s="589"/>
      <c r="CW13" s="589"/>
      <c r="CX13" s="589"/>
      <c r="CY13" s="590"/>
      <c r="CZ13" s="641">
        <v>18.8</v>
      </c>
      <c r="DA13" s="641"/>
      <c r="DB13" s="641"/>
      <c r="DC13" s="641"/>
      <c r="DD13" s="594">
        <v>269547</v>
      </c>
      <c r="DE13" s="589"/>
      <c r="DF13" s="589"/>
      <c r="DG13" s="589"/>
      <c r="DH13" s="589"/>
      <c r="DI13" s="589"/>
      <c r="DJ13" s="589"/>
      <c r="DK13" s="589"/>
      <c r="DL13" s="589"/>
      <c r="DM13" s="589"/>
      <c r="DN13" s="589"/>
      <c r="DO13" s="589"/>
      <c r="DP13" s="590"/>
      <c r="DQ13" s="594">
        <v>98489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2003</v>
      </c>
      <c r="BH14" s="589"/>
      <c r="BI14" s="589"/>
      <c r="BJ14" s="589"/>
      <c r="BK14" s="589"/>
      <c r="BL14" s="589"/>
      <c r="BM14" s="589"/>
      <c r="BN14" s="590"/>
      <c r="BO14" s="641">
        <v>2.7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54033</v>
      </c>
      <c r="CS14" s="589"/>
      <c r="CT14" s="589"/>
      <c r="CU14" s="589"/>
      <c r="CV14" s="589"/>
      <c r="CW14" s="589"/>
      <c r="CX14" s="589"/>
      <c r="CY14" s="590"/>
      <c r="CZ14" s="641">
        <v>2.6</v>
      </c>
      <c r="DA14" s="641"/>
      <c r="DB14" s="641"/>
      <c r="DC14" s="641"/>
      <c r="DD14" s="594">
        <v>14510</v>
      </c>
      <c r="DE14" s="589"/>
      <c r="DF14" s="589"/>
      <c r="DG14" s="589"/>
      <c r="DH14" s="589"/>
      <c r="DI14" s="589"/>
      <c r="DJ14" s="589"/>
      <c r="DK14" s="589"/>
      <c r="DL14" s="589"/>
      <c r="DM14" s="589"/>
      <c r="DN14" s="589"/>
      <c r="DO14" s="589"/>
      <c r="DP14" s="590"/>
      <c r="DQ14" s="594">
        <v>10035</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38</v>
      </c>
      <c r="S15" s="589"/>
      <c r="T15" s="589"/>
      <c r="U15" s="589"/>
      <c r="V15" s="589"/>
      <c r="W15" s="589"/>
      <c r="X15" s="589"/>
      <c r="Y15" s="590"/>
      <c r="Z15" s="641">
        <v>0</v>
      </c>
      <c r="AA15" s="641"/>
      <c r="AB15" s="641"/>
      <c r="AC15" s="641"/>
      <c r="AD15" s="642">
        <v>38</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4703</v>
      </c>
      <c r="BH15" s="589"/>
      <c r="BI15" s="589"/>
      <c r="BJ15" s="589"/>
      <c r="BK15" s="589"/>
      <c r="BL15" s="589"/>
      <c r="BM15" s="589"/>
      <c r="BN15" s="590"/>
      <c r="BO15" s="641">
        <v>6.4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384001</v>
      </c>
      <c r="CS15" s="589"/>
      <c r="CT15" s="589"/>
      <c r="CU15" s="589"/>
      <c r="CV15" s="589"/>
      <c r="CW15" s="589"/>
      <c r="CX15" s="589"/>
      <c r="CY15" s="590"/>
      <c r="CZ15" s="641">
        <v>18.2</v>
      </c>
      <c r="DA15" s="641"/>
      <c r="DB15" s="641"/>
      <c r="DC15" s="641"/>
      <c r="DD15" s="594">
        <v>231251</v>
      </c>
      <c r="DE15" s="589"/>
      <c r="DF15" s="589"/>
      <c r="DG15" s="589"/>
      <c r="DH15" s="589"/>
      <c r="DI15" s="589"/>
      <c r="DJ15" s="589"/>
      <c r="DK15" s="589"/>
      <c r="DL15" s="589"/>
      <c r="DM15" s="589"/>
      <c r="DN15" s="589"/>
      <c r="DO15" s="589"/>
      <c r="DP15" s="590"/>
      <c r="DQ15" s="594">
        <v>167765</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906231</v>
      </c>
      <c r="S16" s="589"/>
      <c r="T16" s="589"/>
      <c r="U16" s="589"/>
      <c r="V16" s="589"/>
      <c r="W16" s="589"/>
      <c r="X16" s="589"/>
      <c r="Y16" s="590"/>
      <c r="Z16" s="641">
        <v>40.1</v>
      </c>
      <c r="AA16" s="641"/>
      <c r="AB16" s="641"/>
      <c r="AC16" s="641"/>
      <c r="AD16" s="642">
        <v>649313</v>
      </c>
      <c r="AE16" s="642"/>
      <c r="AF16" s="642"/>
      <c r="AG16" s="642"/>
      <c r="AH16" s="642"/>
      <c r="AI16" s="642"/>
      <c r="AJ16" s="642"/>
      <c r="AK16" s="642"/>
      <c r="AL16" s="611">
        <v>87.5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30642</v>
      </c>
      <c r="CS16" s="589"/>
      <c r="CT16" s="589"/>
      <c r="CU16" s="589"/>
      <c r="CV16" s="589"/>
      <c r="CW16" s="589"/>
      <c r="CX16" s="589"/>
      <c r="CY16" s="590"/>
      <c r="CZ16" s="641">
        <v>1.4</v>
      </c>
      <c r="DA16" s="641"/>
      <c r="DB16" s="641"/>
      <c r="DC16" s="641"/>
      <c r="DD16" s="594" t="s">
        <v>220</v>
      </c>
      <c r="DE16" s="589"/>
      <c r="DF16" s="589"/>
      <c r="DG16" s="589"/>
      <c r="DH16" s="589"/>
      <c r="DI16" s="589"/>
      <c r="DJ16" s="589"/>
      <c r="DK16" s="589"/>
      <c r="DL16" s="589"/>
      <c r="DM16" s="589"/>
      <c r="DN16" s="589"/>
      <c r="DO16" s="589"/>
      <c r="DP16" s="590"/>
      <c r="DQ16" s="594">
        <v>982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649313</v>
      </c>
      <c r="S17" s="589"/>
      <c r="T17" s="589"/>
      <c r="U17" s="589"/>
      <c r="V17" s="589"/>
      <c r="W17" s="589"/>
      <c r="X17" s="589"/>
      <c r="Y17" s="590"/>
      <c r="Z17" s="641">
        <v>28.7</v>
      </c>
      <c r="AA17" s="641"/>
      <c r="AB17" s="641"/>
      <c r="AC17" s="641"/>
      <c r="AD17" s="642">
        <v>649313</v>
      </c>
      <c r="AE17" s="642"/>
      <c r="AF17" s="642"/>
      <c r="AG17" s="642"/>
      <c r="AH17" s="642"/>
      <c r="AI17" s="642"/>
      <c r="AJ17" s="642"/>
      <c r="AK17" s="642"/>
      <c r="AL17" s="611">
        <v>87.5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174930</v>
      </c>
      <c r="CS17" s="589"/>
      <c r="CT17" s="589"/>
      <c r="CU17" s="589"/>
      <c r="CV17" s="589"/>
      <c r="CW17" s="589"/>
      <c r="CX17" s="589"/>
      <c r="CY17" s="590"/>
      <c r="CZ17" s="641">
        <v>8.3000000000000007</v>
      </c>
      <c r="DA17" s="641"/>
      <c r="DB17" s="641"/>
      <c r="DC17" s="641"/>
      <c r="DD17" s="594" t="s">
        <v>220</v>
      </c>
      <c r="DE17" s="589"/>
      <c r="DF17" s="589"/>
      <c r="DG17" s="589"/>
      <c r="DH17" s="589"/>
      <c r="DI17" s="589"/>
      <c r="DJ17" s="589"/>
      <c r="DK17" s="589"/>
      <c r="DL17" s="589"/>
      <c r="DM17" s="589"/>
      <c r="DN17" s="589"/>
      <c r="DO17" s="589"/>
      <c r="DP17" s="590"/>
      <c r="DQ17" s="594">
        <v>164140</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256918</v>
      </c>
      <c r="S18" s="589"/>
      <c r="T18" s="589"/>
      <c r="U18" s="589"/>
      <c r="V18" s="589"/>
      <c r="W18" s="589"/>
      <c r="X18" s="589"/>
      <c r="Y18" s="590"/>
      <c r="Z18" s="641">
        <v>11.4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998059</v>
      </c>
      <c r="S20" s="589"/>
      <c r="T20" s="589"/>
      <c r="U20" s="589"/>
      <c r="V20" s="589"/>
      <c r="W20" s="589"/>
      <c r="X20" s="589"/>
      <c r="Y20" s="590"/>
      <c r="Z20" s="641">
        <v>44.2</v>
      </c>
      <c r="AA20" s="641"/>
      <c r="AB20" s="641"/>
      <c r="AC20" s="641"/>
      <c r="AD20" s="642">
        <v>741141</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2113712</v>
      </c>
      <c r="CS20" s="589"/>
      <c r="CT20" s="589"/>
      <c r="CU20" s="589"/>
      <c r="CV20" s="589"/>
      <c r="CW20" s="589"/>
      <c r="CX20" s="589"/>
      <c r="CY20" s="590"/>
      <c r="CZ20" s="641">
        <v>100</v>
      </c>
      <c r="DA20" s="641"/>
      <c r="DB20" s="641"/>
      <c r="DC20" s="641"/>
      <c r="DD20" s="594">
        <v>779810</v>
      </c>
      <c r="DE20" s="589"/>
      <c r="DF20" s="589"/>
      <c r="DG20" s="589"/>
      <c r="DH20" s="589"/>
      <c r="DI20" s="589"/>
      <c r="DJ20" s="589"/>
      <c r="DK20" s="589"/>
      <c r="DL20" s="589"/>
      <c r="DM20" s="589"/>
      <c r="DN20" s="589"/>
      <c r="DO20" s="589"/>
      <c r="DP20" s="590"/>
      <c r="DQ20" s="594">
        <v>1079174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t="s">
        <v>220</v>
      </c>
      <c r="S21" s="589"/>
      <c r="T21" s="589"/>
      <c r="U21" s="589"/>
      <c r="V21" s="589"/>
      <c r="W21" s="589"/>
      <c r="X21" s="589"/>
      <c r="Y21" s="590"/>
      <c r="Z21" s="641" t="s">
        <v>220</v>
      </c>
      <c r="AA21" s="641"/>
      <c r="AB21" s="641"/>
      <c r="AC21" s="641"/>
      <c r="AD21" s="642" t="s">
        <v>220</v>
      </c>
      <c r="AE21" s="642"/>
      <c r="AF21" s="642"/>
      <c r="AG21" s="642"/>
      <c r="AH21" s="642"/>
      <c r="AI21" s="642"/>
      <c r="AJ21" s="642"/>
      <c r="AK21" s="642"/>
      <c r="AL21" s="611" t="s">
        <v>220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2504</v>
      </c>
      <c r="S22" s="589"/>
      <c r="T22" s="589"/>
      <c r="U22" s="589"/>
      <c r="V22" s="589"/>
      <c r="W22" s="589"/>
      <c r="X22" s="589"/>
      <c r="Y22" s="590"/>
      <c r="Z22" s="641">
        <v>0.1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48389</v>
      </c>
      <c r="S23" s="589"/>
      <c r="T23" s="589"/>
      <c r="U23" s="589"/>
      <c r="V23" s="589"/>
      <c r="W23" s="589"/>
      <c r="X23" s="589"/>
      <c r="Y23" s="590"/>
      <c r="Z23" s="641">
        <v>2.1</v>
      </c>
      <c r="AA23" s="641"/>
      <c r="AB23" s="641"/>
      <c r="AC23" s="641"/>
      <c r="AD23" s="642" t="s">
        <v>220</v>
      </c>
      <c r="AE23" s="642"/>
      <c r="AF23" s="642"/>
      <c r="AG23" s="642"/>
      <c r="AH23" s="642"/>
      <c r="AI23" s="642"/>
      <c r="AJ23" s="642"/>
      <c r="AK23" s="642"/>
      <c r="AL23" s="611" t="s">
        <v>220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5763</v>
      </c>
      <c r="S24" s="589"/>
      <c r="T24" s="589"/>
      <c r="U24" s="589"/>
      <c r="V24" s="589"/>
      <c r="W24" s="589"/>
      <c r="X24" s="589"/>
      <c r="Y24" s="590"/>
      <c r="Z24" s="641">
        <v>0.3</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590270</v>
      </c>
      <c r="CS24" s="639"/>
      <c r="CT24" s="639"/>
      <c r="CU24" s="639"/>
      <c r="CV24" s="639"/>
      <c r="CW24" s="639"/>
      <c r="CX24" s="639"/>
      <c r="CY24" s="686"/>
      <c r="CZ24" s="690">
        <v>27.9</v>
      </c>
      <c r="DA24" s="691"/>
      <c r="DB24" s="691"/>
      <c r="DC24" s="692"/>
      <c r="DD24" s="685">
        <v>503772</v>
      </c>
      <c r="DE24" s="639"/>
      <c r="DF24" s="639"/>
      <c r="DG24" s="639"/>
      <c r="DH24" s="639"/>
      <c r="DI24" s="639"/>
      <c r="DJ24" s="639"/>
      <c r="DK24" s="686"/>
      <c r="DL24" s="685">
        <v>458986</v>
      </c>
      <c r="DM24" s="639"/>
      <c r="DN24" s="639"/>
      <c r="DO24" s="639"/>
      <c r="DP24" s="639"/>
      <c r="DQ24" s="639"/>
      <c r="DR24" s="639"/>
      <c r="DS24" s="639"/>
      <c r="DT24" s="639"/>
      <c r="DU24" s="639"/>
      <c r="DV24" s="686"/>
      <c r="DW24" s="687">
        <v>58.9</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245198</v>
      </c>
      <c r="S25" s="589"/>
      <c r="T25" s="589"/>
      <c r="U25" s="589"/>
      <c r="V25" s="589"/>
      <c r="W25" s="589"/>
      <c r="X25" s="589"/>
      <c r="Y25" s="590"/>
      <c r="Z25" s="641">
        <v>10.9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361170</v>
      </c>
      <c r="CS25" s="607"/>
      <c r="CT25" s="607"/>
      <c r="CU25" s="607"/>
      <c r="CV25" s="607"/>
      <c r="CW25" s="607"/>
      <c r="CX25" s="607"/>
      <c r="CY25" s="608"/>
      <c r="CZ25" s="591">
        <v>17.100000000000001</v>
      </c>
      <c r="DA25" s="609"/>
      <c r="DB25" s="609"/>
      <c r="DC25" s="610"/>
      <c r="DD25" s="594">
        <v>322865</v>
      </c>
      <c r="DE25" s="607"/>
      <c r="DF25" s="607"/>
      <c r="DG25" s="607"/>
      <c r="DH25" s="607"/>
      <c r="DI25" s="607"/>
      <c r="DJ25" s="607"/>
      <c r="DK25" s="608"/>
      <c r="DL25" s="594">
        <v>283085</v>
      </c>
      <c r="DM25" s="607"/>
      <c r="DN25" s="607"/>
      <c r="DO25" s="607"/>
      <c r="DP25" s="607"/>
      <c r="DQ25" s="607"/>
      <c r="DR25" s="607"/>
      <c r="DS25" s="607"/>
      <c r="DT25" s="607"/>
      <c r="DU25" s="607"/>
      <c r="DV25" s="608"/>
      <c r="DW25" s="611">
        <v>36.299999999999997</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200533</v>
      </c>
      <c r="CS26" s="589"/>
      <c r="CT26" s="589"/>
      <c r="CU26" s="589"/>
      <c r="CV26" s="589"/>
      <c r="CW26" s="589"/>
      <c r="CX26" s="589"/>
      <c r="CY26" s="590"/>
      <c r="CZ26" s="591">
        <v>9.5</v>
      </c>
      <c r="DA26" s="609"/>
      <c r="DB26" s="609"/>
      <c r="DC26" s="610"/>
      <c r="DD26" s="594">
        <v>169043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545139</v>
      </c>
      <c r="S27" s="589"/>
      <c r="T27" s="589"/>
      <c r="U27" s="589"/>
      <c r="V27" s="589"/>
      <c r="W27" s="589"/>
      <c r="X27" s="589"/>
      <c r="Y27" s="590"/>
      <c r="Z27" s="641">
        <v>24.1</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73193</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54170</v>
      </c>
      <c r="CS27" s="607"/>
      <c r="CT27" s="607"/>
      <c r="CU27" s="607"/>
      <c r="CV27" s="607"/>
      <c r="CW27" s="607"/>
      <c r="CX27" s="607"/>
      <c r="CY27" s="608"/>
      <c r="CZ27" s="591">
        <v>2.6</v>
      </c>
      <c r="DA27" s="609"/>
      <c r="DB27" s="609"/>
      <c r="DC27" s="610"/>
      <c r="DD27" s="594">
        <v>16767</v>
      </c>
      <c r="DE27" s="607"/>
      <c r="DF27" s="607"/>
      <c r="DG27" s="607"/>
      <c r="DH27" s="607"/>
      <c r="DI27" s="607"/>
      <c r="DJ27" s="607"/>
      <c r="DK27" s="608"/>
      <c r="DL27" s="594">
        <v>11761</v>
      </c>
      <c r="DM27" s="607"/>
      <c r="DN27" s="607"/>
      <c r="DO27" s="607"/>
      <c r="DP27" s="607"/>
      <c r="DQ27" s="607"/>
      <c r="DR27" s="607"/>
      <c r="DS27" s="607"/>
      <c r="DT27" s="607"/>
      <c r="DU27" s="607"/>
      <c r="DV27" s="608"/>
      <c r="DW27" s="611">
        <v>1.5</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621</v>
      </c>
      <c r="S28" s="589"/>
      <c r="T28" s="589"/>
      <c r="U28" s="589"/>
      <c r="V28" s="589"/>
      <c r="W28" s="589"/>
      <c r="X28" s="589"/>
      <c r="Y28" s="590"/>
      <c r="Z28" s="641">
        <v>0</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174930</v>
      </c>
      <c r="CS28" s="589"/>
      <c r="CT28" s="589"/>
      <c r="CU28" s="589"/>
      <c r="CV28" s="589"/>
      <c r="CW28" s="589"/>
      <c r="CX28" s="589"/>
      <c r="CY28" s="590"/>
      <c r="CZ28" s="591">
        <v>8.3000000000000007</v>
      </c>
      <c r="DA28" s="609"/>
      <c r="DB28" s="609"/>
      <c r="DC28" s="610"/>
      <c r="DD28" s="594">
        <v>164140</v>
      </c>
      <c r="DE28" s="589"/>
      <c r="DF28" s="589"/>
      <c r="DG28" s="589"/>
      <c r="DH28" s="589"/>
      <c r="DI28" s="589"/>
      <c r="DJ28" s="589"/>
      <c r="DK28" s="590"/>
      <c r="DL28" s="594">
        <v>164140</v>
      </c>
      <c r="DM28" s="589"/>
      <c r="DN28" s="589"/>
      <c r="DO28" s="589"/>
      <c r="DP28" s="589"/>
      <c r="DQ28" s="589"/>
      <c r="DR28" s="589"/>
      <c r="DS28" s="589"/>
      <c r="DT28" s="589"/>
      <c r="DU28" s="589"/>
      <c r="DV28" s="590"/>
      <c r="DW28" s="611">
        <v>21.1</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3947</v>
      </c>
      <c r="S29" s="589"/>
      <c r="T29" s="589"/>
      <c r="U29" s="589"/>
      <c r="V29" s="589"/>
      <c r="W29" s="589"/>
      <c r="X29" s="589"/>
      <c r="Y29" s="590"/>
      <c r="Z29" s="641">
        <v>0.2</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174930</v>
      </c>
      <c r="CS29" s="607"/>
      <c r="CT29" s="607"/>
      <c r="CU29" s="607"/>
      <c r="CV29" s="607"/>
      <c r="CW29" s="607"/>
      <c r="CX29" s="607"/>
      <c r="CY29" s="608"/>
      <c r="CZ29" s="591">
        <v>8.3000000000000007</v>
      </c>
      <c r="DA29" s="609"/>
      <c r="DB29" s="609"/>
      <c r="DC29" s="610"/>
      <c r="DD29" s="594">
        <v>164140</v>
      </c>
      <c r="DE29" s="607"/>
      <c r="DF29" s="607"/>
      <c r="DG29" s="607"/>
      <c r="DH29" s="607"/>
      <c r="DI29" s="607"/>
      <c r="DJ29" s="607"/>
      <c r="DK29" s="608"/>
      <c r="DL29" s="594">
        <v>164140</v>
      </c>
      <c r="DM29" s="607"/>
      <c r="DN29" s="607"/>
      <c r="DO29" s="607"/>
      <c r="DP29" s="607"/>
      <c r="DQ29" s="607"/>
      <c r="DR29" s="607"/>
      <c r="DS29" s="607"/>
      <c r="DT29" s="607"/>
      <c r="DU29" s="607"/>
      <c r="DV29" s="608"/>
      <c r="DW29" s="611">
        <v>21.1</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102920</v>
      </c>
      <c r="S30" s="589"/>
      <c r="T30" s="589"/>
      <c r="U30" s="589"/>
      <c r="V30" s="589"/>
      <c r="W30" s="589"/>
      <c r="X30" s="589"/>
      <c r="Y30" s="590"/>
      <c r="Z30" s="641">
        <v>4.5999999999999996</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v>
      </c>
      <c r="BH30" s="655"/>
      <c r="BI30" s="655"/>
      <c r="BJ30" s="655"/>
      <c r="BK30" s="655"/>
      <c r="BL30" s="655"/>
      <c r="BM30" s="656">
        <v>80.7</v>
      </c>
      <c r="BN30" s="655"/>
      <c r="BO30" s="655"/>
      <c r="BP30" s="655"/>
      <c r="BQ30" s="657"/>
      <c r="BR30" s="654">
        <v>90.1</v>
      </c>
      <c r="BS30" s="655"/>
      <c r="BT30" s="655"/>
      <c r="BU30" s="655"/>
      <c r="BV30" s="655"/>
      <c r="BW30" s="655"/>
      <c r="BX30" s="656">
        <v>82.7</v>
      </c>
      <c r="BY30" s="655"/>
      <c r="BZ30" s="655"/>
      <c r="CA30" s="655"/>
      <c r="CB30" s="657"/>
      <c r="CD30" s="660"/>
      <c r="CE30" s="661"/>
      <c r="CF30" s="625" t="s">
        <v>292</v>
      </c>
      <c r="CG30" s="622"/>
      <c r="CH30" s="622"/>
      <c r="CI30" s="622"/>
      <c r="CJ30" s="622"/>
      <c r="CK30" s="622"/>
      <c r="CL30" s="622"/>
      <c r="CM30" s="622"/>
      <c r="CN30" s="622"/>
      <c r="CO30" s="622"/>
      <c r="CP30" s="622"/>
      <c r="CQ30" s="623"/>
      <c r="CR30" s="588">
        <v>160761</v>
      </c>
      <c r="CS30" s="589"/>
      <c r="CT30" s="589"/>
      <c r="CU30" s="589"/>
      <c r="CV30" s="589"/>
      <c r="CW30" s="589"/>
      <c r="CX30" s="589"/>
      <c r="CY30" s="590"/>
      <c r="CZ30" s="591">
        <v>7.6</v>
      </c>
      <c r="DA30" s="609"/>
      <c r="DB30" s="609"/>
      <c r="DC30" s="610"/>
      <c r="DD30" s="594">
        <v>151287</v>
      </c>
      <c r="DE30" s="589"/>
      <c r="DF30" s="589"/>
      <c r="DG30" s="589"/>
      <c r="DH30" s="589"/>
      <c r="DI30" s="589"/>
      <c r="DJ30" s="589"/>
      <c r="DK30" s="590"/>
      <c r="DL30" s="594">
        <v>151287</v>
      </c>
      <c r="DM30" s="589"/>
      <c r="DN30" s="589"/>
      <c r="DO30" s="589"/>
      <c r="DP30" s="589"/>
      <c r="DQ30" s="589"/>
      <c r="DR30" s="589"/>
      <c r="DS30" s="589"/>
      <c r="DT30" s="589"/>
      <c r="DU30" s="589"/>
      <c r="DV30" s="590"/>
      <c r="DW30" s="611">
        <v>19.399999999999999</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137379</v>
      </c>
      <c r="S31" s="589"/>
      <c r="T31" s="589"/>
      <c r="U31" s="589"/>
      <c r="V31" s="589"/>
      <c r="W31" s="589"/>
      <c r="X31" s="589"/>
      <c r="Y31" s="590"/>
      <c r="Z31" s="641">
        <v>6.1</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99.4</v>
      </c>
      <c r="BH31" s="607"/>
      <c r="BI31" s="607"/>
      <c r="BJ31" s="607"/>
      <c r="BK31" s="607"/>
      <c r="BL31" s="607"/>
      <c r="BM31" s="643">
        <v>98.9</v>
      </c>
      <c r="BN31" s="653"/>
      <c r="BO31" s="653"/>
      <c r="BP31" s="653"/>
      <c r="BQ31" s="617"/>
      <c r="BR31" s="652">
        <v>98.4</v>
      </c>
      <c r="BS31" s="607"/>
      <c r="BT31" s="607"/>
      <c r="BU31" s="607"/>
      <c r="BV31" s="607"/>
      <c r="BW31" s="607"/>
      <c r="BX31" s="643">
        <v>95.4</v>
      </c>
      <c r="BY31" s="653"/>
      <c r="BZ31" s="653"/>
      <c r="CA31" s="653"/>
      <c r="CB31" s="617"/>
      <c r="CD31" s="660"/>
      <c r="CE31" s="661"/>
      <c r="CF31" s="625" t="s">
        <v>296</v>
      </c>
      <c r="CG31" s="622"/>
      <c r="CH31" s="622"/>
      <c r="CI31" s="622"/>
      <c r="CJ31" s="622"/>
      <c r="CK31" s="622"/>
      <c r="CL31" s="622"/>
      <c r="CM31" s="622"/>
      <c r="CN31" s="622"/>
      <c r="CO31" s="622"/>
      <c r="CP31" s="622"/>
      <c r="CQ31" s="623"/>
      <c r="CR31" s="588">
        <v>14169</v>
      </c>
      <c r="CS31" s="607"/>
      <c r="CT31" s="607"/>
      <c r="CU31" s="607"/>
      <c r="CV31" s="607"/>
      <c r="CW31" s="607"/>
      <c r="CX31" s="607"/>
      <c r="CY31" s="608"/>
      <c r="CZ31" s="591">
        <v>0.7</v>
      </c>
      <c r="DA31" s="609"/>
      <c r="DB31" s="609"/>
      <c r="DC31" s="610"/>
      <c r="DD31" s="594">
        <v>12853</v>
      </c>
      <c r="DE31" s="607"/>
      <c r="DF31" s="607"/>
      <c r="DG31" s="607"/>
      <c r="DH31" s="607"/>
      <c r="DI31" s="607"/>
      <c r="DJ31" s="607"/>
      <c r="DK31" s="608"/>
      <c r="DL31" s="594">
        <v>12853</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8799</v>
      </c>
      <c r="S32" s="589"/>
      <c r="T32" s="589"/>
      <c r="U32" s="589"/>
      <c r="V32" s="589"/>
      <c r="W32" s="589"/>
      <c r="X32" s="589"/>
      <c r="Y32" s="590"/>
      <c r="Z32" s="641">
        <v>0.4</v>
      </c>
      <c r="AA32" s="641"/>
      <c r="AB32" s="641"/>
      <c r="AC32" s="641"/>
      <c r="AD32" s="642">
        <v>748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96.5</v>
      </c>
      <c r="BH32" s="573"/>
      <c r="BI32" s="573"/>
      <c r="BJ32" s="573"/>
      <c r="BK32" s="573"/>
      <c r="BL32" s="573"/>
      <c r="BM32" s="636">
        <v>67.8</v>
      </c>
      <c r="BN32" s="573"/>
      <c r="BO32" s="573"/>
      <c r="BP32" s="573"/>
      <c r="BQ32" s="630"/>
      <c r="BR32" s="651">
        <v>81.099999999999994</v>
      </c>
      <c r="BS32" s="573"/>
      <c r="BT32" s="573"/>
      <c r="BU32" s="573"/>
      <c r="BV32" s="573"/>
      <c r="BW32" s="573"/>
      <c r="BX32" s="636">
        <v>72.900000000000006</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160994</v>
      </c>
      <c r="S33" s="589"/>
      <c r="T33" s="589"/>
      <c r="U33" s="589"/>
      <c r="V33" s="589"/>
      <c r="W33" s="589"/>
      <c r="X33" s="589"/>
      <c r="Y33" s="590"/>
      <c r="Z33" s="641">
        <v>7.1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712990</v>
      </c>
      <c r="CS33" s="607"/>
      <c r="CT33" s="607"/>
      <c r="CU33" s="607"/>
      <c r="CV33" s="607"/>
      <c r="CW33" s="607"/>
      <c r="CX33" s="607"/>
      <c r="CY33" s="608"/>
      <c r="CZ33" s="591">
        <v>33.700000000000003</v>
      </c>
      <c r="DA33" s="609"/>
      <c r="DB33" s="609"/>
      <c r="DC33" s="610"/>
      <c r="DD33" s="594">
        <v>476145</v>
      </c>
      <c r="DE33" s="607"/>
      <c r="DF33" s="607"/>
      <c r="DG33" s="607"/>
      <c r="DH33" s="607"/>
      <c r="DI33" s="607"/>
      <c r="DJ33" s="607"/>
      <c r="DK33" s="608"/>
      <c r="DL33" s="594">
        <v>252583</v>
      </c>
      <c r="DM33" s="607"/>
      <c r="DN33" s="607"/>
      <c r="DO33" s="607"/>
      <c r="DP33" s="607"/>
      <c r="DQ33" s="607"/>
      <c r="DR33" s="607"/>
      <c r="DS33" s="607"/>
      <c r="DT33" s="607"/>
      <c r="DU33" s="607"/>
      <c r="DV33" s="608"/>
      <c r="DW33" s="611">
        <v>32.4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360306</v>
      </c>
      <c r="CS34" s="589"/>
      <c r="CT34" s="589"/>
      <c r="CU34" s="589"/>
      <c r="CV34" s="589"/>
      <c r="CW34" s="589"/>
      <c r="CX34" s="589"/>
      <c r="CY34" s="590"/>
      <c r="CZ34" s="591">
        <v>17</v>
      </c>
      <c r="DA34" s="609"/>
      <c r="DB34" s="609"/>
      <c r="DC34" s="610"/>
      <c r="DD34" s="594">
        <v>194339</v>
      </c>
      <c r="DE34" s="589"/>
      <c r="DF34" s="589"/>
      <c r="DG34" s="589"/>
      <c r="DH34" s="589"/>
      <c r="DI34" s="589"/>
      <c r="DJ34" s="589"/>
      <c r="DK34" s="590"/>
      <c r="DL34" s="594">
        <v>141059</v>
      </c>
      <c r="DM34" s="589"/>
      <c r="DN34" s="589"/>
      <c r="DO34" s="589"/>
      <c r="DP34" s="589"/>
      <c r="DQ34" s="589"/>
      <c r="DR34" s="589"/>
      <c r="DS34" s="589"/>
      <c r="DT34" s="589"/>
      <c r="DU34" s="589"/>
      <c r="DV34" s="590"/>
      <c r="DW34" s="611">
        <v>18.100000000000001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37094</v>
      </c>
      <c r="S35" s="589"/>
      <c r="T35" s="589"/>
      <c r="U35" s="589"/>
      <c r="V35" s="589"/>
      <c r="W35" s="589"/>
      <c r="X35" s="589"/>
      <c r="Y35" s="590"/>
      <c r="Z35" s="641">
        <v>1.6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176989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23989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28161</v>
      </c>
      <c r="CS35" s="607"/>
      <c r="CT35" s="607"/>
      <c r="CU35" s="607"/>
      <c r="CV35" s="607"/>
      <c r="CW35" s="607"/>
      <c r="CX35" s="607"/>
      <c r="CY35" s="608"/>
      <c r="CZ35" s="591">
        <v>1.3</v>
      </c>
      <c r="DA35" s="609"/>
      <c r="DB35" s="609"/>
      <c r="DC35" s="610"/>
      <c r="DD35" s="594">
        <v>15630</v>
      </c>
      <c r="DE35" s="607"/>
      <c r="DF35" s="607"/>
      <c r="DG35" s="607"/>
      <c r="DH35" s="607"/>
      <c r="DI35" s="607"/>
      <c r="DJ35" s="607"/>
      <c r="DK35" s="608"/>
      <c r="DL35" s="594" t="s">
        <v>220</v>
      </c>
      <c r="DM35" s="607"/>
      <c r="DN35" s="607"/>
      <c r="DO35" s="607"/>
      <c r="DP35" s="607"/>
      <c r="DQ35" s="607"/>
      <c r="DR35" s="607"/>
      <c r="DS35" s="607"/>
      <c r="DT35" s="607"/>
      <c r="DU35" s="607"/>
      <c r="DV35" s="608"/>
      <c r="DW35" s="611" t="s">
        <v>220</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2259712</v>
      </c>
      <c r="S36" s="629"/>
      <c r="T36" s="629"/>
      <c r="U36" s="629"/>
      <c r="V36" s="629"/>
      <c r="W36" s="629"/>
      <c r="X36" s="629"/>
      <c r="Y36" s="632"/>
      <c r="Z36" s="633">
        <v>100</v>
      </c>
      <c r="AA36" s="633"/>
      <c r="AB36" s="633"/>
      <c r="AC36" s="633"/>
      <c r="AD36" s="634">
        <v>741889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56560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6053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99483</v>
      </c>
      <c r="CS36" s="589"/>
      <c r="CT36" s="589"/>
      <c r="CU36" s="589"/>
      <c r="CV36" s="589"/>
      <c r="CW36" s="589"/>
      <c r="CX36" s="589"/>
      <c r="CY36" s="590"/>
      <c r="CZ36" s="591">
        <v>4.7</v>
      </c>
      <c r="DA36" s="609"/>
      <c r="DB36" s="609"/>
      <c r="DC36" s="610"/>
      <c r="DD36" s="594">
        <v>48910</v>
      </c>
      <c r="DE36" s="589"/>
      <c r="DF36" s="589"/>
      <c r="DG36" s="589"/>
      <c r="DH36" s="589"/>
      <c r="DI36" s="589"/>
      <c r="DJ36" s="589"/>
      <c r="DK36" s="590"/>
      <c r="DL36" s="594">
        <v>35219</v>
      </c>
      <c r="DM36" s="589"/>
      <c r="DN36" s="589"/>
      <c r="DO36" s="589"/>
      <c r="DP36" s="589"/>
      <c r="DQ36" s="589"/>
      <c r="DR36" s="589"/>
      <c r="DS36" s="589"/>
      <c r="DT36" s="589"/>
      <c r="DU36" s="589"/>
      <c r="DV36" s="590"/>
      <c r="DW36" s="611">
        <v>4.5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53120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255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7983</v>
      </c>
      <c r="CS37" s="607"/>
      <c r="CT37" s="607"/>
      <c r="CU37" s="607"/>
      <c r="CV37" s="607"/>
      <c r="CW37" s="607"/>
      <c r="CX37" s="607"/>
      <c r="CY37" s="608"/>
      <c r="CZ37" s="591">
        <v>0.4</v>
      </c>
      <c r="DA37" s="609"/>
      <c r="DB37" s="609"/>
      <c r="DC37" s="610"/>
      <c r="DD37" s="594">
        <v>7983</v>
      </c>
      <c r="DE37" s="607"/>
      <c r="DF37" s="607"/>
      <c r="DG37" s="607"/>
      <c r="DH37" s="607"/>
      <c r="DI37" s="607"/>
      <c r="DJ37" s="607"/>
      <c r="DK37" s="608"/>
      <c r="DL37" s="594">
        <v>7983</v>
      </c>
      <c r="DM37" s="607"/>
      <c r="DN37" s="607"/>
      <c r="DO37" s="607"/>
      <c r="DP37" s="607"/>
      <c r="DQ37" s="607"/>
      <c r="DR37" s="607"/>
      <c r="DS37" s="607"/>
      <c r="DT37" s="607"/>
      <c r="DU37" s="607"/>
      <c r="DV37" s="608"/>
      <c r="DW37" s="611">
        <v>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492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176989</v>
      </c>
      <c r="CS38" s="589"/>
      <c r="CT38" s="589"/>
      <c r="CU38" s="589"/>
      <c r="CV38" s="589"/>
      <c r="CW38" s="589"/>
      <c r="CX38" s="589"/>
      <c r="CY38" s="590"/>
      <c r="CZ38" s="591">
        <v>8.4</v>
      </c>
      <c r="DA38" s="609"/>
      <c r="DB38" s="609"/>
      <c r="DC38" s="610"/>
      <c r="DD38" s="594">
        <v>169511</v>
      </c>
      <c r="DE38" s="589"/>
      <c r="DF38" s="589"/>
      <c r="DG38" s="589"/>
      <c r="DH38" s="589"/>
      <c r="DI38" s="589"/>
      <c r="DJ38" s="589"/>
      <c r="DK38" s="590"/>
      <c r="DL38" s="594">
        <v>76305</v>
      </c>
      <c r="DM38" s="589"/>
      <c r="DN38" s="589"/>
      <c r="DO38" s="589"/>
      <c r="DP38" s="589"/>
      <c r="DQ38" s="589"/>
      <c r="DR38" s="589"/>
      <c r="DS38" s="589"/>
      <c r="DT38" s="589"/>
      <c r="DU38" s="589"/>
      <c r="DV38" s="590"/>
      <c r="DW38" s="611">
        <v>9.8000000000000007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61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48051</v>
      </c>
      <c r="CS39" s="607"/>
      <c r="CT39" s="607"/>
      <c r="CU39" s="607"/>
      <c r="CV39" s="607"/>
      <c r="CW39" s="607"/>
      <c r="CX39" s="607"/>
      <c r="CY39" s="608"/>
      <c r="CZ39" s="591">
        <v>2.2999999999999998</v>
      </c>
      <c r="DA39" s="609"/>
      <c r="DB39" s="609"/>
      <c r="DC39" s="610"/>
      <c r="DD39" s="594">
        <v>47755</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35902</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159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220</v>
      </c>
      <c r="CS40" s="589"/>
      <c r="CT40" s="589"/>
      <c r="CU40" s="589"/>
      <c r="CV40" s="589"/>
      <c r="CW40" s="589"/>
      <c r="CX40" s="589"/>
      <c r="CY40" s="590"/>
      <c r="CZ40" s="591" t="s">
        <v>220</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31407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197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810452</v>
      </c>
      <c r="CS42" s="589"/>
      <c r="CT42" s="589"/>
      <c r="CU42" s="589"/>
      <c r="CV42" s="589"/>
      <c r="CW42" s="589"/>
      <c r="CX42" s="589"/>
      <c r="CY42" s="590"/>
      <c r="CZ42" s="591">
        <v>38.299999999999997</v>
      </c>
      <c r="DA42" s="592"/>
      <c r="DB42" s="592"/>
      <c r="DC42" s="593"/>
      <c r="DD42" s="594">
        <v>99257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t="s">
        <v>220</v>
      </c>
      <c r="CS43" s="607"/>
      <c r="CT43" s="607"/>
      <c r="CU43" s="607"/>
      <c r="CV43" s="607"/>
      <c r="CW43" s="607"/>
      <c r="CX43" s="607"/>
      <c r="CY43" s="608"/>
      <c r="CZ43" s="591" t="s">
        <v>220</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779810</v>
      </c>
      <c r="CS44" s="589"/>
      <c r="CT44" s="589"/>
      <c r="CU44" s="589"/>
      <c r="CV44" s="589"/>
      <c r="CW44" s="589"/>
      <c r="CX44" s="589"/>
      <c r="CY44" s="590"/>
      <c r="CZ44" s="591">
        <v>36.9</v>
      </c>
      <c r="DA44" s="592"/>
      <c r="DB44" s="592"/>
      <c r="DC44" s="593"/>
      <c r="DD44" s="594">
        <v>98275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742670</v>
      </c>
      <c r="CS45" s="607"/>
      <c r="CT45" s="607"/>
      <c r="CU45" s="607"/>
      <c r="CV45" s="607"/>
      <c r="CW45" s="607"/>
      <c r="CX45" s="607"/>
      <c r="CY45" s="608"/>
      <c r="CZ45" s="591">
        <v>35.1</v>
      </c>
      <c r="DA45" s="609"/>
      <c r="DB45" s="609"/>
      <c r="DC45" s="610"/>
      <c r="DD45" s="594">
        <v>89834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37140</v>
      </c>
      <c r="CS46" s="589"/>
      <c r="CT46" s="589"/>
      <c r="CU46" s="589"/>
      <c r="CV46" s="589"/>
      <c r="CW46" s="589"/>
      <c r="CX46" s="589"/>
      <c r="CY46" s="590"/>
      <c r="CZ46" s="591">
        <v>1.8</v>
      </c>
      <c r="DA46" s="592"/>
      <c r="DB46" s="592"/>
      <c r="DC46" s="593"/>
      <c r="DD46" s="594">
        <v>8441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30642</v>
      </c>
      <c r="CS47" s="607"/>
      <c r="CT47" s="607"/>
      <c r="CU47" s="607"/>
      <c r="CV47" s="607"/>
      <c r="CW47" s="607"/>
      <c r="CX47" s="607"/>
      <c r="CY47" s="608"/>
      <c r="CZ47" s="591">
        <v>1.4</v>
      </c>
      <c r="DA47" s="609"/>
      <c r="DB47" s="609"/>
      <c r="DC47" s="610"/>
      <c r="DD47" s="594">
        <v>982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2113712</v>
      </c>
      <c r="CS49" s="573"/>
      <c r="CT49" s="573"/>
      <c r="CU49" s="573"/>
      <c r="CV49" s="573"/>
      <c r="CW49" s="573"/>
      <c r="CX49" s="573"/>
      <c r="CY49" s="574"/>
      <c r="CZ49" s="575">
        <v>100</v>
      </c>
      <c r="DA49" s="576"/>
      <c r="DB49" s="576"/>
      <c r="DC49" s="577"/>
      <c r="DD49" s="578">
        <v>1079174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E17" sqref="BE1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2264</v>
      </c>
      <c r="R7" s="1101"/>
      <c r="S7" s="1101"/>
      <c r="T7" s="1101"/>
      <c r="U7" s="1101"/>
      <c r="V7" s="1101">
        <v>2118</v>
      </c>
      <c r="W7" s="1101"/>
      <c r="X7" s="1101"/>
      <c r="Y7" s="1101"/>
      <c r="Z7" s="1101"/>
      <c r="AA7" s="1101">
        <v>146</v>
      </c>
      <c r="AB7" s="1101"/>
      <c r="AC7" s="1101"/>
      <c r="AD7" s="1101"/>
      <c r="AE7" s="1102"/>
      <c r="AF7" s="1103">
        <v>54</v>
      </c>
      <c r="AG7" s="1104"/>
      <c r="AH7" s="1104"/>
      <c r="AI7" s="1104"/>
      <c r="AJ7" s="1105"/>
      <c r="AK7" s="1087">
        <v>102</v>
      </c>
      <c r="AL7" s="1088"/>
      <c r="AM7" s="1088"/>
      <c r="AN7" s="1088"/>
      <c r="AO7" s="1088"/>
      <c r="AP7" s="1088">
        <v>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2264</v>
      </c>
      <c r="R23" s="1065"/>
      <c r="S23" s="1065"/>
      <c r="T23" s="1065"/>
      <c r="U23" s="1065"/>
      <c r="V23" s="1065">
        <v>2118</v>
      </c>
      <c r="W23" s="1065"/>
      <c r="X23" s="1065"/>
      <c r="Y23" s="1065"/>
      <c r="Z23" s="1065"/>
      <c r="AA23" s="1065">
        <v>146</v>
      </c>
      <c r="AB23" s="1065"/>
      <c r="AC23" s="1065"/>
      <c r="AD23" s="1065"/>
      <c r="AE23" s="1066"/>
      <c r="AF23" s="1067">
        <v>54</v>
      </c>
      <c r="AG23" s="1065"/>
      <c r="AH23" s="1065"/>
      <c r="AI23" s="1065"/>
      <c r="AJ23" s="1068"/>
      <c r="AK23" s="1069"/>
      <c r="AL23" s="1070"/>
      <c r="AM23" s="1070"/>
      <c r="AN23" s="1070"/>
      <c r="AO23" s="1070"/>
      <c r="AP23" s="1065">
        <v>18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209</v>
      </c>
      <c r="R28" s="1050"/>
      <c r="S28" s="1050"/>
      <c r="T28" s="1050"/>
      <c r="U28" s="1050"/>
      <c r="V28" s="1050">
        <v>185</v>
      </c>
      <c r="W28" s="1050"/>
      <c r="X28" s="1050"/>
      <c r="Y28" s="1050"/>
      <c r="Z28" s="1050"/>
      <c r="AA28" s="1050">
        <v>23</v>
      </c>
      <c r="AB28" s="1050"/>
      <c r="AC28" s="1050"/>
      <c r="AD28" s="1050"/>
      <c r="AE28" s="1051"/>
      <c r="AF28" s="1052">
        <v>24</v>
      </c>
      <c r="AG28" s="1050"/>
      <c r="AH28" s="1050"/>
      <c r="AI28" s="1050"/>
      <c r="AJ28" s="1053"/>
      <c r="AK28" s="1054">
        <v>36</v>
      </c>
      <c r="AL28" s="1042"/>
      <c r="AM28" s="1042"/>
      <c r="AN28" s="1042"/>
      <c r="AO28" s="1042"/>
      <c r="AP28" s="1042">
        <v>0</v>
      </c>
      <c r="AQ28" s="1042"/>
      <c r="AR28" s="1042"/>
      <c r="AS28" s="1042"/>
      <c r="AT28" s="1042"/>
      <c r="AU28" s="1042">
        <v>36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8</v>
      </c>
      <c r="R29" s="1040"/>
      <c r="S29" s="1040"/>
      <c r="T29" s="1040"/>
      <c r="U29" s="1040"/>
      <c r="V29" s="1040">
        <v>6</v>
      </c>
      <c r="W29" s="1040"/>
      <c r="X29" s="1040"/>
      <c r="Y29" s="1040"/>
      <c r="Z29" s="1040"/>
      <c r="AA29" s="1040">
        <v>1</v>
      </c>
      <c r="AB29" s="1040"/>
      <c r="AC29" s="1040"/>
      <c r="AD29" s="1040"/>
      <c r="AE29" s="1041"/>
      <c r="AF29" s="1015">
        <v>1</v>
      </c>
      <c r="AG29" s="1016"/>
      <c r="AH29" s="1016"/>
      <c r="AI29" s="1016"/>
      <c r="AJ29" s="1017"/>
      <c r="AK29" s="976">
        <v>4</v>
      </c>
      <c r="AL29" s="967"/>
      <c r="AM29" s="967"/>
      <c r="AN29" s="967"/>
      <c r="AO29" s="967"/>
      <c r="AP29" s="967">
        <v>0</v>
      </c>
      <c r="AQ29" s="967"/>
      <c r="AR29" s="967"/>
      <c r="AS29" s="967"/>
      <c r="AT29" s="967"/>
      <c r="AU29" s="967">
        <v>4</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91</v>
      </c>
      <c r="R30" s="1040"/>
      <c r="S30" s="1040"/>
      <c r="T30" s="1040"/>
      <c r="U30" s="1040"/>
      <c r="V30" s="1040">
        <v>91</v>
      </c>
      <c r="W30" s="1040"/>
      <c r="X30" s="1040"/>
      <c r="Y30" s="1040"/>
      <c r="Z30" s="1040"/>
      <c r="AA30" s="1040">
        <v>0.4</v>
      </c>
      <c r="AB30" s="1040"/>
      <c r="AC30" s="1040"/>
      <c r="AD30" s="1040"/>
      <c r="AE30" s="1041"/>
      <c r="AF30" s="1015">
        <v>0</v>
      </c>
      <c r="AG30" s="1016"/>
      <c r="AH30" s="1016"/>
      <c r="AI30" s="1016"/>
      <c r="AJ30" s="1017"/>
      <c r="AK30" s="976">
        <v>57</v>
      </c>
      <c r="AL30" s="967"/>
      <c r="AM30" s="967"/>
      <c r="AN30" s="967"/>
      <c r="AO30" s="967"/>
      <c r="AP30" s="967">
        <v>0</v>
      </c>
      <c r="AQ30" s="967"/>
      <c r="AR30" s="967"/>
      <c r="AS30" s="967"/>
      <c r="AT30" s="967"/>
      <c r="AU30" s="967">
        <v>57</v>
      </c>
      <c r="AV30" s="967"/>
      <c r="AW30" s="967"/>
      <c r="AX30" s="967"/>
      <c r="AY30" s="967"/>
      <c r="AZ30" s="1038"/>
      <c r="BA30" s="1038"/>
      <c r="BB30" s="1038"/>
      <c r="BC30" s="1038"/>
      <c r="BD30" s="1038"/>
      <c r="BE30" s="1028" t="s">
        <v>380</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57</v>
      </c>
      <c r="R31" s="1040"/>
      <c r="S31" s="1040"/>
      <c r="T31" s="1040"/>
      <c r="U31" s="1040"/>
      <c r="V31" s="1040">
        <v>56</v>
      </c>
      <c r="W31" s="1040"/>
      <c r="X31" s="1040"/>
      <c r="Y31" s="1040"/>
      <c r="Z31" s="1040"/>
      <c r="AA31" s="1040">
        <v>0</v>
      </c>
      <c r="AB31" s="1040"/>
      <c r="AC31" s="1040"/>
      <c r="AD31" s="1040"/>
      <c r="AE31" s="1041"/>
      <c r="AF31" s="1015">
        <v>0</v>
      </c>
      <c r="AG31" s="1016"/>
      <c r="AH31" s="1016"/>
      <c r="AI31" s="1016"/>
      <c r="AJ31" s="1017"/>
      <c r="AK31" s="976">
        <v>39</v>
      </c>
      <c r="AL31" s="967"/>
      <c r="AM31" s="967"/>
      <c r="AN31" s="967"/>
      <c r="AO31" s="967"/>
      <c r="AP31" s="967">
        <v>0</v>
      </c>
      <c r="AQ31" s="967"/>
      <c r="AR31" s="967"/>
      <c r="AS31" s="967"/>
      <c r="AT31" s="967"/>
      <c r="AU31" s="967">
        <v>39</v>
      </c>
      <c r="AV31" s="967"/>
      <c r="AW31" s="967"/>
      <c r="AX31" s="967"/>
      <c r="AY31" s="967"/>
      <c r="AZ31" s="1038"/>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14</v>
      </c>
      <c r="R32" s="1040"/>
      <c r="S32" s="1040"/>
      <c r="T32" s="1040"/>
      <c r="U32" s="1040"/>
      <c r="V32" s="1040">
        <v>14</v>
      </c>
      <c r="W32" s="1040"/>
      <c r="X32" s="1040"/>
      <c r="Y32" s="1040"/>
      <c r="Z32" s="1040"/>
      <c r="AA32" s="1040">
        <v>0</v>
      </c>
      <c r="AB32" s="1040"/>
      <c r="AC32" s="1040"/>
      <c r="AD32" s="1040"/>
      <c r="AE32" s="1041"/>
      <c r="AF32" s="1015">
        <v>0</v>
      </c>
      <c r="AG32" s="1016"/>
      <c r="AH32" s="1016"/>
      <c r="AI32" s="1016"/>
      <c r="AJ32" s="1017"/>
      <c r="AK32" s="976">
        <v>9</v>
      </c>
      <c r="AL32" s="967"/>
      <c r="AM32" s="967"/>
      <c r="AN32" s="967"/>
      <c r="AO32" s="967"/>
      <c r="AP32" s="967">
        <v>0</v>
      </c>
      <c r="AQ32" s="967"/>
      <c r="AR32" s="967"/>
      <c r="AS32" s="967"/>
      <c r="AT32" s="967"/>
      <c r="AU32" s="967">
        <v>9</v>
      </c>
      <c r="AV32" s="967"/>
      <c r="AW32" s="967"/>
      <c r="AX32" s="967"/>
      <c r="AY32" s="967"/>
      <c r="AZ32" s="1038"/>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383</v>
      </c>
      <c r="C33" s="1034"/>
      <c r="D33" s="1034"/>
      <c r="E33" s="1034"/>
      <c r="F33" s="1034"/>
      <c r="G33" s="1034"/>
      <c r="H33" s="1034"/>
      <c r="I33" s="1034"/>
      <c r="J33" s="1034"/>
      <c r="K33" s="1034"/>
      <c r="L33" s="1034"/>
      <c r="M33" s="1034"/>
      <c r="N33" s="1034"/>
      <c r="O33" s="1034"/>
      <c r="P33" s="1035"/>
      <c r="Q33" s="1039">
        <v>5</v>
      </c>
      <c r="R33" s="1040"/>
      <c r="S33" s="1040"/>
      <c r="T33" s="1040"/>
      <c r="U33" s="1040"/>
      <c r="V33" s="1040">
        <v>5</v>
      </c>
      <c r="W33" s="1040"/>
      <c r="X33" s="1040"/>
      <c r="Y33" s="1040"/>
      <c r="Z33" s="1040"/>
      <c r="AA33" s="1040">
        <v>0</v>
      </c>
      <c r="AB33" s="1040"/>
      <c r="AC33" s="1040"/>
      <c r="AD33" s="1040"/>
      <c r="AE33" s="1041"/>
      <c r="AF33" s="1015">
        <v>0</v>
      </c>
      <c r="AG33" s="1016"/>
      <c r="AH33" s="1016"/>
      <c r="AI33" s="1016"/>
      <c r="AJ33" s="1017"/>
      <c r="AK33" s="976">
        <v>4</v>
      </c>
      <c r="AL33" s="967"/>
      <c r="AM33" s="967"/>
      <c r="AN33" s="967"/>
      <c r="AO33" s="967"/>
      <c r="AP33" s="967">
        <v>0</v>
      </c>
      <c r="AQ33" s="967"/>
      <c r="AR33" s="967"/>
      <c r="AS33" s="967"/>
      <c r="AT33" s="967"/>
      <c r="AU33" s="967">
        <v>4</v>
      </c>
      <c r="AV33" s="967"/>
      <c r="AW33" s="967"/>
      <c r="AX33" s="967"/>
      <c r="AY33" s="967"/>
      <c r="AZ33" s="1038"/>
      <c r="BA33" s="1038"/>
      <c r="BB33" s="1038"/>
      <c r="BC33" s="1038"/>
      <c r="BD33" s="1038"/>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384</v>
      </c>
      <c r="C34" s="1034"/>
      <c r="D34" s="1034"/>
      <c r="E34" s="1034"/>
      <c r="F34" s="1034"/>
      <c r="G34" s="1034"/>
      <c r="H34" s="1034"/>
      <c r="I34" s="1034"/>
      <c r="J34" s="1034"/>
      <c r="K34" s="1034"/>
      <c r="L34" s="1034"/>
      <c r="M34" s="1034"/>
      <c r="N34" s="1034"/>
      <c r="O34" s="1034"/>
      <c r="P34" s="1035"/>
      <c r="Q34" s="1039">
        <v>754</v>
      </c>
      <c r="R34" s="1040"/>
      <c r="S34" s="1040"/>
      <c r="T34" s="1040"/>
      <c r="U34" s="1040"/>
      <c r="V34" s="1040">
        <v>651</v>
      </c>
      <c r="W34" s="1040"/>
      <c r="X34" s="1040"/>
      <c r="Y34" s="1040"/>
      <c r="Z34" s="1040"/>
      <c r="AA34" s="1040">
        <v>103</v>
      </c>
      <c r="AB34" s="1040"/>
      <c r="AC34" s="1040"/>
      <c r="AD34" s="1040"/>
      <c r="AE34" s="1041"/>
      <c r="AF34" s="1015">
        <v>103</v>
      </c>
      <c r="AG34" s="1016"/>
      <c r="AH34" s="1016"/>
      <c r="AI34" s="1016"/>
      <c r="AJ34" s="1017"/>
      <c r="AK34" s="976">
        <v>0</v>
      </c>
      <c r="AL34" s="967"/>
      <c r="AM34" s="967"/>
      <c r="AN34" s="967"/>
      <c r="AO34" s="967"/>
      <c r="AP34" s="967">
        <v>0</v>
      </c>
      <c r="AQ34" s="967"/>
      <c r="AR34" s="967"/>
      <c r="AS34" s="967"/>
      <c r="AT34" s="967"/>
      <c r="AU34" s="967">
        <v>0</v>
      </c>
      <c r="AV34" s="967"/>
      <c r="AW34" s="967"/>
      <c r="AX34" s="967"/>
      <c r="AY34" s="967"/>
      <c r="AZ34" s="1038"/>
      <c r="BA34" s="1038"/>
      <c r="BB34" s="1038"/>
      <c r="BC34" s="1038"/>
      <c r="BD34" s="1038"/>
      <c r="BE34" s="1028" t="s">
        <v>380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129</v>
      </c>
      <c r="AG63" s="955"/>
      <c r="AH63" s="955"/>
      <c r="AI63" s="955"/>
      <c r="AJ63" s="1026"/>
      <c r="AK63" s="1027"/>
      <c r="AL63" s="959"/>
      <c r="AM63" s="959"/>
      <c r="AN63" s="959"/>
      <c r="AO63" s="959"/>
      <c r="AP63" s="955">
        <v>0</v>
      </c>
      <c r="AQ63" s="955"/>
      <c r="AR63" s="955"/>
      <c r="AS63" s="955"/>
      <c r="AT63" s="955"/>
      <c r="AU63" s="955">
        <v>149</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389</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664</v>
      </c>
      <c r="R68" s="978"/>
      <c r="S68" s="978"/>
      <c r="T68" s="978"/>
      <c r="U68" s="978"/>
      <c r="V68" s="978">
        <v>655</v>
      </c>
      <c r="W68" s="978"/>
      <c r="X68" s="978"/>
      <c r="Y68" s="978"/>
      <c r="Z68" s="978"/>
      <c r="AA68" s="978">
        <v>9</v>
      </c>
      <c r="AB68" s="978"/>
      <c r="AC68" s="978"/>
      <c r="AD68" s="978"/>
      <c r="AE68" s="978"/>
      <c r="AF68" s="978">
        <v>9</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13848</v>
      </c>
      <c r="R69" s="967"/>
      <c r="S69" s="967"/>
      <c r="T69" s="967"/>
      <c r="U69" s="967"/>
      <c r="V69" s="967">
        <v>13741</v>
      </c>
      <c r="W69" s="967"/>
      <c r="X69" s="967"/>
      <c r="Y69" s="967"/>
      <c r="Z69" s="967"/>
      <c r="AA69" s="967">
        <v>107</v>
      </c>
      <c r="AB69" s="967"/>
      <c r="AC69" s="967"/>
      <c r="AD69" s="967"/>
      <c r="AE69" s="967"/>
      <c r="AF69" s="967">
        <v>107</v>
      </c>
      <c r="AG69" s="967"/>
      <c r="AH69" s="967"/>
      <c r="AI69" s="967"/>
      <c r="AJ69" s="967"/>
      <c r="AK69" s="967">
        <v>7</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222</v>
      </c>
      <c r="R70" s="967"/>
      <c r="S70" s="967"/>
      <c r="T70" s="967"/>
      <c r="U70" s="967"/>
      <c r="V70" s="967">
        <v>192</v>
      </c>
      <c r="W70" s="967"/>
      <c r="X70" s="967"/>
      <c r="Y70" s="967"/>
      <c r="Z70" s="967"/>
      <c r="AA70" s="967">
        <v>30</v>
      </c>
      <c r="AB70" s="967"/>
      <c r="AC70" s="967"/>
      <c r="AD70" s="967"/>
      <c r="AE70" s="967"/>
      <c r="AF70" s="967">
        <v>9</v>
      </c>
      <c r="AG70" s="967"/>
      <c r="AH70" s="967"/>
      <c r="AI70" s="967"/>
      <c r="AJ70" s="967"/>
      <c r="AK70" s="967">
        <v>2</v>
      </c>
      <c r="AL70" s="967"/>
      <c r="AM70" s="967"/>
      <c r="AN70" s="967"/>
      <c r="AO70" s="967"/>
      <c r="AP70" s="967">
        <v>5</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2</v>
      </c>
      <c r="R71" s="967"/>
      <c r="S71" s="967"/>
      <c r="T71" s="967"/>
      <c r="U71" s="967"/>
      <c r="V71" s="967">
        <v>1</v>
      </c>
      <c r="W71" s="967"/>
      <c r="X71" s="967"/>
      <c r="Y71" s="967"/>
      <c r="Z71" s="967"/>
      <c r="AA71" s="967">
        <v>1</v>
      </c>
      <c r="AB71" s="967"/>
      <c r="AC71" s="967"/>
      <c r="AD71" s="967"/>
      <c r="AE71" s="967"/>
      <c r="AF71" s="967">
        <v>0</v>
      </c>
      <c r="AG71" s="967"/>
      <c r="AH71" s="967"/>
      <c r="AI71" s="967"/>
      <c r="AJ71" s="967"/>
      <c r="AK71" s="967">
        <v>1</v>
      </c>
      <c r="AL71" s="967"/>
      <c r="AM71" s="967"/>
      <c r="AN71" s="967"/>
      <c r="AO71" s="967"/>
      <c r="AP71" s="967">
        <v>140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11</v>
      </c>
      <c r="R72" s="967"/>
      <c r="S72" s="967"/>
      <c r="T72" s="967"/>
      <c r="U72" s="967"/>
      <c r="V72" s="967">
        <v>7</v>
      </c>
      <c r="W72" s="967"/>
      <c r="X72" s="967"/>
      <c r="Y72" s="967"/>
      <c r="Z72" s="967"/>
      <c r="AA72" s="967">
        <v>4</v>
      </c>
      <c r="AB72" s="967"/>
      <c r="AC72" s="967"/>
      <c r="AD72" s="967"/>
      <c r="AE72" s="967"/>
      <c r="AF72" s="967">
        <v>4</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685</v>
      </c>
      <c r="R73" s="967"/>
      <c r="S73" s="967"/>
      <c r="T73" s="967"/>
      <c r="U73" s="967"/>
      <c r="V73" s="967">
        <v>683</v>
      </c>
      <c r="W73" s="967"/>
      <c r="X73" s="967"/>
      <c r="Y73" s="967"/>
      <c r="Z73" s="967"/>
      <c r="AA73" s="967">
        <v>2</v>
      </c>
      <c r="AB73" s="967"/>
      <c r="AC73" s="967"/>
      <c r="AD73" s="967"/>
      <c r="AE73" s="967"/>
      <c r="AF73" s="967">
        <v>2</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896</v>
      </c>
      <c r="R74" s="967"/>
      <c r="S74" s="967"/>
      <c r="T74" s="967"/>
      <c r="U74" s="967"/>
      <c r="V74" s="967">
        <v>874</v>
      </c>
      <c r="W74" s="967"/>
      <c r="X74" s="967"/>
      <c r="Y74" s="967"/>
      <c r="Z74" s="967"/>
      <c r="AA74" s="967">
        <v>22</v>
      </c>
      <c r="AB74" s="967"/>
      <c r="AC74" s="967"/>
      <c r="AD74" s="967"/>
      <c r="AE74" s="967"/>
      <c r="AF74" s="967">
        <v>21</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28404</v>
      </c>
      <c r="R75" s="975"/>
      <c r="S75" s="975"/>
      <c r="T75" s="975"/>
      <c r="U75" s="976"/>
      <c r="V75" s="977">
        <v>27949</v>
      </c>
      <c r="W75" s="975"/>
      <c r="X75" s="975"/>
      <c r="Y75" s="975"/>
      <c r="Z75" s="976"/>
      <c r="AA75" s="977">
        <v>455</v>
      </c>
      <c r="AB75" s="975"/>
      <c r="AC75" s="975"/>
      <c r="AD75" s="975"/>
      <c r="AE75" s="976"/>
      <c r="AF75" s="977">
        <v>455</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1181</v>
      </c>
      <c r="R76" s="975"/>
      <c r="S76" s="975"/>
      <c r="T76" s="975"/>
      <c r="U76" s="976"/>
      <c r="V76" s="977">
        <v>1153</v>
      </c>
      <c r="W76" s="975"/>
      <c r="X76" s="975"/>
      <c r="Y76" s="975"/>
      <c r="Z76" s="976"/>
      <c r="AA76" s="977">
        <v>27</v>
      </c>
      <c r="AB76" s="975"/>
      <c r="AC76" s="975"/>
      <c r="AD76" s="975"/>
      <c r="AE76" s="976"/>
      <c r="AF76" s="977">
        <v>27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538</v>
      </c>
      <c r="C77" s="971"/>
      <c r="D77" s="971"/>
      <c r="E77" s="971"/>
      <c r="F77" s="971"/>
      <c r="G77" s="971"/>
      <c r="H77" s="971"/>
      <c r="I77" s="971"/>
      <c r="J77" s="971"/>
      <c r="K77" s="971"/>
      <c r="L77" s="971"/>
      <c r="M77" s="971"/>
      <c r="N77" s="971"/>
      <c r="O77" s="971"/>
      <c r="P77" s="972"/>
      <c r="Q77" s="974">
        <v>136668</v>
      </c>
      <c r="R77" s="975"/>
      <c r="S77" s="975"/>
      <c r="T77" s="975"/>
      <c r="U77" s="976"/>
      <c r="V77" s="977">
        <v>129997</v>
      </c>
      <c r="W77" s="975"/>
      <c r="X77" s="975"/>
      <c r="Y77" s="975"/>
      <c r="Z77" s="976"/>
      <c r="AA77" s="977">
        <v>6671</v>
      </c>
      <c r="AB77" s="975"/>
      <c r="AC77" s="975"/>
      <c r="AD77" s="975"/>
      <c r="AE77" s="976"/>
      <c r="AF77" s="977">
        <v>6671</v>
      </c>
      <c r="AG77" s="975"/>
      <c r="AH77" s="975"/>
      <c r="AI77" s="975"/>
      <c r="AJ77" s="976"/>
      <c r="AK77" s="977">
        <v>1851</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7305</v>
      </c>
      <c r="AG88" s="955"/>
      <c r="AH88" s="955"/>
      <c r="AI88" s="955"/>
      <c r="AJ88" s="955"/>
      <c r="AK88" s="959"/>
      <c r="AL88" s="959"/>
      <c r="AM88" s="959"/>
      <c r="AN88" s="959"/>
      <c r="AO88" s="959"/>
      <c r="AP88" s="955">
        <v>145</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213928</v>
      </c>
      <c r="AB110" s="873"/>
      <c r="AC110" s="873"/>
      <c r="AD110" s="873"/>
      <c r="AE110" s="874"/>
      <c r="AF110" s="875">
        <v>184017</v>
      </c>
      <c r="AG110" s="873"/>
      <c r="AH110" s="873"/>
      <c r="AI110" s="873"/>
      <c r="AJ110" s="874"/>
      <c r="AK110" s="875">
        <v>174930</v>
      </c>
      <c r="AL110" s="873"/>
      <c r="AM110" s="873"/>
      <c r="AN110" s="873"/>
      <c r="AO110" s="874"/>
      <c r="AP110" s="876">
        <v>28.3</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1289560</v>
      </c>
      <c r="BR110" s="800"/>
      <c r="BS110" s="800"/>
      <c r="BT110" s="800"/>
      <c r="BU110" s="800"/>
      <c r="BV110" s="800">
        <v>1178897</v>
      </c>
      <c r="BW110" s="800"/>
      <c r="BX110" s="800"/>
      <c r="BY110" s="800"/>
      <c r="BZ110" s="800"/>
      <c r="CA110" s="800">
        <v>1179130</v>
      </c>
      <c r="CB110" s="800"/>
      <c r="CC110" s="800"/>
      <c r="CD110" s="800"/>
      <c r="CE110" s="800"/>
      <c r="CF110" s="861">
        <v>190.7</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775804</v>
      </c>
      <c r="BR112" s="771"/>
      <c r="BS112" s="771"/>
      <c r="BT112" s="771"/>
      <c r="BU112" s="771"/>
      <c r="BV112" s="771">
        <v>765559</v>
      </c>
      <c r="BW112" s="771"/>
      <c r="BX112" s="771"/>
      <c r="BY112" s="771"/>
      <c r="BZ112" s="771"/>
      <c r="CA112" s="771">
        <v>656280</v>
      </c>
      <c r="CB112" s="771"/>
      <c r="CC112" s="771"/>
      <c r="CD112" s="771"/>
      <c r="CE112" s="771"/>
      <c r="CF112" s="848">
        <v>106.1</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87054</v>
      </c>
      <c r="AB113" s="909"/>
      <c r="AC113" s="909"/>
      <c r="AD113" s="909"/>
      <c r="AE113" s="910"/>
      <c r="AF113" s="911">
        <v>81343</v>
      </c>
      <c r="AG113" s="909"/>
      <c r="AH113" s="909"/>
      <c r="AI113" s="909"/>
      <c r="AJ113" s="910"/>
      <c r="AK113" s="911">
        <v>76131</v>
      </c>
      <c r="AL113" s="909"/>
      <c r="AM113" s="909"/>
      <c r="AN113" s="909"/>
      <c r="AO113" s="910"/>
      <c r="AP113" s="912">
        <v>12.3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38</v>
      </c>
      <c r="AB114" s="784"/>
      <c r="AC114" s="784"/>
      <c r="AD114" s="784"/>
      <c r="AE114" s="785"/>
      <c r="AF114" s="786">
        <v>29</v>
      </c>
      <c r="AG114" s="784"/>
      <c r="AH114" s="784"/>
      <c r="AI114" s="784"/>
      <c r="AJ114" s="785"/>
      <c r="AK114" s="786">
        <v>47</v>
      </c>
      <c r="AL114" s="784"/>
      <c r="AM114" s="784"/>
      <c r="AN114" s="784"/>
      <c r="AO114" s="785"/>
      <c r="AP114" s="754">
        <v>0</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213835</v>
      </c>
      <c r="BR114" s="771"/>
      <c r="BS114" s="771"/>
      <c r="BT114" s="771"/>
      <c r="BU114" s="771"/>
      <c r="BV114" s="771">
        <v>200521</v>
      </c>
      <c r="BW114" s="771"/>
      <c r="BX114" s="771"/>
      <c r="BY114" s="771"/>
      <c r="BZ114" s="771"/>
      <c r="CA114" s="771">
        <v>126679</v>
      </c>
      <c r="CB114" s="771"/>
      <c r="CC114" s="771"/>
      <c r="CD114" s="771"/>
      <c r="CE114" s="771"/>
      <c r="CF114" s="848">
        <v>20.5</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454</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301474</v>
      </c>
      <c r="AB117" s="895"/>
      <c r="AC117" s="895"/>
      <c r="AD117" s="895"/>
      <c r="AE117" s="896"/>
      <c r="AF117" s="898">
        <v>265389</v>
      </c>
      <c r="AG117" s="895"/>
      <c r="AH117" s="895"/>
      <c r="AI117" s="895"/>
      <c r="AJ117" s="896"/>
      <c r="AK117" s="898">
        <v>251108</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2279199</v>
      </c>
      <c r="BR118" s="858"/>
      <c r="BS118" s="858"/>
      <c r="BT118" s="858"/>
      <c r="BU118" s="858"/>
      <c r="BV118" s="858">
        <v>2144977</v>
      </c>
      <c r="BW118" s="858"/>
      <c r="BX118" s="858"/>
      <c r="BY118" s="858"/>
      <c r="BZ118" s="858"/>
      <c r="CA118" s="858">
        <v>1962089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310090</v>
      </c>
      <c r="BR119" s="800"/>
      <c r="BS119" s="800"/>
      <c r="BT119" s="800"/>
      <c r="BU119" s="800"/>
      <c r="BV119" s="800">
        <v>334389</v>
      </c>
      <c r="BW119" s="800"/>
      <c r="BX119" s="800"/>
      <c r="BY119" s="800"/>
      <c r="BZ119" s="800"/>
      <c r="CA119" s="800">
        <v>279520</v>
      </c>
      <c r="CB119" s="800"/>
      <c r="CC119" s="800"/>
      <c r="CD119" s="800"/>
      <c r="CE119" s="800"/>
      <c r="CF119" s="861">
        <v>45.2</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64283</v>
      </c>
      <c r="BR120" s="771"/>
      <c r="BS120" s="771"/>
      <c r="BT120" s="771"/>
      <c r="BU120" s="771"/>
      <c r="BV120" s="771">
        <v>54135</v>
      </c>
      <c r="BW120" s="771"/>
      <c r="BX120" s="771"/>
      <c r="BY120" s="771"/>
      <c r="BZ120" s="771"/>
      <c r="CA120" s="771">
        <v>44661</v>
      </c>
      <c r="CB120" s="771"/>
      <c r="CC120" s="771"/>
      <c r="CD120" s="771"/>
      <c r="CE120" s="771"/>
      <c r="CF120" s="848">
        <v>7.2</v>
      </c>
      <c r="CG120" s="849"/>
      <c r="CH120" s="849"/>
      <c r="CI120" s="849"/>
      <c r="CJ120" s="849"/>
      <c r="CK120" s="850" t="s">
        <v>434</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483253</v>
      </c>
      <c r="DH120" s="800"/>
      <c r="DI120" s="800"/>
      <c r="DJ120" s="800"/>
      <c r="DK120" s="800"/>
      <c r="DL120" s="800">
        <v>513586</v>
      </c>
      <c r="DM120" s="800"/>
      <c r="DN120" s="800"/>
      <c r="DO120" s="800"/>
      <c r="DP120" s="800"/>
      <c r="DQ120" s="800">
        <v>440193</v>
      </c>
      <c r="DR120" s="800"/>
      <c r="DS120" s="800"/>
      <c r="DT120" s="800"/>
      <c r="DU120" s="800"/>
      <c r="DV120" s="801">
        <v>71.2</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1200164</v>
      </c>
      <c r="BR121" s="858"/>
      <c r="BS121" s="858"/>
      <c r="BT121" s="858"/>
      <c r="BU121" s="858"/>
      <c r="BV121" s="858">
        <v>1176934</v>
      </c>
      <c r="BW121" s="858"/>
      <c r="BX121" s="858"/>
      <c r="BY121" s="858"/>
      <c r="BZ121" s="858"/>
      <c r="CA121" s="858">
        <v>1083846</v>
      </c>
      <c r="CB121" s="858"/>
      <c r="CC121" s="858"/>
      <c r="CD121" s="858"/>
      <c r="CE121" s="858"/>
      <c r="CF121" s="859">
        <v>175.3</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215947</v>
      </c>
      <c r="DH121" s="771"/>
      <c r="DI121" s="771"/>
      <c r="DJ121" s="771"/>
      <c r="DK121" s="771"/>
      <c r="DL121" s="771">
        <v>185771</v>
      </c>
      <c r="DM121" s="771"/>
      <c r="DN121" s="771"/>
      <c r="DO121" s="771"/>
      <c r="DP121" s="771"/>
      <c r="DQ121" s="771">
        <v>156385</v>
      </c>
      <c r="DR121" s="771"/>
      <c r="DS121" s="771"/>
      <c r="DT121" s="771"/>
      <c r="DU121" s="771"/>
      <c r="DV121" s="823">
        <v>25.3</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437</v>
      </c>
      <c r="BP122" s="838"/>
      <c r="BQ122" s="839">
        <v>1574537</v>
      </c>
      <c r="BR122" s="840"/>
      <c r="BS122" s="840"/>
      <c r="BT122" s="840"/>
      <c r="BU122" s="840"/>
      <c r="BV122" s="840">
        <v>1565458</v>
      </c>
      <c r="BW122" s="840"/>
      <c r="BX122" s="840"/>
      <c r="BY122" s="840"/>
      <c r="BZ122" s="840"/>
      <c r="CA122" s="840">
        <v>1408027</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63187</v>
      </c>
      <c r="DH122" s="771"/>
      <c r="DI122" s="771"/>
      <c r="DJ122" s="771"/>
      <c r="DK122" s="771"/>
      <c r="DL122" s="771">
        <v>54466</v>
      </c>
      <c r="DM122" s="771"/>
      <c r="DN122" s="771"/>
      <c r="DO122" s="771"/>
      <c r="DP122" s="771"/>
      <c r="DQ122" s="771">
        <v>49460</v>
      </c>
      <c r="DR122" s="771"/>
      <c r="DS122" s="771"/>
      <c r="DT122" s="771"/>
      <c r="DU122" s="771"/>
      <c r="DV122" s="823">
        <v>8</v>
      </c>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109.9</v>
      </c>
      <c r="BR123" s="832"/>
      <c r="BS123" s="832"/>
      <c r="BT123" s="832"/>
      <c r="BU123" s="832"/>
      <c r="BV123" s="832">
        <v>93.7</v>
      </c>
      <c r="BW123" s="832"/>
      <c r="BX123" s="832"/>
      <c r="BY123" s="832"/>
      <c r="BZ123" s="832"/>
      <c r="CA123" s="832">
        <v>89.5</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13417</v>
      </c>
      <c r="DH123" s="784"/>
      <c r="DI123" s="784"/>
      <c r="DJ123" s="784"/>
      <c r="DK123" s="785"/>
      <c r="DL123" s="786">
        <v>11736</v>
      </c>
      <c r="DM123" s="784"/>
      <c r="DN123" s="784"/>
      <c r="DO123" s="784"/>
      <c r="DP123" s="785"/>
      <c r="DQ123" s="786">
        <v>10242</v>
      </c>
      <c r="DR123" s="784"/>
      <c r="DS123" s="784"/>
      <c r="DT123" s="784"/>
      <c r="DU123" s="785"/>
      <c r="DV123" s="754">
        <v>1.7</v>
      </c>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448</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13370</v>
      </c>
      <c r="AB128" s="724"/>
      <c r="AC128" s="724"/>
      <c r="AD128" s="724"/>
      <c r="AE128" s="725"/>
      <c r="AF128" s="726">
        <v>11751</v>
      </c>
      <c r="AG128" s="724"/>
      <c r="AH128" s="724"/>
      <c r="AI128" s="724"/>
      <c r="AJ128" s="725"/>
      <c r="AK128" s="726">
        <v>10790</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814538</v>
      </c>
      <c r="AB129" s="784"/>
      <c r="AC129" s="784"/>
      <c r="AD129" s="784"/>
      <c r="AE129" s="785"/>
      <c r="AF129" s="786">
        <v>786385</v>
      </c>
      <c r="AG129" s="784"/>
      <c r="AH129" s="784"/>
      <c r="AI129" s="784"/>
      <c r="AJ129" s="785"/>
      <c r="AK129" s="786">
        <v>775196</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173841</v>
      </c>
      <c r="AB130" s="784"/>
      <c r="AC130" s="784"/>
      <c r="AD130" s="784"/>
      <c r="AE130" s="785"/>
      <c r="AF130" s="786">
        <v>168378</v>
      </c>
      <c r="AG130" s="784"/>
      <c r="AH130" s="784"/>
      <c r="AI130" s="784"/>
      <c r="AJ130" s="785"/>
      <c r="AK130" s="786">
        <v>156748</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89.5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640697</v>
      </c>
      <c r="AB131" s="717"/>
      <c r="AC131" s="717"/>
      <c r="AD131" s="717"/>
      <c r="AE131" s="718"/>
      <c r="AF131" s="719">
        <v>618007</v>
      </c>
      <c r="AG131" s="717"/>
      <c r="AH131" s="717"/>
      <c r="AI131" s="717"/>
      <c r="AJ131" s="718"/>
      <c r="AK131" s="719">
        <v>618448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17.834171220000002</v>
      </c>
      <c r="AB132" s="740"/>
      <c r="AC132" s="740"/>
      <c r="AD132" s="740"/>
      <c r="AE132" s="741"/>
      <c r="AF132" s="742">
        <v>13.795960239999999</v>
      </c>
      <c r="AG132" s="740"/>
      <c r="AH132" s="740"/>
      <c r="AI132" s="740"/>
      <c r="AJ132" s="741"/>
      <c r="AK132" s="742">
        <v>13.512857990000001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19.100000000000001</v>
      </c>
      <c r="AB133" s="749"/>
      <c r="AC133" s="749"/>
      <c r="AD133" s="749"/>
      <c r="AE133" s="750"/>
      <c r="AF133" s="748">
        <v>16.600000000000001</v>
      </c>
      <c r="AG133" s="749"/>
      <c r="AH133" s="749"/>
      <c r="AI133" s="749"/>
      <c r="AJ133" s="750"/>
      <c r="AK133" s="748">
        <v>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361170</v>
      </c>
      <c r="L9" s="264">
        <v>396454</v>
      </c>
      <c r="M9" s="265">
        <v>198661</v>
      </c>
      <c r="N9" s="266">
        <v>99.6</v>
      </c>
    </row>
    <row r="10" spans="1:16" x14ac:dyDescent="0.15">
      <c r="A10" s="248"/>
      <c r="B10" s="244"/>
      <c r="C10" s="244"/>
      <c r="D10" s="244"/>
      <c r="E10" s="244"/>
      <c r="F10" s="244"/>
      <c r="G10" s="1133" t="s">
        <v>470</v>
      </c>
      <c r="H10" s="1134"/>
      <c r="I10" s="1134"/>
      <c r="J10" s="1135"/>
      <c r="K10" s="267">
        <v>17183</v>
      </c>
      <c r="L10" s="268">
        <v>18862</v>
      </c>
      <c r="M10" s="269">
        <v>22571</v>
      </c>
      <c r="N10" s="270">
        <v>-16.399999999999999</v>
      </c>
    </row>
    <row r="11" spans="1:16" ht="13.5" customHeight="1" x14ac:dyDescent="0.15">
      <c r="A11" s="248"/>
      <c r="B11" s="244"/>
      <c r="C11" s="244"/>
      <c r="D11" s="244"/>
      <c r="E11" s="244"/>
      <c r="F11" s="244"/>
      <c r="G11" s="1133" t="s">
        <v>471</v>
      </c>
      <c r="H11" s="1134"/>
      <c r="I11" s="1134"/>
      <c r="J11" s="1135"/>
      <c r="K11" s="267">
        <v>2439</v>
      </c>
      <c r="L11" s="268">
        <v>2677</v>
      </c>
      <c r="M11" s="269">
        <v>24639</v>
      </c>
      <c r="N11" s="270">
        <v>-89.1</v>
      </c>
    </row>
    <row r="12" spans="1:16" ht="13.5" customHeight="1" x14ac:dyDescent="0.15">
      <c r="A12" s="248"/>
      <c r="B12" s="244"/>
      <c r="C12" s="244"/>
      <c r="D12" s="244"/>
      <c r="E12" s="244"/>
      <c r="F12" s="244"/>
      <c r="G12" s="1133" t="s">
        <v>472</v>
      </c>
      <c r="H12" s="1134"/>
      <c r="I12" s="1134"/>
      <c r="J12" s="1135"/>
      <c r="K12" s="267" t="s">
        <v>473</v>
      </c>
      <c r="L12" s="268" t="s">
        <v>473</v>
      </c>
      <c r="M12" s="269">
        <v>3341</v>
      </c>
      <c r="N12" s="270" t="s">
        <v>473</v>
      </c>
    </row>
    <row r="13" spans="1:16" ht="13.5" customHeight="1" x14ac:dyDescent="0.15">
      <c r="A13" s="248"/>
      <c r="B13" s="244"/>
      <c r="C13" s="244"/>
      <c r="D13" s="244"/>
      <c r="E13" s="244"/>
      <c r="F13" s="244"/>
      <c r="G13" s="1133" t="s">
        <v>474</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475</v>
      </c>
      <c r="H14" s="1134"/>
      <c r="I14" s="1134"/>
      <c r="J14" s="1135"/>
      <c r="K14" s="267">
        <v>4940</v>
      </c>
      <c r="L14" s="268">
        <v>5423</v>
      </c>
      <c r="M14" s="269">
        <v>9231</v>
      </c>
      <c r="N14" s="270">
        <v>-41.3</v>
      </c>
    </row>
    <row r="15" spans="1:16" ht="13.5" customHeight="1" x14ac:dyDescent="0.15">
      <c r="A15" s="248"/>
      <c r="B15" s="244"/>
      <c r="C15" s="244"/>
      <c r="D15" s="244"/>
      <c r="E15" s="244"/>
      <c r="F15" s="244"/>
      <c r="G15" s="1133" t="s">
        <v>476</v>
      </c>
      <c r="H15" s="1134"/>
      <c r="I15" s="1134"/>
      <c r="J15" s="1135"/>
      <c r="K15" s="267" t="s">
        <v>473</v>
      </c>
      <c r="L15" s="268" t="s">
        <v>473</v>
      </c>
      <c r="M15" s="269">
        <v>4542</v>
      </c>
      <c r="N15" s="270" t="s">
        <v>473</v>
      </c>
    </row>
    <row r="16" spans="1:16" x14ac:dyDescent="0.15">
      <c r="A16" s="248"/>
      <c r="B16" s="244"/>
      <c r="C16" s="244"/>
      <c r="D16" s="244"/>
      <c r="E16" s="244"/>
      <c r="F16" s="244"/>
      <c r="G16" s="1136" t="s">
        <v>477</v>
      </c>
      <c r="H16" s="1137"/>
      <c r="I16" s="1137"/>
      <c r="J16" s="1138"/>
      <c r="K16" s="268">
        <v>-64541</v>
      </c>
      <c r="L16" s="268">
        <v>-70846</v>
      </c>
      <c r="M16" s="269">
        <v>-20623</v>
      </c>
      <c r="N16" s="270">
        <v>243.5</v>
      </c>
    </row>
    <row r="17" spans="1:16" x14ac:dyDescent="0.15">
      <c r="A17" s="248"/>
      <c r="B17" s="244"/>
      <c r="C17" s="244"/>
      <c r="D17" s="244"/>
      <c r="E17" s="244"/>
      <c r="F17" s="244"/>
      <c r="G17" s="1136" t="s">
        <v>169</v>
      </c>
      <c r="H17" s="1137"/>
      <c r="I17" s="1137"/>
      <c r="J17" s="1138"/>
      <c r="K17" s="268">
        <v>321191</v>
      </c>
      <c r="L17" s="268">
        <v>352570</v>
      </c>
      <c r="M17" s="269">
        <v>242361</v>
      </c>
      <c r="N17" s="270">
        <v>45.5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35.130000000000003</v>
      </c>
      <c r="L21" s="281">
        <v>22.07</v>
      </c>
      <c r="M21" s="282">
        <v>13.06</v>
      </c>
      <c r="N21" s="249"/>
      <c r="O21" s="283"/>
      <c r="P21" s="279"/>
    </row>
    <row r="22" spans="1:16" s="284" customFormat="1" x14ac:dyDescent="0.15">
      <c r="A22" s="279"/>
      <c r="B22" s="249"/>
      <c r="C22" s="249"/>
      <c r="D22" s="249"/>
      <c r="E22" s="249"/>
      <c r="F22" s="249"/>
      <c r="G22" s="1130" t="s">
        <v>483</v>
      </c>
      <c r="H22" s="1131"/>
      <c r="I22" s="1131"/>
      <c r="J22" s="1132"/>
      <c r="K22" s="285">
        <v>89</v>
      </c>
      <c r="L22" s="286">
        <v>93.5</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174930</v>
      </c>
      <c r="L32" s="294">
        <v>192020</v>
      </c>
      <c r="M32" s="295">
        <v>131612</v>
      </c>
      <c r="N32" s="296">
        <v>45.9</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v>41</v>
      </c>
      <c r="N34" s="296" t="s">
        <v>473</v>
      </c>
    </row>
    <row r="35" spans="1:16" ht="27" customHeight="1" x14ac:dyDescent="0.15">
      <c r="A35" s="248"/>
      <c r="B35" s="244"/>
      <c r="C35" s="244"/>
      <c r="D35" s="244"/>
      <c r="E35" s="244"/>
      <c r="F35" s="244"/>
      <c r="G35" s="1121" t="s">
        <v>489</v>
      </c>
      <c r="H35" s="1122"/>
      <c r="I35" s="1122"/>
      <c r="J35" s="1123"/>
      <c r="K35" s="294">
        <v>76131</v>
      </c>
      <c r="L35" s="294">
        <v>83569</v>
      </c>
      <c r="M35" s="295">
        <v>31555</v>
      </c>
      <c r="N35" s="296">
        <v>164.8</v>
      </c>
    </row>
    <row r="36" spans="1:16" ht="27" customHeight="1" x14ac:dyDescent="0.15">
      <c r="A36" s="248"/>
      <c r="B36" s="244"/>
      <c r="C36" s="244"/>
      <c r="D36" s="244"/>
      <c r="E36" s="244"/>
      <c r="F36" s="244"/>
      <c r="G36" s="1121" t="s">
        <v>490</v>
      </c>
      <c r="H36" s="1122"/>
      <c r="I36" s="1122"/>
      <c r="J36" s="1123"/>
      <c r="K36" s="294">
        <v>47</v>
      </c>
      <c r="L36" s="294">
        <v>52</v>
      </c>
      <c r="M36" s="295">
        <v>5720</v>
      </c>
      <c r="N36" s="296">
        <v>-99.1</v>
      </c>
    </row>
    <row r="37" spans="1:16" ht="13.5" customHeight="1" x14ac:dyDescent="0.15">
      <c r="A37" s="248"/>
      <c r="B37" s="244"/>
      <c r="C37" s="244"/>
      <c r="D37" s="244"/>
      <c r="E37" s="244"/>
      <c r="F37" s="244"/>
      <c r="G37" s="1121" t="s">
        <v>491</v>
      </c>
      <c r="H37" s="1122"/>
      <c r="I37" s="1122"/>
      <c r="J37" s="1123"/>
      <c r="K37" s="294" t="s">
        <v>473</v>
      </c>
      <c r="L37" s="294" t="s">
        <v>473</v>
      </c>
      <c r="M37" s="295">
        <v>1648</v>
      </c>
      <c r="N37" s="296" t="s">
        <v>473</v>
      </c>
    </row>
    <row r="38" spans="1:16" ht="27" customHeight="1" x14ac:dyDescent="0.15">
      <c r="A38" s="248"/>
      <c r="B38" s="244"/>
      <c r="C38" s="244"/>
      <c r="D38" s="244"/>
      <c r="E38" s="244"/>
      <c r="F38" s="244"/>
      <c r="G38" s="1124" t="s">
        <v>492</v>
      </c>
      <c r="H38" s="1125"/>
      <c r="I38" s="1125"/>
      <c r="J38" s="1126"/>
      <c r="K38" s="297" t="s">
        <v>473</v>
      </c>
      <c r="L38" s="297" t="s">
        <v>473</v>
      </c>
      <c r="M38" s="298">
        <v>64</v>
      </c>
      <c r="N38" s="299" t="s">
        <v>473</v>
      </c>
      <c r="O38" s="293"/>
    </row>
    <row r="39" spans="1:16" x14ac:dyDescent="0.15">
      <c r="A39" s="248"/>
      <c r="B39" s="244"/>
      <c r="C39" s="244"/>
      <c r="D39" s="244"/>
      <c r="E39" s="244"/>
      <c r="F39" s="244"/>
      <c r="G39" s="1124" t="s">
        <v>493</v>
      </c>
      <c r="H39" s="1125"/>
      <c r="I39" s="1125"/>
      <c r="J39" s="1126"/>
      <c r="K39" s="300">
        <v>-10790</v>
      </c>
      <c r="L39" s="300">
        <v>-11844</v>
      </c>
      <c r="M39" s="301">
        <v>-9298</v>
      </c>
      <c r="N39" s="302">
        <v>27.4</v>
      </c>
      <c r="O39" s="293"/>
    </row>
    <row r="40" spans="1:16" ht="27" customHeight="1" x14ac:dyDescent="0.15">
      <c r="A40" s="248"/>
      <c r="B40" s="244"/>
      <c r="C40" s="244"/>
      <c r="D40" s="244"/>
      <c r="E40" s="244"/>
      <c r="F40" s="244"/>
      <c r="G40" s="1121" t="s">
        <v>494</v>
      </c>
      <c r="H40" s="1122"/>
      <c r="I40" s="1122"/>
      <c r="J40" s="1123"/>
      <c r="K40" s="300">
        <v>-156748</v>
      </c>
      <c r="L40" s="300">
        <v>-172061</v>
      </c>
      <c r="M40" s="301">
        <v>-121787</v>
      </c>
      <c r="N40" s="302">
        <v>41.3</v>
      </c>
      <c r="O40" s="293"/>
    </row>
    <row r="41" spans="1:16" x14ac:dyDescent="0.15">
      <c r="A41" s="248"/>
      <c r="B41" s="244"/>
      <c r="C41" s="244"/>
      <c r="D41" s="244"/>
      <c r="E41" s="244"/>
      <c r="F41" s="244"/>
      <c r="G41" s="1127" t="s">
        <v>280</v>
      </c>
      <c r="H41" s="1128"/>
      <c r="I41" s="1128"/>
      <c r="J41" s="1129"/>
      <c r="K41" s="294">
        <v>83570</v>
      </c>
      <c r="L41" s="300">
        <v>91734</v>
      </c>
      <c r="M41" s="301">
        <v>39554</v>
      </c>
      <c r="N41" s="302">
        <v>131.9</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121335</v>
      </c>
      <c r="J51" s="320">
        <v>135117</v>
      </c>
      <c r="K51" s="321">
        <v>232.9</v>
      </c>
      <c r="L51" s="322">
        <v>325581</v>
      </c>
      <c r="M51" s="323">
        <v>11.5</v>
      </c>
      <c r="N51" s="324">
        <v>221.4</v>
      </c>
    </row>
    <row r="52" spans="1:14" x14ac:dyDescent="0.15">
      <c r="A52" s="248"/>
      <c r="B52" s="244"/>
      <c r="C52" s="244"/>
      <c r="D52" s="244"/>
      <c r="E52" s="244"/>
      <c r="F52" s="244"/>
      <c r="G52" s="325"/>
      <c r="H52" s="326" t="s">
        <v>505</v>
      </c>
      <c r="I52" s="327">
        <v>7171</v>
      </c>
      <c r="J52" s="328">
        <v>7986</v>
      </c>
      <c r="K52" s="329">
        <v>27.5</v>
      </c>
      <c r="L52" s="330">
        <v>165116</v>
      </c>
      <c r="M52" s="331">
        <v>0.9</v>
      </c>
      <c r="N52" s="332">
        <v>26.6</v>
      </c>
    </row>
    <row r="53" spans="1:14" x14ac:dyDescent="0.15">
      <c r="A53" s="248"/>
      <c r="B53" s="244"/>
      <c r="C53" s="244"/>
      <c r="D53" s="244"/>
      <c r="E53" s="244"/>
      <c r="F53" s="244"/>
      <c r="G53" s="310" t="s">
        <v>506</v>
      </c>
      <c r="H53" s="311"/>
      <c r="I53" s="319">
        <v>119504</v>
      </c>
      <c r="J53" s="320">
        <v>133078</v>
      </c>
      <c r="K53" s="321">
        <v>-1.5</v>
      </c>
      <c r="L53" s="322">
        <v>203567</v>
      </c>
      <c r="M53" s="323">
        <v>-37.5</v>
      </c>
      <c r="N53" s="324">
        <v>36</v>
      </c>
    </row>
    <row r="54" spans="1:14" x14ac:dyDescent="0.15">
      <c r="A54" s="248"/>
      <c r="B54" s="244"/>
      <c r="C54" s="244"/>
      <c r="D54" s="244"/>
      <c r="E54" s="244"/>
      <c r="F54" s="244"/>
      <c r="G54" s="325"/>
      <c r="H54" s="326" t="s">
        <v>505</v>
      </c>
      <c r="I54" s="327">
        <v>34918</v>
      </c>
      <c r="J54" s="328">
        <v>38884</v>
      </c>
      <c r="K54" s="329">
        <v>386.9</v>
      </c>
      <c r="L54" s="330">
        <v>121137</v>
      </c>
      <c r="M54" s="331">
        <v>-26.6</v>
      </c>
      <c r="N54" s="332">
        <v>413.5</v>
      </c>
    </row>
    <row r="55" spans="1:14" x14ac:dyDescent="0.15">
      <c r="A55" s="248"/>
      <c r="B55" s="244"/>
      <c r="C55" s="244"/>
      <c r="D55" s="244"/>
      <c r="E55" s="244"/>
      <c r="F55" s="244"/>
      <c r="G55" s="310" t="s">
        <v>507</v>
      </c>
      <c r="H55" s="311"/>
      <c r="I55" s="319">
        <v>214201</v>
      </c>
      <c r="J55" s="320">
        <v>236948</v>
      </c>
      <c r="K55" s="321">
        <v>78.099999999999994</v>
      </c>
      <c r="L55" s="322">
        <v>185018</v>
      </c>
      <c r="M55" s="323">
        <v>-9.1</v>
      </c>
      <c r="N55" s="324">
        <v>87.2</v>
      </c>
    </row>
    <row r="56" spans="1:14" x14ac:dyDescent="0.15">
      <c r="A56" s="248"/>
      <c r="B56" s="244"/>
      <c r="C56" s="244"/>
      <c r="D56" s="244"/>
      <c r="E56" s="244"/>
      <c r="F56" s="244"/>
      <c r="G56" s="325"/>
      <c r="H56" s="326" t="s">
        <v>505</v>
      </c>
      <c r="I56" s="327">
        <v>10343</v>
      </c>
      <c r="J56" s="328">
        <v>11441</v>
      </c>
      <c r="K56" s="329">
        <v>-70.599999999999994</v>
      </c>
      <c r="L56" s="330">
        <v>95064</v>
      </c>
      <c r="M56" s="331">
        <v>-21.5</v>
      </c>
      <c r="N56" s="332">
        <v>-49.1</v>
      </c>
    </row>
    <row r="57" spans="1:14" x14ac:dyDescent="0.15">
      <c r="A57" s="248"/>
      <c r="B57" s="244"/>
      <c r="C57" s="244"/>
      <c r="D57" s="244"/>
      <c r="E57" s="244"/>
      <c r="F57" s="244"/>
      <c r="G57" s="310" t="s">
        <v>508</v>
      </c>
      <c r="H57" s="311"/>
      <c r="I57" s="319">
        <v>402772</v>
      </c>
      <c r="J57" s="320">
        <v>447524</v>
      </c>
      <c r="K57" s="321">
        <v>88.9</v>
      </c>
      <c r="L57" s="322">
        <v>238802</v>
      </c>
      <c r="M57" s="323">
        <v>29.1</v>
      </c>
      <c r="N57" s="324">
        <v>59.8</v>
      </c>
    </row>
    <row r="58" spans="1:14" x14ac:dyDescent="0.15">
      <c r="A58" s="248"/>
      <c r="B58" s="244"/>
      <c r="C58" s="244"/>
      <c r="D58" s="244"/>
      <c r="E58" s="244"/>
      <c r="F58" s="244"/>
      <c r="G58" s="325"/>
      <c r="H58" s="326" t="s">
        <v>505</v>
      </c>
      <c r="I58" s="327">
        <v>12463</v>
      </c>
      <c r="J58" s="328">
        <v>13848</v>
      </c>
      <c r="K58" s="329">
        <v>21</v>
      </c>
      <c r="L58" s="330">
        <v>128562</v>
      </c>
      <c r="M58" s="331">
        <v>35.200000000000003</v>
      </c>
      <c r="N58" s="332">
        <v>-14.2</v>
      </c>
    </row>
    <row r="59" spans="1:14" x14ac:dyDescent="0.15">
      <c r="A59" s="248"/>
      <c r="B59" s="244"/>
      <c r="C59" s="244"/>
      <c r="D59" s="244"/>
      <c r="E59" s="244"/>
      <c r="F59" s="244"/>
      <c r="G59" s="310" t="s">
        <v>509</v>
      </c>
      <c r="H59" s="311"/>
      <c r="I59" s="319">
        <v>779810</v>
      </c>
      <c r="J59" s="320">
        <v>855993</v>
      </c>
      <c r="K59" s="321">
        <v>91.3</v>
      </c>
      <c r="L59" s="322">
        <v>288550</v>
      </c>
      <c r="M59" s="323">
        <v>20.8</v>
      </c>
      <c r="N59" s="324">
        <v>70.5</v>
      </c>
    </row>
    <row r="60" spans="1:14" x14ac:dyDescent="0.15">
      <c r="A60" s="248"/>
      <c r="B60" s="244"/>
      <c r="C60" s="244"/>
      <c r="D60" s="244"/>
      <c r="E60" s="244"/>
      <c r="F60" s="244"/>
      <c r="G60" s="325"/>
      <c r="H60" s="326" t="s">
        <v>505</v>
      </c>
      <c r="I60" s="333">
        <v>37140</v>
      </c>
      <c r="J60" s="328">
        <v>40768</v>
      </c>
      <c r="K60" s="329">
        <v>194.4</v>
      </c>
      <c r="L60" s="330">
        <v>141525</v>
      </c>
      <c r="M60" s="331">
        <v>10.1</v>
      </c>
      <c r="N60" s="332">
        <v>184.3</v>
      </c>
    </row>
    <row r="61" spans="1:14" x14ac:dyDescent="0.15">
      <c r="A61" s="248"/>
      <c r="B61" s="244"/>
      <c r="C61" s="244"/>
      <c r="D61" s="244"/>
      <c r="E61" s="244"/>
      <c r="F61" s="244"/>
      <c r="G61" s="310" t="s">
        <v>510</v>
      </c>
      <c r="H61" s="334"/>
      <c r="I61" s="335">
        <v>327524</v>
      </c>
      <c r="J61" s="336">
        <v>361732</v>
      </c>
      <c r="K61" s="337">
        <v>97.9</v>
      </c>
      <c r="L61" s="338">
        <v>248304</v>
      </c>
      <c r="M61" s="339">
        <v>3</v>
      </c>
      <c r="N61" s="324">
        <v>94.9</v>
      </c>
    </row>
    <row r="62" spans="1:14" x14ac:dyDescent="0.15">
      <c r="A62" s="248"/>
      <c r="B62" s="244"/>
      <c r="C62" s="244"/>
      <c r="D62" s="244"/>
      <c r="E62" s="244"/>
      <c r="F62" s="244"/>
      <c r="G62" s="325"/>
      <c r="H62" s="326" t="s">
        <v>505</v>
      </c>
      <c r="I62" s="327">
        <v>20407</v>
      </c>
      <c r="J62" s="328">
        <v>22585</v>
      </c>
      <c r="K62" s="329">
        <v>111.8</v>
      </c>
      <c r="L62" s="330">
        <v>130281</v>
      </c>
      <c r="M62" s="331">
        <v>-0.4</v>
      </c>
      <c r="N62" s="332">
        <v>112.2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12.49</v>
      </c>
      <c r="G47" s="12">
        <v>18.079999999999998</v>
      </c>
      <c r="H47" s="12">
        <v>23.52</v>
      </c>
      <c r="I47" s="12">
        <v>25.86</v>
      </c>
      <c r="J47" s="13">
        <v>22.91</v>
      </c>
    </row>
    <row r="48" spans="2:10" ht="57.75" customHeight="1" x14ac:dyDescent="0.15">
      <c r="B48" s="14"/>
      <c r="C48" s="1141" t="s">
        <v>4</v>
      </c>
      <c r="D48" s="1141"/>
      <c r="E48" s="1142"/>
      <c r="F48" s="15">
        <v>20.5</v>
      </c>
      <c r="G48" s="16">
        <v>12.75</v>
      </c>
      <c r="H48" s="16">
        <v>13.77</v>
      </c>
      <c r="I48" s="16">
        <v>14.06</v>
      </c>
      <c r="J48" s="17">
        <v>7.02</v>
      </c>
    </row>
    <row r="49" spans="2:10" ht="57.75" customHeight="1" thickBot="1" x14ac:dyDescent="0.2">
      <c r="B49" s="18"/>
      <c r="C49" s="1143" t="s">
        <v>5</v>
      </c>
      <c r="D49" s="1143"/>
      <c r="E49" s="1144"/>
      <c r="F49" s="19">
        <v>16.39</v>
      </c>
      <c r="G49" s="20">
        <v>2.35</v>
      </c>
      <c r="H49" s="20">
        <v>9.3800000000000008</v>
      </c>
      <c r="I49" s="20">
        <v>1.3</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t="s">
        <v>519</v>
      </c>
      <c r="G34" s="33">
        <v>0.2</v>
      </c>
      <c r="H34" s="33">
        <v>2.15</v>
      </c>
      <c r="I34" s="33">
        <v>9.1999999999999993</v>
      </c>
      <c r="J34" s="34">
        <v>13.23</v>
      </c>
      <c r="K34" s="22"/>
      <c r="L34" s="22"/>
      <c r="M34" s="22"/>
      <c r="N34" s="22"/>
      <c r="O34" s="22"/>
      <c r="P34" s="22"/>
    </row>
    <row r="35" spans="1:16" ht="39" customHeight="1" x14ac:dyDescent="0.15">
      <c r="A35" s="22"/>
      <c r="B35" s="35"/>
      <c r="C35" s="1145" t="s">
        <v>520</v>
      </c>
      <c r="D35" s="1146"/>
      <c r="E35" s="1147"/>
      <c r="F35" s="36">
        <v>20.5</v>
      </c>
      <c r="G35" s="37">
        <v>12.74</v>
      </c>
      <c r="H35" s="37">
        <v>13.76</v>
      </c>
      <c r="I35" s="37">
        <v>14.05</v>
      </c>
      <c r="J35" s="38">
        <v>7.02</v>
      </c>
      <c r="K35" s="22"/>
      <c r="L35" s="22"/>
      <c r="M35" s="22"/>
      <c r="N35" s="22"/>
      <c r="O35" s="22"/>
      <c r="P35" s="22"/>
    </row>
    <row r="36" spans="1:16" ht="39" customHeight="1" x14ac:dyDescent="0.15">
      <c r="A36" s="22"/>
      <c r="B36" s="35"/>
      <c r="C36" s="1145" t="s">
        <v>521</v>
      </c>
      <c r="D36" s="1146"/>
      <c r="E36" s="1147"/>
      <c r="F36" s="36">
        <v>0.68</v>
      </c>
      <c r="G36" s="37">
        <v>2.23</v>
      </c>
      <c r="H36" s="37">
        <v>1.95</v>
      </c>
      <c r="I36" s="37">
        <v>2.79</v>
      </c>
      <c r="J36" s="38">
        <v>3.09</v>
      </c>
      <c r="K36" s="22"/>
      <c r="L36" s="22"/>
      <c r="M36" s="22"/>
      <c r="N36" s="22"/>
      <c r="O36" s="22"/>
      <c r="P36" s="22"/>
    </row>
    <row r="37" spans="1:16" ht="39" customHeight="1" x14ac:dyDescent="0.15">
      <c r="A37" s="22"/>
      <c r="B37" s="35"/>
      <c r="C37" s="1145" t="s">
        <v>522</v>
      </c>
      <c r="D37" s="1146"/>
      <c r="E37" s="1147"/>
      <c r="F37" s="36">
        <v>0</v>
      </c>
      <c r="G37" s="37">
        <v>0</v>
      </c>
      <c r="H37" s="37">
        <v>0.06</v>
      </c>
      <c r="I37" s="37">
        <v>0</v>
      </c>
      <c r="J37" s="38">
        <v>0.15</v>
      </c>
      <c r="K37" s="22"/>
      <c r="L37" s="22"/>
      <c r="M37" s="22"/>
      <c r="N37" s="22"/>
      <c r="O37" s="22"/>
      <c r="P37" s="22"/>
    </row>
    <row r="38" spans="1:16" ht="39" customHeight="1" x14ac:dyDescent="0.15">
      <c r="A38" s="22"/>
      <c r="B38" s="35"/>
      <c r="C38" s="1145" t="s">
        <v>523</v>
      </c>
      <c r="D38" s="1146"/>
      <c r="E38" s="1147"/>
      <c r="F38" s="36">
        <v>0.06</v>
      </c>
      <c r="G38" s="37">
        <v>0.03</v>
      </c>
      <c r="H38" s="37">
        <v>0</v>
      </c>
      <c r="I38" s="37">
        <v>0.02</v>
      </c>
      <c r="J38" s="38">
        <v>0.06</v>
      </c>
      <c r="K38" s="22"/>
      <c r="L38" s="22"/>
      <c r="M38" s="22"/>
      <c r="N38" s="22"/>
      <c r="O38" s="22"/>
      <c r="P38" s="22"/>
    </row>
    <row r="39" spans="1:16" ht="39" customHeight="1" x14ac:dyDescent="0.15">
      <c r="A39" s="22"/>
      <c r="B39" s="35"/>
      <c r="C39" s="1145" t="s">
        <v>524</v>
      </c>
      <c r="D39" s="1146"/>
      <c r="E39" s="1147"/>
      <c r="F39" s="36">
        <v>0</v>
      </c>
      <c r="G39" s="37">
        <v>0.01</v>
      </c>
      <c r="H39" s="37">
        <v>0</v>
      </c>
      <c r="I39" s="37">
        <v>0.02</v>
      </c>
      <c r="J39" s="38">
        <v>0.03</v>
      </c>
      <c r="K39" s="22"/>
      <c r="L39" s="22"/>
      <c r="M39" s="22"/>
      <c r="N39" s="22"/>
      <c r="O39" s="22"/>
      <c r="P39" s="22"/>
    </row>
    <row r="40" spans="1:16" ht="39" customHeight="1" x14ac:dyDescent="0.15">
      <c r="A40" s="22"/>
      <c r="B40" s="35"/>
      <c r="C40" s="1145" t="s">
        <v>525</v>
      </c>
      <c r="D40" s="1146"/>
      <c r="E40" s="1147"/>
      <c r="F40" s="36">
        <v>0.01</v>
      </c>
      <c r="G40" s="37">
        <v>0.01</v>
      </c>
      <c r="H40" s="37">
        <v>0</v>
      </c>
      <c r="I40" s="37">
        <v>0.01</v>
      </c>
      <c r="J40" s="38">
        <v>0.02</v>
      </c>
      <c r="K40" s="22"/>
      <c r="L40" s="22"/>
      <c r="M40" s="22"/>
      <c r="N40" s="22"/>
      <c r="O40" s="22"/>
      <c r="P40" s="22"/>
    </row>
    <row r="41" spans="1:16" ht="39" customHeight="1" x14ac:dyDescent="0.15">
      <c r="A41" s="22"/>
      <c r="B41" s="35"/>
      <c r="C41" s="1145" t="s">
        <v>526</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246</v>
      </c>
      <c r="L45" s="60">
        <v>220</v>
      </c>
      <c r="M45" s="60">
        <v>214</v>
      </c>
      <c r="N45" s="60">
        <v>184</v>
      </c>
      <c r="O45" s="61">
        <v>175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91</v>
      </c>
      <c r="L48" s="64">
        <v>89</v>
      </c>
      <c r="M48" s="64">
        <v>87</v>
      </c>
      <c r="N48" s="64">
        <v>81</v>
      </c>
      <c r="O48" s="65">
        <v>76</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v>0</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193</v>
      </c>
      <c r="L52" s="64">
        <v>192</v>
      </c>
      <c r="M52" s="64">
        <v>186</v>
      </c>
      <c r="N52" s="64">
        <v>181</v>
      </c>
      <c r="O52" s="65">
        <v>168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144</v>
      </c>
      <c r="L53" s="69">
        <v>117</v>
      </c>
      <c r="M53" s="69">
        <v>115</v>
      </c>
      <c r="N53" s="69">
        <v>84</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2016-04-22T05:26:32Z</cp:lastPrinted>
  <dcterms:created xsi:type="dcterms:W3CDTF">2016-02-15T02:32:16Z</dcterms:created>
  <dcterms:modified xsi:type="dcterms:W3CDTF">2016-05-02T04:24:25Z</dcterms:modified>
  <cp:category/>
</cp:coreProperties>
</file>