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88" i="11" l="1"/>
  <c r="AF88" i="11"/>
  <c r="AP63" i="11"/>
  <c r="AU63" i="11"/>
  <c r="AP23" i="11"/>
  <c r="Q23" i="11"/>
  <c r="V23" i="11"/>
  <c r="AA23" i="11"/>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CO34" i="9"/>
  <c r="BW34" i="9"/>
  <c r="BW35" i="9" s="1"/>
  <c r="BW36" i="9" s="1"/>
  <c r="BW37" i="9" s="1"/>
  <c r="BW38" i="9" s="1"/>
  <c r="BW39" i="9" s="1"/>
  <c r="BW40" i="9" s="1"/>
  <c r="BW41" i="9" s="1"/>
  <c r="BW42" i="9" s="1"/>
  <c r="BW43" i="9" s="1"/>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<sst xmlns="http://schemas.openxmlformats.org/spreadsheetml/2006/main" count="1074" uniqueCount="545">
  <si>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</si>
  <si>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</si>
  <si>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</si>
  <si>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</si>
  <si>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</si>
  <si>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</si>
  <si>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</si>
  <si>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</si>
  <si>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</si>
  <si>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</si>
  <si>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</si>
  <si>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</si>
  <si>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</si>
  <si>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</si>
  <si>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</si>
  <si>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</si>
  <si>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</si>
  <si>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</si>
  <si>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</si>
  <si>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</si>
  <si>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</si>
  <si>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</si>
  <si>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</si>
  <si>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</si>
  <si>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</si>
  <si>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</si>
  <si>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</si>
  <si>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</si>
  <si>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</si>
  <si>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</si>
  <si>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</si>
  <si>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</si>
  <si>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</si>
  <si>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</si>
  <si>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</si>
  <si>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</si>
  <si>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</si>
  <si>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</si>
  <si>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</si>
  <si>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</si>
  <si>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</si>
  <si>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</si>
  <si>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</si>
  <si>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</si>
  <si>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</si>
  <si>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</si>
  <si>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</si>
  <si>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</si>
  <si>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</si>
  <si>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</si>
  <si>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</si>
  <si>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</si>
  <si>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</si>
  <si>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</si>
  <si>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</si>
  <si>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</si>
  <si>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</si>
  <si>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</si>
  <si>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</si>
  <si>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</si>
  <si>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</si>
  <si>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</si>
  <si>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</si>
  <si>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</si>
  <si>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</si>
  <si>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</si>
  <si>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</si>
  <si>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</si>
  <si>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</si>
  <si>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</si>
  <si>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</si>
  <si>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</si>
  <si>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</si>
  <si>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</si>
  <si>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</si>
  <si>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</si>
  <si>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</si>
  <si>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</si>
  <si>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</si>
  <si>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</si>
  <si>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</si>
  <si>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</si>
  <si>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</si>
  <si>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</si>
  <si>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</si>
  <si>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</si>
  <si>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</si>
  <si>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</si>
  <si>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</si>
  <si>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</si>
  <si>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</si>
  <si>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</si>
  <si>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</si>
  <si>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</si>
  <si>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</si>
  <si>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</si>
  <si>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</si>
  <si>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</si>
  <si>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</si>
  <si>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</si>
  <si>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</si>
  <si>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</si>
  <si>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</si>
  <si>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</si>
  <si>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</si>
  <si>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</si>
  <si>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</si>
  <si>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</si>
  <si>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</si>
  <si>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</si>
  <si>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</si>
  <si>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</si>
  <si>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</si>
  <si>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</si>
  <si>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</si>
  <si>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</si>
  <si>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</si>
  <si>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</si>
  <si>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</si>
  <si>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</si>
  <si>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</si>
  <si>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</si>
  <si>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</si>
  <si>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</si>
  <si>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</si>
  <si>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</si>
  <si>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</si>
  <si>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</si>
  <si>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</si>
  <si>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</si>
  <si>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</si>
  <si>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</si>
  <si>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</si>
  <si>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</si>
  <si>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</si>
  <si>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</si>
  <si>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</si>
  <si>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</si>
  <si>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</si>
  <si>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</si>
  <si>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</si>
  <si>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</si>
  <si>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</si>
  <si>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</si>
  <si>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</si>
  <si>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</si>
  <si>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</si>
  <si>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</si>
  <si>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</si>
  <si>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</si>
  <si>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</si>
  <si>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</si>
  <si>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</si>
  <si>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</si>
  <si>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</si>
  <si>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</si>
  <si>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</si>
  <si>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</si>
  <si>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</si>
  <si>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</si>
  <si>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</si>
  <si>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</si>
  <si>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</si>
  <si>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</si>
  <si>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</si>
  <si>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</si>
  <si>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</si>
  <si>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</si>
  <si>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</si>
  <si>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</si>
  <si>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</si>
  <si>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</si>
  <si>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</si>
  <si>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</si>
  <si>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</si>
  <si>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</si>
  <si>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</si>
  <si>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</si>
  <si>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</si>
  <si>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</si>
  <si>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</si>
  <si>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</si>
  <si>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</si>
  <si>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</si>
  <si>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</si>
  <si>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</si>
  <si>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</si>
  <si>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</si>
  <si>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</si>
  <si>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</si>
  <si>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</si>
  <si>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</si>
  <si>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</si>
  <si>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沖縄県渡嘉敷村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</si>
  <si>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</si>
  <si>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</si>
  <si>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</si>
  <si>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</si>
  <si>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</si>
  <si>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</si>
  <si>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</si>
  <si>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</si>
  <si>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</si>
  <si>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</si>
  <si>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</si>
  <si>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</si>
  <si>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</si>
  <si>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</si>
  <si>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</si>
  <si>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</si>
  <si>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</si>
  <si>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</si>
  <si>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</si>
  <si>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</si>
  <si>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</si>
  <si>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</si>
  <si>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</si>
  <si>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</si>
  <si>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</si>
  <si>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</si>
  <si>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</si>
  <si>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</si>
  <si>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</si>
  <si>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</si>
  <si>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</si>
  <si>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</si>
  <si>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</si>
  <si>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</si>
  <si>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</si>
  <si>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</si>
  <si>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</si>
  <si>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</si>
  <si>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</si>
  <si>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</si>
  <si>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</si>
  <si>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</si>
  <si>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</si>
  <si>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</si>
  <si>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</si>
  <si>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</si>
  <si>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</si>
  <si>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</si>
  <si>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</si>
  <si>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</si>
  <si>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</si>
  <si>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</si>
  <si>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</si>
  <si>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</si>
  <si>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</si>
  <si>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</si>
  <si>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</si>
  <si>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</si>
  <si>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</si>
  <si>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</si>
  <si>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</si>
  <si>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</si>
  <si>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</si>
  <si>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</si>
  <si>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</si>
  <si>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</si>
  <si>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</si>
  <si>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</si>
  <si>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</si>
  <si>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</si>
  <si>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</si>
  <si>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</si>
  <si>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</si>
  <si>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</si>
  <si>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</si>
  <si>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</si>
  <si>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</si>
  <si>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</si>
  <si>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</si>
  <si>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</si>
  <si>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</si>
  <si>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</si>
  <si>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</si>
  <si>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</si>
  <si>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</si>
  <si>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</si>
  <si>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</si>
  <si>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</si>
  <si>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</si>
  <si>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</si>
  <si>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</si>
  <si>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</si>
  <si>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</si>
  <si>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</si>
  <si>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</si>
  <si>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</si>
  <si>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</si>
  <si>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</si>
  <si>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</si>
  <si>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</si>
  <si>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</si>
  <si>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</si>
  <si>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</si>
  <si>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</si>
  <si>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</si>
  <si>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</si>
  <si>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</si>
  <si>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</si>
  <si>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</si>
  <si>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</si>
  <si>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</si>
  <si>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</si>
  <si>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</si>
  <si>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</si>
  <si>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</si>
  <si>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</si>
  <si>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</si>
  <si>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</si>
  <si>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</si>
  <si>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</si>
  <si>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</si>
  <si>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</si>
  <si>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</si>
  <si>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</si>
  <si>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</si>
  <si>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</si>
  <si>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</si>
  <si>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</si>
  <si>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</si>
  <si>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</si>
  <si>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</si>
  <si>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</si>
  <si>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</si>
  <si>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</si>
  <si>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</si>
  <si>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</si>
  <si>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</si>
  <si>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</si>
  <si>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</si>
  <si>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</si>
  <si>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</si>
  <si>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</si>
  <si>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</si>
  <si>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</si>
  <si>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</si>
  <si>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</si>
  <si>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</si>
  <si>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</si>
  <si>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沖縄県渡嘉敷村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</si>
  <si>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</si>
  <si>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</si>
  <si>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</si>
  <si>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</si>
  <si>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</si>
  <si>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</si>
  <si>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</si>
  <si>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</si>
  <si>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</si>
  <si>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</si>
  <si>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</si>
  <si>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</si>
  <si>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</si>
  <si>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</si>
  <si>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</si>
  <si>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</si>
  <si>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</si>
  <si>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</si>
  <si>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</si>
  <si>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</si>
  <si>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</si>
  <si>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</si>
  <si>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</si>
  <si>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</si>
  <si>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</si>
  <si>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</si>
  <si>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</si>
  <si>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</si>
  <si>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</si>
  <si>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</si>
  <si>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</si>
  <si>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</si>
  <si>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</si>
  <si>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</si>
  <si>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</si>
  <si>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</si>
  <si>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</si>
  <si>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</si>
  <si>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</si>
  <si>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</si>
  <si>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</si>
  <si>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</si>
  <si>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</si>
  <si>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</si>
  <si>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</si>
  <si>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</si>
  <si>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</si>
  <si>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</si>
  <si>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</si>
  <si>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</si>
  <si>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</si>
  <si>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</si>
  <si>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</si>
  <si>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</si>
  <si>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</si>
  <si>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</si>
  <si>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</si>
  <si>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</si>
  <si>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</si>
  <si>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</si>
  <si>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</si>
  <si>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</si>
  <si>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</si>
  <si>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</si>
  <si>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</si>
  <si>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</si>
  <si>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</si>
  <si>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</si>
  <si>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</si>
  <si>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</si>
  <si>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</si>
  <si>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</si>
  <si>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</si>
  <si>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</si>
  <si>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</si>
  <si>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</si>
  <si>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</si>
  <si>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</si>
  <si>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</si>
  <si>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</si>
  <si>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</si>
  <si>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</si>
  <si>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</si>
  <si>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</si>
  <si>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</si>
  <si>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</si>
  <si>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</si>
  <si>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</si>
  <si>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</si>
  <si>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</si>
  <si>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</si>
  <si>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</si>
  <si>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</si>
  <si>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</si>
  <si>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</si>
  <si>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</si>
  <si>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</si>
  <si>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</si>
  <si>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</si>
  <si>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</si>
  <si>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</si>
  <si>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</si>
  <si>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</si>
  <si>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</si>
  <si>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</si>
  <si>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</si>
  <si>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</si>
  <si>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</si>
  <si>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</si>
  <si>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</si>
  <si>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</si>
  <si>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</si>
  <si>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</si>
  <si>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</si>
  <si>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</si>
  <si>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</si>
  <si>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</si>
  <si>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</si>
  <si>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</si>
  <si>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</si>
  <si>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</si>
  <si>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</si>
  <si>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</si>
  <si>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</si>
  <si>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</si>
  <si>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</si>
  <si>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</si>
  <si>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</si>
  <si>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</si>
  <si>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</si>
  <si>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</si>
  <si>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</si>
  <si>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</si>
  <si>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</si>
  <si>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</si>
  <si>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</si>
  <si>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</si>
  <si>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</si>
  <si>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</si>
  <si>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</si>
  <si>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</si>
  <si>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</si>
  <si>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</si>
  <si>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</si>
  <si>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</si>
  <si>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</si>
  <si>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</si>
  <si>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</si>
  <si>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</si>
  <si>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</si>
  <si>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</si>
  <si>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</si>
  <si>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</si>
  <si>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</si>
  <si>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</si>
  <si>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</si>
  <si>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</si>
  <si>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</si>
  <si>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</si>
  <si>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</si>
  <si>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</si>
  <si>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</si>
  <si>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</si>
  <si>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</si>
  <si>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</si>
  <si>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</si>
  <si>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</si>
  <si>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</si>
  <si>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</si>
  <si>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</si>
  <si>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</si>
  <si>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</si>
  <si>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0.13</t>
  </si>
  <si>
    <t>▲ 13.44</t>
  </si>
  <si>
    <t>一般会計</t>
  </si>
  <si>
    <t>航路事業特別会計</t>
  </si>
  <si>
    <t>▲ 2.28</t>
  </si>
  <si>
    <t>▲ 2.49</t>
  </si>
  <si>
    <t>国民健康保険事業特別会計</t>
  </si>
  <si>
    <t>簡易水道事業特別会計</t>
  </si>
  <si>
    <t>下水道事業特別会計</t>
  </si>
  <si>
    <t>後期高齢者医療特別会計</t>
  </si>
  <si>
    <t>その他会計（赤字）</t>
  </si>
  <si>
    <t>その他会計（黒字）</t>
  </si>
  <si>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</si>
  <si>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</si>
  <si>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</si>
  <si>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</si>
  <si>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</si>
  <si>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</si>
  <si>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</si>
  <si>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</si>
  <si>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南部広域行政組合（特別会計）</t>
    <rPh sb="0" eb="2">
      <t>ナンブ</t>
    </rPh>
    <rPh sb="2" eb="4">
      <t>コウイキ</t>
    </rPh>
    <rPh sb="4" eb="6">
      <t>ギョウセイ</t>
    </rPh>
    <rPh sb="6" eb="8">
      <t>クミアイ</t>
    </rPh>
    <rPh sb="9" eb="11">
      <t>トクベツ</t>
    </rPh>
    <rPh sb="11" eb="13">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</si>
  <si>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</si>
  <si>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</si>
  <si>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</si>
  <si>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1">
      <t>サイエン</t>
    </rPh>
    <rPh sb="11" eb="13">
      <t>トクベツ</t>
    </rPh>
    <rPh sb="13" eb="15">
      <t>カイケイ</t>
    </rPh>
    <phoneticPr fontId="2"/>
  </si>
  <si>
    <t>　　〃　　南斎場特別会計</t>
    <rPh sb="5" eb="6">
      <t>ミナミ</t>
    </rPh>
    <rPh sb="6" eb="8">
      <t>サイジョウ</t>
    </rPh>
    <rPh sb="8" eb="10">
      <t>トクベツ</t>
    </rPh>
    <rPh sb="10" eb="12">
      <t>カイケイ</t>
    </rPh>
    <phoneticPr fontId="2"/>
  </si>
  <si>
    <t>一般会計からの繰入金</t>
    <phoneticPr fontId="2"/>
  </si>
  <si>
    <t>特別会計からの繰入金</t>
    <rPh sb="0" eb="2">
      <t>トクベツ</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</si>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</sst>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629801</c:v>
                </c:pt>
                <c:pt idx="1">
                  <c:v>713029</c:v>
                </c:pt>
                <c:pt idx="2">
                  <c:v>671020</c:v>
                </c:pt>
                <c:pt idx="3">
                  <c:v>905823</c:v>
                </c:pt>
                <c:pt idx="4">
                  <c:v>987691</c:v>
                </c:pt>
              </c:numCache>
            </c:numRef>
          </c:val>
          <c:smooth val="0"/>
        </c:ser>
        <c:dLbls>
          <c:showLegendKey val="0"/>
          <c:showVal val="0"/>
          <c:showCatName val="0"/>
          <c:showSerName val="0"/>
          <c:showPercent val="0"/>
          <c:showBubbleSize val="0"/>
        </c:dLbls>
        <c:marker val="1"/>
        <c:smooth val="0"/>
        <c:axId val="103824384"/>
        <c:axId val="103830656"/>
      </c:lineChart>
      <c:catAx>
        <c:axId val="103824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30656"/>
        <c:crosses val="autoZero"/>
        <c:auto val="1"/>
        <c:lblAlgn val="ctr"/>
        <c:lblOffset val="100"/>
        <c:tickLblSkip val="1"/>
        <c:tickMarkSkip val="1"/>
        <c:noMultiLvlLbl val="0"/>
      </c:catAx>
      <c:valAx>
        <c:axId val="10383065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2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14.62</c:v>
                </c:pt>
                <c:pt idx="1">
                  <c:v>14.2</c:v>
                </c:pt>
                <c:pt idx="2">
                  <c:v>12.83</c:v>
                </c:pt>
                <c:pt idx="3">
                  <c:v>1.53</c:v>
                </c:pt>
                <c:pt idx="4">
                  <c:v>5.0599999999999996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54.23</c:v>
                </c:pt>
                <c:pt idx="1">
                  <c:v>63.61</c:v>
                </c:pt>
                <c:pt idx="2">
                  <c:v>69.95</c:v>
                </c:pt>
                <c:pt idx="3">
                  <c:v>71.75</c:v>
                </c:pt>
                <c:pt idx="4">
                  <c:v>70.209999999999994</c:v>
                </c:pt>
              </c:numCache>
            </c:numRef>
          </c:val>
        </c:ser>
        <c:dLbls>
          <c:showLegendKey val="0"/>
          <c:showVal val="0"/>
          <c:showCatName val="0"/>
          <c:showSerName val="0"/>
          <c:showPercent val="0"/>
          <c:showBubbleSize val="0"/>
        </c:dLbls>
        <c:gapWidth val="250"/>
        <c:overlap val="100"/>
        <c:axId val="109070208"/>
        <c:axId val="10907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17.91</c:v>
                </c:pt>
                <c:pt idx="1">
                  <c:v>-0.13</c:v>
                </c:pt>
                <c:pt idx="2">
                  <c:v>8.67</c:v>
                </c:pt>
                <c:pt idx="3">
                  <c:v>-13.44</c:v>
                </c:pt>
                <c:pt idx="4">
                  <c:v>3.61</c:v>
                </c:pt>
              </c:numCache>
            </c:numRef>
          </c:val>
          <c:smooth val="0"/>
        </c:ser>
        <c:dLbls>
          <c:showLegendKey val="0"/>
          <c:showVal val="0"/>
          <c:showCatName val="0"/>
          <c:showSerName val="0"/>
          <c:showPercent val="0"/>
          <c:showBubbleSize val="0"/>
        </c:dLbls>
        <c:marker val="1"/>
        <c:smooth val="0"/>
        <c:axId val="109070208"/>
        <c:axId val="109072384"/>
      </c:lineChart>
      <c:catAx>
        <c:axId val="1090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72384"/>
        <c:crosses val="autoZero"/>
        <c:auto val="1"/>
        <c:lblAlgn val="ctr"/>
        <c:lblOffset val="100"/>
        <c:tickLblSkip val="1"/>
        <c:tickMarkSkip val="1"/>
        <c:noMultiLvlLbl val="0"/>
      </c:catAx>
      <c:valAx>
        <c:axId val="10907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0.02</c:v>
                </c:pt>
                <c:pt idx="4">
                  <c:v>#N/A</c:v>
                </c:pt>
                <c:pt idx="5">
                  <c:v>0</c:v>
                </c:pt>
                <c:pt idx="6">
                  <c:v>#N/A</c:v>
                </c:pt>
                <c:pt idx="7">
                  <c:v>0</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0.05</c:v>
                </c:pt>
                <c:pt idx="4">
                  <c:v>#N/A</c:v>
                </c:pt>
                <c:pt idx="5">
                  <c:v>0.04</c:v>
                </c:pt>
                <c:pt idx="6">
                  <c:v>#N/A</c:v>
                </c:pt>
                <c:pt idx="7">
                  <c:v>0.04</c:v>
                </c:pt>
                <c:pt idx="8">
                  <c:v>#N/A</c:v>
                </c:pt>
                <c:pt idx="9">
                  <c:v>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2.19</c:v>
                </c:pt>
                <c:pt idx="2">
                  <c:v>#N/A</c:v>
                </c:pt>
                <c:pt idx="3">
                  <c:v>1.37</c:v>
                </c:pt>
                <c:pt idx="4">
                  <c:v>#N/A</c:v>
                </c:pt>
                <c:pt idx="5">
                  <c:v>2.08</c:v>
                </c:pt>
                <c:pt idx="6">
                  <c:v>#N/A</c:v>
                </c:pt>
                <c:pt idx="7">
                  <c:v>1.36</c:v>
                </c:pt>
                <c:pt idx="8">
                  <c:v>#N/A</c:v>
                </c:pt>
                <c:pt idx="9">
                  <c:v>2</c:v>
                </c:pt>
              </c:numCache>
            </c:numRef>
          </c:val>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2.2799999999999998</c:v>
                </c:pt>
                <c:pt idx="1">
                  <c:v>#N/A</c:v>
                </c:pt>
                <c:pt idx="2">
                  <c:v>#N/A</c:v>
                </c:pt>
                <c:pt idx="3">
                  <c:v>0.97</c:v>
                </c:pt>
                <c:pt idx="4">
                  <c:v>2.4900000000000002</c:v>
                </c:pt>
                <c:pt idx="5">
                  <c:v>#N/A</c:v>
                </c:pt>
                <c:pt idx="6">
                  <c:v>#N/A</c:v>
                </c:pt>
                <c:pt idx="7">
                  <c:v>0</c:v>
                </c:pt>
                <c:pt idx="8">
                  <c:v>#N/A</c:v>
                </c:pt>
                <c:pt idx="9">
                  <c:v>4.4000000000000004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14.62</c:v>
                </c:pt>
                <c:pt idx="2">
                  <c:v>#N/A</c:v>
                </c:pt>
                <c:pt idx="3">
                  <c:v>14.19</c:v>
                </c:pt>
                <c:pt idx="4">
                  <c:v>#N/A</c:v>
                </c:pt>
                <c:pt idx="5">
                  <c:v>12.83</c:v>
                </c:pt>
                <c:pt idx="6">
                  <c:v>#N/A</c:v>
                </c:pt>
                <c:pt idx="7">
                  <c:v>1.53</c:v>
                </c:pt>
                <c:pt idx="8">
                  <c:v>#N/A</c:v>
                </c:pt>
                <c:pt idx="9">
                  <c:v>5.0599999999999996</c:v>
                </c:pt>
              </c:numCache>
            </c:numRef>
          </c:val>
        </c:ser>
        <c:dLbls>
          <c:showLegendKey val="0"/>
          <c:showVal val="0"/>
          <c:showCatName val="0"/>
          <c:showSerName val="0"/>
          <c:showPercent val="0"/>
          <c:showBubbleSize val="0"/>
        </c:dLbls>
        <c:gapWidth val="150"/>
        <c:overlap val="100"/>
        <c:axId val="109310336"/>
        <c:axId val="109311872"/>
      </c:barChart>
      <c:catAx>
        <c:axId val="10931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11872"/>
        <c:crosses val="autoZero"/>
        <c:auto val="1"/>
        <c:lblAlgn val="ctr"/>
        <c:lblOffset val="100"/>
        <c:tickLblSkip val="1"/>
        <c:tickMarkSkip val="1"/>
        <c:noMultiLvlLbl val="0"/>
      </c:catAx>
      <c:valAx>
        <c:axId val="10931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1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190</c:v>
                </c:pt>
                <c:pt idx="5">
                  <c:v>188</c:v>
                </c:pt>
                <c:pt idx="8">
                  <c:v>185</c:v>
                </c:pt>
                <c:pt idx="11">
                  <c:v>161</c:v>
                </c:pt>
                <c:pt idx="14">
                  <c:v>173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c:v>
                </c:pt>
                <c:pt idx="3">
                  <c:v>53</c:v>
                </c:pt>
                <c:pt idx="6">
                  <c:v>54</c:v>
                </c:pt>
                <c:pt idx="9">
                  <c:v>51</c:v>
                </c:pt>
                <c:pt idx="12">
                  <c:v>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210</c:v>
                </c:pt>
                <c:pt idx="3">
                  <c:v>210</c:v>
                </c:pt>
                <c:pt idx="6">
                  <c:v>211</c:v>
                </c:pt>
                <c:pt idx="9">
                  <c:v>181</c:v>
                </c:pt>
                <c:pt idx="12">
                  <c:v>168</c:v>
                </c:pt>
              </c:numCache>
            </c:numRef>
          </c:val>
        </c:ser>
        <c:dLbls>
          <c:showLegendKey val="0"/>
          <c:showVal val="0"/>
          <c:showCatName val="0"/>
          <c:showSerName val="0"/>
          <c:showPercent val="0"/>
          <c:showBubbleSize val="0"/>
        </c:dLbls>
        <c:gapWidth val="100"/>
        <c:overlap val="100"/>
        <c:axId val="109870080"/>
        <c:axId val="10987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75</c:v>
                </c:pt>
                <c:pt idx="2">
                  <c:v>#N/A</c:v>
                </c:pt>
                <c:pt idx="3">
                  <c:v>#N/A</c:v>
                </c:pt>
                <c:pt idx="4">
                  <c:v>75</c:v>
                </c:pt>
                <c:pt idx="5">
                  <c:v>#N/A</c:v>
                </c:pt>
                <c:pt idx="6">
                  <c:v>#N/A</c:v>
                </c:pt>
                <c:pt idx="7">
                  <c:v>80</c:v>
                </c:pt>
                <c:pt idx="8">
                  <c:v>#N/A</c:v>
                </c:pt>
                <c:pt idx="9">
                  <c:v>#N/A</c:v>
                </c:pt>
                <c:pt idx="10">
                  <c:v>71</c:v>
                </c:pt>
                <c:pt idx="11">
                  <c:v>#N/A</c:v>
                </c:pt>
                <c:pt idx="12">
                  <c:v>#N/A</c:v>
                </c:pt>
                <c:pt idx="13">
                  <c:v>42</c:v>
                </c:pt>
                <c:pt idx="14">
                  <c:v>#N/A</c:v>
                </c:pt>
              </c:numCache>
            </c:numRef>
          </c:val>
          <c:smooth val="0"/>
        </c:ser>
        <c:dLbls>
          <c:showLegendKey val="0"/>
          <c:showVal val="0"/>
          <c:showCatName val="0"/>
          <c:showSerName val="0"/>
          <c:showPercent val="0"/>
          <c:showBubbleSize val="0"/>
        </c:dLbls>
        <c:marker val="1"/>
        <c:smooth val="0"/>
        <c:axId val="109870080"/>
        <c:axId val="109872256"/>
      </c:lineChart>
      <c:catAx>
        <c:axId val="1098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72256"/>
        <c:crosses val="autoZero"/>
        <c:auto val="1"/>
        <c:lblAlgn val="ctr"/>
        <c:lblOffset val="100"/>
        <c:tickLblSkip val="1"/>
        <c:tickMarkSkip val="1"/>
        <c:noMultiLvlLbl val="0"/>
      </c:catAx>
      <c:valAx>
        <c:axId val="10987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1129</c:v>
                </c:pt>
                <c:pt idx="5">
                  <c:v>1026</c:v>
                </c:pt>
                <c:pt idx="8">
                  <c:v>963</c:v>
                </c:pt>
                <c:pt idx="11">
                  <c:v>1083</c:v>
                </c:pt>
                <c:pt idx="14">
                  <c:v>1123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196</c:v>
                </c:pt>
                <c:pt idx="5">
                  <c:v>185</c:v>
                </c:pt>
                <c:pt idx="8">
                  <c:v>173</c:v>
                </c:pt>
                <c:pt idx="11">
                  <c:v>162</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921</c:v>
                </c:pt>
                <c:pt idx="5">
                  <c:v>767</c:v>
                </c:pt>
                <c:pt idx="8">
                  <c:v>824</c:v>
                </c:pt>
                <c:pt idx="11">
                  <c:v>870</c:v>
                </c:pt>
                <c:pt idx="14">
                  <c:v>859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209</c:v>
                </c:pt>
                <c:pt idx="3">
                  <c:v>224</c:v>
                </c:pt>
                <c:pt idx="6">
                  <c:v>243</c:v>
                </c:pt>
                <c:pt idx="9">
                  <c:v>225</c:v>
                </c:pt>
                <c:pt idx="12">
                  <c:v>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523</c:v>
                </c:pt>
                <c:pt idx="3">
                  <c:v>453</c:v>
                </c:pt>
                <c:pt idx="6">
                  <c:v>427</c:v>
                </c:pt>
                <c:pt idx="9">
                  <c:v>586</c:v>
                </c:pt>
                <c:pt idx="12">
                  <c:v>500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1408</c:v>
                </c:pt>
                <c:pt idx="3">
                  <c:v>1297</c:v>
                </c:pt>
                <c:pt idx="6">
                  <c:v>1196</c:v>
                </c:pt>
                <c:pt idx="9">
                  <c:v>1211</c:v>
                </c:pt>
                <c:pt idx="12">
                  <c:v>1323</c:v>
                </c:pt>
              </c:numCache>
            </c:numRef>
          </c:val>
        </c:ser>
        <c:dLbls>
          <c:showLegendKey val="0"/>
          <c:showVal val="0"/>
          <c:showCatName val="0"/>
          <c:showSerName val="0"/>
          <c:showPercent val="0"/>
          <c:showBubbleSize val="0"/>
        </c:dLbls>
        <c:gapWidth val="100"/>
        <c:overlap val="100"/>
        <c:axId val="110429696"/>
        <c:axId val="11043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429696"/>
        <c:axId val="110431616"/>
      </c:lineChart>
      <c:catAx>
        <c:axId val="11042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31616"/>
        <c:crosses val="autoZero"/>
        <c:auto val="1"/>
        <c:lblAlgn val="ctr"/>
        <c:lblOffset val="100"/>
        <c:tickLblSkip val="1"/>
        <c:tickMarkSkip val="1"/>
        <c:noMultiLvlLbl val="0"/>
      </c:catAx>
      <c:valAx>
        <c:axId val="11043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2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683
678
19.23
1,796,364
1,759,974
35,573
702,576
1,322,697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　</a:t>
          </a:r>
          <a:r>
            <a:rPr lang="ja-JP" altLang="en-US" sz="1100" baseline="0">
              <a:solidFill>
                <a:sysClr val="windowText" lastClr="000000"/>
              </a:solidFill>
              <a:effectLst/>
              <a:latin typeface="+mn-lt"/>
              <a:ea typeface="+mn-ea"/>
              <a:cs typeface="+mn-cs"/>
            </a:rPr>
            <a:t>人口の減少や高い高齢化率（平成</a:t>
          </a:r>
          <a:r>
            <a:rPr lang="en-US" altLang="ja-JP" sz="1100" baseline="0">
              <a:solidFill>
                <a:sysClr val="windowText" lastClr="000000"/>
              </a:solidFill>
              <a:effectLst/>
              <a:latin typeface="+mn-lt"/>
              <a:ea typeface="+mn-ea"/>
              <a:cs typeface="+mn-cs"/>
            </a:rPr>
            <a:t>26</a:t>
          </a:r>
          <a:r>
            <a:rPr lang="ja-JP" altLang="en-US" sz="1100" baseline="0">
              <a:solidFill>
                <a:sysClr val="windowText" lastClr="000000"/>
              </a:solidFill>
              <a:effectLst/>
              <a:latin typeface="+mn-lt"/>
              <a:ea typeface="+mn-ea"/>
              <a:cs typeface="+mn-cs"/>
            </a:rPr>
            <a:t>年度</a:t>
          </a:r>
          <a:r>
            <a:rPr lang="en-US" altLang="ja-JP" sz="1100" baseline="0">
              <a:solidFill>
                <a:sysClr val="windowText" lastClr="000000"/>
              </a:solidFill>
              <a:effectLst/>
              <a:latin typeface="+mn-lt"/>
              <a:ea typeface="+mn-ea"/>
              <a:cs typeface="+mn-cs"/>
            </a:rPr>
            <a:t>22.8</a:t>
          </a:r>
          <a:r>
            <a:rPr lang="ja-JP" altLang="en-US" sz="1100" baseline="0">
              <a:solidFill>
                <a:sysClr val="windowText" lastClr="000000"/>
              </a:solidFill>
              <a:effectLst/>
              <a:latin typeface="+mn-lt"/>
              <a:ea typeface="+mn-ea"/>
              <a:cs typeface="+mn-cs"/>
            </a:rPr>
            <a:t>％）に加え</a:t>
          </a:r>
          <a:r>
            <a:rPr lang="ja-JP" altLang="ja-JP" sz="1100" baseline="0">
              <a:solidFill>
                <a:sysClr val="windowText" lastClr="000000"/>
              </a:solidFill>
              <a:effectLst/>
              <a:latin typeface="+mn-lt"/>
              <a:ea typeface="+mn-ea"/>
              <a:cs typeface="+mn-cs"/>
            </a:rPr>
            <a:t>、基幹産業である観光産業は台風等の自然現象に大きく左右され</a:t>
          </a:r>
          <a:r>
            <a:rPr lang="ja-JP" altLang="en-US" sz="1100" baseline="0">
              <a:solidFill>
                <a:sysClr val="windowText" lastClr="000000"/>
              </a:solidFill>
              <a:effectLst/>
              <a:latin typeface="+mn-lt"/>
              <a:ea typeface="+mn-ea"/>
              <a:cs typeface="+mn-cs"/>
            </a:rPr>
            <a:t>る。</a:t>
          </a:r>
          <a:r>
            <a:rPr lang="ja-JP" altLang="ja-JP" sz="1100" baseline="0">
              <a:solidFill>
                <a:sysClr val="windowText" lastClr="000000"/>
              </a:solidFill>
              <a:effectLst/>
              <a:latin typeface="+mn-lt"/>
              <a:ea typeface="+mn-ea"/>
              <a:cs typeface="+mn-cs"/>
            </a:rPr>
            <a:t>観光</a:t>
          </a:r>
          <a:r>
            <a:rPr lang="ja-JP" altLang="en-US" sz="1100" baseline="0">
              <a:solidFill>
                <a:sysClr val="windowText" lastClr="000000"/>
              </a:solidFill>
              <a:effectLst/>
              <a:latin typeface="+mn-lt"/>
              <a:ea typeface="+mn-ea"/>
              <a:cs typeface="+mn-cs"/>
            </a:rPr>
            <a:t>による</a:t>
          </a:r>
          <a:r>
            <a:rPr lang="ja-JP" altLang="ja-JP" sz="1100" baseline="0">
              <a:solidFill>
                <a:sysClr val="windowText" lastClr="000000"/>
              </a:solidFill>
              <a:effectLst/>
              <a:latin typeface="+mn-lt"/>
              <a:ea typeface="+mn-ea"/>
              <a:cs typeface="+mn-cs"/>
            </a:rPr>
            <a:t>収入は不安定であり</a:t>
          </a:r>
          <a:r>
            <a:rPr lang="ja-JP" altLang="en-US" sz="1100" baseline="0">
              <a:solidFill>
                <a:sysClr val="windowText" lastClr="000000"/>
              </a:solidFill>
              <a:effectLst/>
              <a:latin typeface="+mn-lt"/>
              <a:ea typeface="+mn-ea"/>
              <a:cs typeface="+mn-cs"/>
            </a:rPr>
            <a:t>、その他に中心となる産業が無いこと等により</a:t>
          </a:r>
          <a:r>
            <a:rPr lang="ja-JP" altLang="ja-JP" sz="1100" baseline="0">
              <a:solidFill>
                <a:sysClr val="windowText" lastClr="000000"/>
              </a:solidFill>
              <a:effectLst/>
              <a:latin typeface="+mn-lt"/>
              <a:ea typeface="+mn-ea"/>
              <a:cs typeface="+mn-cs"/>
            </a:rPr>
            <a:t>、財政基盤が弱く類似団体及び県平均を大きく下回っている。</a:t>
          </a:r>
          <a:endParaRPr lang="en-US" altLang="ja-JP" sz="110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退職者不補充等による職員数・人件費の削減、沖縄振興特別推進交付金事業や災害復旧事業を除く新規事業の凍結による投資的経費の抑制、歳出の徹底的な見直し（</a:t>
          </a:r>
          <a:r>
            <a:rPr lang="en-US" altLang="ja-JP" sz="1100" baseline="0">
              <a:solidFill>
                <a:sysClr val="windowText" lastClr="000000"/>
              </a:solidFill>
              <a:effectLst/>
              <a:latin typeface="+mn-lt"/>
              <a:ea typeface="+mn-ea"/>
              <a:cs typeface="+mn-cs"/>
            </a:rPr>
            <a:t>5</a:t>
          </a:r>
          <a:r>
            <a:rPr lang="ja-JP" altLang="ja-JP" sz="1100" baseline="0">
              <a:solidFill>
                <a:sysClr val="windowText" lastClr="000000"/>
              </a:solidFill>
              <a:effectLst/>
              <a:latin typeface="+mn-lt"/>
              <a:ea typeface="+mn-ea"/>
              <a:cs typeface="+mn-cs"/>
            </a:rPr>
            <a:t>年間で</a:t>
          </a:r>
          <a:r>
            <a:rPr lang="en-US" altLang="ja-JP" sz="1100" baseline="0">
              <a:solidFill>
                <a:sysClr val="windowText" lastClr="000000"/>
              </a:solidFill>
              <a:effectLst/>
              <a:latin typeface="+mn-lt"/>
              <a:ea typeface="+mn-ea"/>
              <a:cs typeface="+mn-cs"/>
            </a:rPr>
            <a:t>10</a:t>
          </a:r>
          <a:r>
            <a:rPr lang="ja-JP" altLang="ja-JP" sz="1100" baseline="0">
              <a:solidFill>
                <a:sysClr val="windowText" lastClr="000000"/>
              </a:solidFill>
              <a:effectLst/>
              <a:latin typeface="+mn-lt"/>
              <a:ea typeface="+mn-ea"/>
              <a:cs typeface="+mn-cs"/>
            </a:rPr>
            <a:t>％の縮減）を実施するとともに、村税の徴収率（平成</a:t>
          </a:r>
          <a:r>
            <a:rPr lang="en-US" altLang="ja-JP" sz="1100" baseline="0">
              <a:solidFill>
                <a:sysClr val="windowText" lastClr="000000"/>
              </a:solidFill>
              <a:effectLst/>
              <a:latin typeface="+mn-lt"/>
              <a:ea typeface="+mn-ea"/>
              <a:cs typeface="+mn-cs"/>
            </a:rPr>
            <a:t>26</a:t>
          </a:r>
          <a:r>
            <a:rPr lang="ja-JP" altLang="ja-JP" sz="1100" baseline="0">
              <a:solidFill>
                <a:sysClr val="windowText" lastClr="000000"/>
              </a:solidFill>
              <a:effectLst/>
              <a:latin typeface="+mn-lt"/>
              <a:ea typeface="+mn-ea"/>
              <a:cs typeface="+mn-cs"/>
            </a:rPr>
            <a:t>度</a:t>
          </a:r>
          <a:r>
            <a:rPr lang="en-US" altLang="ja-JP" sz="1100" baseline="0">
              <a:solidFill>
                <a:sysClr val="windowText" lastClr="000000"/>
              </a:solidFill>
              <a:effectLst/>
              <a:latin typeface="+mn-lt"/>
              <a:ea typeface="+mn-ea"/>
              <a:cs typeface="+mn-cs"/>
            </a:rPr>
            <a:t>99.6</a:t>
          </a:r>
          <a:r>
            <a:rPr lang="ja-JP" altLang="ja-JP" sz="1100" baseline="0">
              <a:solidFill>
                <a:sysClr val="windowText" lastClr="000000"/>
              </a:solidFill>
              <a:effectLst/>
              <a:latin typeface="+mn-lt"/>
              <a:ea typeface="+mn-ea"/>
              <a:cs typeface="+mn-cs"/>
            </a:rPr>
            <a:t>％）の維持向上を図り歳入確保に努めることで財政の健全化を図る。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161607</xdr:rowOff>
    </xdr:from>
    <xdr:to>
      <xdr:col>7</xdr:col>
      <xdr:colOff>152400</xdr:colOff>
      <xdr:row>43</xdr:row>
      <xdr:rowOff>161607</xdr:rowOff>
    </xdr:to>
    <xdr:cxnSp macro="">
      <xdr:nvCxnSpPr>
        <xdr:cNvPr id="62" name="直線コネクタ 61"/>
        <xdr:cNvCxnSpPr/>
      </xdr:nvCxnSpPr>
      <xdr:spPr>
        <a:xfrm>
          <a:off x="4114800" y="753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161607</xdr:rowOff>
    </xdr:from>
    <xdr:to>
      <xdr:col>6</xdr:col>
      <xdr:colOff>0</xdr:colOff>
      <xdr:row>43</xdr:row>
      <xdr:rowOff>161607</xdr:rowOff>
    </xdr:to>
    <xdr:cxnSp macro="">
      <xdr:nvCxnSpPr>
        <xdr:cNvPr id="65" name="直線コネクタ 64"/>
        <xdr:cNvCxnSpPr/>
      </xdr:nvCxnSpPr>
      <xdr:spPr>
        <a:xfrm>
          <a:off x="3225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161607</xdr:rowOff>
    </xdr:from>
    <xdr:to>
      <xdr:col>4</xdr:col>
      <xdr:colOff>482600</xdr:colOff>
      <xdr:row>43</xdr:row>
      <xdr:rowOff>161607</xdr:rowOff>
    </xdr:to>
    <xdr:cxnSp macro="">
      <xdr:nvCxnSpPr>
        <xdr:cNvPr id="68" name="直線コネクタ 67"/>
        <xdr:cNvCxnSpPr/>
      </xdr:nvCxnSpPr>
      <xdr:spPr>
        <a:xfrm>
          <a:off x="2336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161607</xdr:rowOff>
    </xdr:from>
    <xdr:to>
      <xdr:col>3</xdr:col>
      <xdr:colOff>279400</xdr:colOff>
      <xdr:row>43</xdr:row>
      <xdr:rowOff>161607</xdr:rowOff>
    </xdr:to>
    <xdr:cxnSp macro="">
      <xdr:nvCxnSpPr>
        <xdr:cNvPr id="71" name="直線コネクタ 70"/>
        <xdr:cNvCxnSpPr/>
      </xdr:nvCxnSpPr>
      <xdr:spPr>
        <a:xfrm>
          <a:off x="1447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1" name="円/楕円 80"/>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6684</xdr:rowOff>
    </xdr:from>
    <xdr:ext cx="762000" cy="259045"/>
    <xdr:sp macro="" textlink="">
      <xdr:nvSpPr>
        <xdr:cNvPr id="82" name="財政力該当値テキスト"/>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110807</xdr:rowOff>
    </xdr:from>
    <xdr:to>
      <xdr:col>6</xdr:col>
      <xdr:colOff>50800</xdr:colOff>
      <xdr:row>44</xdr:row>
      <xdr:rowOff>40957</xdr:rowOff>
    </xdr:to>
    <xdr:sp macro="" textlink="">
      <xdr:nvSpPr>
        <xdr:cNvPr id="83" name="円/楕円 82"/>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25734</xdr:rowOff>
    </xdr:from>
    <xdr:ext cx="736600" cy="259045"/>
    <xdr:sp macro="" textlink="">
      <xdr:nvSpPr>
        <xdr:cNvPr id="84" name="テキスト ボックス 83"/>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110807</xdr:rowOff>
    </xdr:from>
    <xdr:to>
      <xdr:col>4</xdr:col>
      <xdr:colOff>533400</xdr:colOff>
      <xdr:row>44</xdr:row>
      <xdr:rowOff>40957</xdr:rowOff>
    </xdr:to>
    <xdr:sp macro="" textlink="">
      <xdr:nvSpPr>
        <xdr:cNvPr id="85" name="円/楕円 84"/>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25734</xdr:rowOff>
    </xdr:from>
    <xdr:ext cx="762000" cy="259045"/>
    <xdr:sp macro="" textlink="">
      <xdr:nvSpPr>
        <xdr:cNvPr id="86" name="テキスト ボックス 85"/>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110807</xdr:rowOff>
    </xdr:from>
    <xdr:to>
      <xdr:col>3</xdr:col>
      <xdr:colOff>330200</xdr:colOff>
      <xdr:row>44</xdr:row>
      <xdr:rowOff>40957</xdr:rowOff>
    </xdr:to>
    <xdr:sp macro="" textlink="">
      <xdr:nvSpPr>
        <xdr:cNvPr id="87" name="円/楕円 86"/>
        <xdr:cNvSpPr/>
      </xdr:nvSpPr>
      <xdr:spPr>
        <a:xfrm>
          <a:off x="2286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25734</xdr:rowOff>
    </xdr:from>
    <xdr:ext cx="762000" cy="259045"/>
    <xdr:sp macro="" textlink="">
      <xdr:nvSpPr>
        <xdr:cNvPr id="88" name="テキスト ボックス 87"/>
        <xdr:cNvSpPr txBox="1"/>
      </xdr:nvSpPr>
      <xdr:spPr>
        <a:xfrm>
          <a:off x="1955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110807</xdr:rowOff>
    </xdr:from>
    <xdr:to>
      <xdr:col>2</xdr:col>
      <xdr:colOff>127000</xdr:colOff>
      <xdr:row>44</xdr:row>
      <xdr:rowOff>40957</xdr:rowOff>
    </xdr:to>
    <xdr:sp macro="" textlink="">
      <xdr:nvSpPr>
        <xdr:cNvPr id="89" name="円/楕円 88"/>
        <xdr:cNvSpPr/>
      </xdr:nvSpPr>
      <xdr:spPr>
        <a:xfrm>
          <a:off x="1397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25734</xdr:rowOff>
    </xdr:from>
    <xdr:ext cx="762000" cy="259045"/>
    <xdr:sp macro="" textlink="">
      <xdr:nvSpPr>
        <xdr:cNvPr id="90" name="テキスト ボックス 89"/>
        <xdr:cNvSpPr txBox="1"/>
      </xdr:nvSpPr>
      <xdr:spPr>
        <a:xfrm>
          <a:off x="1066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前年度と比較して▲</a:t>
          </a:r>
          <a:r>
            <a:rPr lang="en-US" altLang="ja-JP" sz="1100" baseline="0">
              <a:solidFill>
                <a:schemeClr val="dk1"/>
              </a:solidFill>
              <a:effectLst/>
              <a:latin typeface="+mn-lt"/>
              <a:ea typeface="+mn-ea"/>
              <a:cs typeface="+mn-cs"/>
            </a:rPr>
            <a:t>6.8</a:t>
          </a:r>
          <a:r>
            <a:rPr lang="ja-JP" altLang="en-US" sz="1100" baseline="0">
              <a:solidFill>
                <a:schemeClr val="dk1"/>
              </a:solidFill>
              <a:effectLst/>
              <a:latin typeface="+mn-lt"/>
              <a:ea typeface="+mn-ea"/>
              <a:cs typeface="+mn-cs"/>
            </a:rPr>
            <a:t>％と減少しているが、依然として</a:t>
          </a:r>
          <a:r>
            <a:rPr lang="ja-JP" altLang="ja-JP" sz="1100" baseline="0">
              <a:solidFill>
                <a:schemeClr val="dk1"/>
              </a:solidFill>
              <a:effectLst/>
              <a:latin typeface="+mn-lt"/>
              <a:ea typeface="+mn-ea"/>
              <a:cs typeface="+mn-cs"/>
            </a:rPr>
            <a:t>類似団体及び県平均を大きく上回っている。</a:t>
          </a:r>
          <a:r>
            <a:rPr lang="ja-JP" altLang="en-US" sz="1100" baseline="0">
              <a:solidFill>
                <a:schemeClr val="dk1"/>
              </a:solidFill>
              <a:effectLst/>
              <a:latin typeface="+mn-lt"/>
              <a:ea typeface="+mn-ea"/>
              <a:cs typeface="+mn-cs"/>
            </a:rPr>
            <a:t>事務事業の見直しによる物件費（非常勤職員賃金等）の減などが減少の要因となっている。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今後も</a:t>
          </a:r>
          <a:r>
            <a:rPr lang="ja-JP" altLang="en-US" sz="1100" baseline="0">
              <a:solidFill>
                <a:schemeClr val="dk1"/>
              </a:solidFill>
              <a:effectLst/>
              <a:latin typeface="+mn-lt"/>
              <a:ea typeface="+mn-ea"/>
              <a:cs typeface="+mn-cs"/>
            </a:rPr>
            <a:t>物件費の</a:t>
          </a:r>
          <a:r>
            <a:rPr lang="ja-JP" altLang="ja-JP" sz="1100" baseline="0">
              <a:solidFill>
                <a:schemeClr val="dk1"/>
              </a:solidFill>
              <a:effectLst/>
              <a:latin typeface="+mn-lt"/>
              <a:ea typeface="+mn-ea"/>
              <a:cs typeface="+mn-cs"/>
            </a:rPr>
            <a:t>抑制を継続して実施</a:t>
          </a:r>
          <a:r>
            <a:rPr lang="ja-JP" altLang="en-US" sz="1100" baseline="0">
              <a:solidFill>
                <a:schemeClr val="dk1"/>
              </a:solidFill>
              <a:effectLst/>
              <a:latin typeface="+mn-lt"/>
              <a:ea typeface="+mn-ea"/>
              <a:cs typeface="+mn-cs"/>
            </a:rPr>
            <a:t>し</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公債費については</a:t>
          </a:r>
          <a:r>
            <a:rPr lang="ja-JP" altLang="ja-JP" sz="1100" baseline="0">
              <a:solidFill>
                <a:schemeClr val="dk1"/>
              </a:solidFill>
              <a:effectLst/>
              <a:latin typeface="+mn-lt"/>
              <a:ea typeface="+mn-ea"/>
              <a:cs typeface="+mn-cs"/>
            </a:rPr>
            <a:t>沖縄振興特別推進交付金事業や災害復旧事業、継続事業を除く新規事業の凍結等により起債を抑制することで縮減を図り経常経費の削減に努める。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34819</xdr:rowOff>
    </xdr:from>
    <xdr:to>
      <xdr:col>7</xdr:col>
      <xdr:colOff>152400</xdr:colOff>
      <xdr:row>66</xdr:row>
      <xdr:rowOff>106</xdr:rowOff>
    </xdr:to>
    <xdr:cxnSp macro="">
      <xdr:nvCxnSpPr>
        <xdr:cNvPr id="125" name="直線コネクタ 124"/>
        <xdr:cNvCxnSpPr/>
      </xdr:nvCxnSpPr>
      <xdr:spPr>
        <a:xfrm flipV="1">
          <a:off x="4114800" y="11179069"/>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48895</xdr:rowOff>
    </xdr:from>
    <xdr:to>
      <xdr:col>6</xdr:col>
      <xdr:colOff>0</xdr:colOff>
      <xdr:row>66</xdr:row>
      <xdr:rowOff>106</xdr:rowOff>
    </xdr:to>
    <xdr:cxnSp macro="">
      <xdr:nvCxnSpPr>
        <xdr:cNvPr id="128" name="直線コネクタ 127"/>
        <xdr:cNvCxnSpPr/>
      </xdr:nvCxnSpPr>
      <xdr:spPr>
        <a:xfrm>
          <a:off x="3225800" y="11193145"/>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11219</xdr:rowOff>
    </xdr:from>
    <xdr:to>
      <xdr:col>4</xdr:col>
      <xdr:colOff>482600</xdr:colOff>
      <xdr:row>65</xdr:row>
      <xdr:rowOff>48895</xdr:rowOff>
    </xdr:to>
    <xdr:cxnSp macro="">
      <xdr:nvCxnSpPr>
        <xdr:cNvPr id="131" name="直線コネクタ 130"/>
        <xdr:cNvCxnSpPr/>
      </xdr:nvCxnSpPr>
      <xdr:spPr>
        <a:xfrm>
          <a:off x="2336800" y="1098401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64</xdr:row>
      <xdr:rowOff>11219</xdr:rowOff>
    </xdr:to>
    <xdr:cxnSp macro="">
      <xdr:nvCxnSpPr>
        <xdr:cNvPr id="134" name="直線コネクタ 133"/>
        <xdr:cNvCxnSpPr/>
      </xdr:nvCxnSpPr>
      <xdr:spPr>
        <a:xfrm>
          <a:off x="1447800" y="1085532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155469</xdr:rowOff>
    </xdr:from>
    <xdr:to>
      <xdr:col>7</xdr:col>
      <xdr:colOff>203200</xdr:colOff>
      <xdr:row>65</xdr:row>
      <xdr:rowOff>85619</xdr:rowOff>
    </xdr:to>
    <xdr:sp macro="" textlink="">
      <xdr:nvSpPr>
        <xdr:cNvPr id="144" name="円/楕円 143"/>
        <xdr:cNvSpPr/>
      </xdr:nvSpPr>
      <xdr:spPr>
        <a:xfrm>
          <a:off x="49022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127546</xdr:rowOff>
    </xdr:from>
    <xdr:ext cx="762000" cy="259045"/>
    <xdr:sp macro="" textlink="">
      <xdr:nvSpPr>
        <xdr:cNvPr id="145" name="財政構造の弾力性該当値テキスト"/>
        <xdr:cNvSpPr txBox="1"/>
      </xdr:nvSpPr>
      <xdr:spPr>
        <a:xfrm>
          <a:off x="5041900" y="1110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120756</xdr:rowOff>
    </xdr:from>
    <xdr:to>
      <xdr:col>6</xdr:col>
      <xdr:colOff>50800</xdr:colOff>
      <xdr:row>66</xdr:row>
      <xdr:rowOff>50906</xdr:rowOff>
    </xdr:to>
    <xdr:sp macro="" textlink="">
      <xdr:nvSpPr>
        <xdr:cNvPr id="146" name="円/楕円 145"/>
        <xdr:cNvSpPr/>
      </xdr:nvSpPr>
      <xdr:spPr>
        <a:xfrm>
          <a:off x="4064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35683</xdr:rowOff>
    </xdr:from>
    <xdr:ext cx="736600" cy="259045"/>
    <xdr:sp macro="" textlink="">
      <xdr:nvSpPr>
        <xdr:cNvPr id="147" name="テキスト ボックス 146"/>
        <xdr:cNvSpPr txBox="1"/>
      </xdr:nvSpPr>
      <xdr:spPr>
        <a:xfrm>
          <a:off x="3733800" y="1135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169545</xdr:rowOff>
    </xdr:from>
    <xdr:to>
      <xdr:col>4</xdr:col>
      <xdr:colOff>533400</xdr:colOff>
      <xdr:row>65</xdr:row>
      <xdr:rowOff>99695</xdr:rowOff>
    </xdr:to>
    <xdr:sp macro="" textlink="">
      <xdr:nvSpPr>
        <xdr:cNvPr id="148" name="円/楕円 147"/>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49" name="テキスト ボックス 14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131869</xdr:rowOff>
    </xdr:from>
    <xdr:to>
      <xdr:col>3</xdr:col>
      <xdr:colOff>330200</xdr:colOff>
      <xdr:row>64</xdr:row>
      <xdr:rowOff>62019</xdr:rowOff>
    </xdr:to>
    <xdr:sp macro="" textlink="">
      <xdr:nvSpPr>
        <xdr:cNvPr id="150" name="円/楕円 149"/>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46796</xdr:rowOff>
    </xdr:from>
    <xdr:ext cx="762000" cy="259045"/>
    <xdr:sp macro="" textlink="">
      <xdr:nvSpPr>
        <xdr:cNvPr id="151" name="テキスト ボックス 150"/>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52" name="円/楕円 151"/>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89552</xdr:rowOff>
    </xdr:from>
    <xdr:ext cx="762000" cy="259045"/>
    <xdr:sp macro="" textlink="">
      <xdr:nvSpPr>
        <xdr:cNvPr id="153" name="テキスト ボックス 152"/>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人件費・物件費等の合計額の人口１人当たりの金額が</a:t>
          </a:r>
          <a:r>
            <a:rPr lang="en-US" altLang="ja-JP" sz="1100" baseline="0">
              <a:solidFill>
                <a:schemeClr val="dk1"/>
              </a:solidFill>
              <a:effectLst/>
              <a:latin typeface="+mn-lt"/>
              <a:ea typeface="+mn-ea"/>
              <a:cs typeface="+mn-cs"/>
            </a:rPr>
            <a:t>877</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290</a:t>
          </a:r>
          <a:r>
            <a:rPr lang="ja-JP" altLang="ja-JP" sz="1100" baseline="0">
              <a:solidFill>
                <a:schemeClr val="dk1"/>
              </a:solidFill>
              <a:effectLst/>
              <a:latin typeface="+mn-lt"/>
              <a:ea typeface="+mn-ea"/>
              <a:cs typeface="+mn-cs"/>
            </a:rPr>
            <a:t>円と類似団体及び県平均を大きく上回っている。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近年</a:t>
          </a:r>
          <a:r>
            <a:rPr lang="ja-JP" altLang="ja-JP" sz="1100" baseline="0">
              <a:solidFill>
                <a:schemeClr val="dk1"/>
              </a:solidFill>
              <a:effectLst/>
              <a:latin typeface="+mn-lt"/>
              <a:ea typeface="+mn-ea"/>
              <a:cs typeface="+mn-cs"/>
            </a:rPr>
            <a:t>、各業務のシステム化に伴う保守管理費等の物件費が増加傾向にあることや、ごみ処理施設、保育所、高齢者生活福祉センターの施設運営を直営で行っているために、職員数が類似団体平均と比較して多いことで人件費が高水準</a:t>
          </a:r>
          <a:r>
            <a:rPr lang="ja-JP" altLang="en-US" sz="1100" baseline="0">
              <a:solidFill>
                <a:schemeClr val="dk1"/>
              </a:solidFill>
              <a:effectLst/>
              <a:latin typeface="+mn-lt"/>
              <a:ea typeface="+mn-ea"/>
              <a:cs typeface="+mn-cs"/>
            </a:rPr>
            <a:t>となっている。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事務事業のコスト見直しにより、経費の削減を図り、</a:t>
          </a:r>
          <a:r>
            <a:rPr lang="ja-JP" altLang="ja-JP" sz="1100" baseline="0">
              <a:solidFill>
                <a:schemeClr val="dk1"/>
              </a:solidFill>
              <a:effectLst/>
              <a:latin typeface="+mn-lt"/>
              <a:ea typeface="+mn-ea"/>
              <a:cs typeface="+mn-cs"/>
            </a:rPr>
            <a:t>適正な維持管理に努め</a:t>
          </a:r>
          <a:r>
            <a:rPr lang="ja-JP" altLang="en-US" sz="1100" baseline="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58689</xdr:rowOff>
    </xdr:from>
    <xdr:to>
      <xdr:col>7</xdr:col>
      <xdr:colOff>152400</xdr:colOff>
      <xdr:row>83</xdr:row>
      <xdr:rowOff>74130</xdr:rowOff>
    </xdr:to>
    <xdr:cxnSp macro="">
      <xdr:nvCxnSpPr>
        <xdr:cNvPr id="185" name="直線コネクタ 184"/>
        <xdr:cNvCxnSpPr/>
      </xdr:nvCxnSpPr>
      <xdr:spPr>
        <a:xfrm>
          <a:off x="4114800" y="14289039"/>
          <a:ext cx="8382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16269</xdr:rowOff>
    </xdr:from>
    <xdr:to>
      <xdr:col>6</xdr:col>
      <xdr:colOff>0</xdr:colOff>
      <xdr:row>83</xdr:row>
      <xdr:rowOff>58689</xdr:rowOff>
    </xdr:to>
    <xdr:cxnSp macro="">
      <xdr:nvCxnSpPr>
        <xdr:cNvPr id="188" name="直線コネクタ 187"/>
        <xdr:cNvCxnSpPr/>
      </xdr:nvCxnSpPr>
      <xdr:spPr>
        <a:xfrm>
          <a:off x="3225800" y="14246619"/>
          <a:ext cx="889000" cy="4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167379</xdr:rowOff>
    </xdr:from>
    <xdr:to>
      <xdr:col>4</xdr:col>
      <xdr:colOff>482600</xdr:colOff>
      <xdr:row>83</xdr:row>
      <xdr:rowOff>16269</xdr:rowOff>
    </xdr:to>
    <xdr:cxnSp macro="">
      <xdr:nvCxnSpPr>
        <xdr:cNvPr id="191" name="直線コネクタ 190"/>
        <xdr:cNvCxnSpPr/>
      </xdr:nvCxnSpPr>
      <xdr:spPr>
        <a:xfrm>
          <a:off x="2336800" y="14226279"/>
          <a:ext cx="889000" cy="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133240</xdr:rowOff>
    </xdr:from>
    <xdr:to>
      <xdr:col>3</xdr:col>
      <xdr:colOff>279400</xdr:colOff>
      <xdr:row>82</xdr:row>
      <xdr:rowOff>167379</xdr:rowOff>
    </xdr:to>
    <xdr:cxnSp macro="">
      <xdr:nvCxnSpPr>
        <xdr:cNvPr id="194" name="直線コネクタ 193"/>
        <xdr:cNvCxnSpPr/>
      </xdr:nvCxnSpPr>
      <xdr:spPr>
        <a:xfrm>
          <a:off x="1447800" y="14192140"/>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23330</xdr:rowOff>
    </xdr:from>
    <xdr:to>
      <xdr:col>7</xdr:col>
      <xdr:colOff>203200</xdr:colOff>
      <xdr:row>83</xdr:row>
      <xdr:rowOff>124930</xdr:rowOff>
    </xdr:to>
    <xdr:sp macro="" textlink="">
      <xdr:nvSpPr>
        <xdr:cNvPr id="204" name="円/楕円 203"/>
        <xdr:cNvSpPr/>
      </xdr:nvSpPr>
      <xdr:spPr>
        <a:xfrm>
          <a:off x="4902200" y="142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166857</xdr:rowOff>
    </xdr:from>
    <xdr:ext cx="762000" cy="259045"/>
    <xdr:sp macro="" textlink="">
      <xdr:nvSpPr>
        <xdr:cNvPr id="205" name="人件費・物件費等の状況該当値テキスト"/>
        <xdr:cNvSpPr txBox="1"/>
      </xdr:nvSpPr>
      <xdr:spPr>
        <a:xfrm>
          <a:off x="5041900" y="142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877,290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7889</xdr:rowOff>
    </xdr:from>
    <xdr:to>
      <xdr:col>6</xdr:col>
      <xdr:colOff>50800</xdr:colOff>
      <xdr:row>83</xdr:row>
      <xdr:rowOff>109489</xdr:rowOff>
    </xdr:to>
    <xdr:sp macro="" textlink="">
      <xdr:nvSpPr>
        <xdr:cNvPr id="206" name="円/楕円 205"/>
        <xdr:cNvSpPr/>
      </xdr:nvSpPr>
      <xdr:spPr>
        <a:xfrm>
          <a:off x="4064000" y="142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94266</xdr:rowOff>
    </xdr:from>
    <xdr:ext cx="736600" cy="259045"/>
    <xdr:sp macro="" textlink="">
      <xdr:nvSpPr>
        <xdr:cNvPr id="207" name="テキスト ボックス 206"/>
        <xdr:cNvSpPr txBox="1"/>
      </xdr:nvSpPr>
      <xdr:spPr>
        <a:xfrm>
          <a:off x="3733800" y="1432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845,294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136919</xdr:rowOff>
    </xdr:from>
    <xdr:to>
      <xdr:col>4</xdr:col>
      <xdr:colOff>533400</xdr:colOff>
      <xdr:row>83</xdr:row>
      <xdr:rowOff>67069</xdr:rowOff>
    </xdr:to>
    <xdr:sp macro="" textlink="">
      <xdr:nvSpPr>
        <xdr:cNvPr id="208" name="円/楕円 207"/>
        <xdr:cNvSpPr/>
      </xdr:nvSpPr>
      <xdr:spPr>
        <a:xfrm>
          <a:off x="3175000" y="141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51846</xdr:rowOff>
    </xdr:from>
    <xdr:ext cx="762000" cy="259045"/>
    <xdr:sp macro="" textlink="">
      <xdr:nvSpPr>
        <xdr:cNvPr id="209" name="テキスト ボックス 208"/>
        <xdr:cNvSpPr txBox="1"/>
      </xdr:nvSpPr>
      <xdr:spPr>
        <a:xfrm>
          <a:off x="2844800" y="142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757,395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116579</xdr:rowOff>
    </xdr:from>
    <xdr:to>
      <xdr:col>3</xdr:col>
      <xdr:colOff>330200</xdr:colOff>
      <xdr:row>83</xdr:row>
      <xdr:rowOff>46729</xdr:rowOff>
    </xdr:to>
    <xdr:sp macro="" textlink="">
      <xdr:nvSpPr>
        <xdr:cNvPr id="210" name="円/楕円 209"/>
        <xdr:cNvSpPr/>
      </xdr:nvSpPr>
      <xdr:spPr>
        <a:xfrm>
          <a:off x="2286000" y="141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31506</xdr:rowOff>
    </xdr:from>
    <xdr:ext cx="762000" cy="259045"/>
    <xdr:sp macro="" textlink="">
      <xdr:nvSpPr>
        <xdr:cNvPr id="211" name="テキスト ボックス 210"/>
        <xdr:cNvSpPr txBox="1"/>
      </xdr:nvSpPr>
      <xdr:spPr>
        <a:xfrm>
          <a:off x="1955800" y="1426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715,249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82440</xdr:rowOff>
    </xdr:from>
    <xdr:to>
      <xdr:col>2</xdr:col>
      <xdr:colOff>127000</xdr:colOff>
      <xdr:row>83</xdr:row>
      <xdr:rowOff>12590</xdr:rowOff>
    </xdr:to>
    <xdr:sp macro="" textlink="">
      <xdr:nvSpPr>
        <xdr:cNvPr id="212" name="円/楕円 211"/>
        <xdr:cNvSpPr/>
      </xdr:nvSpPr>
      <xdr:spPr>
        <a:xfrm>
          <a:off x="1397000" y="141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168817</xdr:rowOff>
    </xdr:from>
    <xdr:ext cx="762000" cy="259045"/>
    <xdr:sp macro="" textlink="">
      <xdr:nvSpPr>
        <xdr:cNvPr id="213" name="テキスト ボックス 212"/>
        <xdr:cNvSpPr txBox="1"/>
      </xdr:nvSpPr>
      <xdr:spPr>
        <a:xfrm>
          <a:off x="1066800" y="142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昇給・昇格制度の見直しによる平均給与の増加、また、特例法による国家公務員の給与削減等により増加傾向にあったが、</a:t>
          </a:r>
          <a:r>
            <a:rPr lang="ja-JP" altLang="en-US" sz="1100" baseline="0">
              <a:solidFill>
                <a:schemeClr val="dk1"/>
              </a:solidFill>
              <a:effectLst/>
              <a:latin typeface="+mn-lt"/>
              <a:ea typeface="+mn-ea"/>
              <a:cs typeface="+mn-cs"/>
            </a:rPr>
            <a:t>前年度と比較して</a:t>
          </a:r>
          <a:r>
            <a:rPr lang="en-US" altLang="ja-JP" sz="1100" baseline="0">
              <a:solidFill>
                <a:schemeClr val="dk1"/>
              </a:solidFill>
              <a:effectLst/>
              <a:latin typeface="+mn-lt"/>
              <a:ea typeface="+mn-ea"/>
              <a:cs typeface="+mn-cs"/>
            </a:rPr>
            <a:t>0.1</a:t>
          </a:r>
          <a:r>
            <a:rPr lang="ja-JP" altLang="en-US" sz="1100" baseline="0">
              <a:solidFill>
                <a:schemeClr val="dk1"/>
              </a:solidFill>
              <a:effectLst/>
              <a:latin typeface="+mn-lt"/>
              <a:ea typeface="+mn-ea"/>
              <a:cs typeface="+mn-cs"/>
            </a:rPr>
            <a:t>ポイント増の</a:t>
          </a:r>
          <a:r>
            <a:rPr lang="en-US" altLang="ja-JP" sz="1100" baseline="0">
              <a:solidFill>
                <a:schemeClr val="dk1"/>
              </a:solidFill>
              <a:effectLst/>
              <a:latin typeface="+mn-lt"/>
              <a:ea typeface="+mn-ea"/>
              <a:cs typeface="+mn-cs"/>
            </a:rPr>
            <a:t>93.0</a:t>
          </a:r>
          <a:r>
            <a:rPr lang="ja-JP" altLang="ja-JP" sz="1100" baseline="0">
              <a:solidFill>
                <a:schemeClr val="dk1"/>
              </a:solidFill>
              <a:effectLst/>
              <a:latin typeface="+mn-lt"/>
              <a:ea typeface="+mn-ea"/>
              <a:cs typeface="+mn-cs"/>
            </a:rPr>
            <a:t>となった。類似団体平均を下回っているものの依然として高い水準にある。今後は厳しい財政状況の中、より一層の給与の適正化に努める。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35243</xdr:rowOff>
    </xdr:from>
    <xdr:to>
      <xdr:col>24</xdr:col>
      <xdr:colOff>558800</xdr:colOff>
      <xdr:row>86</xdr:row>
      <xdr:rowOff>41275</xdr:rowOff>
    </xdr:to>
    <xdr:cxnSp macro="">
      <xdr:nvCxnSpPr>
        <xdr:cNvPr id="243" name="直線コネクタ 242"/>
        <xdr:cNvCxnSpPr/>
      </xdr:nvCxnSpPr>
      <xdr:spPr>
        <a:xfrm>
          <a:off x="16179800" y="1477994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35243</xdr:rowOff>
    </xdr:from>
    <xdr:to>
      <xdr:col>23</xdr:col>
      <xdr:colOff>406400</xdr:colOff>
      <xdr:row>88</xdr:row>
      <xdr:rowOff>72389</xdr:rowOff>
    </xdr:to>
    <xdr:cxnSp macro="">
      <xdr:nvCxnSpPr>
        <xdr:cNvPr id="246" name="直線コネクタ 245"/>
        <xdr:cNvCxnSpPr/>
      </xdr:nvCxnSpPr>
      <xdr:spPr>
        <a:xfrm flipV="1">
          <a:off x="15290800" y="14779943"/>
          <a:ext cx="889000" cy="38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66357</xdr:rowOff>
    </xdr:from>
    <xdr:to>
      <xdr:col>22</xdr:col>
      <xdr:colOff>203200</xdr:colOff>
      <xdr:row>88</xdr:row>
      <xdr:rowOff>72389</xdr:rowOff>
    </xdr:to>
    <xdr:cxnSp macro="">
      <xdr:nvCxnSpPr>
        <xdr:cNvPr id="249" name="直線コネクタ 248"/>
        <xdr:cNvCxnSpPr/>
      </xdr:nvCxnSpPr>
      <xdr:spPr>
        <a:xfrm>
          <a:off x="14401800" y="1515395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88</xdr:row>
      <xdr:rowOff>66357</xdr:rowOff>
    </xdr:to>
    <xdr:cxnSp macro="">
      <xdr:nvCxnSpPr>
        <xdr:cNvPr id="252" name="直線コネクタ 251"/>
        <xdr:cNvCxnSpPr/>
      </xdr:nvCxnSpPr>
      <xdr:spPr>
        <a:xfrm>
          <a:off x="13512800" y="14568805"/>
          <a:ext cx="889000" cy="58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161925</xdr:rowOff>
    </xdr:from>
    <xdr:to>
      <xdr:col>24</xdr:col>
      <xdr:colOff>609600</xdr:colOff>
      <xdr:row>86</xdr:row>
      <xdr:rowOff>92075</xdr:rowOff>
    </xdr:to>
    <xdr:sp macro="" textlink="">
      <xdr:nvSpPr>
        <xdr:cNvPr id="262" name="円/楕円 261"/>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7002</xdr:rowOff>
    </xdr:from>
    <xdr:ext cx="762000" cy="259045"/>
    <xdr:sp macro="" textlink="">
      <xdr:nvSpPr>
        <xdr:cNvPr id="263" name="給与水準   （国との比較）該当値テキスト"/>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155893</xdr:rowOff>
    </xdr:from>
    <xdr:to>
      <xdr:col>23</xdr:col>
      <xdr:colOff>457200</xdr:colOff>
      <xdr:row>86</xdr:row>
      <xdr:rowOff>86043</xdr:rowOff>
    </xdr:to>
    <xdr:sp macro="" textlink="">
      <xdr:nvSpPr>
        <xdr:cNvPr id="264" name="円/楕円 263"/>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96220</xdr:rowOff>
    </xdr:from>
    <xdr:ext cx="736600" cy="259045"/>
    <xdr:sp macro="" textlink="">
      <xdr:nvSpPr>
        <xdr:cNvPr id="265" name="テキスト ボックス 264"/>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66" name="円/楕円 265"/>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67" name="テキスト ボックス 266"/>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15557</xdr:rowOff>
    </xdr:from>
    <xdr:to>
      <xdr:col>21</xdr:col>
      <xdr:colOff>50800</xdr:colOff>
      <xdr:row>88</xdr:row>
      <xdr:rowOff>117157</xdr:rowOff>
    </xdr:to>
    <xdr:sp macro="" textlink="">
      <xdr:nvSpPr>
        <xdr:cNvPr id="268" name="円/楕円 267"/>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127334</xdr:rowOff>
    </xdr:from>
    <xdr:ext cx="762000" cy="259045"/>
    <xdr:sp macro="" textlink="">
      <xdr:nvSpPr>
        <xdr:cNvPr id="269" name="テキスト ボックス 268"/>
        <xdr:cNvSpPr txBox="1"/>
      </xdr:nvSpPr>
      <xdr:spPr>
        <a:xfrm>
          <a:off x="14020800" y="148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116205</xdr:rowOff>
    </xdr:from>
    <xdr:to>
      <xdr:col>19</xdr:col>
      <xdr:colOff>533400</xdr:colOff>
      <xdr:row>85</xdr:row>
      <xdr:rowOff>46355</xdr:rowOff>
    </xdr:to>
    <xdr:sp macro="" textlink="">
      <xdr:nvSpPr>
        <xdr:cNvPr id="270" name="円/楕円 269"/>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56532</xdr:rowOff>
    </xdr:from>
    <xdr:ext cx="762000" cy="259045"/>
    <xdr:sp macro="" textlink="">
      <xdr:nvSpPr>
        <xdr:cNvPr id="271" name="テキスト ボックス 270"/>
        <xdr:cNvSpPr txBox="1"/>
      </xdr:nvSpPr>
      <xdr:spPr>
        <a:xfrm>
          <a:off x="13131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離島村で人口は減少傾向であるが、多様化する行政事務に対応するため一定の職員数が必要であることや、保育所、ごみ処理施設等の施設運営を専門職員を配置して直営で行っているため</a:t>
          </a:r>
          <a:r>
            <a:rPr lang="en-US" altLang="ja-JP" sz="1100" baseline="0">
              <a:solidFill>
                <a:schemeClr val="dk1"/>
              </a:solidFill>
              <a:effectLst/>
              <a:latin typeface="+mn-lt"/>
              <a:ea typeface="+mn-ea"/>
              <a:cs typeface="+mn-cs"/>
            </a:rPr>
            <a:t>51.24</a:t>
          </a:r>
          <a:r>
            <a:rPr lang="ja-JP" altLang="ja-JP" sz="1100" baseline="0">
              <a:solidFill>
                <a:schemeClr val="dk1"/>
              </a:solidFill>
              <a:effectLst/>
              <a:latin typeface="+mn-lt"/>
              <a:ea typeface="+mn-ea"/>
              <a:cs typeface="+mn-cs"/>
            </a:rPr>
            <a:t>人と類似団体の平均を上回っている。今後も行政サービスを維持しつつ、定員管理の適正化を行い、平成</a:t>
          </a:r>
          <a:r>
            <a:rPr lang="en-US" altLang="ja-JP" sz="1100" baseline="0">
              <a:solidFill>
                <a:schemeClr val="dk1"/>
              </a:solidFill>
              <a:effectLst/>
              <a:latin typeface="+mn-lt"/>
              <a:ea typeface="+mn-ea"/>
              <a:cs typeface="+mn-cs"/>
            </a:rPr>
            <a:t>30</a:t>
          </a:r>
          <a:r>
            <a:rPr lang="ja-JP" altLang="ja-JP" sz="1100" baseline="0">
              <a:solidFill>
                <a:schemeClr val="dk1"/>
              </a:solidFill>
              <a:effectLst/>
              <a:latin typeface="+mn-lt"/>
              <a:ea typeface="+mn-ea"/>
              <a:cs typeface="+mn-cs"/>
            </a:rPr>
            <a:t>年度末で職員数を</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6</a:t>
          </a:r>
          <a:r>
            <a:rPr lang="ja-JP" altLang="ja-JP" sz="1100" baseline="0">
              <a:solidFill>
                <a:schemeClr val="dk1"/>
              </a:solidFill>
              <a:effectLst/>
              <a:latin typeface="+mn-lt"/>
              <a:ea typeface="+mn-ea"/>
              <a:cs typeface="+mn-cs"/>
            </a:rPr>
            <a:t>人）削減する。（ </a:t>
          </a:r>
          <a:r>
            <a:rPr lang="en-US"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平</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年度末</a:t>
          </a:r>
          <a:r>
            <a:rPr lang="en-US" altLang="ja-JP" sz="1100" baseline="0">
              <a:solidFill>
                <a:schemeClr val="dk1"/>
              </a:solidFill>
              <a:effectLst/>
              <a:latin typeface="+mn-lt"/>
              <a:ea typeface="+mn-ea"/>
              <a:cs typeface="+mn-cs"/>
            </a:rPr>
            <a:t>59</a:t>
          </a:r>
          <a:r>
            <a:rPr lang="ja-JP" altLang="ja-JP" sz="1100" baseline="0">
              <a:solidFill>
                <a:schemeClr val="dk1"/>
              </a:solidFill>
              <a:effectLst/>
              <a:latin typeface="+mn-lt"/>
              <a:ea typeface="+mn-ea"/>
              <a:cs typeface="+mn-cs"/>
            </a:rPr>
            <a:t>人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7317</xdr:rowOff>
    </xdr:from>
    <xdr:to>
      <xdr:col>24</xdr:col>
      <xdr:colOff>558800</xdr:colOff>
      <xdr:row>62</xdr:row>
      <xdr:rowOff>47668</xdr:rowOff>
    </xdr:to>
    <xdr:cxnSp macro="">
      <xdr:nvCxnSpPr>
        <xdr:cNvPr id="305" name="直線コネクタ 304"/>
        <xdr:cNvCxnSpPr/>
      </xdr:nvCxnSpPr>
      <xdr:spPr>
        <a:xfrm>
          <a:off x="16179800" y="10637217"/>
          <a:ext cx="838200" cy="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157988</xdr:rowOff>
    </xdr:from>
    <xdr:to>
      <xdr:col>23</xdr:col>
      <xdr:colOff>406400</xdr:colOff>
      <xdr:row>62</xdr:row>
      <xdr:rowOff>7317</xdr:rowOff>
    </xdr:to>
    <xdr:cxnSp macro="">
      <xdr:nvCxnSpPr>
        <xdr:cNvPr id="308" name="直線コネクタ 307"/>
        <xdr:cNvCxnSpPr/>
      </xdr:nvCxnSpPr>
      <xdr:spPr>
        <a:xfrm>
          <a:off x="15290800" y="10616438"/>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109996</xdr:rowOff>
    </xdr:from>
    <xdr:to>
      <xdr:col>22</xdr:col>
      <xdr:colOff>203200</xdr:colOff>
      <xdr:row>61</xdr:row>
      <xdr:rowOff>157988</xdr:rowOff>
    </xdr:to>
    <xdr:cxnSp macro="">
      <xdr:nvCxnSpPr>
        <xdr:cNvPr id="311" name="直線コネクタ 310"/>
        <xdr:cNvCxnSpPr/>
      </xdr:nvCxnSpPr>
      <xdr:spPr>
        <a:xfrm>
          <a:off x="14401800" y="10568446"/>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102623</xdr:rowOff>
    </xdr:from>
    <xdr:to>
      <xdr:col>21</xdr:col>
      <xdr:colOff>0</xdr:colOff>
      <xdr:row>61</xdr:row>
      <xdr:rowOff>109996</xdr:rowOff>
    </xdr:to>
    <xdr:cxnSp macro="">
      <xdr:nvCxnSpPr>
        <xdr:cNvPr id="314" name="直線コネクタ 313"/>
        <xdr:cNvCxnSpPr/>
      </xdr:nvCxnSpPr>
      <xdr:spPr>
        <a:xfrm>
          <a:off x="13512800" y="1056107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168318</xdr:rowOff>
    </xdr:from>
    <xdr:to>
      <xdr:col>24</xdr:col>
      <xdr:colOff>609600</xdr:colOff>
      <xdr:row>62</xdr:row>
      <xdr:rowOff>98468</xdr:rowOff>
    </xdr:to>
    <xdr:sp macro="" textlink="">
      <xdr:nvSpPr>
        <xdr:cNvPr id="324" name="円/楕円 323"/>
        <xdr:cNvSpPr/>
      </xdr:nvSpPr>
      <xdr:spPr>
        <a:xfrm>
          <a:off x="169672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140395</xdr:rowOff>
    </xdr:from>
    <xdr:ext cx="762000" cy="259045"/>
    <xdr:sp macro="" textlink="">
      <xdr:nvSpPr>
        <xdr:cNvPr id="325" name="定員管理の状況該当値テキスト"/>
        <xdr:cNvSpPr txBox="1"/>
      </xdr:nvSpPr>
      <xdr:spPr>
        <a:xfrm>
          <a:off x="17106900" y="1059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127967</xdr:rowOff>
    </xdr:from>
    <xdr:to>
      <xdr:col>23</xdr:col>
      <xdr:colOff>457200</xdr:colOff>
      <xdr:row>62</xdr:row>
      <xdr:rowOff>58117</xdr:rowOff>
    </xdr:to>
    <xdr:sp macro="" textlink="">
      <xdr:nvSpPr>
        <xdr:cNvPr id="326" name="円/楕円 325"/>
        <xdr:cNvSpPr/>
      </xdr:nvSpPr>
      <xdr:spPr>
        <a:xfrm>
          <a:off x="16129000" y="105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42894</xdr:rowOff>
    </xdr:from>
    <xdr:ext cx="736600" cy="259045"/>
    <xdr:sp macro="" textlink="">
      <xdr:nvSpPr>
        <xdr:cNvPr id="327" name="テキスト ボックス 326"/>
        <xdr:cNvSpPr txBox="1"/>
      </xdr:nvSpPr>
      <xdr:spPr>
        <a:xfrm>
          <a:off x="15798800" y="10672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107188</xdr:rowOff>
    </xdr:from>
    <xdr:to>
      <xdr:col>22</xdr:col>
      <xdr:colOff>254000</xdr:colOff>
      <xdr:row>62</xdr:row>
      <xdr:rowOff>37338</xdr:rowOff>
    </xdr:to>
    <xdr:sp macro="" textlink="">
      <xdr:nvSpPr>
        <xdr:cNvPr id="328" name="円/楕円 327"/>
        <xdr:cNvSpPr/>
      </xdr:nvSpPr>
      <xdr:spPr>
        <a:xfrm>
          <a:off x="15240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22115</xdr:rowOff>
    </xdr:from>
    <xdr:ext cx="762000" cy="259045"/>
    <xdr:sp macro="" textlink="">
      <xdr:nvSpPr>
        <xdr:cNvPr id="329" name="テキスト ボックス 328"/>
        <xdr:cNvSpPr txBox="1"/>
      </xdr:nvSpPr>
      <xdr:spPr>
        <a:xfrm>
          <a:off x="14909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59196</xdr:rowOff>
    </xdr:from>
    <xdr:to>
      <xdr:col>21</xdr:col>
      <xdr:colOff>50800</xdr:colOff>
      <xdr:row>61</xdr:row>
      <xdr:rowOff>160796</xdr:rowOff>
    </xdr:to>
    <xdr:sp macro="" textlink="">
      <xdr:nvSpPr>
        <xdr:cNvPr id="330" name="円/楕円 329"/>
        <xdr:cNvSpPr/>
      </xdr:nvSpPr>
      <xdr:spPr>
        <a:xfrm>
          <a:off x="14351000" y="10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145573</xdr:rowOff>
    </xdr:from>
    <xdr:ext cx="762000" cy="259045"/>
    <xdr:sp macro="" textlink="">
      <xdr:nvSpPr>
        <xdr:cNvPr id="331" name="テキスト ボックス 330"/>
        <xdr:cNvSpPr txBox="1"/>
      </xdr:nvSpPr>
      <xdr:spPr>
        <a:xfrm>
          <a:off x="14020800" y="106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51823</xdr:rowOff>
    </xdr:from>
    <xdr:to>
      <xdr:col>19</xdr:col>
      <xdr:colOff>533400</xdr:colOff>
      <xdr:row>61</xdr:row>
      <xdr:rowOff>153423</xdr:rowOff>
    </xdr:to>
    <xdr:sp macro="" textlink="">
      <xdr:nvSpPr>
        <xdr:cNvPr id="332" name="円/楕円 331"/>
        <xdr:cNvSpPr/>
      </xdr:nvSpPr>
      <xdr:spPr>
        <a:xfrm>
          <a:off x="13462000" y="105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138200</xdr:rowOff>
    </xdr:from>
    <xdr:ext cx="762000" cy="259045"/>
    <xdr:sp macro="" textlink="">
      <xdr:nvSpPr>
        <xdr:cNvPr id="333" name="テキスト ボックス 332"/>
        <xdr:cNvSpPr txBox="1"/>
      </xdr:nvSpPr>
      <xdr:spPr>
        <a:xfrm>
          <a:off x="13131800" y="105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前年度と比較して▲</a:t>
          </a:r>
          <a:r>
            <a:rPr lang="en-US" altLang="ja-JP" sz="1100" baseline="0">
              <a:solidFill>
                <a:schemeClr val="dk1"/>
              </a:solidFill>
              <a:effectLst/>
              <a:latin typeface="+mn-lt"/>
              <a:ea typeface="+mn-ea"/>
              <a:cs typeface="+mn-cs"/>
            </a:rPr>
            <a:t>1.9</a:t>
          </a:r>
          <a:r>
            <a:rPr lang="ja-JP" altLang="en-US" sz="1100" baseline="0">
              <a:solidFill>
                <a:schemeClr val="dk1"/>
              </a:solidFill>
              <a:effectLst/>
              <a:latin typeface="+mn-lt"/>
              <a:ea typeface="+mn-ea"/>
              <a:cs typeface="+mn-cs"/>
            </a:rPr>
            <a:t>％減少しているが、</a:t>
          </a:r>
          <a:r>
            <a:rPr lang="ja-JP" altLang="ja-JP" sz="1100" baseline="0">
              <a:solidFill>
                <a:schemeClr val="dk1"/>
              </a:solidFill>
              <a:effectLst/>
              <a:latin typeface="+mn-lt"/>
              <a:ea typeface="+mn-ea"/>
              <a:cs typeface="+mn-cs"/>
            </a:rPr>
            <a:t>依然として類似団体及び県平均を上回っている。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要因として、一般廃棄物処理事業、村道災害復旧事業、</a:t>
          </a:r>
          <a:r>
            <a:rPr lang="ja-JP" altLang="en-US" sz="1100" baseline="0">
              <a:solidFill>
                <a:schemeClr val="dk1"/>
              </a:solidFill>
              <a:effectLst/>
              <a:latin typeface="+mn-lt"/>
              <a:ea typeface="+mn-ea"/>
              <a:cs typeface="+mn-cs"/>
            </a:rPr>
            <a:t>学校改築</a:t>
          </a:r>
          <a:r>
            <a:rPr lang="ja-JP" altLang="ja-JP" sz="1100" baseline="0">
              <a:solidFill>
                <a:schemeClr val="dk1"/>
              </a:solidFill>
              <a:effectLst/>
              <a:latin typeface="+mn-lt"/>
              <a:ea typeface="+mn-ea"/>
              <a:cs typeface="+mn-cs"/>
            </a:rPr>
            <a:t>事業等に伴い多額の地方債を発行したこと、また、公営企業会計の簡易水道事業において、長期に渡り施設整備事業を実施し、当該事業に伴う地方債の元利償還金の支払いに充てるため、一般会計から繰出基準以上に繰出していることによ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地方債については、世代間負担の平準化の観点から、上限枠の設定など発行額を抑制する。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70168</xdr:rowOff>
    </xdr:from>
    <xdr:to>
      <xdr:col>24</xdr:col>
      <xdr:colOff>558800</xdr:colOff>
      <xdr:row>42</xdr:row>
      <xdr:rowOff>13335</xdr:rowOff>
    </xdr:to>
    <xdr:cxnSp macro="">
      <xdr:nvCxnSpPr>
        <xdr:cNvPr id="363" name="直線コネクタ 362"/>
        <xdr:cNvCxnSpPr/>
      </xdr:nvCxnSpPr>
      <xdr:spPr>
        <a:xfrm flipV="1">
          <a:off x="16179800" y="709961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7303</xdr:rowOff>
    </xdr:from>
    <xdr:to>
      <xdr:col>23</xdr:col>
      <xdr:colOff>406400</xdr:colOff>
      <xdr:row>42</xdr:row>
      <xdr:rowOff>13335</xdr:rowOff>
    </xdr:to>
    <xdr:cxnSp macro="">
      <xdr:nvCxnSpPr>
        <xdr:cNvPr id="366" name="直線コネクタ 365"/>
        <xdr:cNvCxnSpPr/>
      </xdr:nvCxnSpPr>
      <xdr:spPr>
        <a:xfrm>
          <a:off x="15290800" y="72082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7303</xdr:rowOff>
    </xdr:to>
    <xdr:cxnSp macro="">
      <xdr:nvCxnSpPr>
        <xdr:cNvPr id="369" name="直線コネクタ 368"/>
        <xdr:cNvCxnSpPr/>
      </xdr:nvCxnSpPr>
      <xdr:spPr>
        <a:xfrm>
          <a:off x="14401800" y="72021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103822</xdr:rowOff>
    </xdr:to>
    <xdr:cxnSp macro="">
      <xdr:nvCxnSpPr>
        <xdr:cNvPr id="372" name="直線コネクタ 371"/>
        <xdr:cNvCxnSpPr/>
      </xdr:nvCxnSpPr>
      <xdr:spPr>
        <a:xfrm flipV="1">
          <a:off x="13512800" y="720217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19368</xdr:rowOff>
    </xdr:from>
    <xdr:to>
      <xdr:col>24</xdr:col>
      <xdr:colOff>609600</xdr:colOff>
      <xdr:row>41</xdr:row>
      <xdr:rowOff>120968</xdr:rowOff>
    </xdr:to>
    <xdr:sp macro="" textlink="">
      <xdr:nvSpPr>
        <xdr:cNvPr id="382" name="円/楕円 381"/>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162895</xdr:rowOff>
    </xdr:from>
    <xdr:ext cx="762000" cy="259045"/>
    <xdr:sp macro="" textlink="">
      <xdr:nvSpPr>
        <xdr:cNvPr id="383"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133985</xdr:rowOff>
    </xdr:from>
    <xdr:to>
      <xdr:col>23</xdr:col>
      <xdr:colOff>457200</xdr:colOff>
      <xdr:row>42</xdr:row>
      <xdr:rowOff>64135</xdr:rowOff>
    </xdr:to>
    <xdr:sp macro="" textlink="">
      <xdr:nvSpPr>
        <xdr:cNvPr id="384" name="円/楕円 383"/>
        <xdr:cNvSpPr/>
      </xdr:nvSpPr>
      <xdr:spPr>
        <a:xfrm>
          <a:off x="16129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48912</xdr:rowOff>
    </xdr:from>
    <xdr:ext cx="736600" cy="259045"/>
    <xdr:sp macro="" textlink="">
      <xdr:nvSpPr>
        <xdr:cNvPr id="385" name="テキスト ボックス 384"/>
        <xdr:cNvSpPr txBox="1"/>
      </xdr:nvSpPr>
      <xdr:spPr>
        <a:xfrm>
          <a:off x="15798800" y="724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386" name="円/楕円 385"/>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387" name="テキスト ボックス 386"/>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388" name="円/楕円 387"/>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89" name="テキスト ボックス 388"/>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53022</xdr:rowOff>
    </xdr:from>
    <xdr:to>
      <xdr:col>19</xdr:col>
      <xdr:colOff>533400</xdr:colOff>
      <xdr:row>42</xdr:row>
      <xdr:rowOff>154622</xdr:rowOff>
    </xdr:to>
    <xdr:sp macro="" textlink="">
      <xdr:nvSpPr>
        <xdr:cNvPr id="390" name="円/楕円 389"/>
        <xdr:cNvSpPr/>
      </xdr:nvSpPr>
      <xdr:spPr>
        <a:xfrm>
          <a:off x="13462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139399</xdr:rowOff>
    </xdr:from>
    <xdr:ext cx="762000" cy="259045"/>
    <xdr:sp macro="" textlink="">
      <xdr:nvSpPr>
        <xdr:cNvPr id="391" name="テキスト ボックス 390"/>
        <xdr:cNvSpPr txBox="1"/>
      </xdr:nvSpPr>
      <xdr:spPr>
        <a:xfrm>
          <a:off x="13131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将来負担比率は、地方債残高が増加する一方、</a:t>
          </a:r>
          <a:r>
            <a:rPr lang="ja-JP" altLang="ja-JP" sz="1100" baseline="0">
              <a:solidFill>
                <a:schemeClr val="dk1"/>
              </a:solidFill>
              <a:effectLst/>
              <a:latin typeface="+mn-lt"/>
              <a:ea typeface="+mn-ea"/>
              <a:cs typeface="+mn-cs"/>
            </a:rPr>
            <a:t>基金等の増加により充当可能財源等が</a:t>
          </a:r>
          <a:r>
            <a:rPr lang="ja-JP" altLang="en-US" sz="1100" baseline="0">
              <a:solidFill>
                <a:schemeClr val="dk1"/>
              </a:solidFill>
              <a:effectLst/>
              <a:latin typeface="+mn-lt"/>
              <a:ea typeface="+mn-ea"/>
              <a:cs typeface="+mn-cs"/>
            </a:rPr>
            <a:t>上回ったことで</a:t>
          </a:r>
          <a:r>
            <a:rPr lang="ja-JP" altLang="ja-JP" sz="1100" baseline="0">
              <a:solidFill>
                <a:schemeClr val="dk1"/>
              </a:solidFill>
              <a:effectLst/>
              <a:latin typeface="+mn-lt"/>
              <a:ea typeface="+mn-ea"/>
              <a:cs typeface="+mn-cs"/>
            </a:rPr>
            <a:t>算定</a:t>
          </a:r>
          <a:r>
            <a:rPr lang="ja-JP" altLang="en-US" sz="1100" baseline="0">
              <a:solidFill>
                <a:schemeClr val="dk1"/>
              </a:solidFill>
              <a:effectLst/>
              <a:latin typeface="+mn-lt"/>
              <a:ea typeface="+mn-ea"/>
              <a:cs typeface="+mn-cs"/>
            </a:rPr>
            <a:t>されていない</a:t>
          </a:r>
          <a:r>
            <a:rPr lang="ja-JP" altLang="ja-JP" sz="1100" baseline="0">
              <a:solidFill>
                <a:schemeClr val="dk1"/>
              </a:solidFill>
              <a:effectLst/>
              <a:latin typeface="+mn-lt"/>
              <a:ea typeface="+mn-ea"/>
              <a:cs typeface="+mn-cs"/>
            </a:rPr>
            <a:t>。</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は、</a:t>
          </a:r>
          <a:r>
            <a:rPr lang="ja-JP" altLang="ja-JP" sz="1100" baseline="0">
              <a:solidFill>
                <a:schemeClr val="dk1"/>
              </a:solidFill>
              <a:effectLst/>
              <a:latin typeface="+mn-lt"/>
              <a:ea typeface="+mn-ea"/>
              <a:cs typeface="+mn-cs"/>
            </a:rPr>
            <a:t>社会資本の整備に伴い発行し</a:t>
          </a:r>
          <a:r>
            <a:rPr lang="ja-JP" altLang="en-US" sz="1100" baseline="0">
              <a:solidFill>
                <a:schemeClr val="dk1"/>
              </a:solidFill>
              <a:effectLst/>
              <a:latin typeface="+mn-lt"/>
              <a:ea typeface="+mn-ea"/>
              <a:cs typeface="+mn-cs"/>
            </a:rPr>
            <a:t>た地方債の</a:t>
          </a:r>
          <a:r>
            <a:rPr lang="ja-JP" altLang="ja-JP" sz="1100" baseline="0">
              <a:solidFill>
                <a:schemeClr val="dk1"/>
              </a:solidFill>
              <a:effectLst/>
              <a:latin typeface="+mn-lt"/>
              <a:ea typeface="+mn-ea"/>
              <a:cs typeface="+mn-cs"/>
            </a:rPr>
            <a:t>元利償還金や、退職手当負担額</a:t>
          </a:r>
          <a:r>
            <a:rPr lang="ja-JP" altLang="en-US" sz="1100" baseline="0">
              <a:solidFill>
                <a:schemeClr val="dk1"/>
              </a:solidFill>
              <a:effectLst/>
              <a:latin typeface="+mn-lt"/>
              <a:ea typeface="+mn-ea"/>
              <a:cs typeface="+mn-cs"/>
            </a:rPr>
            <a:t>等の多額の</a:t>
          </a:r>
          <a:r>
            <a:rPr lang="ja-JP" altLang="ja-JP" sz="1100" baseline="0">
              <a:solidFill>
                <a:schemeClr val="dk1"/>
              </a:solidFill>
              <a:effectLst/>
              <a:latin typeface="+mn-lt"/>
              <a:ea typeface="+mn-ea"/>
              <a:cs typeface="+mn-cs"/>
            </a:rPr>
            <a:t>支払いが</a:t>
          </a:r>
          <a:r>
            <a:rPr lang="ja-JP" altLang="en-US" sz="1100" baseline="0">
              <a:solidFill>
                <a:schemeClr val="dk1"/>
              </a:solidFill>
              <a:effectLst/>
              <a:latin typeface="+mn-lt"/>
              <a:ea typeface="+mn-ea"/>
              <a:cs typeface="+mn-cs"/>
            </a:rPr>
            <a:t>発生するため、</a:t>
          </a:r>
          <a:r>
            <a:rPr lang="ja-JP" altLang="ja-JP" sz="1100" baseline="0">
              <a:solidFill>
                <a:schemeClr val="dk1"/>
              </a:solidFill>
              <a:effectLst/>
              <a:latin typeface="+mn-lt"/>
              <a:ea typeface="+mn-ea"/>
              <a:cs typeface="+mn-cs"/>
            </a:rPr>
            <a:t>災害復旧事業や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683
678
19.23
1,796,364
1,759,974
35,573
702,576
1,322,697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人件費に係るものは、平成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46.9</a:t>
          </a:r>
          <a:r>
            <a:rPr lang="ja-JP" altLang="ja-JP" sz="1100" baseline="0">
              <a:solidFill>
                <a:schemeClr val="dk1"/>
              </a:solidFill>
              <a:effectLst/>
              <a:latin typeface="+mn-lt"/>
              <a:ea typeface="+mn-ea"/>
              <a:cs typeface="+mn-cs"/>
            </a:rPr>
            <a:t>％と類似団体最大値と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による職員数の削減に取り組むことで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16510</xdr:rowOff>
    </xdr:from>
    <xdr:to>
      <xdr:col>7</xdr:col>
      <xdr:colOff>15875</xdr:colOff>
      <xdr:row>41</xdr:row>
      <xdr:rowOff>27940</xdr:rowOff>
    </xdr:to>
    <xdr:cxnSp macro="">
      <xdr:nvCxnSpPr>
        <xdr:cNvPr id="64" name="直線コネクタ 63"/>
        <xdr:cNvCxnSpPr/>
      </xdr:nvCxnSpPr>
      <xdr:spPr>
        <a:xfrm>
          <a:off x="3987800" y="70459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115570</xdr:rowOff>
    </xdr:from>
    <xdr:to>
      <xdr:col>5</xdr:col>
      <xdr:colOff>549275</xdr:colOff>
      <xdr:row>41</xdr:row>
      <xdr:rowOff>16510</xdr:rowOff>
    </xdr:to>
    <xdr:cxnSp macro="">
      <xdr:nvCxnSpPr>
        <xdr:cNvPr id="67" name="直線コネクタ 66"/>
        <xdr:cNvCxnSpPr/>
      </xdr:nvCxnSpPr>
      <xdr:spPr>
        <a:xfrm>
          <a:off x="3098800" y="68021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39</xdr:row>
      <xdr:rowOff>115570</xdr:rowOff>
    </xdr:to>
    <xdr:cxnSp macro="">
      <xdr:nvCxnSpPr>
        <xdr:cNvPr id="70" name="直線コネクタ 69"/>
        <xdr:cNvCxnSpPr/>
      </xdr:nvCxnSpPr>
      <xdr:spPr>
        <a:xfrm>
          <a:off x="2209800" y="6626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xdr:rowOff>
    </xdr:from>
    <xdr:to>
      <xdr:col>3</xdr:col>
      <xdr:colOff>142875</xdr:colOff>
      <xdr:row>38</xdr:row>
      <xdr:rowOff>111760</xdr:rowOff>
    </xdr:to>
    <xdr:cxnSp macro="">
      <xdr:nvCxnSpPr>
        <xdr:cNvPr id="73" name="直線コネクタ 72"/>
        <xdr:cNvCxnSpPr/>
      </xdr:nvCxnSpPr>
      <xdr:spPr>
        <a:xfrm>
          <a:off x="1320800" y="65239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148590</xdr:rowOff>
    </xdr:from>
    <xdr:to>
      <xdr:col>7</xdr:col>
      <xdr:colOff>66675</xdr:colOff>
      <xdr:row>41</xdr:row>
      <xdr:rowOff>78740</xdr:rowOff>
    </xdr:to>
    <xdr:sp macro="" textlink="">
      <xdr:nvSpPr>
        <xdr:cNvPr id="83" name="円/楕円 82"/>
        <xdr:cNvSpPr/>
      </xdr:nvSpPr>
      <xdr:spPr>
        <a:xfrm>
          <a:off x="4775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57167</xdr:rowOff>
    </xdr:from>
    <xdr:ext cx="762000" cy="259045"/>
    <xdr:sp macro="" textlink="">
      <xdr:nvSpPr>
        <xdr:cNvPr id="84" name="人件費該当値テキスト"/>
        <xdr:cNvSpPr txBox="1"/>
      </xdr:nvSpPr>
      <xdr:spPr>
        <a:xfrm>
          <a:off x="4914900" y="691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137160</xdr:rowOff>
    </xdr:from>
    <xdr:to>
      <xdr:col>5</xdr:col>
      <xdr:colOff>600075</xdr:colOff>
      <xdr:row>41</xdr:row>
      <xdr:rowOff>67310</xdr:rowOff>
    </xdr:to>
    <xdr:sp macro="" textlink="">
      <xdr:nvSpPr>
        <xdr:cNvPr id="85" name="円/楕円 84"/>
        <xdr:cNvSpPr/>
      </xdr:nvSpPr>
      <xdr:spPr>
        <a:xfrm>
          <a:off x="3937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52087</xdr:rowOff>
    </xdr:from>
    <xdr:ext cx="736600" cy="259045"/>
    <xdr:sp macro="" textlink="">
      <xdr:nvSpPr>
        <xdr:cNvPr id="86" name="テキスト ボックス 85"/>
        <xdr:cNvSpPr txBox="1"/>
      </xdr:nvSpPr>
      <xdr:spPr>
        <a:xfrm>
          <a:off x="3606800" y="70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7" name="円/楕円 86"/>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88" name="テキスト ボックス 87"/>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89" name="円/楕円 88"/>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0" name="テキスト ボックス 89"/>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129540</xdr:rowOff>
    </xdr:from>
    <xdr:to>
      <xdr:col>1</xdr:col>
      <xdr:colOff>676275</xdr:colOff>
      <xdr:row>38</xdr:row>
      <xdr:rowOff>59690</xdr:rowOff>
    </xdr:to>
    <xdr:sp macro="" textlink="">
      <xdr:nvSpPr>
        <xdr:cNvPr id="91" name="円/楕円 90"/>
        <xdr:cNvSpPr/>
      </xdr:nvSpPr>
      <xdr:spPr>
        <a:xfrm>
          <a:off x="1270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44467</xdr:rowOff>
    </xdr:from>
    <xdr:ext cx="762000" cy="259045"/>
    <xdr:sp macro="" textlink="">
      <xdr:nvSpPr>
        <xdr:cNvPr id="92" name="テキスト ボックス 91"/>
        <xdr:cNvSpPr txBox="1"/>
      </xdr:nvSpPr>
      <xdr:spPr>
        <a:xfrm>
          <a:off x="9398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物件費に係るものは、</a:t>
          </a:r>
          <a:r>
            <a:rPr lang="ja-JP" altLang="en-US" sz="1100" baseline="0">
              <a:solidFill>
                <a:schemeClr val="dk1"/>
              </a:solidFill>
              <a:effectLst/>
              <a:latin typeface="+mn-lt"/>
              <a:ea typeface="+mn-ea"/>
              <a:cs typeface="+mn-cs"/>
            </a:rPr>
            <a:t>前年度と比較して▲</a:t>
          </a:r>
          <a:r>
            <a:rPr lang="en-US" altLang="ja-JP" sz="1100" baseline="0">
              <a:solidFill>
                <a:schemeClr val="dk1"/>
              </a:solidFill>
              <a:effectLst/>
              <a:latin typeface="+mn-lt"/>
              <a:ea typeface="+mn-ea"/>
              <a:cs typeface="+mn-cs"/>
            </a:rPr>
            <a:t>4.3</a:t>
          </a:r>
          <a:r>
            <a:rPr lang="ja-JP" altLang="en-US" sz="1100" baseline="0">
              <a:solidFill>
                <a:schemeClr val="dk1"/>
              </a:solidFill>
              <a:effectLst/>
              <a:latin typeface="+mn-lt"/>
              <a:ea typeface="+mn-ea"/>
              <a:cs typeface="+mn-cs"/>
            </a:rPr>
            <a:t>％と減少したが、依然として</a:t>
          </a:r>
          <a:r>
            <a:rPr lang="ja-JP" altLang="ja-JP" sz="1100" baseline="0">
              <a:solidFill>
                <a:schemeClr val="dk1"/>
              </a:solidFill>
              <a:effectLst/>
              <a:latin typeface="+mn-lt"/>
              <a:ea typeface="+mn-ea"/>
              <a:cs typeface="+mn-cs"/>
            </a:rPr>
            <a:t>類似団体</a:t>
          </a:r>
          <a:r>
            <a:rPr lang="ja-JP" altLang="en-US" sz="1100" baseline="0">
              <a:solidFill>
                <a:schemeClr val="dk1"/>
              </a:solidFill>
              <a:effectLst/>
              <a:latin typeface="+mn-lt"/>
              <a:ea typeface="+mn-ea"/>
              <a:cs typeface="+mn-cs"/>
            </a:rPr>
            <a:t>及び県平均</a:t>
          </a:r>
          <a:r>
            <a:rPr lang="ja-JP" altLang="ja-JP" sz="1100" baseline="0">
              <a:solidFill>
                <a:schemeClr val="dk1"/>
              </a:solidFill>
              <a:effectLst/>
              <a:latin typeface="+mn-lt"/>
              <a:ea typeface="+mn-ea"/>
              <a:cs typeface="+mn-cs"/>
            </a:rPr>
            <a:t>と比べて高い水準にある。これは多様化する行政事務に対応するための各種ネットワークシステム等の使用料及び保守料が増加したためである。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今後はシステムに係る経費をできる限り縮減し、各種事業に係る事務経費の適正管理等により経費の抑制に努める。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106426</xdr:rowOff>
    </xdr:from>
    <xdr:to>
      <xdr:col>24</xdr:col>
      <xdr:colOff>31750</xdr:colOff>
      <xdr:row>18</xdr:row>
      <xdr:rowOff>131572</xdr:rowOff>
    </xdr:to>
    <xdr:cxnSp macro="">
      <xdr:nvCxnSpPr>
        <xdr:cNvPr id="122" name="直線コネクタ 121"/>
        <xdr:cNvCxnSpPr/>
      </xdr:nvCxnSpPr>
      <xdr:spPr>
        <a:xfrm flipV="1">
          <a:off x="15671800" y="30210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21844</xdr:rowOff>
    </xdr:from>
    <xdr:to>
      <xdr:col>22</xdr:col>
      <xdr:colOff>565150</xdr:colOff>
      <xdr:row>18</xdr:row>
      <xdr:rowOff>131572</xdr:rowOff>
    </xdr:to>
    <xdr:cxnSp macro="">
      <xdr:nvCxnSpPr>
        <xdr:cNvPr id="125" name="直線コネクタ 124"/>
        <xdr:cNvCxnSpPr/>
      </xdr:nvCxnSpPr>
      <xdr:spPr>
        <a:xfrm>
          <a:off x="14782800" y="3107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18</xdr:row>
      <xdr:rowOff>21844</xdr:rowOff>
    </xdr:to>
    <xdr:cxnSp macro="">
      <xdr:nvCxnSpPr>
        <xdr:cNvPr id="128" name="直線コネクタ 127"/>
        <xdr:cNvCxnSpPr/>
      </xdr:nvCxnSpPr>
      <xdr:spPr>
        <a:xfrm>
          <a:off x="13893800" y="3039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124714</xdr:rowOff>
    </xdr:to>
    <xdr:cxnSp macro="">
      <xdr:nvCxnSpPr>
        <xdr:cNvPr id="131" name="直線コネクタ 130"/>
        <xdr:cNvCxnSpPr/>
      </xdr:nvCxnSpPr>
      <xdr:spPr>
        <a:xfrm>
          <a:off x="13004800" y="29662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41" name="円/楕円 140"/>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27703</xdr:rowOff>
    </xdr:from>
    <xdr:ext cx="762000" cy="259045"/>
    <xdr:sp macro="" textlink="">
      <xdr:nvSpPr>
        <xdr:cNvPr id="142"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80772</xdr:rowOff>
    </xdr:from>
    <xdr:to>
      <xdr:col>22</xdr:col>
      <xdr:colOff>615950</xdr:colOff>
      <xdr:row>19</xdr:row>
      <xdr:rowOff>10922</xdr:rowOff>
    </xdr:to>
    <xdr:sp macro="" textlink="">
      <xdr:nvSpPr>
        <xdr:cNvPr id="143" name="円/楕円 142"/>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167149</xdr:rowOff>
    </xdr:from>
    <xdr:ext cx="736600" cy="259045"/>
    <xdr:sp macro="" textlink="">
      <xdr:nvSpPr>
        <xdr:cNvPr id="144" name="テキスト ボックス 143"/>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142494</xdr:rowOff>
    </xdr:from>
    <xdr:to>
      <xdr:col>21</xdr:col>
      <xdr:colOff>412750</xdr:colOff>
      <xdr:row>18</xdr:row>
      <xdr:rowOff>72644</xdr:rowOff>
    </xdr:to>
    <xdr:sp macro="" textlink="">
      <xdr:nvSpPr>
        <xdr:cNvPr id="145" name="円/楕円 144"/>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57421</xdr:rowOff>
    </xdr:from>
    <xdr:ext cx="762000" cy="259045"/>
    <xdr:sp macro="" textlink="">
      <xdr:nvSpPr>
        <xdr:cNvPr id="146" name="テキスト ボックス 145"/>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7" name="円/楕円 146"/>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48" name="テキスト ボックス 147"/>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49" name="円/楕円 148"/>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87139</xdr:rowOff>
    </xdr:from>
    <xdr:ext cx="762000" cy="259045"/>
    <xdr:sp macro="" textlink="">
      <xdr:nvSpPr>
        <xdr:cNvPr id="150" name="テキスト ボックス 149"/>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扶助費に係るものは、平成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1.7</a:t>
          </a:r>
          <a:r>
            <a:rPr lang="ja-JP" altLang="ja-JP" sz="1100" baseline="0">
              <a:solidFill>
                <a:schemeClr val="dk1"/>
              </a:solidFill>
              <a:effectLst/>
              <a:latin typeface="+mn-lt"/>
              <a:ea typeface="+mn-ea"/>
              <a:cs typeface="+mn-cs"/>
            </a:rPr>
            <a:t>％と類似団体平均と比べてやや低く、</a:t>
          </a:r>
          <a:r>
            <a:rPr lang="ja-JP" altLang="en-US" sz="1100" baseline="0">
              <a:solidFill>
                <a:schemeClr val="dk1"/>
              </a:solidFill>
              <a:effectLst/>
              <a:latin typeface="+mn-lt"/>
              <a:ea typeface="+mn-ea"/>
              <a:cs typeface="+mn-cs"/>
            </a:rPr>
            <a:t>過去</a:t>
          </a:r>
          <a:r>
            <a:rPr lang="en-US" altLang="ja-JP" sz="1100" baseline="0">
              <a:solidFill>
                <a:schemeClr val="dk1"/>
              </a:solidFill>
              <a:effectLst/>
              <a:latin typeface="+mn-lt"/>
              <a:ea typeface="+mn-ea"/>
              <a:cs typeface="+mn-cs"/>
            </a:rPr>
            <a:t>5</a:t>
          </a:r>
          <a:r>
            <a:rPr lang="ja-JP" altLang="en-US" sz="1100" baseline="0">
              <a:solidFill>
                <a:schemeClr val="dk1"/>
              </a:solidFill>
              <a:effectLst/>
              <a:latin typeface="+mn-lt"/>
              <a:ea typeface="+mn-ea"/>
              <a:cs typeface="+mn-cs"/>
            </a:rPr>
            <a:t>年間は</a:t>
          </a:r>
          <a:r>
            <a:rPr lang="ja-JP" altLang="ja-JP" sz="1100" baseline="0">
              <a:solidFill>
                <a:schemeClr val="dk1"/>
              </a:solidFill>
              <a:effectLst/>
              <a:latin typeface="+mn-lt"/>
              <a:ea typeface="+mn-ea"/>
              <a:cs typeface="+mn-cs"/>
            </a:rPr>
            <a:t>同水準で推移している。要因として、小規模離島村で人口が少なく扶助費が抑えられていること</a:t>
          </a:r>
          <a:r>
            <a:rPr lang="ja-JP" altLang="en-US" sz="1100" baseline="0">
              <a:solidFill>
                <a:schemeClr val="dk1"/>
              </a:solidFill>
              <a:effectLst/>
              <a:latin typeface="+mn-lt"/>
              <a:ea typeface="+mn-ea"/>
              <a:cs typeface="+mn-cs"/>
            </a:rPr>
            <a:t>が挙げられる。</a:t>
          </a:r>
          <a:endParaRPr lang="en-US" altLang="ja-JP" sz="1100" baseline="0">
            <a:solidFill>
              <a:schemeClr val="dk1"/>
            </a:solidFill>
            <a:effectLst/>
            <a:latin typeface="+mn-lt"/>
            <a:ea typeface="+mn-ea"/>
            <a:cs typeface="+mn-cs"/>
          </a:endParaRPr>
        </a:p>
        <a:p>
          <a:pPr rtl="0" eaLnBrk="1" fontAlgn="auto" latinLnBrk="0" hangingPunct="1"/>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今後は少子高齢化対策に伴う医療費助成等が増加することが見込まれることから、給付水準の見直しを進めていくことで扶助費の抑制に努める。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82" name="直線コネクタ 181"/>
        <xdr:cNvCxnSpPr/>
      </xdr:nvCxnSpPr>
      <xdr:spPr>
        <a:xfrm flipV="1">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12700</xdr:rowOff>
    </xdr:to>
    <xdr:cxnSp macro="">
      <xdr:nvCxnSpPr>
        <xdr:cNvPr id="185" name="直線コネクタ 184"/>
        <xdr:cNvCxnSpPr/>
      </xdr:nvCxnSpPr>
      <xdr:spPr>
        <a:xfrm>
          <a:off x="3098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12700</xdr:rowOff>
    </xdr:to>
    <xdr:cxnSp macro="">
      <xdr:nvCxnSpPr>
        <xdr:cNvPr id="188" name="直線コネクタ 187"/>
        <xdr:cNvCxnSpPr/>
      </xdr:nvCxnSpPr>
      <xdr:spPr>
        <a:xfrm>
          <a:off x="2209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191" name="直線コネクタ 190"/>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1" name="円/楕円 200"/>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2"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3" name="円/楕円 20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4" name="テキスト ボックス 20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7" name="円/楕円 20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8" name="テキスト ボックス 20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9" name="円/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0" name="テキスト ボックス 20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その他に係るものは、主に特別会計への繰出金となっており、平成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年度においては</a:t>
          </a:r>
          <a:r>
            <a:rPr lang="en-US" altLang="ja-JP" sz="1100" baseline="0">
              <a:solidFill>
                <a:schemeClr val="dk1"/>
              </a:solidFill>
              <a:effectLst/>
              <a:latin typeface="+mn-lt"/>
              <a:ea typeface="+mn-ea"/>
              <a:cs typeface="+mn-cs"/>
            </a:rPr>
            <a:t>11.0</a:t>
          </a:r>
          <a:r>
            <a:rPr lang="ja-JP" altLang="ja-JP" sz="1100" baseline="0">
              <a:solidFill>
                <a:schemeClr val="dk1"/>
              </a:solidFill>
              <a:effectLst/>
              <a:latin typeface="+mn-lt"/>
              <a:ea typeface="+mn-ea"/>
              <a:cs typeface="+mn-cs"/>
            </a:rPr>
            <a:t>％と類似団体平均</a:t>
          </a:r>
          <a:r>
            <a:rPr lang="ja-JP" altLang="en-US" sz="1100" baseline="0">
              <a:solidFill>
                <a:schemeClr val="dk1"/>
              </a:solidFill>
              <a:effectLst/>
              <a:latin typeface="+mn-lt"/>
              <a:ea typeface="+mn-ea"/>
              <a:cs typeface="+mn-cs"/>
            </a:rPr>
            <a:t>をわずかに下回っている</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要因は、</a:t>
          </a:r>
          <a:r>
            <a:rPr lang="ja-JP" altLang="ja-JP" sz="1100" baseline="0">
              <a:solidFill>
                <a:schemeClr val="dk1"/>
              </a:solidFill>
              <a:effectLst/>
              <a:latin typeface="+mn-lt"/>
              <a:ea typeface="+mn-ea"/>
              <a:cs typeface="+mn-cs"/>
            </a:rPr>
            <a:t>特別会計への基準外操出しが増加したことが</a:t>
          </a:r>
          <a:r>
            <a:rPr lang="ja-JP" altLang="en-US" sz="1100" baseline="0">
              <a:solidFill>
                <a:schemeClr val="dk1"/>
              </a:solidFill>
              <a:effectLst/>
              <a:latin typeface="+mn-lt"/>
              <a:ea typeface="+mn-ea"/>
              <a:cs typeface="+mn-cs"/>
            </a:rPr>
            <a:t>挙げられ</a:t>
          </a:r>
          <a:r>
            <a:rPr lang="ja-JP" altLang="ja-JP" sz="1100" baseline="0">
              <a:solidFill>
                <a:schemeClr val="dk1"/>
              </a:solidFill>
              <a:effectLst/>
              <a:latin typeface="+mn-lt"/>
              <a:ea typeface="+mn-ea"/>
              <a:cs typeface="+mn-cs"/>
            </a:rPr>
            <a:t>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今後は基準内繰出しの基本原則を基に、単に赤字補てん的なものについては、歳出削減努力等を精査して慎重に行うものとする。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104140</xdr:rowOff>
    </xdr:from>
    <xdr:to>
      <xdr:col>24</xdr:col>
      <xdr:colOff>31750</xdr:colOff>
      <xdr:row>57</xdr:row>
      <xdr:rowOff>127000</xdr:rowOff>
    </xdr:to>
    <xdr:cxnSp macro="">
      <xdr:nvCxnSpPr>
        <xdr:cNvPr id="238" name="直線コネクタ 237"/>
        <xdr:cNvCxnSpPr/>
      </xdr:nvCxnSpPr>
      <xdr:spPr>
        <a:xfrm>
          <a:off x="15671800" y="9876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6985</xdr:rowOff>
    </xdr:from>
    <xdr:to>
      <xdr:col>22</xdr:col>
      <xdr:colOff>565150</xdr:colOff>
      <xdr:row>57</xdr:row>
      <xdr:rowOff>104140</xdr:rowOff>
    </xdr:to>
    <xdr:cxnSp macro="">
      <xdr:nvCxnSpPr>
        <xdr:cNvPr id="241" name="直線コネクタ 240"/>
        <xdr:cNvCxnSpPr/>
      </xdr:nvCxnSpPr>
      <xdr:spPr>
        <a:xfrm>
          <a:off x="14782800" y="960818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6985</xdr:rowOff>
    </xdr:from>
    <xdr:to>
      <xdr:col>21</xdr:col>
      <xdr:colOff>361950</xdr:colOff>
      <xdr:row>56</xdr:row>
      <xdr:rowOff>29845</xdr:rowOff>
    </xdr:to>
    <xdr:cxnSp macro="">
      <xdr:nvCxnSpPr>
        <xdr:cNvPr id="244" name="直線コネクタ 243"/>
        <xdr:cNvCxnSpPr/>
      </xdr:nvCxnSpPr>
      <xdr:spPr>
        <a:xfrm flipV="1">
          <a:off x="13893800" y="9608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109855</xdr:rowOff>
    </xdr:from>
    <xdr:to>
      <xdr:col>20</xdr:col>
      <xdr:colOff>158750</xdr:colOff>
      <xdr:row>56</xdr:row>
      <xdr:rowOff>29845</xdr:rowOff>
    </xdr:to>
    <xdr:cxnSp macro="">
      <xdr:nvCxnSpPr>
        <xdr:cNvPr id="247" name="直線コネクタ 246"/>
        <xdr:cNvCxnSpPr/>
      </xdr:nvCxnSpPr>
      <xdr:spPr>
        <a:xfrm>
          <a:off x="13004800" y="95396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76200</xdr:rowOff>
    </xdr:from>
    <xdr:to>
      <xdr:col>24</xdr:col>
      <xdr:colOff>82550</xdr:colOff>
      <xdr:row>58</xdr:row>
      <xdr:rowOff>6350</xdr:rowOff>
    </xdr:to>
    <xdr:sp macro="" textlink="">
      <xdr:nvSpPr>
        <xdr:cNvPr id="257" name="円/楕円 256"/>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92727</xdr:rowOff>
    </xdr:from>
    <xdr:ext cx="762000" cy="259045"/>
    <xdr:sp macro="" textlink="">
      <xdr:nvSpPr>
        <xdr:cNvPr id="258" name="その他該当値テキスト"/>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53340</xdr:rowOff>
    </xdr:from>
    <xdr:to>
      <xdr:col>22</xdr:col>
      <xdr:colOff>615950</xdr:colOff>
      <xdr:row>57</xdr:row>
      <xdr:rowOff>154940</xdr:rowOff>
    </xdr:to>
    <xdr:sp macro="" textlink="">
      <xdr:nvSpPr>
        <xdr:cNvPr id="259" name="円/楕円 258"/>
        <xdr:cNvSpPr/>
      </xdr:nvSpPr>
      <xdr:spPr>
        <a:xfrm>
          <a:off x="15621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165117</xdr:rowOff>
    </xdr:from>
    <xdr:ext cx="736600" cy="259045"/>
    <xdr:sp macro="" textlink="">
      <xdr:nvSpPr>
        <xdr:cNvPr id="260" name="テキスト ボックス 259"/>
        <xdr:cNvSpPr txBox="1"/>
      </xdr:nvSpPr>
      <xdr:spPr>
        <a:xfrm>
          <a:off x="15290800" y="959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127635</xdr:rowOff>
    </xdr:from>
    <xdr:to>
      <xdr:col>21</xdr:col>
      <xdr:colOff>412750</xdr:colOff>
      <xdr:row>56</xdr:row>
      <xdr:rowOff>57785</xdr:rowOff>
    </xdr:to>
    <xdr:sp macro="" textlink="">
      <xdr:nvSpPr>
        <xdr:cNvPr id="261" name="円/楕円 260"/>
        <xdr:cNvSpPr/>
      </xdr:nvSpPr>
      <xdr:spPr>
        <a:xfrm>
          <a:off x="147320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67962</xdr:rowOff>
    </xdr:from>
    <xdr:ext cx="762000" cy="259045"/>
    <xdr:sp macro="" textlink="">
      <xdr:nvSpPr>
        <xdr:cNvPr id="262" name="テキスト ボックス 261"/>
        <xdr:cNvSpPr txBox="1"/>
      </xdr:nvSpPr>
      <xdr:spPr>
        <a:xfrm>
          <a:off x="14401800" y="93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150495</xdr:rowOff>
    </xdr:from>
    <xdr:to>
      <xdr:col>20</xdr:col>
      <xdr:colOff>209550</xdr:colOff>
      <xdr:row>56</xdr:row>
      <xdr:rowOff>80645</xdr:rowOff>
    </xdr:to>
    <xdr:sp macro="" textlink="">
      <xdr:nvSpPr>
        <xdr:cNvPr id="263" name="円/楕円 262"/>
        <xdr:cNvSpPr/>
      </xdr:nvSpPr>
      <xdr:spPr>
        <a:xfrm>
          <a:off x="13843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90822</xdr:rowOff>
    </xdr:from>
    <xdr:ext cx="762000" cy="259045"/>
    <xdr:sp macro="" textlink="">
      <xdr:nvSpPr>
        <xdr:cNvPr id="264" name="テキスト ボックス 263"/>
        <xdr:cNvSpPr txBox="1"/>
      </xdr:nvSpPr>
      <xdr:spPr>
        <a:xfrm>
          <a:off x="13512800" y="93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59055</xdr:rowOff>
    </xdr:from>
    <xdr:to>
      <xdr:col>19</xdr:col>
      <xdr:colOff>6350</xdr:colOff>
      <xdr:row>55</xdr:row>
      <xdr:rowOff>160655</xdr:rowOff>
    </xdr:to>
    <xdr:sp macro="" textlink="">
      <xdr:nvSpPr>
        <xdr:cNvPr id="265" name="円/楕円 264"/>
        <xdr:cNvSpPr/>
      </xdr:nvSpPr>
      <xdr:spPr>
        <a:xfrm>
          <a:off x="12954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170832</xdr:rowOff>
    </xdr:from>
    <xdr:ext cx="762000" cy="259045"/>
    <xdr:sp macro="" textlink="">
      <xdr:nvSpPr>
        <xdr:cNvPr id="266" name="テキスト ボックス 265"/>
        <xdr:cNvSpPr txBox="1"/>
      </xdr:nvSpPr>
      <xdr:spPr>
        <a:xfrm>
          <a:off x="12623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補助費等に係るものは、平成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2.2</a:t>
          </a:r>
          <a:r>
            <a:rPr lang="ja-JP" altLang="ja-JP" sz="1100" baseline="0">
              <a:solidFill>
                <a:schemeClr val="dk1"/>
              </a:solidFill>
              <a:effectLst/>
              <a:latin typeface="+mn-lt"/>
              <a:ea typeface="+mn-ea"/>
              <a:cs typeface="+mn-cs"/>
            </a:rPr>
            <a:t>％と類似団体平均と比べて低い水準にある。これは行財政集中改革プランで掲げた各種団体等補助金について、対前年度比</a:t>
          </a:r>
          <a:r>
            <a:rPr lang="en-US" altLang="ja-JP" sz="1100" baseline="0">
              <a:solidFill>
                <a:schemeClr val="dk1"/>
              </a:solidFill>
              <a:effectLst/>
              <a:latin typeface="+mn-lt"/>
              <a:ea typeface="+mn-ea"/>
              <a:cs typeface="+mn-cs"/>
            </a:rPr>
            <a:t>0</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減額を継続実施したことにより抑制することができた。今後は現在の水準を基に、補助金の使途内容、事業効果、地域住民福祉の向上に繋がる事業内容であるか等審査、検証を行い、不適当な補助金は見直しや廃止を行うなど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170434</xdr:rowOff>
    </xdr:from>
    <xdr:to>
      <xdr:col>24</xdr:col>
      <xdr:colOff>31750</xdr:colOff>
      <xdr:row>34</xdr:row>
      <xdr:rowOff>26416</xdr:rowOff>
    </xdr:to>
    <xdr:cxnSp macro="">
      <xdr:nvCxnSpPr>
        <xdr:cNvPr id="296" name="直線コネクタ 295"/>
        <xdr:cNvCxnSpPr/>
      </xdr:nvCxnSpPr>
      <xdr:spPr>
        <a:xfrm flipV="1">
          <a:off x="15671800" y="58282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35560</xdr:rowOff>
    </xdr:to>
    <xdr:cxnSp macro="">
      <xdr:nvCxnSpPr>
        <xdr:cNvPr id="299" name="直線コネクタ 298"/>
        <xdr:cNvCxnSpPr/>
      </xdr:nvCxnSpPr>
      <xdr:spPr>
        <a:xfrm flipV="1">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35560</xdr:rowOff>
    </xdr:to>
    <xdr:cxnSp macro="">
      <xdr:nvCxnSpPr>
        <xdr:cNvPr id="302" name="直線コネクタ 301"/>
        <xdr:cNvCxnSpPr/>
      </xdr:nvCxnSpPr>
      <xdr:spPr>
        <a:xfrm>
          <a:off x="13893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72136</xdr:rowOff>
    </xdr:to>
    <xdr:cxnSp macro="">
      <xdr:nvCxnSpPr>
        <xdr:cNvPr id="305" name="直線コネクタ 304"/>
        <xdr:cNvCxnSpPr/>
      </xdr:nvCxnSpPr>
      <xdr:spPr>
        <a:xfrm flipV="1">
          <a:off x="13004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119634</xdr:rowOff>
    </xdr:from>
    <xdr:to>
      <xdr:col>24</xdr:col>
      <xdr:colOff>82550</xdr:colOff>
      <xdr:row>34</xdr:row>
      <xdr:rowOff>49784</xdr:rowOff>
    </xdr:to>
    <xdr:sp macro="" textlink="">
      <xdr:nvSpPr>
        <xdr:cNvPr id="315" name="円/楕円 314"/>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28211</xdr:rowOff>
    </xdr:from>
    <xdr:ext cx="762000" cy="259045"/>
    <xdr:sp macro="" textlink="">
      <xdr:nvSpPr>
        <xdr:cNvPr id="316" name="補助費等該当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147066</xdr:rowOff>
    </xdr:from>
    <xdr:to>
      <xdr:col>22</xdr:col>
      <xdr:colOff>615950</xdr:colOff>
      <xdr:row>34</xdr:row>
      <xdr:rowOff>77216</xdr:rowOff>
    </xdr:to>
    <xdr:sp macro="" textlink="">
      <xdr:nvSpPr>
        <xdr:cNvPr id="317" name="円/楕円 316"/>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87393</xdr:rowOff>
    </xdr:from>
    <xdr:ext cx="736600" cy="259045"/>
    <xdr:sp macro="" textlink="">
      <xdr:nvSpPr>
        <xdr:cNvPr id="318" name="テキスト ボックス 317"/>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19" name="円/楕円 318"/>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20" name="テキスト ボックス 319"/>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21" name="円/楕円 320"/>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22" name="テキスト ボックス 321"/>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23" name="円/楕円 322"/>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24" name="テキスト ボックス 323"/>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公債費に</a:t>
          </a:r>
          <a:r>
            <a:rPr lang="ja-JP" altLang="en-US" sz="1100" baseline="0">
              <a:solidFill>
                <a:schemeClr val="dk1"/>
              </a:solidFill>
              <a:effectLst/>
              <a:latin typeface="+mn-lt"/>
              <a:ea typeface="+mn-ea"/>
              <a:cs typeface="+mn-cs"/>
            </a:rPr>
            <a:t>係るものは</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21.5</a:t>
          </a:r>
          <a:r>
            <a:rPr lang="ja-JP" altLang="ja-JP" sz="1100" baseline="0">
              <a:solidFill>
                <a:schemeClr val="dk1"/>
              </a:solidFill>
              <a:effectLst/>
              <a:latin typeface="+mn-lt"/>
              <a:ea typeface="+mn-ea"/>
              <a:cs typeface="+mn-cs"/>
            </a:rPr>
            <a:t>％と類似団体平均と比べて高い水準にある。これは社会資本の整備に伴い</a:t>
          </a:r>
          <a:r>
            <a:rPr lang="ja-JP" altLang="en-US" sz="1100" baseline="0">
              <a:solidFill>
                <a:schemeClr val="dk1"/>
              </a:solidFill>
              <a:effectLst/>
              <a:latin typeface="+mn-lt"/>
              <a:ea typeface="+mn-ea"/>
              <a:cs typeface="+mn-cs"/>
            </a:rPr>
            <a:t>発行した、</a:t>
          </a:r>
          <a:r>
            <a:rPr lang="ja-JP" altLang="ja-JP" sz="1100" baseline="0">
              <a:solidFill>
                <a:schemeClr val="dk1"/>
              </a:solidFill>
              <a:effectLst/>
              <a:latin typeface="+mn-lt"/>
              <a:ea typeface="+mn-ea"/>
              <a:cs typeface="+mn-cs"/>
            </a:rPr>
            <a:t>一般廃棄物処理</a:t>
          </a:r>
          <a:r>
            <a:rPr lang="ja-JP" altLang="en-US" sz="1100" baseline="0">
              <a:solidFill>
                <a:schemeClr val="dk1"/>
              </a:solidFill>
              <a:effectLst/>
              <a:latin typeface="+mn-lt"/>
              <a:ea typeface="+mn-ea"/>
              <a:cs typeface="+mn-cs"/>
            </a:rPr>
            <a:t>施設建設事業、村道改良事業や、災害復旧</a:t>
          </a:r>
          <a:r>
            <a:rPr lang="ja-JP" altLang="ja-JP" sz="1100" baseline="0">
              <a:solidFill>
                <a:schemeClr val="dk1"/>
              </a:solidFill>
              <a:effectLst/>
              <a:latin typeface="+mn-lt"/>
              <a:ea typeface="+mn-ea"/>
              <a:cs typeface="+mn-cs"/>
            </a:rPr>
            <a:t>等に伴い</a:t>
          </a:r>
          <a:r>
            <a:rPr lang="ja-JP" altLang="en-US" sz="1100" baseline="0">
              <a:solidFill>
                <a:schemeClr val="dk1"/>
              </a:solidFill>
              <a:effectLst/>
              <a:latin typeface="+mn-lt"/>
              <a:ea typeface="+mn-ea"/>
              <a:cs typeface="+mn-cs"/>
            </a:rPr>
            <a:t>発行した村道災害復旧事業などの</a:t>
          </a:r>
          <a:r>
            <a:rPr lang="ja-JP" altLang="ja-JP" sz="1100" baseline="0">
              <a:solidFill>
                <a:schemeClr val="dk1"/>
              </a:solidFill>
              <a:effectLst/>
              <a:latin typeface="+mn-lt"/>
              <a:ea typeface="+mn-ea"/>
              <a:cs typeface="+mn-cs"/>
            </a:rPr>
            <a:t>元利償還金が膨らんだことが</a:t>
          </a:r>
          <a:r>
            <a:rPr lang="ja-JP" altLang="en-US" sz="1100" baseline="0">
              <a:solidFill>
                <a:schemeClr val="dk1"/>
              </a:solidFill>
              <a:effectLst/>
              <a:latin typeface="+mn-lt"/>
              <a:ea typeface="+mn-ea"/>
              <a:cs typeface="+mn-cs"/>
            </a:rPr>
            <a:t>挙げられる</a:t>
          </a:r>
          <a:r>
            <a:rPr lang="ja-JP" altLang="ja-JP" sz="1100" baseline="0">
              <a:solidFill>
                <a:schemeClr val="dk1"/>
              </a:solidFill>
              <a:effectLst/>
              <a:latin typeface="+mn-lt"/>
              <a:ea typeface="+mn-ea"/>
              <a:cs typeface="+mn-cs"/>
            </a:rPr>
            <a:t>。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78</xdr:row>
      <xdr:rowOff>46989</xdr:rowOff>
    </xdr:to>
    <xdr:cxnSp macro="">
      <xdr:nvCxnSpPr>
        <xdr:cNvPr id="356" name="直線コネクタ 355"/>
        <xdr:cNvCxnSpPr/>
      </xdr:nvCxnSpPr>
      <xdr:spPr>
        <a:xfrm flipV="1">
          <a:off x="3987800" y="133286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46989</xdr:rowOff>
    </xdr:from>
    <xdr:to>
      <xdr:col>5</xdr:col>
      <xdr:colOff>549275</xdr:colOff>
      <xdr:row>79</xdr:row>
      <xdr:rowOff>149861</xdr:rowOff>
    </xdr:to>
    <xdr:cxnSp macro="">
      <xdr:nvCxnSpPr>
        <xdr:cNvPr id="359" name="直線コネクタ 358"/>
        <xdr:cNvCxnSpPr/>
      </xdr:nvCxnSpPr>
      <xdr:spPr>
        <a:xfrm flipV="1">
          <a:off x="3098800" y="1342008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149861</xdr:rowOff>
    </xdr:to>
    <xdr:cxnSp macro="">
      <xdr:nvCxnSpPr>
        <xdr:cNvPr id="362" name="直線コネクタ 361"/>
        <xdr:cNvCxnSpPr/>
      </xdr:nvCxnSpPr>
      <xdr:spPr>
        <a:xfrm>
          <a:off x="2209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78</xdr:row>
      <xdr:rowOff>149861</xdr:rowOff>
    </xdr:to>
    <xdr:cxnSp macro="">
      <xdr:nvCxnSpPr>
        <xdr:cNvPr id="365" name="直線コネクタ 364"/>
        <xdr:cNvCxnSpPr/>
      </xdr:nvCxnSpPr>
      <xdr:spPr>
        <a:xfrm>
          <a:off x="1320800" y="13469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75" name="円/楕円 374"/>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76"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77" name="円/楕円 376"/>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78" name="テキスト ボックス 377"/>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99061</xdr:rowOff>
    </xdr:from>
    <xdr:to>
      <xdr:col>4</xdr:col>
      <xdr:colOff>396875</xdr:colOff>
      <xdr:row>80</xdr:row>
      <xdr:rowOff>29211</xdr:rowOff>
    </xdr:to>
    <xdr:sp macro="" textlink="">
      <xdr:nvSpPr>
        <xdr:cNvPr id="379" name="円/楕円 378"/>
        <xdr:cNvSpPr/>
      </xdr:nvSpPr>
      <xdr:spPr>
        <a:xfrm>
          <a:off x="3048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13988</xdr:rowOff>
    </xdr:from>
    <xdr:ext cx="762000" cy="259045"/>
    <xdr:sp macro="" textlink="">
      <xdr:nvSpPr>
        <xdr:cNvPr id="380" name="テキスト ボックス 379"/>
        <xdr:cNvSpPr txBox="1"/>
      </xdr:nvSpPr>
      <xdr:spPr>
        <a:xfrm>
          <a:off x="2717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1" name="円/楕円 380"/>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2" name="テキスト ボックス 381"/>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83" name="円/楕円 382"/>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84" name="テキスト ボックス 383"/>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公債費以外については</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前年度と比較して▲</a:t>
          </a:r>
          <a:r>
            <a:rPr lang="en-US" altLang="ja-JP" sz="1100" baseline="0">
              <a:solidFill>
                <a:schemeClr val="dk1"/>
              </a:solidFill>
              <a:effectLst/>
              <a:latin typeface="+mn-lt"/>
              <a:ea typeface="+mn-ea"/>
              <a:cs typeface="+mn-cs"/>
            </a:rPr>
            <a:t>4.4</a:t>
          </a:r>
          <a:r>
            <a:rPr lang="ja-JP" altLang="en-US" sz="1100" baseline="0">
              <a:solidFill>
                <a:schemeClr val="dk1"/>
              </a:solidFill>
              <a:effectLst/>
              <a:latin typeface="+mn-lt"/>
              <a:ea typeface="+mn-ea"/>
              <a:cs typeface="+mn-cs"/>
            </a:rPr>
            <a:t>％と減少している。要因は、人件費やその他（繰出金）が増加傾向にあるなか、物件費等の抑制が挙げられる。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今後は、住民サービスの向上を図るなかで、職員のコスト意識の徹底など行政改革に努める。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79</xdr:row>
      <xdr:rowOff>1270</xdr:rowOff>
    </xdr:to>
    <xdr:cxnSp macro="">
      <xdr:nvCxnSpPr>
        <xdr:cNvPr id="415" name="直線コネクタ 414"/>
        <xdr:cNvCxnSpPr/>
      </xdr:nvCxnSpPr>
      <xdr:spPr>
        <a:xfrm flipV="1">
          <a:off x="15671800" y="134452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40132</xdr:rowOff>
    </xdr:from>
    <xdr:to>
      <xdr:col>22</xdr:col>
      <xdr:colOff>565150</xdr:colOff>
      <xdr:row>79</xdr:row>
      <xdr:rowOff>1270</xdr:rowOff>
    </xdr:to>
    <xdr:cxnSp macro="">
      <xdr:nvCxnSpPr>
        <xdr:cNvPr id="418" name="直線コネクタ 417"/>
        <xdr:cNvCxnSpPr/>
      </xdr:nvCxnSpPr>
      <xdr:spPr>
        <a:xfrm>
          <a:off x="14782800" y="1324178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77</xdr:row>
      <xdr:rowOff>40132</xdr:rowOff>
    </xdr:to>
    <xdr:cxnSp macro="">
      <xdr:nvCxnSpPr>
        <xdr:cNvPr id="421" name="直線コネクタ 420"/>
        <xdr:cNvCxnSpPr/>
      </xdr:nvCxnSpPr>
      <xdr:spPr>
        <a:xfrm>
          <a:off x="13893800" y="1310690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76708</xdr:rowOff>
    </xdr:to>
    <xdr:cxnSp macro="">
      <xdr:nvCxnSpPr>
        <xdr:cNvPr id="424" name="直線コネクタ 423"/>
        <xdr:cNvCxnSpPr/>
      </xdr:nvCxnSpPr>
      <xdr:spPr>
        <a:xfrm>
          <a:off x="13004800" y="129926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34" name="円/楕円 433"/>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35"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36" name="円/楕円 435"/>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37" name="テキスト ボックス 436"/>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160782</xdr:rowOff>
    </xdr:from>
    <xdr:to>
      <xdr:col>21</xdr:col>
      <xdr:colOff>412750</xdr:colOff>
      <xdr:row>77</xdr:row>
      <xdr:rowOff>90932</xdr:rowOff>
    </xdr:to>
    <xdr:sp macro="" textlink="">
      <xdr:nvSpPr>
        <xdr:cNvPr id="438" name="円/楕円 437"/>
        <xdr:cNvSpPr/>
      </xdr:nvSpPr>
      <xdr:spPr>
        <a:xfrm>
          <a:off x="14732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75709</xdr:rowOff>
    </xdr:from>
    <xdr:ext cx="762000" cy="259045"/>
    <xdr:sp macro="" textlink="">
      <xdr:nvSpPr>
        <xdr:cNvPr id="439" name="テキスト ボックス 438"/>
        <xdr:cNvSpPr txBox="1"/>
      </xdr:nvSpPr>
      <xdr:spPr>
        <a:xfrm>
          <a:off x="14401800" y="1327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40" name="円/楕円 439"/>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1" name="テキスト ボックス 440"/>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42" name="円/楕円 441"/>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沖縄県渡嘉敷村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162849</xdr:rowOff>
    </xdr:from>
    <xdr:to>
      <xdr:col>4</xdr:col>
      <xdr:colOff>1117600</xdr:colOff>
      <xdr:row>16</xdr:row>
      <xdr:rowOff>37563</xdr:rowOff>
    </xdr:to>
    <xdr:cxnSp macro="">
      <xdr:nvCxnSpPr>
        <xdr:cNvPr id="51" name="直線コネクタ 50"/>
        <xdr:cNvCxnSpPr/>
      </xdr:nvCxnSpPr>
      <xdr:spPr bwMode="auto">
        <a:xfrm flipV="1">
          <a:off x="5003800" y="2782224"/>
          <a:ext cx="647700" cy="46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37563</xdr:rowOff>
    </xdr:from>
    <xdr:to>
      <xdr:col>4</xdr:col>
      <xdr:colOff>469900</xdr:colOff>
      <xdr:row>16</xdr:row>
      <xdr:rowOff>87778</xdr:rowOff>
    </xdr:to>
    <xdr:cxnSp macro="">
      <xdr:nvCxnSpPr>
        <xdr:cNvPr id="54" name="直線コネクタ 53"/>
        <xdr:cNvCxnSpPr/>
      </xdr:nvCxnSpPr>
      <xdr:spPr bwMode="auto">
        <a:xfrm flipV="1">
          <a:off x="4305300" y="2828388"/>
          <a:ext cx="6985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87778</xdr:rowOff>
    </xdr:from>
    <xdr:to>
      <xdr:col>3</xdr:col>
      <xdr:colOff>904875</xdr:colOff>
      <xdr:row>16</xdr:row>
      <xdr:rowOff>99427</xdr:rowOff>
    </xdr:to>
    <xdr:cxnSp macro="">
      <xdr:nvCxnSpPr>
        <xdr:cNvPr id="57" name="直線コネクタ 56"/>
        <xdr:cNvCxnSpPr/>
      </xdr:nvCxnSpPr>
      <xdr:spPr bwMode="auto">
        <a:xfrm flipV="1">
          <a:off x="3606800" y="2878603"/>
          <a:ext cx="698500" cy="1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99427</xdr:rowOff>
    </xdr:from>
    <xdr:to>
      <xdr:col>3</xdr:col>
      <xdr:colOff>206375</xdr:colOff>
      <xdr:row>16</xdr:row>
      <xdr:rowOff>134723</xdr:rowOff>
    </xdr:to>
    <xdr:cxnSp macro="">
      <xdr:nvCxnSpPr>
        <xdr:cNvPr id="60" name="直線コネクタ 59"/>
        <xdr:cNvCxnSpPr/>
      </xdr:nvCxnSpPr>
      <xdr:spPr bwMode="auto">
        <a:xfrm flipV="1">
          <a:off x="2908300" y="2890252"/>
          <a:ext cx="698500" cy="3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112049</xdr:rowOff>
    </xdr:from>
    <xdr:to>
      <xdr:col>5</xdr:col>
      <xdr:colOff>34925</xdr:colOff>
      <xdr:row>16</xdr:row>
      <xdr:rowOff>42199</xdr:rowOff>
    </xdr:to>
    <xdr:sp macro="" textlink="">
      <xdr:nvSpPr>
        <xdr:cNvPr id="70" name="円/楕円 69"/>
        <xdr:cNvSpPr/>
      </xdr:nvSpPr>
      <xdr:spPr bwMode="auto">
        <a:xfrm>
          <a:off x="5600700" y="273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128576</xdr:rowOff>
    </xdr:from>
    <xdr:ext cx="762000" cy="259045"/>
    <xdr:sp macro="" textlink="">
      <xdr:nvSpPr>
        <xdr:cNvPr id="71" name="人口1人当たり決算額の推移該当値テキスト130"/>
        <xdr:cNvSpPr txBox="1"/>
      </xdr:nvSpPr>
      <xdr:spPr>
        <a:xfrm>
          <a:off x="5740400" y="257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507,212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158213</xdr:rowOff>
    </xdr:from>
    <xdr:to>
      <xdr:col>4</xdr:col>
      <xdr:colOff>520700</xdr:colOff>
      <xdr:row>16</xdr:row>
      <xdr:rowOff>88363</xdr:rowOff>
    </xdr:to>
    <xdr:sp macro="" textlink="">
      <xdr:nvSpPr>
        <xdr:cNvPr id="72" name="円/楕円 71"/>
        <xdr:cNvSpPr/>
      </xdr:nvSpPr>
      <xdr:spPr bwMode="auto">
        <a:xfrm>
          <a:off x="4953000" y="277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98540</xdr:rowOff>
    </xdr:from>
    <xdr:ext cx="736600" cy="259045"/>
    <xdr:sp macro="" textlink="">
      <xdr:nvSpPr>
        <xdr:cNvPr id="73" name="テキスト ボックス 72"/>
        <xdr:cNvSpPr txBox="1"/>
      </xdr:nvSpPr>
      <xdr:spPr>
        <a:xfrm>
          <a:off x="4622800" y="254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478,940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36978</xdr:rowOff>
    </xdr:from>
    <xdr:to>
      <xdr:col>3</xdr:col>
      <xdr:colOff>955675</xdr:colOff>
      <xdr:row>16</xdr:row>
      <xdr:rowOff>138578</xdr:rowOff>
    </xdr:to>
    <xdr:sp macro="" textlink="">
      <xdr:nvSpPr>
        <xdr:cNvPr id="74" name="円/楕円 73"/>
        <xdr:cNvSpPr/>
      </xdr:nvSpPr>
      <xdr:spPr bwMode="auto">
        <a:xfrm>
          <a:off x="4254500" y="282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148755</xdr:rowOff>
    </xdr:from>
    <xdr:ext cx="762000" cy="259045"/>
    <xdr:sp macro="" textlink="">
      <xdr:nvSpPr>
        <xdr:cNvPr id="75" name="テキスト ボックス 74"/>
        <xdr:cNvSpPr txBox="1"/>
      </xdr:nvSpPr>
      <xdr:spPr>
        <a:xfrm>
          <a:off x="3924300" y="259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48627</xdr:rowOff>
    </xdr:from>
    <xdr:to>
      <xdr:col>3</xdr:col>
      <xdr:colOff>257175</xdr:colOff>
      <xdr:row>16</xdr:row>
      <xdr:rowOff>150227</xdr:rowOff>
    </xdr:to>
    <xdr:sp macro="" textlink="">
      <xdr:nvSpPr>
        <xdr:cNvPr id="76" name="円/楕円 75"/>
        <xdr:cNvSpPr/>
      </xdr:nvSpPr>
      <xdr:spPr bwMode="auto">
        <a:xfrm>
          <a:off x="3556000" y="283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160404</xdr:rowOff>
    </xdr:from>
    <xdr:ext cx="762000" cy="259045"/>
    <xdr:sp macro="" textlink="">
      <xdr:nvSpPr>
        <xdr:cNvPr id="77" name="テキスト ボックス 76"/>
        <xdr:cNvSpPr txBox="1"/>
      </xdr:nvSpPr>
      <xdr:spPr>
        <a:xfrm>
          <a:off x="3225800" y="2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441,053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83923</xdr:rowOff>
    </xdr:from>
    <xdr:to>
      <xdr:col>2</xdr:col>
      <xdr:colOff>692150</xdr:colOff>
      <xdr:row>17</xdr:row>
      <xdr:rowOff>14073</xdr:rowOff>
    </xdr:to>
    <xdr:sp macro="" textlink="">
      <xdr:nvSpPr>
        <xdr:cNvPr id="78" name="円/楕円 77"/>
        <xdr:cNvSpPr/>
      </xdr:nvSpPr>
      <xdr:spPr bwMode="auto">
        <a:xfrm>
          <a:off x="2857500" y="287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24250</xdr:rowOff>
    </xdr:from>
    <xdr:ext cx="762000" cy="259045"/>
    <xdr:sp macro="" textlink="">
      <xdr:nvSpPr>
        <xdr:cNvPr id="79" name="テキスト ボックス 78"/>
        <xdr:cNvSpPr txBox="1"/>
      </xdr:nvSpPr>
      <xdr:spPr>
        <a:xfrm>
          <a:off x="2527300" y="26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419,437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289430</xdr:rowOff>
    </xdr:from>
    <xdr:to>
      <xdr:col>4</xdr:col>
      <xdr:colOff>1117600</xdr:colOff>
      <xdr:row>35</xdr:row>
      <xdr:rowOff>127901</xdr:rowOff>
    </xdr:to>
    <xdr:cxnSp macro="">
      <xdr:nvCxnSpPr>
        <xdr:cNvPr id="110" name="直線コネクタ 109"/>
        <xdr:cNvCxnSpPr/>
      </xdr:nvCxnSpPr>
      <xdr:spPr bwMode="auto">
        <a:xfrm>
          <a:off x="5003800" y="6556880"/>
          <a:ext cx="647700" cy="18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232961</xdr:rowOff>
    </xdr:from>
    <xdr:to>
      <xdr:col>4</xdr:col>
      <xdr:colOff>469900</xdr:colOff>
      <xdr:row>34</xdr:row>
      <xdr:rowOff>289430</xdr:rowOff>
    </xdr:to>
    <xdr:cxnSp macro="">
      <xdr:nvCxnSpPr>
        <xdr:cNvPr id="113" name="直線コネクタ 112"/>
        <xdr:cNvCxnSpPr/>
      </xdr:nvCxnSpPr>
      <xdr:spPr bwMode="auto">
        <a:xfrm>
          <a:off x="4305300" y="6500411"/>
          <a:ext cx="698500" cy="5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232961</xdr:rowOff>
    </xdr:from>
    <xdr:to>
      <xdr:col>3</xdr:col>
      <xdr:colOff>904875</xdr:colOff>
      <xdr:row>34</xdr:row>
      <xdr:rowOff>256296</xdr:rowOff>
    </xdr:to>
    <xdr:cxnSp macro="">
      <xdr:nvCxnSpPr>
        <xdr:cNvPr id="116" name="直線コネクタ 115"/>
        <xdr:cNvCxnSpPr/>
      </xdr:nvCxnSpPr>
      <xdr:spPr bwMode="auto">
        <a:xfrm flipV="1">
          <a:off x="3606800" y="6500411"/>
          <a:ext cx="698500" cy="2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256296</xdr:rowOff>
    </xdr:from>
    <xdr:to>
      <xdr:col>3</xdr:col>
      <xdr:colOff>206375</xdr:colOff>
      <xdr:row>34</xdr:row>
      <xdr:rowOff>270752</xdr:rowOff>
    </xdr:to>
    <xdr:cxnSp macro="">
      <xdr:nvCxnSpPr>
        <xdr:cNvPr id="119" name="直線コネクタ 118"/>
        <xdr:cNvCxnSpPr/>
      </xdr:nvCxnSpPr>
      <xdr:spPr bwMode="auto">
        <a:xfrm flipV="1">
          <a:off x="2908300" y="6523746"/>
          <a:ext cx="698500" cy="14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77101</xdr:rowOff>
    </xdr:from>
    <xdr:to>
      <xdr:col>5</xdr:col>
      <xdr:colOff>34925</xdr:colOff>
      <xdr:row>35</xdr:row>
      <xdr:rowOff>178701</xdr:rowOff>
    </xdr:to>
    <xdr:sp macro="" textlink="">
      <xdr:nvSpPr>
        <xdr:cNvPr id="129" name="円/楕円 128"/>
        <xdr:cNvSpPr/>
      </xdr:nvSpPr>
      <xdr:spPr bwMode="auto">
        <a:xfrm>
          <a:off x="5600700" y="668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265078</xdr:rowOff>
    </xdr:from>
    <xdr:ext cx="762000" cy="259045"/>
    <xdr:sp macro="" textlink="">
      <xdr:nvSpPr>
        <xdr:cNvPr id="130" name="人口1人当たり決算額の推移該当値テキスト445"/>
        <xdr:cNvSpPr txBox="1"/>
      </xdr:nvSpPr>
      <xdr:spPr>
        <a:xfrm>
          <a:off x="5740400" y="65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238630</xdr:rowOff>
    </xdr:from>
    <xdr:to>
      <xdr:col>4</xdr:col>
      <xdr:colOff>520700</xdr:colOff>
      <xdr:row>34</xdr:row>
      <xdr:rowOff>340230</xdr:rowOff>
    </xdr:to>
    <xdr:sp macro="" textlink="">
      <xdr:nvSpPr>
        <xdr:cNvPr id="131" name="円/楕円 130"/>
        <xdr:cNvSpPr/>
      </xdr:nvSpPr>
      <xdr:spPr bwMode="auto">
        <a:xfrm>
          <a:off x="4953000" y="65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7507</xdr:rowOff>
    </xdr:from>
    <xdr:ext cx="736600" cy="259045"/>
    <xdr:sp macro="" textlink="">
      <xdr:nvSpPr>
        <xdr:cNvPr id="132" name="テキスト ボックス 131"/>
        <xdr:cNvSpPr txBox="1"/>
      </xdr:nvSpPr>
      <xdr:spPr>
        <a:xfrm>
          <a:off x="4622800" y="627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182161</xdr:rowOff>
    </xdr:from>
    <xdr:to>
      <xdr:col>3</xdr:col>
      <xdr:colOff>955675</xdr:colOff>
      <xdr:row>34</xdr:row>
      <xdr:rowOff>283761</xdr:rowOff>
    </xdr:to>
    <xdr:sp macro="" textlink="">
      <xdr:nvSpPr>
        <xdr:cNvPr id="133" name="円/楕円 132"/>
        <xdr:cNvSpPr/>
      </xdr:nvSpPr>
      <xdr:spPr bwMode="auto">
        <a:xfrm>
          <a:off x="4254500" y="64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293938</xdr:rowOff>
    </xdr:from>
    <xdr:ext cx="762000" cy="259045"/>
    <xdr:sp macro="" textlink="">
      <xdr:nvSpPr>
        <xdr:cNvPr id="134" name="テキスト ボックス 133"/>
        <xdr:cNvSpPr txBox="1"/>
      </xdr:nvSpPr>
      <xdr:spPr>
        <a:xfrm>
          <a:off x="3924300" y="62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205496</xdr:rowOff>
    </xdr:from>
    <xdr:to>
      <xdr:col>3</xdr:col>
      <xdr:colOff>257175</xdr:colOff>
      <xdr:row>34</xdr:row>
      <xdr:rowOff>307096</xdr:rowOff>
    </xdr:to>
    <xdr:sp macro="" textlink="">
      <xdr:nvSpPr>
        <xdr:cNvPr id="135" name="円/楕円 134"/>
        <xdr:cNvSpPr/>
      </xdr:nvSpPr>
      <xdr:spPr bwMode="auto">
        <a:xfrm>
          <a:off x="3556000" y="647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317273</xdr:rowOff>
    </xdr:from>
    <xdr:ext cx="762000" cy="259045"/>
    <xdr:sp macro="" textlink="">
      <xdr:nvSpPr>
        <xdr:cNvPr id="136" name="テキスト ボックス 135"/>
        <xdr:cNvSpPr txBox="1"/>
      </xdr:nvSpPr>
      <xdr:spPr>
        <a:xfrm>
          <a:off x="3225800" y="624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219953</xdr:rowOff>
    </xdr:from>
    <xdr:to>
      <xdr:col>2</xdr:col>
      <xdr:colOff>692150</xdr:colOff>
      <xdr:row>34</xdr:row>
      <xdr:rowOff>321552</xdr:rowOff>
    </xdr:to>
    <xdr:sp macro="" textlink="">
      <xdr:nvSpPr>
        <xdr:cNvPr id="137" name="円/楕円 136"/>
        <xdr:cNvSpPr/>
      </xdr:nvSpPr>
      <xdr:spPr bwMode="auto">
        <a:xfrm>
          <a:off x="2857500" y="64874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331730</xdr:rowOff>
    </xdr:from>
    <xdr:ext cx="762000" cy="259045"/>
    <xdr:sp macro="" textlink="">
      <xdr:nvSpPr>
        <xdr:cNvPr id="138" name="テキスト ボックス 137"/>
        <xdr:cNvSpPr txBox="1"/>
      </xdr:nvSpPr>
      <xdr:spPr>
        <a:xfrm>
          <a:off x="2527300" y="625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年度について、実質収支（</a:t>
          </a:r>
          <a:r>
            <a:rPr lang="en-US" altLang="ja-JP" sz="1100" baseline="0">
              <a:solidFill>
                <a:schemeClr val="dk1"/>
              </a:solidFill>
              <a:effectLst/>
              <a:latin typeface="+mn-lt"/>
              <a:ea typeface="+mn-ea"/>
              <a:cs typeface="+mn-cs"/>
            </a:rPr>
            <a:t>35</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573</a:t>
          </a:r>
          <a:r>
            <a:rPr lang="ja-JP" altLang="ja-JP" sz="1100" baseline="0">
              <a:solidFill>
                <a:schemeClr val="dk1"/>
              </a:solidFill>
              <a:effectLst/>
              <a:latin typeface="+mn-lt"/>
              <a:ea typeface="+mn-ea"/>
              <a:cs typeface="+mn-cs"/>
            </a:rPr>
            <a:t>千円・対前年比</a:t>
          </a:r>
          <a:r>
            <a:rPr lang="en-US" altLang="ja-JP" sz="1100" baseline="0">
              <a:solidFill>
                <a:schemeClr val="dk1"/>
              </a:solidFill>
              <a:effectLst/>
              <a:latin typeface="+mn-lt"/>
              <a:ea typeface="+mn-ea"/>
              <a:cs typeface="+mn-cs"/>
            </a:rPr>
            <a:t>338.3</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及び</a:t>
          </a:r>
          <a:r>
            <a:rPr lang="ja-JP" altLang="ja-JP" sz="1100" baseline="0">
              <a:solidFill>
                <a:schemeClr val="dk1"/>
              </a:solidFill>
              <a:effectLst/>
              <a:latin typeface="+mn-lt"/>
              <a:ea typeface="+mn-ea"/>
              <a:cs typeface="+mn-cs"/>
            </a:rPr>
            <a:t>単年度収支</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25</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057</a:t>
          </a:r>
          <a:r>
            <a:rPr lang="ja-JP" altLang="ja-JP" sz="1100" baseline="0">
              <a:solidFill>
                <a:schemeClr val="dk1"/>
              </a:solidFill>
              <a:effectLst/>
              <a:latin typeface="+mn-lt"/>
              <a:ea typeface="+mn-ea"/>
              <a:cs typeface="+mn-cs"/>
            </a:rPr>
            <a:t>千円）は</a:t>
          </a:r>
          <a:r>
            <a:rPr lang="ja-JP" altLang="en-US" sz="1100" baseline="0">
              <a:solidFill>
                <a:schemeClr val="dk1"/>
              </a:solidFill>
              <a:effectLst/>
              <a:latin typeface="+mn-lt"/>
              <a:ea typeface="+mn-ea"/>
              <a:cs typeface="+mn-cs"/>
            </a:rPr>
            <a:t>黒字</a:t>
          </a:r>
          <a:r>
            <a:rPr lang="ja-JP" altLang="ja-JP" sz="1100" baseline="0">
              <a:solidFill>
                <a:schemeClr val="dk1"/>
              </a:solidFill>
              <a:effectLst/>
              <a:latin typeface="+mn-lt"/>
              <a:ea typeface="+mn-ea"/>
              <a:cs typeface="+mn-cs"/>
            </a:rPr>
            <a:t>となっている。主な要因として、</a:t>
          </a:r>
          <a:r>
            <a:rPr lang="ja-JP" altLang="en-US" sz="1100" baseline="0">
              <a:solidFill>
                <a:schemeClr val="dk1"/>
              </a:solidFill>
              <a:effectLst/>
              <a:latin typeface="+mn-lt"/>
              <a:ea typeface="+mn-ea"/>
              <a:cs typeface="+mn-cs"/>
            </a:rPr>
            <a:t>経常経費の抑制等により発生した剰余金を、</a:t>
          </a:r>
          <a:r>
            <a:rPr lang="ja-JP" altLang="ja-JP" sz="1100" baseline="0">
              <a:solidFill>
                <a:schemeClr val="dk1"/>
              </a:solidFill>
              <a:effectLst/>
              <a:latin typeface="+mn-lt"/>
              <a:ea typeface="+mn-ea"/>
              <a:cs typeface="+mn-cs"/>
            </a:rPr>
            <a:t>財政調整基金等</a:t>
          </a:r>
          <a:r>
            <a:rPr lang="ja-JP" altLang="en-US" sz="1100" baseline="0">
              <a:solidFill>
                <a:schemeClr val="dk1"/>
              </a:solidFill>
              <a:effectLst/>
              <a:latin typeface="+mn-lt"/>
              <a:ea typeface="+mn-ea"/>
              <a:cs typeface="+mn-cs"/>
            </a:rPr>
            <a:t>へ積立たことが挙げられる。</a:t>
          </a:r>
          <a:endParaRPr lang="en-US" altLang="ja-JP" sz="110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今後も、事務事業の計画的な執行に配慮するとともに、剰余金の財源調整を図り健全な財政運営に努める。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endParaRPr lang="en-US" altLang="ja-JP" sz="1100" baseline="0">
            <a:solidFill>
              <a:schemeClr val="dk1"/>
            </a:solidFill>
            <a:effectLst/>
            <a:latin typeface="+mn-lt"/>
            <a:ea typeface="+mn-ea"/>
            <a:cs typeface="+mn-cs"/>
          </a:endParaRPr>
        </a:p>
        <a:p>
          <a:pPr rtl="0" eaLnBrk="1" fontAlgn="base" latinLnBrk="0" hangingPunct="1"/>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一般会計　その他 </a:t>
          </a: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特別会計）</a:t>
          </a:r>
          <a:endParaRPr lang="en-US" altLang="ja-JP" sz="1100" baseline="0">
            <a:solidFill>
              <a:schemeClr val="dk1"/>
            </a:solidFill>
            <a:effectLst/>
            <a:latin typeface="+mn-lt"/>
            <a:ea typeface="+mn-ea"/>
            <a:cs typeface="+mn-cs"/>
          </a:endParaRPr>
        </a:p>
        <a:p>
          <a:pPr rtl="0" eaLnBrk="1" fontAlgn="base" latinLnBrk="0" hangingPunct="1"/>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すべての会計において、黒字となっており赤字は発生していない。</a:t>
          </a:r>
          <a:endParaRPr lang="en-US" altLang="ja-JP" sz="1100" baseline="0">
            <a:solidFill>
              <a:schemeClr val="dk1"/>
            </a:solidFill>
            <a:effectLst/>
            <a:latin typeface="+mn-lt"/>
            <a:ea typeface="+mn-ea"/>
            <a:cs typeface="+mn-cs"/>
          </a:endParaRPr>
        </a:p>
        <a:p>
          <a:pPr rtl="0" eaLnBrk="1" fontAlgn="auto" latinLnBrk="0" hangingPunct="1"/>
          <a:r>
            <a:rPr lang="ja-JP" altLang="en-US" sz="1100" baseline="0">
              <a:solidFill>
                <a:schemeClr val="dk1"/>
              </a:solidFill>
              <a:effectLst/>
              <a:latin typeface="+mn-lt"/>
              <a:ea typeface="+mn-ea"/>
              <a:cs typeface="+mn-cs"/>
            </a:rPr>
            <a:t>　今後は、高度経済成長期に整備してきた</a:t>
          </a:r>
          <a:r>
            <a:rPr lang="ja-JP" altLang="ja-JP" sz="1100" baseline="0">
              <a:solidFill>
                <a:schemeClr val="dk1"/>
              </a:solidFill>
              <a:effectLst/>
              <a:latin typeface="+mn-lt"/>
              <a:ea typeface="+mn-ea"/>
              <a:cs typeface="+mn-cs"/>
            </a:rPr>
            <a:t>社会資本</a:t>
          </a:r>
          <a:r>
            <a:rPr lang="ja-JP" altLang="en-US" sz="1100" baseline="0">
              <a:solidFill>
                <a:schemeClr val="dk1"/>
              </a:solidFill>
              <a:effectLst/>
              <a:latin typeface="+mn-lt"/>
              <a:ea typeface="+mn-ea"/>
              <a:cs typeface="+mn-cs"/>
            </a:rPr>
            <a:t>の更新時期を迎えることから、公共施設等総合管理計画に沿った更新・統廃合、長寿命化など行い、</a:t>
          </a:r>
          <a:r>
            <a:rPr lang="ja-JP" altLang="ja-JP" sz="1100" baseline="0">
              <a:solidFill>
                <a:schemeClr val="dk1"/>
              </a:solidFill>
              <a:effectLst/>
              <a:latin typeface="+mn-lt"/>
              <a:ea typeface="+mn-ea"/>
              <a:cs typeface="+mn-cs"/>
            </a:rPr>
            <a:t>引き続き経営健全化に向けて歳出抑制等を図る。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　実質公債費比率の分子において、平成</a:t>
          </a:r>
          <a:r>
            <a:rPr lang="en-US" altLang="ja-JP" sz="1100" baseline="0">
              <a:solidFill>
                <a:sysClr val="windowText" lastClr="000000"/>
              </a:solidFill>
              <a:effectLst/>
              <a:latin typeface="+mn-lt"/>
              <a:ea typeface="+mn-ea"/>
              <a:cs typeface="+mn-cs"/>
            </a:rPr>
            <a:t>22</a:t>
          </a:r>
          <a:r>
            <a:rPr lang="ja-JP" altLang="ja-JP" sz="1100" baseline="0">
              <a:solidFill>
                <a:sysClr val="windowText" lastClr="000000"/>
              </a:solidFill>
              <a:effectLst/>
              <a:latin typeface="+mn-lt"/>
              <a:ea typeface="+mn-ea"/>
              <a:cs typeface="+mn-cs"/>
            </a:rPr>
            <a:t>年度の</a:t>
          </a:r>
          <a:r>
            <a:rPr lang="en-US" altLang="ja-JP" sz="1100" baseline="0">
              <a:solidFill>
                <a:sysClr val="windowText" lastClr="000000"/>
              </a:solidFill>
              <a:effectLst/>
              <a:latin typeface="+mn-lt"/>
              <a:ea typeface="+mn-ea"/>
              <a:cs typeface="+mn-cs"/>
            </a:rPr>
            <a:t>75</a:t>
          </a:r>
          <a:r>
            <a:rPr lang="ja-JP" altLang="ja-JP" sz="1100" baseline="0">
              <a:solidFill>
                <a:sysClr val="windowText" lastClr="000000"/>
              </a:solidFill>
              <a:effectLst/>
              <a:latin typeface="+mn-lt"/>
              <a:ea typeface="+mn-ea"/>
              <a:cs typeface="+mn-cs"/>
            </a:rPr>
            <a:t>百万円をピークにその後減少し、平成</a:t>
          </a:r>
          <a:r>
            <a:rPr lang="en-US" altLang="ja-JP" sz="1100" baseline="0">
              <a:solidFill>
                <a:sysClr val="windowText" lastClr="000000"/>
              </a:solidFill>
              <a:effectLst/>
              <a:latin typeface="+mn-lt"/>
              <a:ea typeface="+mn-ea"/>
              <a:cs typeface="+mn-cs"/>
            </a:rPr>
            <a:t>26</a:t>
          </a:r>
          <a:r>
            <a:rPr lang="ja-JP" altLang="ja-JP" sz="1100" baseline="0">
              <a:solidFill>
                <a:sysClr val="windowText" lastClr="000000"/>
              </a:solidFill>
              <a:effectLst/>
              <a:latin typeface="+mn-lt"/>
              <a:ea typeface="+mn-ea"/>
              <a:cs typeface="+mn-cs"/>
            </a:rPr>
            <a:t>年度については</a:t>
          </a:r>
          <a:r>
            <a:rPr lang="en-US" altLang="ja-JP" sz="1100" baseline="0">
              <a:solidFill>
                <a:sysClr val="windowText" lastClr="000000"/>
              </a:solidFill>
              <a:effectLst/>
              <a:latin typeface="+mn-lt"/>
              <a:ea typeface="+mn-ea"/>
              <a:cs typeface="+mn-cs"/>
            </a:rPr>
            <a:t>42</a:t>
          </a:r>
          <a:r>
            <a:rPr lang="ja-JP" altLang="ja-JP" sz="1100" baseline="0">
              <a:solidFill>
                <a:sysClr val="windowText" lastClr="000000"/>
              </a:solidFill>
              <a:effectLst/>
              <a:latin typeface="+mn-lt"/>
              <a:ea typeface="+mn-ea"/>
              <a:cs typeface="+mn-cs"/>
            </a:rPr>
            <a:t>百万円となっている。これは</a:t>
          </a:r>
          <a:r>
            <a:rPr lang="ja-JP" altLang="en-US" sz="1100" baseline="0">
              <a:solidFill>
                <a:sysClr val="windowText" lastClr="000000"/>
              </a:solidFill>
              <a:effectLst/>
              <a:latin typeface="+mn-lt"/>
              <a:ea typeface="+mn-ea"/>
              <a:cs typeface="+mn-cs"/>
            </a:rPr>
            <a:t>、平成</a:t>
          </a:r>
          <a:r>
            <a:rPr lang="en-US" altLang="ja-JP" sz="1100" baseline="0">
              <a:solidFill>
                <a:sysClr val="windowText" lastClr="000000"/>
              </a:solidFill>
              <a:effectLst/>
              <a:latin typeface="+mn-lt"/>
              <a:ea typeface="+mn-ea"/>
              <a:cs typeface="+mn-cs"/>
            </a:rPr>
            <a:t>16</a:t>
          </a:r>
          <a:r>
            <a:rPr lang="ja-JP" altLang="en-US" sz="1100" baseline="0">
              <a:solidFill>
                <a:sysClr val="windowText" lastClr="000000"/>
              </a:solidFill>
              <a:effectLst/>
              <a:latin typeface="+mn-lt"/>
              <a:ea typeface="+mn-ea"/>
              <a:cs typeface="+mn-cs"/>
            </a:rPr>
            <a:t>年度から起債抑制策により、起債依存型の事業実施を見直すことで起債残高ピーク時（平成</a:t>
          </a:r>
          <a:r>
            <a:rPr lang="en-US" altLang="ja-JP" sz="1100" baseline="0">
              <a:solidFill>
                <a:sysClr val="windowText" lastClr="000000"/>
              </a:solidFill>
              <a:effectLst/>
              <a:latin typeface="+mn-lt"/>
              <a:ea typeface="+mn-ea"/>
              <a:cs typeface="+mn-cs"/>
            </a:rPr>
            <a:t>16</a:t>
          </a:r>
          <a:r>
            <a:rPr lang="ja-JP" altLang="en-US" sz="1100" baseline="0">
              <a:solidFill>
                <a:sysClr val="windowText" lastClr="000000"/>
              </a:solidFill>
              <a:effectLst/>
              <a:latin typeface="+mn-lt"/>
              <a:ea typeface="+mn-ea"/>
              <a:cs typeface="+mn-cs"/>
            </a:rPr>
            <a:t>年度末　起債残高 </a:t>
          </a:r>
          <a:r>
            <a:rPr lang="en-US" altLang="ja-JP" sz="1100" baseline="0">
              <a:solidFill>
                <a:sysClr val="windowText" lastClr="000000"/>
              </a:solidFill>
              <a:effectLst/>
              <a:latin typeface="+mn-lt"/>
              <a:ea typeface="+mn-ea"/>
              <a:cs typeface="+mn-cs"/>
            </a:rPr>
            <a:t>2</a:t>
          </a:r>
          <a:r>
            <a:rPr lang="ja-JP" altLang="en-US" sz="1100" baseline="0">
              <a:solidFill>
                <a:sysClr val="windowText" lastClr="000000"/>
              </a:solidFill>
              <a:effectLst/>
              <a:latin typeface="+mn-lt"/>
              <a:ea typeface="+mn-ea"/>
              <a:cs typeface="+mn-cs"/>
            </a:rPr>
            <a:t>，</a:t>
          </a:r>
          <a:r>
            <a:rPr lang="en-US" altLang="ja-JP" sz="1100" baseline="0">
              <a:solidFill>
                <a:sysClr val="windowText" lastClr="000000"/>
              </a:solidFill>
              <a:effectLst/>
              <a:latin typeface="+mn-lt"/>
              <a:ea typeface="+mn-ea"/>
              <a:cs typeface="+mn-cs"/>
            </a:rPr>
            <a:t>077</a:t>
          </a:r>
          <a:r>
            <a:rPr lang="ja-JP" altLang="en-US" sz="1100" baseline="0">
              <a:solidFill>
                <a:sysClr val="windowText" lastClr="000000"/>
              </a:solidFill>
              <a:effectLst/>
              <a:latin typeface="+mn-lt"/>
              <a:ea typeface="+mn-ea"/>
              <a:cs typeface="+mn-cs"/>
            </a:rPr>
            <a:t>百万円）から</a:t>
          </a:r>
          <a:r>
            <a:rPr lang="en-US" altLang="ja-JP" sz="1100" baseline="0">
              <a:solidFill>
                <a:sysClr val="windowText" lastClr="000000"/>
              </a:solidFill>
              <a:effectLst/>
              <a:latin typeface="+mn-lt"/>
              <a:ea typeface="+mn-ea"/>
              <a:cs typeface="+mn-cs"/>
            </a:rPr>
            <a:t>36.3</a:t>
          </a:r>
          <a:r>
            <a:rPr lang="ja-JP" altLang="en-US" sz="1100" baseline="0">
              <a:solidFill>
                <a:sysClr val="windowText" lastClr="000000"/>
              </a:solidFill>
              <a:effectLst/>
              <a:latin typeface="+mn-lt"/>
              <a:ea typeface="+mn-ea"/>
              <a:cs typeface="+mn-cs"/>
            </a:rPr>
            <a:t>％減少し、また、</a:t>
          </a:r>
          <a:r>
            <a:rPr lang="ja-JP" altLang="ja-JP" sz="1100" baseline="0">
              <a:solidFill>
                <a:sysClr val="windowText" lastClr="000000"/>
              </a:solidFill>
              <a:effectLst/>
              <a:latin typeface="+mn-lt"/>
              <a:ea typeface="+mn-ea"/>
              <a:cs typeface="+mn-cs"/>
            </a:rPr>
            <a:t>平成</a:t>
          </a:r>
          <a:r>
            <a:rPr lang="en-US" altLang="ja-JP" sz="1100" baseline="0">
              <a:solidFill>
                <a:sysClr val="windowText" lastClr="000000"/>
              </a:solidFill>
              <a:effectLst/>
              <a:latin typeface="+mn-lt"/>
              <a:ea typeface="+mn-ea"/>
              <a:cs typeface="+mn-cs"/>
            </a:rPr>
            <a:t>20</a:t>
          </a:r>
          <a:r>
            <a:rPr lang="ja-JP" altLang="ja-JP" sz="1100" baseline="0">
              <a:solidFill>
                <a:sysClr val="windowText" lastClr="000000"/>
              </a:solidFill>
              <a:effectLst/>
              <a:latin typeface="+mn-lt"/>
              <a:ea typeface="+mn-ea"/>
              <a:cs typeface="+mn-cs"/>
            </a:rPr>
            <a:t>年度から平成</a:t>
          </a:r>
          <a:r>
            <a:rPr lang="en-US" altLang="ja-JP" sz="1100" baseline="0">
              <a:solidFill>
                <a:sysClr val="windowText" lastClr="000000"/>
              </a:solidFill>
              <a:effectLst/>
              <a:latin typeface="+mn-lt"/>
              <a:ea typeface="+mn-ea"/>
              <a:cs typeface="+mn-cs"/>
            </a:rPr>
            <a:t>21</a:t>
          </a:r>
          <a:r>
            <a:rPr lang="ja-JP" altLang="ja-JP" sz="1100" baseline="0">
              <a:solidFill>
                <a:sysClr val="windowText" lastClr="000000"/>
              </a:solidFill>
              <a:effectLst/>
              <a:latin typeface="+mn-lt"/>
              <a:ea typeface="+mn-ea"/>
              <a:cs typeface="+mn-cs"/>
            </a:rPr>
            <a:t>年度に公的資金補償金免除繰上償還（</a:t>
          </a:r>
          <a:r>
            <a:rPr lang="en-US" altLang="ja-JP" sz="1100" baseline="0">
              <a:solidFill>
                <a:sysClr val="windowText" lastClr="000000"/>
              </a:solidFill>
              <a:effectLst/>
              <a:latin typeface="+mn-lt"/>
              <a:ea typeface="+mn-ea"/>
              <a:cs typeface="+mn-cs"/>
            </a:rPr>
            <a:t>34</a:t>
          </a:r>
          <a:r>
            <a:rPr lang="ja-JP" altLang="ja-JP" sz="1100" baseline="0">
              <a:solidFill>
                <a:sysClr val="windowText" lastClr="000000"/>
              </a:solidFill>
              <a:effectLst/>
              <a:latin typeface="+mn-lt"/>
              <a:ea typeface="+mn-ea"/>
              <a:cs typeface="+mn-cs"/>
            </a:rPr>
            <a:t>百万円）を実施したことにより元利償還金が減少したことが主な要因である。実質公債費比率についても、平成</a:t>
          </a:r>
          <a:r>
            <a:rPr lang="en-US" altLang="ja-JP" sz="1100" baseline="0">
              <a:solidFill>
                <a:sysClr val="windowText" lastClr="000000"/>
              </a:solidFill>
              <a:effectLst/>
              <a:latin typeface="+mn-lt"/>
              <a:ea typeface="+mn-ea"/>
              <a:cs typeface="+mn-cs"/>
            </a:rPr>
            <a:t>21</a:t>
          </a:r>
          <a:r>
            <a:rPr lang="ja-JP" altLang="ja-JP" sz="1100" baseline="0">
              <a:solidFill>
                <a:sysClr val="windowText" lastClr="000000"/>
              </a:solidFill>
              <a:effectLst/>
              <a:latin typeface="+mn-lt"/>
              <a:ea typeface="+mn-ea"/>
              <a:cs typeface="+mn-cs"/>
            </a:rPr>
            <a:t>年度から減少傾向にあり平成</a:t>
          </a:r>
          <a:r>
            <a:rPr lang="en-US" altLang="ja-JP" sz="1100" baseline="0">
              <a:solidFill>
                <a:sysClr val="windowText" lastClr="000000"/>
              </a:solidFill>
              <a:effectLst/>
              <a:latin typeface="+mn-lt"/>
              <a:ea typeface="+mn-ea"/>
              <a:cs typeface="+mn-cs"/>
            </a:rPr>
            <a:t>26</a:t>
          </a:r>
          <a:r>
            <a:rPr lang="ja-JP" altLang="ja-JP" sz="1100" baseline="0">
              <a:solidFill>
                <a:sysClr val="windowText" lastClr="000000"/>
              </a:solidFill>
              <a:effectLst/>
              <a:latin typeface="+mn-lt"/>
              <a:ea typeface="+mn-ea"/>
              <a:cs typeface="+mn-cs"/>
            </a:rPr>
            <a:t>年度は</a:t>
          </a:r>
          <a:r>
            <a:rPr lang="en-US" altLang="ja-JP" sz="1100" baseline="0">
              <a:solidFill>
                <a:sysClr val="windowText" lastClr="000000"/>
              </a:solidFill>
              <a:effectLst/>
              <a:latin typeface="+mn-lt"/>
              <a:ea typeface="+mn-ea"/>
              <a:cs typeface="+mn-cs"/>
            </a:rPr>
            <a:t>11.9</a:t>
          </a:r>
          <a:r>
            <a:rPr lang="ja-JP" altLang="ja-JP" sz="1100" baseline="0">
              <a:solidFill>
                <a:sysClr val="windowText" lastClr="000000"/>
              </a:solidFill>
              <a:effectLst/>
              <a:latin typeface="+mn-lt"/>
              <a:ea typeface="+mn-ea"/>
              <a:cs typeface="+mn-cs"/>
            </a:rPr>
            <a:t>％となっている。</a:t>
          </a:r>
          <a:endParaRPr lang="en-US" altLang="ja-JP" sz="110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　将来負担比率の分子において、平成</a:t>
          </a:r>
          <a:r>
            <a:rPr lang="en-US" altLang="ja-JP" sz="1100" baseline="0">
              <a:solidFill>
                <a:sysClr val="windowText" lastClr="000000"/>
              </a:solidFill>
              <a:effectLst/>
              <a:latin typeface="+mn-lt"/>
              <a:ea typeface="+mn-ea"/>
              <a:cs typeface="+mn-cs"/>
            </a:rPr>
            <a:t>19</a:t>
          </a:r>
          <a:r>
            <a:rPr lang="ja-JP" altLang="ja-JP" sz="1100" baseline="0">
              <a:solidFill>
                <a:sysClr val="windowText" lastClr="000000"/>
              </a:solidFill>
              <a:effectLst/>
              <a:latin typeface="+mn-lt"/>
              <a:ea typeface="+mn-ea"/>
              <a:cs typeface="+mn-cs"/>
            </a:rPr>
            <a:t>年度の</a:t>
          </a:r>
          <a:r>
            <a:rPr lang="en-US" altLang="ja-JP" sz="1100" baseline="0">
              <a:solidFill>
                <a:sysClr val="windowText" lastClr="000000"/>
              </a:solidFill>
              <a:effectLst/>
              <a:latin typeface="+mn-lt"/>
              <a:ea typeface="+mn-ea"/>
              <a:cs typeface="+mn-cs"/>
            </a:rPr>
            <a:t>237</a:t>
          </a:r>
          <a:r>
            <a:rPr lang="ja-JP" altLang="ja-JP" sz="1100" baseline="0">
              <a:solidFill>
                <a:sysClr val="windowText" lastClr="000000"/>
              </a:solidFill>
              <a:effectLst/>
              <a:latin typeface="+mn-lt"/>
              <a:ea typeface="+mn-ea"/>
              <a:cs typeface="+mn-cs"/>
            </a:rPr>
            <a:t>百万円をピークにその後減少し、平成</a:t>
          </a:r>
          <a:r>
            <a:rPr lang="en-US" altLang="ja-JP" sz="1100" baseline="0">
              <a:solidFill>
                <a:sysClr val="windowText" lastClr="000000"/>
              </a:solidFill>
              <a:effectLst/>
              <a:latin typeface="+mn-lt"/>
              <a:ea typeface="+mn-ea"/>
              <a:cs typeface="+mn-cs"/>
            </a:rPr>
            <a:t>26</a:t>
          </a:r>
          <a:r>
            <a:rPr lang="ja-JP" altLang="ja-JP" sz="1100" baseline="0">
              <a:solidFill>
                <a:sysClr val="windowText" lastClr="000000"/>
              </a:solidFill>
              <a:effectLst/>
              <a:latin typeface="+mn-lt"/>
              <a:ea typeface="+mn-ea"/>
              <a:cs typeface="+mn-cs"/>
            </a:rPr>
            <a:t>年度には▲</a:t>
          </a:r>
          <a:r>
            <a:rPr lang="en-US" altLang="ja-JP" sz="1100" baseline="0">
              <a:solidFill>
                <a:sysClr val="windowText" lastClr="000000"/>
              </a:solidFill>
              <a:effectLst/>
              <a:latin typeface="+mn-lt"/>
              <a:ea typeface="+mn-ea"/>
              <a:cs typeface="+mn-cs"/>
            </a:rPr>
            <a:t>111</a:t>
          </a:r>
          <a:r>
            <a:rPr lang="ja-JP" altLang="ja-JP" sz="1100" baseline="0">
              <a:solidFill>
                <a:sysClr val="windowText" lastClr="000000"/>
              </a:solidFill>
              <a:effectLst/>
              <a:latin typeface="+mn-lt"/>
              <a:ea typeface="+mn-ea"/>
              <a:cs typeface="+mn-cs"/>
            </a:rPr>
            <a:t>百万円まで減少している。これは</a:t>
          </a:r>
          <a:r>
            <a:rPr lang="ja-JP" altLang="en-US" sz="1100" baseline="0">
              <a:solidFill>
                <a:sysClr val="windowText" lastClr="000000"/>
              </a:solidFill>
              <a:effectLst/>
              <a:latin typeface="+mn-lt"/>
              <a:ea typeface="+mn-ea"/>
              <a:cs typeface="+mn-cs"/>
            </a:rPr>
            <a:t>、</a:t>
          </a:r>
          <a:r>
            <a:rPr lang="ja-JP" altLang="ja-JP" sz="1100" baseline="0">
              <a:solidFill>
                <a:sysClr val="windowText" lastClr="000000"/>
              </a:solidFill>
              <a:effectLst/>
              <a:latin typeface="+mn-lt"/>
              <a:ea typeface="+mn-ea"/>
              <a:cs typeface="+mn-cs"/>
            </a:rPr>
            <a:t>平成</a:t>
          </a:r>
          <a:r>
            <a:rPr lang="en-US" altLang="ja-JP" sz="1100" baseline="0">
              <a:solidFill>
                <a:sysClr val="windowText" lastClr="000000"/>
              </a:solidFill>
              <a:effectLst/>
              <a:latin typeface="+mn-lt"/>
              <a:ea typeface="+mn-ea"/>
              <a:cs typeface="+mn-cs"/>
            </a:rPr>
            <a:t>16</a:t>
          </a:r>
          <a:r>
            <a:rPr lang="ja-JP" altLang="ja-JP" sz="1100" baseline="0">
              <a:solidFill>
                <a:sysClr val="windowText" lastClr="000000"/>
              </a:solidFill>
              <a:effectLst/>
              <a:latin typeface="+mn-lt"/>
              <a:ea typeface="+mn-ea"/>
              <a:cs typeface="+mn-cs"/>
            </a:rPr>
            <a:t>年度から</a:t>
          </a:r>
          <a:r>
            <a:rPr lang="ja-JP" altLang="en-US" sz="1100" baseline="0">
              <a:solidFill>
                <a:sysClr val="windowText" lastClr="000000"/>
              </a:solidFill>
              <a:effectLst/>
              <a:latin typeface="+mn-lt"/>
              <a:ea typeface="+mn-ea"/>
              <a:cs typeface="+mn-cs"/>
            </a:rPr>
            <a:t>実施している</a:t>
          </a:r>
          <a:r>
            <a:rPr lang="ja-JP" altLang="ja-JP" sz="1100" baseline="0">
              <a:solidFill>
                <a:sysClr val="windowText" lastClr="000000"/>
              </a:solidFill>
              <a:effectLst/>
              <a:latin typeface="+mn-lt"/>
              <a:ea typeface="+mn-ea"/>
              <a:cs typeface="+mn-cs"/>
            </a:rPr>
            <a:t>起債抑制策</a:t>
          </a:r>
          <a:r>
            <a:rPr lang="ja-JP" altLang="en-US" sz="1100" baseline="0">
              <a:solidFill>
                <a:sysClr val="windowText" lastClr="000000"/>
              </a:solidFill>
              <a:effectLst/>
              <a:latin typeface="+mn-lt"/>
              <a:ea typeface="+mn-ea"/>
              <a:cs typeface="+mn-cs"/>
            </a:rPr>
            <a:t>や</a:t>
          </a:r>
          <a:r>
            <a:rPr lang="ja-JP" altLang="ja-JP" sz="1100" baseline="0">
              <a:solidFill>
                <a:sysClr val="windowText" lastClr="000000"/>
              </a:solidFill>
              <a:effectLst/>
              <a:latin typeface="+mn-lt"/>
              <a:ea typeface="+mn-ea"/>
              <a:cs typeface="+mn-cs"/>
            </a:rPr>
            <a:t>、平成</a:t>
          </a:r>
          <a:r>
            <a:rPr lang="en-US" altLang="ja-JP" sz="1100" baseline="0">
              <a:solidFill>
                <a:sysClr val="windowText" lastClr="000000"/>
              </a:solidFill>
              <a:effectLst/>
              <a:latin typeface="+mn-lt"/>
              <a:ea typeface="+mn-ea"/>
              <a:cs typeface="+mn-cs"/>
            </a:rPr>
            <a:t>20</a:t>
          </a:r>
          <a:r>
            <a:rPr lang="ja-JP" altLang="ja-JP" sz="1100" baseline="0">
              <a:solidFill>
                <a:sysClr val="windowText" lastClr="000000"/>
              </a:solidFill>
              <a:effectLst/>
              <a:latin typeface="+mn-lt"/>
              <a:ea typeface="+mn-ea"/>
              <a:cs typeface="+mn-cs"/>
            </a:rPr>
            <a:t>年度から平成</a:t>
          </a:r>
          <a:r>
            <a:rPr lang="en-US" altLang="ja-JP" sz="1100" baseline="0">
              <a:solidFill>
                <a:sysClr val="windowText" lastClr="000000"/>
              </a:solidFill>
              <a:effectLst/>
              <a:latin typeface="+mn-lt"/>
              <a:ea typeface="+mn-ea"/>
              <a:cs typeface="+mn-cs"/>
            </a:rPr>
            <a:t>21</a:t>
          </a:r>
          <a:r>
            <a:rPr lang="ja-JP" altLang="ja-JP" sz="1100" baseline="0">
              <a:solidFill>
                <a:sysClr val="windowText" lastClr="000000"/>
              </a:solidFill>
              <a:effectLst/>
              <a:latin typeface="+mn-lt"/>
              <a:ea typeface="+mn-ea"/>
              <a:cs typeface="+mn-cs"/>
            </a:rPr>
            <a:t>年度に公的資金補償金免除繰上償還（</a:t>
          </a:r>
          <a:r>
            <a:rPr lang="en-US" altLang="ja-JP" sz="1100" baseline="0">
              <a:solidFill>
                <a:sysClr val="windowText" lastClr="000000"/>
              </a:solidFill>
              <a:effectLst/>
              <a:latin typeface="+mn-lt"/>
              <a:ea typeface="+mn-ea"/>
              <a:cs typeface="+mn-cs"/>
            </a:rPr>
            <a:t>34</a:t>
          </a:r>
          <a:r>
            <a:rPr lang="ja-JP" altLang="ja-JP" sz="1100" baseline="0">
              <a:solidFill>
                <a:sysClr val="windowText" lastClr="000000"/>
              </a:solidFill>
              <a:effectLst/>
              <a:latin typeface="+mn-lt"/>
              <a:ea typeface="+mn-ea"/>
              <a:cs typeface="+mn-cs"/>
            </a:rPr>
            <a:t>百万円）を実施したことにより地方債現在高が減少したことが主な要因である。また、平成</a:t>
          </a:r>
          <a:r>
            <a:rPr lang="en-US" altLang="ja-JP" sz="1100" baseline="0">
              <a:solidFill>
                <a:sysClr val="windowText" lastClr="000000"/>
              </a:solidFill>
              <a:effectLst/>
              <a:latin typeface="+mn-lt"/>
              <a:ea typeface="+mn-ea"/>
              <a:cs typeface="+mn-cs"/>
            </a:rPr>
            <a:t>21</a:t>
          </a:r>
          <a:r>
            <a:rPr lang="ja-JP" altLang="ja-JP" sz="1100" baseline="0">
              <a:solidFill>
                <a:sysClr val="windowText" lastClr="000000"/>
              </a:solidFill>
              <a:effectLst/>
              <a:latin typeface="+mn-lt"/>
              <a:ea typeface="+mn-ea"/>
              <a:cs typeface="+mn-cs"/>
            </a:rPr>
            <a:t>年度からは将来負担比率は算定されていない</a:t>
          </a:r>
          <a:r>
            <a:rPr lang="ja-JP" altLang="en-US" sz="1100" baseline="0">
              <a:solidFill>
                <a:sysClr val="windowText" lastClr="000000"/>
              </a:solidFill>
              <a:effectLst/>
              <a:latin typeface="+mn-lt"/>
              <a:ea typeface="+mn-ea"/>
              <a:cs typeface="+mn-cs"/>
            </a:rPr>
            <a:t>が、</a:t>
          </a:r>
          <a:r>
            <a:rPr lang="ja-JP" altLang="ja-JP" sz="1100" baseline="0">
              <a:solidFill>
                <a:sysClr val="windowText" lastClr="000000"/>
              </a:solidFill>
              <a:effectLst/>
              <a:latin typeface="+mn-lt"/>
              <a:ea typeface="+mn-ea"/>
              <a:cs typeface="+mn-cs"/>
            </a:rPr>
            <a:t>今後の基金残高によって変動することが考えられる。</a:t>
          </a:r>
          <a:endParaRPr lang="en-US" altLang="ja-JP" sz="110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今後も</a:t>
          </a:r>
          <a:r>
            <a:rPr lang="ja-JP" altLang="ja-JP" sz="1100" baseline="0">
              <a:solidFill>
                <a:sysClr val="windowText" lastClr="000000"/>
              </a:solidFill>
              <a:effectLst/>
              <a:latin typeface="+mn-lt"/>
              <a:ea typeface="+mn-ea"/>
              <a:cs typeface="+mn-cs"/>
            </a:rPr>
            <a:t>引き続き厳しい財政状況が見込まれることから、義務的経費の削減に努め、歳出を抑制することにより財政調整基金等の積立てを実施し、充当可能基金の増額を図ることで将来負担の適正化に努める。</a:t>
          </a:r>
          <a:endParaRPr lang="ja-JP" altLang="ja-JP" sz="1400">
            <a:solidFill>
              <a:sysClr val="windowText" lastClr="000000"/>
            </a:solidFill>
            <a:effectLst/>
          </a:endParaRPr>
        </a:p>
        <a:p>
          <a:endParaRPr kumimoji="1" lang="en-US" altLang="ja-JP" sz="1400">
            <a:solidFill>
              <a:sysClr val="windowText" lastClr="000000"/>
            </a:solidFill>
            <a:effectLst/>
            <a:latin typeface="ＭＳ ゴシック" pitchFamily="49" charset="-128"/>
            <a:ea typeface="ＭＳ ゴシック" pitchFamily="49" charset="-128"/>
          </a:endParaRPr>
        </a:p>
        <a:p>
          <a:pPr rtl="0" eaLnBrk="1" fontAlgn="auto" latinLnBrk="0" hangingPunct="1"/>
          <a:r>
            <a:rPr lang="en-US" altLang="ja-JP" sz="1100" baseline="0">
              <a:solidFill>
                <a:sysClr val="windowText" lastClr="000000"/>
              </a:solidFill>
              <a:effectLst/>
              <a:latin typeface="+mn-lt"/>
              <a:ea typeface="+mn-ea"/>
              <a:cs typeface="+mn-cs"/>
            </a:rPr>
            <a:t> </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1796364</v>
      </c>
      <c r="BO4" s="349"/>
      <c r="BP4" s="349"/>
      <c r="BQ4" s="349"/>
      <c r="BR4" s="349"/>
      <c r="BS4" s="349"/>
      <c r="BT4" s="349"/>
      <c r="BU4" s="350"/>
      <c r="BV4" s="348">
        <v>1854758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1.5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1759974</v>
      </c>
      <c r="BO5" s="386"/>
      <c r="BP5" s="386"/>
      <c r="BQ5" s="386"/>
      <c r="BR5" s="386"/>
      <c r="BS5" s="386"/>
      <c r="BT5" s="386"/>
      <c r="BU5" s="387"/>
      <c r="BV5" s="385">
        <v>1826604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99.1</v>
      </c>
      <c r="CU5" s="383"/>
      <c r="CV5" s="383"/>
      <c r="CW5" s="383"/>
      <c r="CX5" s="383"/>
      <c r="CY5" s="383"/>
      <c r="CZ5" s="383"/>
      <c r="DA5" s="384"/>
      <c r="DB5" s="382">
        <v>105.9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36390</v>
      </c>
      <c r="BO6" s="386"/>
      <c r="BP6" s="386"/>
      <c r="BQ6" s="386"/>
      <c r="BR6" s="386"/>
      <c r="BS6" s="386"/>
      <c r="BT6" s="386"/>
      <c r="BU6" s="387"/>
      <c r="BV6" s="385">
        <v>28154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v>
      </c>
      <c r="CU6" s="423"/>
      <c r="CV6" s="423"/>
      <c r="CW6" s="423"/>
      <c r="CX6" s="423"/>
      <c r="CY6" s="423"/>
      <c r="CZ6" s="423"/>
      <c r="DA6" s="424"/>
      <c r="DB6" s="422">
        <v>111.1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817</v>
      </c>
      <c r="BO7" s="386"/>
      <c r="BP7" s="386"/>
      <c r="BQ7" s="386"/>
      <c r="BR7" s="386"/>
      <c r="BS7" s="386"/>
      <c r="BT7" s="386"/>
      <c r="BU7" s="387"/>
      <c r="BV7" s="385">
        <v>17638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702576</v>
      </c>
      <c r="CU7" s="386"/>
      <c r="CV7" s="386"/>
      <c r="CW7" s="386"/>
      <c r="CX7" s="386"/>
      <c r="CY7" s="386"/>
      <c r="CZ7" s="386"/>
      <c r="DA7" s="387"/>
      <c r="DB7" s="385">
        <v>687091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35573</v>
      </c>
      <c r="BO8" s="386"/>
      <c r="BP8" s="386"/>
      <c r="BQ8" s="386"/>
      <c r="BR8" s="386"/>
      <c r="BS8" s="386"/>
      <c r="BT8" s="386"/>
      <c r="BU8" s="387"/>
      <c r="BV8" s="385">
        <v>10516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0.09</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760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25057</v>
      </c>
      <c r="BO9" s="386"/>
      <c r="BP9" s="386"/>
      <c r="BQ9" s="386"/>
      <c r="BR9" s="386"/>
      <c r="BS9" s="386"/>
      <c r="BT9" s="386"/>
      <c r="BU9" s="387"/>
      <c r="BV9" s="385">
        <v>-81844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15.5</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790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300</v>
      </c>
      <c r="BO10" s="386"/>
      <c r="BP10" s="386"/>
      <c r="BQ10" s="386"/>
      <c r="BR10" s="386"/>
      <c r="BS10" s="386"/>
      <c r="BT10" s="386"/>
      <c r="BU10" s="387"/>
      <c r="BV10" s="385">
        <v>39512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683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678</v>
      </c>
      <c r="S13" s="467"/>
      <c r="T13" s="467"/>
      <c r="U13" s="467"/>
      <c r="V13" s="468"/>
      <c r="W13" s="401" t="s">
        <v>122</v>
      </c>
      <c r="X13" s="402"/>
      <c r="Y13" s="402"/>
      <c r="Z13" s="402"/>
      <c r="AA13" s="402"/>
      <c r="AB13" s="392"/>
      <c r="AC13" s="436">
        <v>26</v>
      </c>
      <c r="AD13" s="437"/>
      <c r="AE13" s="437"/>
      <c r="AF13" s="437"/>
      <c r="AG13" s="476"/>
      <c r="AH13" s="436">
        <v>19</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25357</v>
      </c>
      <c r="BO13" s="386"/>
      <c r="BP13" s="386"/>
      <c r="BQ13" s="386"/>
      <c r="BR13" s="386"/>
      <c r="BS13" s="386"/>
      <c r="BT13" s="386"/>
      <c r="BU13" s="387"/>
      <c r="BV13" s="385">
        <v>-92332</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13.8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705</v>
      </c>
      <c r="S14" s="467"/>
      <c r="T14" s="467"/>
      <c r="U14" s="467"/>
      <c r="V14" s="468"/>
      <c r="W14" s="375"/>
      <c r="X14" s="376"/>
      <c r="Y14" s="376"/>
      <c r="Z14" s="376"/>
      <c r="AA14" s="376"/>
      <c r="AB14" s="365"/>
      <c r="AC14" s="469">
        <v>5.8</v>
      </c>
      <c r="AD14" s="470"/>
      <c r="AE14" s="470"/>
      <c r="AF14" s="470"/>
      <c r="AG14" s="471"/>
      <c r="AH14" s="469">
        <v>4.5999999999999996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700</v>
      </c>
      <c r="S15" s="467"/>
      <c r="T15" s="467"/>
      <c r="U15" s="467"/>
      <c r="V15" s="468"/>
      <c r="W15" s="401" t="s">
        <v>128</v>
      </c>
      <c r="X15" s="402"/>
      <c r="Y15" s="402"/>
      <c r="Z15" s="402"/>
      <c r="AA15" s="402"/>
      <c r="AB15" s="392"/>
      <c r="AC15" s="436">
        <v>40</v>
      </c>
      <c r="AD15" s="437"/>
      <c r="AE15" s="437"/>
      <c r="AF15" s="437"/>
      <c r="AG15" s="476"/>
      <c r="AH15" s="436">
        <v>29</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59539</v>
      </c>
      <c r="BO15" s="349"/>
      <c r="BP15" s="349"/>
      <c r="BQ15" s="349"/>
      <c r="BR15" s="349"/>
      <c r="BS15" s="349"/>
      <c r="BT15" s="349"/>
      <c r="BU15" s="350"/>
      <c r="BV15" s="348">
        <v>60170</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8.9</v>
      </c>
      <c r="AD16" s="470"/>
      <c r="AE16" s="470"/>
      <c r="AF16" s="470"/>
      <c r="AG16" s="471"/>
      <c r="AH16" s="469">
        <v>7</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654194</v>
      </c>
      <c r="BO16" s="386"/>
      <c r="BP16" s="386"/>
      <c r="BQ16" s="386"/>
      <c r="BR16" s="386"/>
      <c r="BS16" s="386"/>
      <c r="BT16" s="386"/>
      <c r="BU16" s="387"/>
      <c r="BV16" s="385">
        <v>638245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385</v>
      </c>
      <c r="AD17" s="437"/>
      <c r="AE17" s="437"/>
      <c r="AF17" s="437"/>
      <c r="AG17" s="476"/>
      <c r="AH17" s="436">
        <v>369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74707</v>
      </c>
      <c r="BO17" s="386"/>
      <c r="BP17" s="386"/>
      <c r="BQ17" s="386"/>
      <c r="BR17" s="386"/>
      <c r="BS17" s="386"/>
      <c r="BT17" s="386"/>
      <c r="BU17" s="387"/>
      <c r="BV17" s="385">
        <v>76548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19.23</v>
      </c>
      <c r="M18" s="498"/>
      <c r="N18" s="498"/>
      <c r="O18" s="498"/>
      <c r="P18" s="498"/>
      <c r="Q18" s="498"/>
      <c r="R18" s="499"/>
      <c r="S18" s="499"/>
      <c r="T18" s="499"/>
      <c r="U18" s="499"/>
      <c r="V18" s="500"/>
      <c r="W18" s="403"/>
      <c r="X18" s="404"/>
      <c r="Y18" s="404"/>
      <c r="Z18" s="404"/>
      <c r="AA18" s="404"/>
      <c r="AB18" s="395"/>
      <c r="AC18" s="501">
        <v>85.4</v>
      </c>
      <c r="AD18" s="502"/>
      <c r="AE18" s="502"/>
      <c r="AF18" s="502"/>
      <c r="AG18" s="503"/>
      <c r="AH18" s="501">
        <v>88.5</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705337</v>
      </c>
      <c r="BO18" s="386"/>
      <c r="BP18" s="386"/>
      <c r="BQ18" s="386"/>
      <c r="BR18" s="386"/>
      <c r="BS18" s="386"/>
      <c r="BT18" s="386"/>
      <c r="BU18" s="387"/>
      <c r="BV18" s="385">
        <v>733405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985066</v>
      </c>
      <c r="BO19" s="386"/>
      <c r="BP19" s="386"/>
      <c r="BQ19" s="386"/>
      <c r="BR19" s="386"/>
      <c r="BS19" s="386"/>
      <c r="BT19" s="386"/>
      <c r="BU19" s="387"/>
      <c r="BV19" s="385">
        <v>1120876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429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1322697</v>
      </c>
      <c r="BO23" s="386"/>
      <c r="BP23" s="386"/>
      <c r="BQ23" s="386"/>
      <c r="BR23" s="386"/>
      <c r="BS23" s="386"/>
      <c r="BT23" s="386"/>
      <c r="BU23" s="387"/>
      <c r="BV23" s="385">
        <v>1211044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5814</v>
      </c>
      <c r="R24" s="437"/>
      <c r="S24" s="437"/>
      <c r="T24" s="437"/>
      <c r="U24" s="437"/>
      <c r="V24" s="476"/>
      <c r="W24" s="531"/>
      <c r="X24" s="519"/>
      <c r="Y24" s="520"/>
      <c r="Z24" s="435" t="s">
        <v>151</v>
      </c>
      <c r="AA24" s="415"/>
      <c r="AB24" s="415"/>
      <c r="AC24" s="415"/>
      <c r="AD24" s="415"/>
      <c r="AE24" s="415"/>
      <c r="AF24" s="415"/>
      <c r="AG24" s="416"/>
      <c r="AH24" s="436">
        <v>33</v>
      </c>
      <c r="AI24" s="437"/>
      <c r="AJ24" s="437"/>
      <c r="AK24" s="437"/>
      <c r="AL24" s="476"/>
      <c r="AM24" s="436">
        <v>102564</v>
      </c>
      <c r="AN24" s="437"/>
      <c r="AO24" s="437"/>
      <c r="AP24" s="437"/>
      <c r="AQ24" s="437"/>
      <c r="AR24" s="476"/>
      <c r="AS24" s="436">
        <v>3108</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1200989</v>
      </c>
      <c r="BO24" s="386"/>
      <c r="BP24" s="386"/>
      <c r="BQ24" s="386"/>
      <c r="BR24" s="386"/>
      <c r="BS24" s="386"/>
      <c r="BT24" s="386"/>
      <c r="BU24" s="387"/>
      <c r="BV24" s="385">
        <v>1076732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4703</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1908</v>
      </c>
      <c r="BO25" s="349"/>
      <c r="BP25" s="349"/>
      <c r="BQ25" s="349"/>
      <c r="BR25" s="349"/>
      <c r="BS25" s="349"/>
      <c r="BT25" s="349"/>
      <c r="BU25" s="350"/>
      <c r="BV25" s="348">
        <v>218000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4412</v>
      </c>
      <c r="R26" s="437"/>
      <c r="S26" s="437"/>
      <c r="T26" s="437"/>
      <c r="U26" s="437"/>
      <c r="V26" s="476"/>
      <c r="W26" s="531"/>
      <c r="X26" s="519"/>
      <c r="Y26" s="520"/>
      <c r="Z26" s="435" t="s">
        <v>157</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2070</v>
      </c>
      <c r="R27" s="437"/>
      <c r="S27" s="437"/>
      <c r="T27" s="437"/>
      <c r="U27" s="437"/>
      <c r="V27" s="476"/>
      <c r="W27" s="531"/>
      <c r="X27" s="519"/>
      <c r="Y27" s="520"/>
      <c r="Z27" s="435" t="s">
        <v>160</v>
      </c>
      <c r="AA27" s="415"/>
      <c r="AB27" s="415"/>
      <c r="AC27" s="415"/>
      <c r="AD27" s="415"/>
      <c r="AE27" s="415"/>
      <c r="AF27" s="415"/>
      <c r="AG27" s="416"/>
      <c r="AH27" s="436">
        <v>2</v>
      </c>
      <c r="AI27" s="437"/>
      <c r="AJ27" s="437"/>
      <c r="AK27" s="437"/>
      <c r="AL27" s="476"/>
      <c r="AM27" s="436" t="s">
        <v>161</v>
      </c>
      <c r="AN27" s="437"/>
      <c r="AO27" s="437"/>
      <c r="AP27" s="437"/>
      <c r="AQ27" s="437"/>
      <c r="AR27" s="476"/>
      <c r="AS27" s="436" t="s">
        <v>161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29033</v>
      </c>
      <c r="BO27" s="555"/>
      <c r="BP27" s="555"/>
      <c r="BQ27" s="555"/>
      <c r="BR27" s="555"/>
      <c r="BS27" s="555"/>
      <c r="BT27" s="555"/>
      <c r="BU27" s="556"/>
      <c r="BV27" s="554">
        <v>29024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1710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493262</v>
      </c>
      <c r="BO28" s="349"/>
      <c r="BP28" s="349"/>
      <c r="BQ28" s="349"/>
      <c r="BR28" s="349"/>
      <c r="BS28" s="349"/>
      <c r="BT28" s="349"/>
      <c r="BU28" s="350"/>
      <c r="BV28" s="348">
        <v>492962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5</v>
      </c>
      <c r="M29" s="437"/>
      <c r="N29" s="437"/>
      <c r="O29" s="437"/>
      <c r="P29" s="476"/>
      <c r="Q29" s="436">
        <v>1620</v>
      </c>
      <c r="R29" s="437"/>
      <c r="S29" s="437"/>
      <c r="T29" s="437"/>
      <c r="U29" s="437"/>
      <c r="V29" s="476"/>
      <c r="W29" s="532"/>
      <c r="X29" s="533"/>
      <c r="Y29" s="534"/>
      <c r="Z29" s="435" t="s">
        <v>168</v>
      </c>
      <c r="AA29" s="415"/>
      <c r="AB29" s="415"/>
      <c r="AC29" s="415"/>
      <c r="AD29" s="415"/>
      <c r="AE29" s="415"/>
      <c r="AF29" s="415"/>
      <c r="AG29" s="416"/>
      <c r="AH29" s="436">
        <v>35</v>
      </c>
      <c r="AI29" s="437"/>
      <c r="AJ29" s="437"/>
      <c r="AK29" s="437"/>
      <c r="AL29" s="476"/>
      <c r="AM29" s="436">
        <v>109076</v>
      </c>
      <c r="AN29" s="437"/>
      <c r="AO29" s="437"/>
      <c r="AP29" s="437"/>
      <c r="AQ29" s="437"/>
      <c r="AR29" s="476"/>
      <c r="AS29" s="436">
        <v>3116</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131586</v>
      </c>
      <c r="BO29" s="386"/>
      <c r="BP29" s="386"/>
      <c r="BQ29" s="386"/>
      <c r="BR29" s="386"/>
      <c r="BS29" s="386"/>
      <c r="BT29" s="386"/>
      <c r="BU29" s="387"/>
      <c r="BV29" s="385">
        <v>126098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193232</v>
      </c>
      <c r="BO30" s="555"/>
      <c r="BP30" s="555"/>
      <c r="BQ30" s="555"/>
      <c r="BR30" s="555"/>
      <c r="BS30" s="555"/>
      <c r="BT30" s="555"/>
      <c r="BU30" s="556"/>
      <c r="BV30" s="554">
        <v>210815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4</v>
      </c>
      <c r="BF34" s="566"/>
      <c r="BG34" s="567" t="str">
        <f>IF('各会計、関係団体の財政状況及び健全化判断比率'!B30="","",'各会計、関係団体の財政状況及び健全化判断比率'!B30)</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沖縄県介護保険広域連合（一般会計）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5</v>
      </c>
      <c r="BF35" s="566"/>
      <c r="BG35" s="567" t="str">
        <f>IF('各会計、関係団体の財政状況及び健全化判断比率'!B31="","",'各会計、関係団体の財政状況及び健全化判断比率'!B31)</f>
        <v>航路事業特別会計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沖縄県介護保険広域連合（特別会計）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6</v>
      </c>
      <c r="BF36" s="566"/>
      <c r="BG36" s="567" t="str">
        <f>IF('各会計、関係団体の財政状況及び健全化判断比率'!B32="","",'各会計、関係団体の財政状況及び健全化判断比率'!B32)</f>
        <v>下水道事業特別会計</v>
      </c>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沖縄県後期高齢者医療広域連合（一般会計）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沖縄県後期高齢者医療広域連合（特別会計）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沖縄県市町村自治会館管理組合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沖縄県市町村総合事務組合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南部広域行政組合（一般会計）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南部広域行政組合（特別会計）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沖縄県町村交通災害共済組合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南部広域市町村圏事務組合（一般会計）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169" t="s">
        <v>24</v>
      </c>
      <c r="C41" s="1170"/>
      <c r="D41" s="81"/>
      <c r="E41" s="1175" t="s">
        <v>25</v>
      </c>
      <c r="F41" s="1175"/>
      <c r="G41" s="1175"/>
      <c r="H41" s="1176"/>
      <c r="I41" s="82">
        <v>1408</v>
      </c>
      <c r="J41" s="83">
        <v>1297</v>
      </c>
      <c r="K41" s="83">
        <v>1196</v>
      </c>
      <c r="L41" s="83">
        <v>1211</v>
      </c>
      <c r="M41" s="84">
        <v>1323</v>
      </c>
    </row>
    <row r="42" spans="2:13" ht="27.75" customHeight="1" x14ac:dyDescent="0.15">
      <c r="B42" s="1171"/>
      <c r="C42" s="1172"/>
      <c r="D42" s="85"/>
      <c r="E42" s="1177" t="s">
        <v>26</v>
      </c>
      <c r="F42" s="1177"/>
      <c r="G42" s="1177"/>
      <c r="H42" s="1178"/>
      <c r="I42" s="86" t="s">
        <v>471</v>
      </c>
      <c r="J42" s="87" t="s">
        <v>471</v>
      </c>
      <c r="K42" s="87" t="s">
        <v>471</v>
      </c>
      <c r="L42" s="87" t="s">
        <v>471</v>
      </c>
      <c r="M42" s="88" t="s">
        <v>471</v>
      </c>
    </row>
    <row r="43" spans="2:13" ht="27.75" customHeight="1" x14ac:dyDescent="0.15">
      <c r="B43" s="1171"/>
      <c r="C43" s="1172"/>
      <c r="D43" s="85"/>
      <c r="E43" s="1177" t="s">
        <v>27</v>
      </c>
      <c r="F43" s="1177"/>
      <c r="G43" s="1177"/>
      <c r="H43" s="1178"/>
      <c r="I43" s="86">
        <v>523</v>
      </c>
      <c r="J43" s="87">
        <v>453</v>
      </c>
      <c r="K43" s="87">
        <v>427</v>
      </c>
      <c r="L43" s="87">
        <v>586</v>
      </c>
      <c r="M43" s="88">
        <v>500</v>
      </c>
    </row>
    <row r="44" spans="2:13" ht="27.75" customHeight="1" x14ac:dyDescent="0.15">
      <c r="B44" s="1171"/>
      <c r="C44" s="1172"/>
      <c r="D44" s="85"/>
      <c r="E44" s="1177" t="s">
        <v>28</v>
      </c>
      <c r="F44" s="1177"/>
      <c r="G44" s="1177"/>
      <c r="H44" s="1178"/>
      <c r="I44" s="86" t="s">
        <v>471</v>
      </c>
      <c r="J44" s="87" t="s">
        <v>471</v>
      </c>
      <c r="K44" s="87" t="s">
        <v>471</v>
      </c>
      <c r="L44" s="87" t="s">
        <v>471</v>
      </c>
      <c r="M44" s="88" t="s">
        <v>471</v>
      </c>
    </row>
    <row r="45" spans="2:13" ht="27.75" customHeight="1" x14ac:dyDescent="0.15">
      <c r="B45" s="1171"/>
      <c r="C45" s="1172"/>
      <c r="D45" s="85"/>
      <c r="E45" s="1177" t="s">
        <v>29</v>
      </c>
      <c r="F45" s="1177"/>
      <c r="G45" s="1177"/>
      <c r="H45" s="1178"/>
      <c r="I45" s="86">
        <v>209</v>
      </c>
      <c r="J45" s="87">
        <v>224</v>
      </c>
      <c r="K45" s="87">
        <v>243</v>
      </c>
      <c r="L45" s="87">
        <v>225</v>
      </c>
      <c r="M45" s="88">
        <v>198</v>
      </c>
    </row>
    <row r="46" spans="2:13" ht="27.75" customHeight="1" x14ac:dyDescent="0.15">
      <c r="B46" s="1171"/>
      <c r="C46" s="1172"/>
      <c r="D46" s="85"/>
      <c r="E46" s="1177" t="s">
        <v>30</v>
      </c>
      <c r="F46" s="1177"/>
      <c r="G46" s="1177"/>
      <c r="H46" s="1178"/>
      <c r="I46" s="86" t="s">
        <v>471</v>
      </c>
      <c r="J46" s="87" t="s">
        <v>471</v>
      </c>
      <c r="K46" s="87" t="s">
        <v>471</v>
      </c>
      <c r="L46" s="87" t="s">
        <v>471</v>
      </c>
      <c r="M46" s="88" t="s">
        <v>471</v>
      </c>
    </row>
    <row r="47" spans="2:13" ht="27.75" customHeight="1" x14ac:dyDescent="0.15">
      <c r="B47" s="1171"/>
      <c r="C47" s="1172"/>
      <c r="D47" s="85"/>
      <c r="E47" s="1177" t="s">
        <v>31</v>
      </c>
      <c r="F47" s="1177"/>
      <c r="G47" s="1177"/>
      <c r="H47" s="1178"/>
      <c r="I47" s="86" t="s">
        <v>471</v>
      </c>
      <c r="J47" s="87" t="s">
        <v>471</v>
      </c>
      <c r="K47" s="87" t="s">
        <v>471</v>
      </c>
      <c r="L47" s="87" t="s">
        <v>471</v>
      </c>
      <c r="M47" s="88" t="s">
        <v>471</v>
      </c>
    </row>
    <row r="48" spans="2:13" ht="27.75" customHeight="1" x14ac:dyDescent="0.15">
      <c r="B48" s="1173"/>
      <c r="C48" s="1174"/>
      <c r="D48" s="85"/>
      <c r="E48" s="1177" t="s">
        <v>32</v>
      </c>
      <c r="F48" s="1177"/>
      <c r="G48" s="1177"/>
      <c r="H48" s="1178"/>
      <c r="I48" s="86" t="s">
        <v>471</v>
      </c>
      <c r="J48" s="87" t="s">
        <v>471</v>
      </c>
      <c r="K48" s="87" t="s">
        <v>471</v>
      </c>
      <c r="L48" s="87" t="s">
        <v>471</v>
      </c>
      <c r="M48" s="88" t="s">
        <v>471</v>
      </c>
    </row>
    <row r="49" spans="2:13" ht="27.75" customHeight="1" x14ac:dyDescent="0.15">
      <c r="B49" s="1179" t="s">
        <v>33</v>
      </c>
      <c r="C49" s="1180"/>
      <c r="D49" s="89"/>
      <c r="E49" s="1177" t="s">
        <v>34</v>
      </c>
      <c r="F49" s="1177"/>
      <c r="G49" s="1177"/>
      <c r="H49" s="1178"/>
      <c r="I49" s="86">
        <v>921</v>
      </c>
      <c r="J49" s="87">
        <v>767</v>
      </c>
      <c r="K49" s="87">
        <v>824</v>
      </c>
      <c r="L49" s="87">
        <v>870</v>
      </c>
      <c r="M49" s="88">
        <v>859</v>
      </c>
    </row>
    <row r="50" spans="2:13" ht="27.75" customHeight="1" x14ac:dyDescent="0.15">
      <c r="B50" s="1171"/>
      <c r="C50" s="1172"/>
      <c r="D50" s="85"/>
      <c r="E50" s="1177" t="s">
        <v>35</v>
      </c>
      <c r="F50" s="1177"/>
      <c r="G50" s="1177"/>
      <c r="H50" s="1178"/>
      <c r="I50" s="86">
        <v>196</v>
      </c>
      <c r="J50" s="87">
        <v>185</v>
      </c>
      <c r="K50" s="87">
        <v>173</v>
      </c>
      <c r="L50" s="87">
        <v>162</v>
      </c>
      <c r="M50" s="88">
        <v>149</v>
      </c>
    </row>
    <row r="51" spans="2:13" ht="27.75" customHeight="1" x14ac:dyDescent="0.15">
      <c r="B51" s="1173"/>
      <c r="C51" s="1174"/>
      <c r="D51" s="85"/>
      <c r="E51" s="1177" t="s">
        <v>36</v>
      </c>
      <c r="F51" s="1177"/>
      <c r="G51" s="1177"/>
      <c r="H51" s="1178"/>
      <c r="I51" s="86">
        <v>1129</v>
      </c>
      <c r="J51" s="87">
        <v>1026</v>
      </c>
      <c r="K51" s="87">
        <v>963</v>
      </c>
      <c r="L51" s="87">
        <v>1083</v>
      </c>
      <c r="M51" s="88">
        <v>1123</v>
      </c>
    </row>
    <row r="52" spans="2:13" ht="27.75" customHeight="1" thickBot="1" x14ac:dyDescent="0.2">
      <c r="B52" s="1181" t="s">
        <v>37</v>
      </c>
      <c r="C52" s="1182"/>
      <c r="D52" s="90"/>
      <c r="E52" s="1183" t="s">
        <v>38</v>
      </c>
      <c r="F52" s="1183"/>
      <c r="G52" s="1183"/>
      <c r="H52" s="1184"/>
      <c r="I52" s="91">
        <v>-107</v>
      </c>
      <c r="J52" s="92">
        <v>-4</v>
      </c>
      <c r="K52" s="92">
        <v>-96</v>
      </c>
      <c r="L52" s="92">
        <v>-94</v>
      </c>
      <c r="M52" s="93">
        <v>-111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629801</v>
      </c>
      <c r="E3" s="116"/>
      <c r="F3" s="117">
        <v>325581</v>
      </c>
      <c r="G3" s="118"/>
      <c r="H3" s="119"/>
    </row>
    <row r="4" spans="1:8" x14ac:dyDescent="0.15">
      <c r="A4" s="120"/>
      <c r="B4" s="121"/>
      <c r="C4" s="122"/>
      <c r="D4" s="123">
        <v>507851</v>
      </c>
      <c r="E4" s="124"/>
      <c r="F4" s="125">
        <v>165116</v>
      </c>
      <c r="G4" s="126"/>
      <c r="H4" s="127"/>
    </row>
    <row r="5" spans="1:8" x14ac:dyDescent="0.15">
      <c r="A5" s="108" t="s">
        <v>504</v>
      </c>
      <c r="B5" s="113"/>
      <c r="C5" s="114"/>
      <c r="D5" s="115">
        <v>713029</v>
      </c>
      <c r="E5" s="116"/>
      <c r="F5" s="117">
        <v>203567</v>
      </c>
      <c r="G5" s="118"/>
      <c r="H5" s="119"/>
    </row>
    <row r="6" spans="1:8" x14ac:dyDescent="0.15">
      <c r="A6" s="120"/>
      <c r="B6" s="121"/>
      <c r="C6" s="122"/>
      <c r="D6" s="123">
        <v>515237</v>
      </c>
      <c r="E6" s="124"/>
      <c r="F6" s="125">
        <v>121137</v>
      </c>
      <c r="G6" s="126"/>
      <c r="H6" s="127"/>
    </row>
    <row r="7" spans="1:8" x14ac:dyDescent="0.15">
      <c r="A7" s="108" t="s">
        <v>505</v>
      </c>
      <c r="B7" s="113"/>
      <c r="C7" s="114"/>
      <c r="D7" s="115">
        <v>671020</v>
      </c>
      <c r="E7" s="116"/>
      <c r="F7" s="117">
        <v>185018</v>
      </c>
      <c r="G7" s="118"/>
      <c r="H7" s="119"/>
    </row>
    <row r="8" spans="1:8" x14ac:dyDescent="0.15">
      <c r="A8" s="120"/>
      <c r="B8" s="121"/>
      <c r="C8" s="122"/>
      <c r="D8" s="123">
        <v>23511</v>
      </c>
      <c r="E8" s="124"/>
      <c r="F8" s="125">
        <v>95064</v>
      </c>
      <c r="G8" s="126"/>
      <c r="H8" s="127"/>
    </row>
    <row r="9" spans="1:8" x14ac:dyDescent="0.15">
      <c r="A9" s="108" t="s">
        <v>506</v>
      </c>
      <c r="B9" s="113"/>
      <c r="C9" s="114"/>
      <c r="D9" s="115">
        <v>905823</v>
      </c>
      <c r="E9" s="116"/>
      <c r="F9" s="117">
        <v>238802</v>
      </c>
      <c r="G9" s="118"/>
      <c r="H9" s="119"/>
    </row>
    <row r="10" spans="1:8" x14ac:dyDescent="0.15">
      <c r="A10" s="120"/>
      <c r="B10" s="121"/>
      <c r="C10" s="122"/>
      <c r="D10" s="123">
        <v>31652</v>
      </c>
      <c r="E10" s="124"/>
      <c r="F10" s="125">
        <v>128562</v>
      </c>
      <c r="G10" s="126"/>
      <c r="H10" s="127"/>
    </row>
    <row r="11" spans="1:8" x14ac:dyDescent="0.15">
      <c r="A11" s="108" t="s">
        <v>507</v>
      </c>
      <c r="B11" s="113"/>
      <c r="C11" s="114"/>
      <c r="D11" s="115">
        <v>987691</v>
      </c>
      <c r="E11" s="116"/>
      <c r="F11" s="117">
        <v>288550</v>
      </c>
      <c r="G11" s="118"/>
      <c r="H11" s="119"/>
    </row>
    <row r="12" spans="1:8" x14ac:dyDescent="0.15">
      <c r="A12" s="120"/>
      <c r="B12" s="121"/>
      <c r="C12" s="128"/>
      <c r="D12" s="123">
        <v>38048</v>
      </c>
      <c r="E12" s="124"/>
      <c r="F12" s="125">
        <v>141525</v>
      </c>
      <c r="G12" s="126"/>
      <c r="H12" s="127"/>
    </row>
    <row r="13" spans="1:8" x14ac:dyDescent="0.15">
      <c r="A13" s="108"/>
      <c r="B13" s="113"/>
      <c r="C13" s="129"/>
      <c r="D13" s="130">
        <v>781473</v>
      </c>
      <c r="E13" s="131"/>
      <c r="F13" s="132">
        <v>248304</v>
      </c>
      <c r="G13" s="133"/>
      <c r="H13" s="119"/>
    </row>
    <row r="14" spans="1:8" x14ac:dyDescent="0.15">
      <c r="A14" s="120"/>
      <c r="B14" s="121"/>
      <c r="C14" s="122"/>
      <c r="D14" s="123">
        <v>223260</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14.62</v>
      </c>
      <c r="C19" s="134">
        <f>ROUND(VALUE(SUBSTITUTE(実質収支比率等に係る経年分析!G$48,"▲","-")),2)</f>
        <v>14.2</v>
      </c>
      <c r="D19" s="134">
        <f>ROUND(VALUE(SUBSTITUTE(実質収支比率等に係る経年分析!H$48,"▲","-")),2)</f>
        <v>12.83</v>
      </c>
      <c r="E19" s="134">
        <f>ROUND(VALUE(SUBSTITUTE(実質収支比率等に係る経年分析!I$48,"▲","-")),2)</f>
        <v>1.53</v>
      </c>
      <c r="F19" s="134">
        <f>ROUND(VALUE(SUBSTITUTE(実質収支比率等に係る経年分析!J$48,"▲","-")),2)</f>
        <v>5.0599999999999996</v>
      </c>
    </row>
    <row r="20" spans="1:11" x14ac:dyDescent="0.15">
      <c r="A20" s="134" t="s">
        <v>43</v>
      </c>
      <c r="B20" s="134">
        <f>ROUND(VALUE(SUBSTITUTE(実質収支比率等に係る経年分析!F$47,"▲","-")),2)</f>
        <v>54.23</v>
      </c>
      <c r="C20" s="134">
        <f>ROUND(VALUE(SUBSTITUTE(実質収支比率等に係る経年分析!G$47,"▲","-")),2)</f>
        <v>63.61</v>
      </c>
      <c r="D20" s="134">
        <f>ROUND(VALUE(SUBSTITUTE(実質収支比率等に係る経年分析!H$47,"▲","-")),2)</f>
        <v>69.95</v>
      </c>
      <c r="E20" s="134">
        <f>ROUND(VALUE(SUBSTITUTE(実質収支比率等に係る経年分析!I$47,"▲","-")),2)</f>
        <v>71.75</v>
      </c>
      <c r="F20" s="134">
        <f>ROUND(VALUE(SUBSTITUTE(実質収支比率等に係る経年分析!J$47,"▲","-")),2)</f>
        <v>70.209999999999994</v>
      </c>
    </row>
    <row r="21" spans="1:11" x14ac:dyDescent="0.15">
      <c r="A21" s="134" t="s">
        <v>44</v>
      </c>
      <c r="B21" s="134">
        <f>IF(ISNUMBER(VALUE(SUBSTITUTE(実質収支比率等に係る経年分析!F$49,"▲","-"))),ROUND(VALUE(SUBSTITUTE(実質収支比率等に係る経年分析!F$49,"▲","-")),2),NA())</f>
        <v>17.91</v>
      </c>
      <c r="C21" s="134">
        <f>IF(ISNUMBER(VALUE(SUBSTITUTE(実質収支比率等に係る経年分析!G$49,"▲","-"))),ROUND(VALUE(SUBSTITUTE(実質収支比率等に係る経年分析!G$49,"▲","-")),2),NA())</f>
        <v>-0.13</v>
      </c>
      <c r="D21" s="134">
        <f>IF(ISNUMBER(VALUE(SUBSTITUTE(実質収支比率等に係る経年分析!H$49,"▲","-"))),ROUND(VALUE(SUBSTITUTE(実質収支比率等に係る経年分析!H$49,"▲","-")),2),NA())</f>
        <v>8.67</v>
      </c>
      <c r="E21" s="134">
        <f>IF(ISNUMBER(VALUE(SUBSTITUTE(実質収支比率等に係る経年分析!I$49,"▲","-"))),ROUND(VALUE(SUBSTITUTE(実質収支比率等に係る経年分析!I$49,"▲","-")),2),NA())</f>
        <v>-13.44</v>
      </c>
      <c r="F21" s="134">
        <f>IF(ISNUMBER(VALUE(SUBSTITUTE(実質収支比率等に係る経年分析!J$49,"▲","-"))),ROUND(VALUE(SUBSTITUTE(実質収支比率等に係る経年分析!J$49,"▲","-")),2),NA())</f>
        <v>3.61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x14ac:dyDescent="0.15">
      <c r="A35" s="135" t="str">
        <f>IF(連結実質赤字比率に係る赤字・黒字の構成分析!C$35="",NA(),連結実質赤字比率に係る赤字・黒字の構成分析!C$35)</f>
        <v>航路事業特別会計</v>
      </c>
      <c r="B35" s="135">
        <f>IF(ROUND(VALUE(SUBSTITUTE(連結実質赤字比率に係る赤字・黒字の構成分析!F$35,"▲", "-")), 2) &lt; 0, ABS(ROUND(VALUE(SUBSTITUTE(連結実質赤字比率に係る赤字・黒字の構成分析!F$35,"▲", "-")), 2)), NA())</f>
        <v>2.2799999999999998</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0.97</v>
      </c>
      <c r="F35" s="135">
        <f>IF(ROUND(VALUE(SUBSTITUTE(連結実質赤字比率に係る赤字・黒字の構成分析!H$35,"▲", "-")), 2) &lt; 0, ABS(ROUND(VALUE(SUBSTITUTE(連結実質赤字比率に係る赤字・黒字の構成分析!H$35,"▲", "-")), 2)), NA())</f>
        <v>2.4900000000000002</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4.4000000000000004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5.0599999999999996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190</v>
      </c>
      <c r="E42" s="136"/>
      <c r="F42" s="136"/>
      <c r="G42" s="136">
        <f>'実質公債費比率（分子）の構造'!L$52</f>
        <v>188</v>
      </c>
      <c r="H42" s="136"/>
      <c r="I42" s="136"/>
      <c r="J42" s="136">
        <f>'実質公債費比率（分子）の構造'!M$52</f>
        <v>185</v>
      </c>
      <c r="K42" s="136"/>
      <c r="L42" s="136"/>
      <c r="M42" s="136">
        <f>'実質公債費比率（分子）の構造'!N$52</f>
        <v>161</v>
      </c>
      <c r="N42" s="136"/>
      <c r="O42" s="136"/>
      <c r="P42" s="136">
        <f>'実質公債費比率（分子）の構造'!O$52</f>
        <v>173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55</v>
      </c>
      <c r="C46" s="136"/>
      <c r="D46" s="136"/>
      <c r="E46" s="136">
        <f>'実質公債費比率（分子）の構造'!L$48</f>
        <v>53</v>
      </c>
      <c r="F46" s="136"/>
      <c r="G46" s="136"/>
      <c r="H46" s="136">
        <f>'実質公債費比率（分子）の構造'!M$48</f>
        <v>54</v>
      </c>
      <c r="I46" s="136"/>
      <c r="J46" s="136"/>
      <c r="K46" s="136">
        <f>'実質公債費比率（分子）の構造'!N$48</f>
        <v>51</v>
      </c>
      <c r="L46" s="136"/>
      <c r="M46" s="136"/>
      <c r="N46" s="136">
        <f>'実質公債費比率（分子）の構造'!O$48</f>
        <v>47</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210</v>
      </c>
      <c r="C49" s="136"/>
      <c r="D49" s="136"/>
      <c r="E49" s="136">
        <f>'実質公債費比率（分子）の構造'!L$45</f>
        <v>210</v>
      </c>
      <c r="F49" s="136"/>
      <c r="G49" s="136"/>
      <c r="H49" s="136">
        <f>'実質公債費比率（分子）の構造'!M$45</f>
        <v>211</v>
      </c>
      <c r="I49" s="136"/>
      <c r="J49" s="136"/>
      <c r="K49" s="136">
        <f>'実質公債費比率（分子）の構造'!N$45</f>
        <v>181</v>
      </c>
      <c r="L49" s="136"/>
      <c r="M49" s="136"/>
      <c r="N49" s="136">
        <f>'実質公債費比率（分子）の構造'!O$45</f>
        <v>168</v>
      </c>
      <c r="O49" s="136"/>
      <c r="P49" s="136"/>
    </row>
    <row r="50" spans="1:16" x14ac:dyDescent="0.15">
      <c r="A50" s="136" t="s">
        <v>58</v>
      </c>
      <c r="B50" s="136" t="e">
        <f>NA()</f>
        <v>#N/A</v>
      </c>
      <c r="C50" s="136">
        <f>IF(ISNUMBER('実質公債費比率（分子）の構造'!K$53),'実質公債費比率（分子）の構造'!K$53,NA())</f>
        <v>75</v>
      </c>
      <c r="D50" s="136" t="e">
        <f>NA()</f>
        <v>#N/A</v>
      </c>
      <c r="E50" s="136" t="e">
        <f>NA()</f>
        <v>#N/A</v>
      </c>
      <c r="F50" s="136">
        <f>IF(ISNUMBER('実質公債費比率（分子）の構造'!L$53),'実質公債費比率（分子）の構造'!L$53,NA())</f>
        <v>75</v>
      </c>
      <c r="G50" s="136" t="e">
        <f>NA()</f>
        <v>#N/A</v>
      </c>
      <c r="H50" s="136" t="e">
        <f>NA()</f>
        <v>#N/A</v>
      </c>
      <c r="I50" s="136">
        <f>IF(ISNUMBER('実質公債費比率（分子）の構造'!M$53),'実質公債費比率（分子）の構造'!M$53,NA())</f>
        <v>80</v>
      </c>
      <c r="J50" s="136" t="e">
        <f>NA()</f>
        <v>#N/A</v>
      </c>
      <c r="K50" s="136" t="e">
        <f>NA()</f>
        <v>#N/A</v>
      </c>
      <c r="L50" s="136">
        <f>IF(ISNUMBER('実質公債費比率（分子）の構造'!N$53),'実質公債費比率（分子）の構造'!N$53,NA())</f>
        <v>71</v>
      </c>
      <c r="M50" s="136" t="e">
        <f>NA()</f>
        <v>#N/A</v>
      </c>
      <c r="N50" s="136" t="e">
        <f>NA()</f>
        <v>#N/A</v>
      </c>
      <c r="O50" s="136">
        <f>IF(ISNUMBER('実質公債費比率（分子）の構造'!O$53),'実質公債費比率（分子）の構造'!O$53,NA())</f>
        <v>42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1129</v>
      </c>
      <c r="E56" s="135"/>
      <c r="F56" s="135"/>
      <c r="G56" s="135">
        <f>'将来負担比率（分子）の構造'!J$51</f>
        <v>1026</v>
      </c>
      <c r="H56" s="135"/>
      <c r="I56" s="135"/>
      <c r="J56" s="135">
        <f>'将来負担比率（分子）の構造'!K$51</f>
        <v>963</v>
      </c>
      <c r="K56" s="135"/>
      <c r="L56" s="135"/>
      <c r="M56" s="135">
        <f>'将来負担比率（分子）の構造'!L$51</f>
        <v>1083</v>
      </c>
      <c r="N56" s="135"/>
      <c r="O56" s="135"/>
      <c r="P56" s="135">
        <f>'将来負担比率（分子）の構造'!M$51</f>
        <v>1123</v>
      </c>
    </row>
    <row r="57" spans="1:16" x14ac:dyDescent="0.15">
      <c r="A57" s="135" t="s">
        <v>35</v>
      </c>
      <c r="B57" s="135"/>
      <c r="C57" s="135"/>
      <c r="D57" s="135">
        <f>'将来負担比率（分子）の構造'!I$50</f>
        <v>196</v>
      </c>
      <c r="E57" s="135"/>
      <c r="F57" s="135"/>
      <c r="G57" s="135">
        <f>'将来負担比率（分子）の構造'!J$50</f>
        <v>185</v>
      </c>
      <c r="H57" s="135"/>
      <c r="I57" s="135"/>
      <c r="J57" s="135">
        <f>'将来負担比率（分子）の構造'!K$50</f>
        <v>173</v>
      </c>
      <c r="K57" s="135"/>
      <c r="L57" s="135"/>
      <c r="M57" s="135">
        <f>'将来負担比率（分子）の構造'!L$50</f>
        <v>162</v>
      </c>
      <c r="N57" s="135"/>
      <c r="O57" s="135"/>
      <c r="P57" s="135">
        <f>'将来負担比率（分子）の構造'!M$50</f>
        <v>149</v>
      </c>
    </row>
    <row r="58" spans="1:16" x14ac:dyDescent="0.15">
      <c r="A58" s="135" t="s">
        <v>34</v>
      </c>
      <c r="B58" s="135"/>
      <c r="C58" s="135"/>
      <c r="D58" s="135">
        <f>'将来負担比率（分子）の構造'!I$49</f>
        <v>921</v>
      </c>
      <c r="E58" s="135"/>
      <c r="F58" s="135"/>
      <c r="G58" s="135">
        <f>'将来負担比率（分子）の構造'!J$49</f>
        <v>767</v>
      </c>
      <c r="H58" s="135"/>
      <c r="I58" s="135"/>
      <c r="J58" s="135">
        <f>'将来負担比率（分子）の構造'!K$49</f>
        <v>824</v>
      </c>
      <c r="K58" s="135"/>
      <c r="L58" s="135"/>
      <c r="M58" s="135">
        <f>'将来負担比率（分子）の構造'!L$49</f>
        <v>870</v>
      </c>
      <c r="N58" s="135"/>
      <c r="O58" s="135"/>
      <c r="P58" s="135">
        <f>'将来負担比率（分子）の構造'!M$49</f>
        <v>859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209</v>
      </c>
      <c r="C62" s="135"/>
      <c r="D62" s="135"/>
      <c r="E62" s="135">
        <f>'将来負担比率（分子）の構造'!J$45</f>
        <v>224</v>
      </c>
      <c r="F62" s="135"/>
      <c r="G62" s="135"/>
      <c r="H62" s="135">
        <f>'将来負担比率（分子）の構造'!K$45</f>
        <v>243</v>
      </c>
      <c r="I62" s="135"/>
      <c r="J62" s="135"/>
      <c r="K62" s="135">
        <f>'将来負担比率（分子）の構造'!L$45</f>
        <v>225</v>
      </c>
      <c r="L62" s="135"/>
      <c r="M62" s="135"/>
      <c r="N62" s="135">
        <f>'将来負担比率（分子）の構造'!M$45</f>
        <v>198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523</v>
      </c>
      <c r="C64" s="135"/>
      <c r="D64" s="135"/>
      <c r="E64" s="135">
        <f>'将来負担比率（分子）の構造'!J$43</f>
        <v>453</v>
      </c>
      <c r="F64" s="135"/>
      <c r="G64" s="135"/>
      <c r="H64" s="135">
        <f>'将来負担比率（分子）の構造'!K$43</f>
        <v>427</v>
      </c>
      <c r="I64" s="135"/>
      <c r="J64" s="135"/>
      <c r="K64" s="135">
        <f>'将来負担比率（分子）の構造'!L$43</f>
        <v>586</v>
      </c>
      <c r="L64" s="135"/>
      <c r="M64" s="135"/>
      <c r="N64" s="135">
        <f>'将来負担比率（分子）の構造'!M$43</f>
        <v>500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1408</v>
      </c>
      <c r="C66" s="135"/>
      <c r="D66" s="135"/>
      <c r="E66" s="135">
        <f>'将来負担比率（分子）の構造'!J$41</f>
        <v>1297</v>
      </c>
      <c r="F66" s="135"/>
      <c r="G66" s="135"/>
      <c r="H66" s="135">
        <f>'将来負担比率（分子）の構造'!K$41</f>
        <v>1196</v>
      </c>
      <c r="I66" s="135"/>
      <c r="J66" s="135"/>
      <c r="K66" s="135">
        <f>'将来負担比率（分子）の構造'!L$41</f>
        <v>1211</v>
      </c>
      <c r="L66" s="135"/>
      <c r="M66" s="135"/>
      <c r="N66" s="135">
        <f>'将来負担比率（分子）の構造'!M$41</f>
        <v>1323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70224</v>
      </c>
      <c r="S5" s="583"/>
      <c r="T5" s="583"/>
      <c r="U5" s="583"/>
      <c r="V5" s="583"/>
      <c r="W5" s="583"/>
      <c r="X5" s="583"/>
      <c r="Y5" s="584"/>
      <c r="Z5" s="585">
        <v>3.9</v>
      </c>
      <c r="AA5" s="585"/>
      <c r="AB5" s="585"/>
      <c r="AC5" s="585"/>
      <c r="AD5" s="586">
        <v>58852</v>
      </c>
      <c r="AE5" s="586"/>
      <c r="AF5" s="586"/>
      <c r="AG5" s="586"/>
      <c r="AH5" s="586"/>
      <c r="AI5" s="586"/>
      <c r="AJ5" s="586"/>
      <c r="AK5" s="586"/>
      <c r="AL5" s="587">
        <v>8.6999999999999993</v>
      </c>
      <c r="AM5" s="588"/>
      <c r="AN5" s="588"/>
      <c r="AO5" s="589"/>
      <c r="AP5" s="579" t="s">
        <v>206</v>
      </c>
      <c r="AQ5" s="580"/>
      <c r="AR5" s="580"/>
      <c r="AS5" s="580"/>
      <c r="AT5" s="580"/>
      <c r="AU5" s="580"/>
      <c r="AV5" s="580"/>
      <c r="AW5" s="580"/>
      <c r="AX5" s="580"/>
      <c r="AY5" s="580"/>
      <c r="AZ5" s="580"/>
      <c r="BA5" s="580"/>
      <c r="BB5" s="580"/>
      <c r="BC5" s="580"/>
      <c r="BD5" s="580"/>
      <c r="BE5" s="580"/>
      <c r="BF5" s="581"/>
      <c r="BG5" s="593">
        <v>58852</v>
      </c>
      <c r="BH5" s="594"/>
      <c r="BI5" s="594"/>
      <c r="BJ5" s="594"/>
      <c r="BK5" s="594"/>
      <c r="BL5" s="594"/>
      <c r="BM5" s="594"/>
      <c r="BN5" s="595"/>
      <c r="BO5" s="596">
        <v>83.8</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5480</v>
      </c>
      <c r="S6" s="594"/>
      <c r="T6" s="594"/>
      <c r="U6" s="594"/>
      <c r="V6" s="594"/>
      <c r="W6" s="594"/>
      <c r="X6" s="594"/>
      <c r="Y6" s="595"/>
      <c r="Z6" s="596">
        <v>0.3</v>
      </c>
      <c r="AA6" s="596"/>
      <c r="AB6" s="596"/>
      <c r="AC6" s="596"/>
      <c r="AD6" s="597">
        <v>5480</v>
      </c>
      <c r="AE6" s="597"/>
      <c r="AF6" s="597"/>
      <c r="AG6" s="597"/>
      <c r="AH6" s="597"/>
      <c r="AI6" s="597"/>
      <c r="AJ6" s="597"/>
      <c r="AK6" s="597"/>
      <c r="AL6" s="598">
        <v>0.8</v>
      </c>
      <c r="AM6" s="599"/>
      <c r="AN6" s="599"/>
      <c r="AO6" s="600"/>
      <c r="AP6" s="590" t="s">
        <v>212</v>
      </c>
      <c r="AQ6" s="591"/>
      <c r="AR6" s="591"/>
      <c r="AS6" s="591"/>
      <c r="AT6" s="591"/>
      <c r="AU6" s="591"/>
      <c r="AV6" s="591"/>
      <c r="AW6" s="591"/>
      <c r="AX6" s="591"/>
      <c r="AY6" s="591"/>
      <c r="AZ6" s="591"/>
      <c r="BA6" s="591"/>
      <c r="BB6" s="591"/>
      <c r="BC6" s="591"/>
      <c r="BD6" s="591"/>
      <c r="BE6" s="591"/>
      <c r="BF6" s="592"/>
      <c r="BG6" s="593">
        <v>58852</v>
      </c>
      <c r="BH6" s="594"/>
      <c r="BI6" s="594"/>
      <c r="BJ6" s="594"/>
      <c r="BK6" s="594"/>
      <c r="BL6" s="594"/>
      <c r="BM6" s="594"/>
      <c r="BN6" s="595"/>
      <c r="BO6" s="596">
        <v>83.8</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36957</v>
      </c>
      <c r="CS6" s="594"/>
      <c r="CT6" s="594"/>
      <c r="CU6" s="594"/>
      <c r="CV6" s="594"/>
      <c r="CW6" s="594"/>
      <c r="CX6" s="594"/>
      <c r="CY6" s="595"/>
      <c r="CZ6" s="596">
        <v>2.1</v>
      </c>
      <c r="DA6" s="596"/>
      <c r="DB6" s="596"/>
      <c r="DC6" s="596"/>
      <c r="DD6" s="602" t="s">
        <v>207</v>
      </c>
      <c r="DE6" s="594"/>
      <c r="DF6" s="594"/>
      <c r="DG6" s="594"/>
      <c r="DH6" s="594"/>
      <c r="DI6" s="594"/>
      <c r="DJ6" s="594"/>
      <c r="DK6" s="594"/>
      <c r="DL6" s="594"/>
      <c r="DM6" s="594"/>
      <c r="DN6" s="594"/>
      <c r="DO6" s="594"/>
      <c r="DP6" s="595"/>
      <c r="DQ6" s="602">
        <v>36957</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131</v>
      </c>
      <c r="S7" s="594"/>
      <c r="T7" s="594"/>
      <c r="U7" s="594"/>
      <c r="V7" s="594"/>
      <c r="W7" s="594"/>
      <c r="X7" s="594"/>
      <c r="Y7" s="595"/>
      <c r="Z7" s="596">
        <v>0</v>
      </c>
      <c r="AA7" s="596"/>
      <c r="AB7" s="596"/>
      <c r="AC7" s="596"/>
      <c r="AD7" s="597">
        <v>131</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27732</v>
      </c>
      <c r="BH7" s="594"/>
      <c r="BI7" s="594"/>
      <c r="BJ7" s="594"/>
      <c r="BK7" s="594"/>
      <c r="BL7" s="594"/>
      <c r="BM7" s="594"/>
      <c r="BN7" s="595"/>
      <c r="BO7" s="596">
        <v>39.5</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243649</v>
      </c>
      <c r="CS7" s="594"/>
      <c r="CT7" s="594"/>
      <c r="CU7" s="594"/>
      <c r="CV7" s="594"/>
      <c r="CW7" s="594"/>
      <c r="CX7" s="594"/>
      <c r="CY7" s="595"/>
      <c r="CZ7" s="596">
        <v>13.8</v>
      </c>
      <c r="DA7" s="596"/>
      <c r="DB7" s="596"/>
      <c r="DC7" s="596"/>
      <c r="DD7" s="602">
        <v>6642</v>
      </c>
      <c r="DE7" s="594"/>
      <c r="DF7" s="594"/>
      <c r="DG7" s="594"/>
      <c r="DH7" s="594"/>
      <c r="DI7" s="594"/>
      <c r="DJ7" s="594"/>
      <c r="DK7" s="594"/>
      <c r="DL7" s="594"/>
      <c r="DM7" s="594"/>
      <c r="DN7" s="594"/>
      <c r="DO7" s="594"/>
      <c r="DP7" s="595"/>
      <c r="DQ7" s="602">
        <v>221470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192</v>
      </c>
      <c r="S8" s="594"/>
      <c r="T8" s="594"/>
      <c r="U8" s="594"/>
      <c r="V8" s="594"/>
      <c r="W8" s="594"/>
      <c r="X8" s="594"/>
      <c r="Y8" s="595"/>
      <c r="Z8" s="596">
        <v>0</v>
      </c>
      <c r="AA8" s="596"/>
      <c r="AB8" s="596"/>
      <c r="AC8" s="596"/>
      <c r="AD8" s="597">
        <v>192</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1089</v>
      </c>
      <c r="BH8" s="594"/>
      <c r="BI8" s="594"/>
      <c r="BJ8" s="594"/>
      <c r="BK8" s="594"/>
      <c r="BL8" s="594"/>
      <c r="BM8" s="594"/>
      <c r="BN8" s="595"/>
      <c r="BO8" s="596">
        <v>1.6</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265228</v>
      </c>
      <c r="CS8" s="594"/>
      <c r="CT8" s="594"/>
      <c r="CU8" s="594"/>
      <c r="CV8" s="594"/>
      <c r="CW8" s="594"/>
      <c r="CX8" s="594"/>
      <c r="CY8" s="595"/>
      <c r="CZ8" s="596">
        <v>15.1</v>
      </c>
      <c r="DA8" s="596"/>
      <c r="DB8" s="596"/>
      <c r="DC8" s="596"/>
      <c r="DD8" s="602">
        <v>85085</v>
      </c>
      <c r="DE8" s="594"/>
      <c r="DF8" s="594"/>
      <c r="DG8" s="594"/>
      <c r="DH8" s="594"/>
      <c r="DI8" s="594"/>
      <c r="DJ8" s="594"/>
      <c r="DK8" s="594"/>
      <c r="DL8" s="594"/>
      <c r="DM8" s="594"/>
      <c r="DN8" s="594"/>
      <c r="DO8" s="594"/>
      <c r="DP8" s="595"/>
      <c r="DQ8" s="602">
        <v>136397</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143</v>
      </c>
      <c r="S9" s="594"/>
      <c r="T9" s="594"/>
      <c r="U9" s="594"/>
      <c r="V9" s="594"/>
      <c r="W9" s="594"/>
      <c r="X9" s="594"/>
      <c r="Y9" s="595"/>
      <c r="Z9" s="596">
        <v>0</v>
      </c>
      <c r="AA9" s="596"/>
      <c r="AB9" s="596"/>
      <c r="AC9" s="596"/>
      <c r="AD9" s="597">
        <v>143</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23611</v>
      </c>
      <c r="BH9" s="594"/>
      <c r="BI9" s="594"/>
      <c r="BJ9" s="594"/>
      <c r="BK9" s="594"/>
      <c r="BL9" s="594"/>
      <c r="BM9" s="594"/>
      <c r="BN9" s="595"/>
      <c r="BO9" s="596">
        <v>33.6</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319067</v>
      </c>
      <c r="CS9" s="594"/>
      <c r="CT9" s="594"/>
      <c r="CU9" s="594"/>
      <c r="CV9" s="594"/>
      <c r="CW9" s="594"/>
      <c r="CX9" s="594"/>
      <c r="CY9" s="595"/>
      <c r="CZ9" s="596">
        <v>18.100000000000001</v>
      </c>
      <c r="DA9" s="596"/>
      <c r="DB9" s="596"/>
      <c r="DC9" s="596"/>
      <c r="DD9" s="602">
        <v>192000</v>
      </c>
      <c r="DE9" s="594"/>
      <c r="DF9" s="594"/>
      <c r="DG9" s="594"/>
      <c r="DH9" s="594"/>
      <c r="DI9" s="594"/>
      <c r="DJ9" s="594"/>
      <c r="DK9" s="594"/>
      <c r="DL9" s="594"/>
      <c r="DM9" s="594"/>
      <c r="DN9" s="594"/>
      <c r="DO9" s="594"/>
      <c r="DP9" s="595"/>
      <c r="DQ9" s="602">
        <v>110162</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8625</v>
      </c>
      <c r="S10" s="594"/>
      <c r="T10" s="594"/>
      <c r="U10" s="594"/>
      <c r="V10" s="594"/>
      <c r="W10" s="594"/>
      <c r="X10" s="594"/>
      <c r="Y10" s="595"/>
      <c r="Z10" s="596">
        <v>0.5</v>
      </c>
      <c r="AA10" s="596"/>
      <c r="AB10" s="596"/>
      <c r="AC10" s="596"/>
      <c r="AD10" s="597">
        <v>8625</v>
      </c>
      <c r="AE10" s="597"/>
      <c r="AF10" s="597"/>
      <c r="AG10" s="597"/>
      <c r="AH10" s="597"/>
      <c r="AI10" s="597"/>
      <c r="AJ10" s="597"/>
      <c r="AK10" s="597"/>
      <c r="AL10" s="598">
        <v>1.3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2645</v>
      </c>
      <c r="BH10" s="594"/>
      <c r="BI10" s="594"/>
      <c r="BJ10" s="594"/>
      <c r="BK10" s="594"/>
      <c r="BL10" s="594"/>
      <c r="BM10" s="594"/>
      <c r="BN10" s="595"/>
      <c r="BO10" s="596">
        <v>3.8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219</v>
      </c>
      <c r="CS10" s="594"/>
      <c r="CT10" s="594"/>
      <c r="CU10" s="594"/>
      <c r="CV10" s="594"/>
      <c r="CW10" s="594"/>
      <c r="CX10" s="594"/>
      <c r="CY10" s="595"/>
      <c r="CZ10" s="596" t="s">
        <v>219</v>
      </c>
      <c r="DA10" s="596"/>
      <c r="DB10" s="596"/>
      <c r="DC10" s="596"/>
      <c r="DD10" s="602" t="s">
        <v>219</v>
      </c>
      <c r="DE10" s="594"/>
      <c r="DF10" s="594"/>
      <c r="DG10" s="594"/>
      <c r="DH10" s="594"/>
      <c r="DI10" s="594"/>
      <c r="DJ10" s="594"/>
      <c r="DK10" s="594"/>
      <c r="DL10" s="594"/>
      <c r="DM10" s="594"/>
      <c r="DN10" s="594"/>
      <c r="DO10" s="594"/>
      <c r="DP10" s="595"/>
      <c r="DQ10" s="602" t="s">
        <v>219</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387</v>
      </c>
      <c r="BH11" s="594"/>
      <c r="BI11" s="594"/>
      <c r="BJ11" s="594"/>
      <c r="BK11" s="594"/>
      <c r="BL11" s="594"/>
      <c r="BM11" s="594"/>
      <c r="BN11" s="595"/>
      <c r="BO11" s="596">
        <v>0.6</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53586</v>
      </c>
      <c r="CS11" s="594"/>
      <c r="CT11" s="594"/>
      <c r="CU11" s="594"/>
      <c r="CV11" s="594"/>
      <c r="CW11" s="594"/>
      <c r="CX11" s="594"/>
      <c r="CY11" s="595"/>
      <c r="CZ11" s="596">
        <v>3</v>
      </c>
      <c r="DA11" s="596"/>
      <c r="DB11" s="596"/>
      <c r="DC11" s="596"/>
      <c r="DD11" s="602">
        <v>11875</v>
      </c>
      <c r="DE11" s="594"/>
      <c r="DF11" s="594"/>
      <c r="DG11" s="594"/>
      <c r="DH11" s="594"/>
      <c r="DI11" s="594"/>
      <c r="DJ11" s="594"/>
      <c r="DK11" s="594"/>
      <c r="DL11" s="594"/>
      <c r="DM11" s="594"/>
      <c r="DN11" s="594"/>
      <c r="DO11" s="594"/>
      <c r="DP11" s="595"/>
      <c r="DQ11" s="602">
        <v>38316</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25036</v>
      </c>
      <c r="BH12" s="594"/>
      <c r="BI12" s="594"/>
      <c r="BJ12" s="594"/>
      <c r="BK12" s="594"/>
      <c r="BL12" s="594"/>
      <c r="BM12" s="594"/>
      <c r="BN12" s="595"/>
      <c r="BO12" s="596">
        <v>35.700000000000003</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66196</v>
      </c>
      <c r="CS12" s="594"/>
      <c r="CT12" s="594"/>
      <c r="CU12" s="594"/>
      <c r="CV12" s="594"/>
      <c r="CW12" s="594"/>
      <c r="CX12" s="594"/>
      <c r="CY12" s="595"/>
      <c r="CZ12" s="596">
        <v>3.8</v>
      </c>
      <c r="DA12" s="596"/>
      <c r="DB12" s="596"/>
      <c r="DC12" s="596"/>
      <c r="DD12" s="602">
        <v>5076</v>
      </c>
      <c r="DE12" s="594"/>
      <c r="DF12" s="594"/>
      <c r="DG12" s="594"/>
      <c r="DH12" s="594"/>
      <c r="DI12" s="594"/>
      <c r="DJ12" s="594"/>
      <c r="DK12" s="594"/>
      <c r="DL12" s="594"/>
      <c r="DM12" s="594"/>
      <c r="DN12" s="594"/>
      <c r="DO12" s="594"/>
      <c r="DP12" s="595"/>
      <c r="DQ12" s="602">
        <v>31569</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498</v>
      </c>
      <c r="S13" s="594"/>
      <c r="T13" s="594"/>
      <c r="U13" s="594"/>
      <c r="V13" s="594"/>
      <c r="W13" s="594"/>
      <c r="X13" s="594"/>
      <c r="Y13" s="595"/>
      <c r="Z13" s="596">
        <v>0</v>
      </c>
      <c r="AA13" s="596"/>
      <c r="AB13" s="596"/>
      <c r="AC13" s="596"/>
      <c r="AD13" s="597">
        <v>498</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25012</v>
      </c>
      <c r="BH13" s="594"/>
      <c r="BI13" s="594"/>
      <c r="BJ13" s="594"/>
      <c r="BK13" s="594"/>
      <c r="BL13" s="594"/>
      <c r="BM13" s="594"/>
      <c r="BN13" s="595"/>
      <c r="BO13" s="596">
        <v>35.6</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130871</v>
      </c>
      <c r="CS13" s="594"/>
      <c r="CT13" s="594"/>
      <c r="CU13" s="594"/>
      <c r="CV13" s="594"/>
      <c r="CW13" s="594"/>
      <c r="CX13" s="594"/>
      <c r="CY13" s="595"/>
      <c r="CZ13" s="596">
        <v>7.4</v>
      </c>
      <c r="DA13" s="596"/>
      <c r="DB13" s="596"/>
      <c r="DC13" s="596"/>
      <c r="DD13" s="602">
        <v>75676</v>
      </c>
      <c r="DE13" s="594"/>
      <c r="DF13" s="594"/>
      <c r="DG13" s="594"/>
      <c r="DH13" s="594"/>
      <c r="DI13" s="594"/>
      <c r="DJ13" s="594"/>
      <c r="DK13" s="594"/>
      <c r="DL13" s="594"/>
      <c r="DM13" s="594"/>
      <c r="DN13" s="594"/>
      <c r="DO13" s="594"/>
      <c r="DP13" s="595"/>
      <c r="DQ13" s="602">
        <v>48627</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1953</v>
      </c>
      <c r="BH14" s="594"/>
      <c r="BI14" s="594"/>
      <c r="BJ14" s="594"/>
      <c r="BK14" s="594"/>
      <c r="BL14" s="594"/>
      <c r="BM14" s="594"/>
      <c r="BN14" s="595"/>
      <c r="BO14" s="596">
        <v>2.8</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10942</v>
      </c>
      <c r="CS14" s="594"/>
      <c r="CT14" s="594"/>
      <c r="CU14" s="594"/>
      <c r="CV14" s="594"/>
      <c r="CW14" s="594"/>
      <c r="CX14" s="594"/>
      <c r="CY14" s="595"/>
      <c r="CZ14" s="596">
        <v>0.6</v>
      </c>
      <c r="DA14" s="596"/>
      <c r="DB14" s="596"/>
      <c r="DC14" s="596"/>
      <c r="DD14" s="602">
        <v>786</v>
      </c>
      <c r="DE14" s="594"/>
      <c r="DF14" s="594"/>
      <c r="DG14" s="594"/>
      <c r="DH14" s="594"/>
      <c r="DI14" s="594"/>
      <c r="DJ14" s="594"/>
      <c r="DK14" s="594"/>
      <c r="DL14" s="594"/>
      <c r="DM14" s="594"/>
      <c r="DN14" s="594"/>
      <c r="DO14" s="594"/>
      <c r="DP14" s="595"/>
      <c r="DQ14" s="602">
        <v>10760</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49</v>
      </c>
      <c r="S15" s="594"/>
      <c r="T15" s="594"/>
      <c r="U15" s="594"/>
      <c r="V15" s="594"/>
      <c r="W15" s="594"/>
      <c r="X15" s="594"/>
      <c r="Y15" s="595"/>
      <c r="Z15" s="596">
        <v>0</v>
      </c>
      <c r="AA15" s="596"/>
      <c r="AB15" s="596"/>
      <c r="AC15" s="596"/>
      <c r="AD15" s="597">
        <v>49</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4131</v>
      </c>
      <c r="BH15" s="594"/>
      <c r="BI15" s="594"/>
      <c r="BJ15" s="594"/>
      <c r="BK15" s="594"/>
      <c r="BL15" s="594"/>
      <c r="BM15" s="594"/>
      <c r="BN15" s="595"/>
      <c r="BO15" s="596">
        <v>5.9</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439957</v>
      </c>
      <c r="CS15" s="594"/>
      <c r="CT15" s="594"/>
      <c r="CU15" s="594"/>
      <c r="CV15" s="594"/>
      <c r="CW15" s="594"/>
      <c r="CX15" s="594"/>
      <c r="CY15" s="595"/>
      <c r="CZ15" s="596">
        <v>25</v>
      </c>
      <c r="DA15" s="596"/>
      <c r="DB15" s="596"/>
      <c r="DC15" s="596"/>
      <c r="DD15" s="602">
        <v>297453</v>
      </c>
      <c r="DE15" s="594"/>
      <c r="DF15" s="594"/>
      <c r="DG15" s="594"/>
      <c r="DH15" s="594"/>
      <c r="DI15" s="594"/>
      <c r="DJ15" s="594"/>
      <c r="DK15" s="594"/>
      <c r="DL15" s="594"/>
      <c r="DM15" s="594"/>
      <c r="DN15" s="594"/>
      <c r="DO15" s="594"/>
      <c r="DP15" s="595"/>
      <c r="DQ15" s="602">
        <v>143029</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829467</v>
      </c>
      <c r="S16" s="594"/>
      <c r="T16" s="594"/>
      <c r="U16" s="594"/>
      <c r="V16" s="594"/>
      <c r="W16" s="594"/>
      <c r="X16" s="594"/>
      <c r="Y16" s="595"/>
      <c r="Z16" s="596">
        <v>46.2</v>
      </c>
      <c r="AA16" s="596"/>
      <c r="AB16" s="596"/>
      <c r="AC16" s="596"/>
      <c r="AD16" s="597">
        <v>594655</v>
      </c>
      <c r="AE16" s="597"/>
      <c r="AF16" s="597"/>
      <c r="AG16" s="597"/>
      <c r="AH16" s="597"/>
      <c r="AI16" s="597"/>
      <c r="AJ16" s="597"/>
      <c r="AK16" s="597"/>
      <c r="AL16" s="598">
        <v>87.7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8865</v>
      </c>
      <c r="CS16" s="594"/>
      <c r="CT16" s="594"/>
      <c r="CU16" s="594"/>
      <c r="CV16" s="594"/>
      <c r="CW16" s="594"/>
      <c r="CX16" s="594"/>
      <c r="CY16" s="595"/>
      <c r="CZ16" s="596">
        <v>0.5</v>
      </c>
      <c r="DA16" s="596"/>
      <c r="DB16" s="596"/>
      <c r="DC16" s="596"/>
      <c r="DD16" s="602" t="s">
        <v>219</v>
      </c>
      <c r="DE16" s="594"/>
      <c r="DF16" s="594"/>
      <c r="DG16" s="594"/>
      <c r="DH16" s="594"/>
      <c r="DI16" s="594"/>
      <c r="DJ16" s="594"/>
      <c r="DK16" s="594"/>
      <c r="DL16" s="594"/>
      <c r="DM16" s="594"/>
      <c r="DN16" s="594"/>
      <c r="DO16" s="594"/>
      <c r="DP16" s="595"/>
      <c r="DQ16" s="602">
        <v>2807</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594655</v>
      </c>
      <c r="S17" s="594"/>
      <c r="T17" s="594"/>
      <c r="U17" s="594"/>
      <c r="V17" s="594"/>
      <c r="W17" s="594"/>
      <c r="X17" s="594"/>
      <c r="Y17" s="595"/>
      <c r="Z17" s="596">
        <v>33.1</v>
      </c>
      <c r="AA17" s="596"/>
      <c r="AB17" s="596"/>
      <c r="AC17" s="596"/>
      <c r="AD17" s="597">
        <v>594655</v>
      </c>
      <c r="AE17" s="597"/>
      <c r="AF17" s="597"/>
      <c r="AG17" s="597"/>
      <c r="AH17" s="597"/>
      <c r="AI17" s="597"/>
      <c r="AJ17" s="597"/>
      <c r="AK17" s="597"/>
      <c r="AL17" s="598">
        <v>87.7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168574</v>
      </c>
      <c r="CS17" s="594"/>
      <c r="CT17" s="594"/>
      <c r="CU17" s="594"/>
      <c r="CV17" s="594"/>
      <c r="CW17" s="594"/>
      <c r="CX17" s="594"/>
      <c r="CY17" s="595"/>
      <c r="CZ17" s="596">
        <v>9.6</v>
      </c>
      <c r="DA17" s="596"/>
      <c r="DB17" s="596"/>
      <c r="DC17" s="596"/>
      <c r="DD17" s="602" t="s">
        <v>219</v>
      </c>
      <c r="DE17" s="594"/>
      <c r="DF17" s="594"/>
      <c r="DG17" s="594"/>
      <c r="DH17" s="594"/>
      <c r="DI17" s="594"/>
      <c r="DJ17" s="594"/>
      <c r="DK17" s="594"/>
      <c r="DL17" s="594"/>
      <c r="DM17" s="594"/>
      <c r="DN17" s="594"/>
      <c r="DO17" s="594"/>
      <c r="DP17" s="595"/>
      <c r="DQ17" s="602">
        <v>153138</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234812</v>
      </c>
      <c r="S18" s="594"/>
      <c r="T18" s="594"/>
      <c r="U18" s="594"/>
      <c r="V18" s="594"/>
      <c r="W18" s="594"/>
      <c r="X18" s="594"/>
      <c r="Y18" s="595"/>
      <c r="Z18" s="596">
        <v>13.1</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16082</v>
      </c>
      <c r="CS18" s="594"/>
      <c r="CT18" s="594"/>
      <c r="CU18" s="594"/>
      <c r="CV18" s="594"/>
      <c r="CW18" s="594"/>
      <c r="CX18" s="594"/>
      <c r="CY18" s="595"/>
      <c r="CZ18" s="596">
        <v>0.9</v>
      </c>
      <c r="DA18" s="596"/>
      <c r="DB18" s="596"/>
      <c r="DC18" s="596"/>
      <c r="DD18" s="602" t="s">
        <v>219</v>
      </c>
      <c r="DE18" s="594"/>
      <c r="DF18" s="594"/>
      <c r="DG18" s="594"/>
      <c r="DH18" s="594"/>
      <c r="DI18" s="594"/>
      <c r="DJ18" s="594"/>
      <c r="DK18" s="594"/>
      <c r="DL18" s="594"/>
      <c r="DM18" s="594"/>
      <c r="DN18" s="594"/>
      <c r="DO18" s="594"/>
      <c r="DP18" s="595"/>
      <c r="DQ18" s="602">
        <v>16082</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11372</v>
      </c>
      <c r="BH19" s="594"/>
      <c r="BI19" s="594"/>
      <c r="BJ19" s="594"/>
      <c r="BK19" s="594"/>
      <c r="BL19" s="594"/>
      <c r="BM19" s="594"/>
      <c r="BN19" s="595"/>
      <c r="BO19" s="596">
        <v>16.2</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914809</v>
      </c>
      <c r="S20" s="594"/>
      <c r="T20" s="594"/>
      <c r="U20" s="594"/>
      <c r="V20" s="594"/>
      <c r="W20" s="594"/>
      <c r="X20" s="594"/>
      <c r="Y20" s="595"/>
      <c r="Z20" s="596">
        <v>50.9</v>
      </c>
      <c r="AA20" s="596"/>
      <c r="AB20" s="596"/>
      <c r="AC20" s="596"/>
      <c r="AD20" s="597">
        <v>668625</v>
      </c>
      <c r="AE20" s="597"/>
      <c r="AF20" s="597"/>
      <c r="AG20" s="597"/>
      <c r="AH20" s="597"/>
      <c r="AI20" s="597"/>
      <c r="AJ20" s="597"/>
      <c r="AK20" s="597"/>
      <c r="AL20" s="598">
        <v>98.6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1759974</v>
      </c>
      <c r="CS20" s="594"/>
      <c r="CT20" s="594"/>
      <c r="CU20" s="594"/>
      <c r="CV20" s="594"/>
      <c r="CW20" s="594"/>
      <c r="CX20" s="594"/>
      <c r="CY20" s="595"/>
      <c r="CZ20" s="596">
        <v>100</v>
      </c>
      <c r="DA20" s="596"/>
      <c r="DB20" s="596"/>
      <c r="DC20" s="596"/>
      <c r="DD20" s="602">
        <v>674593</v>
      </c>
      <c r="DE20" s="594"/>
      <c r="DF20" s="594"/>
      <c r="DG20" s="594"/>
      <c r="DH20" s="594"/>
      <c r="DI20" s="594"/>
      <c r="DJ20" s="594"/>
      <c r="DK20" s="594"/>
      <c r="DL20" s="594"/>
      <c r="DM20" s="594"/>
      <c r="DN20" s="594"/>
      <c r="DO20" s="594"/>
      <c r="DP20" s="595"/>
      <c r="DQ20" s="602">
        <v>949314</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t="s">
        <v>219</v>
      </c>
      <c r="S21" s="594"/>
      <c r="T21" s="594"/>
      <c r="U21" s="594"/>
      <c r="V21" s="594"/>
      <c r="W21" s="594"/>
      <c r="X21" s="594"/>
      <c r="Y21" s="595"/>
      <c r="Z21" s="596" t="s">
        <v>219</v>
      </c>
      <c r="AA21" s="596"/>
      <c r="AB21" s="596"/>
      <c r="AC21" s="596"/>
      <c r="AD21" s="597" t="s">
        <v>219</v>
      </c>
      <c r="AE21" s="597"/>
      <c r="AF21" s="597"/>
      <c r="AG21" s="597"/>
      <c r="AH21" s="597"/>
      <c r="AI21" s="597"/>
      <c r="AJ21" s="597"/>
      <c r="AK21" s="597"/>
      <c r="AL21" s="598" t="s">
        <v>219</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1195</v>
      </c>
      <c r="S22" s="594"/>
      <c r="T22" s="594"/>
      <c r="U22" s="594"/>
      <c r="V22" s="594"/>
      <c r="W22" s="594"/>
      <c r="X22" s="594"/>
      <c r="Y22" s="595"/>
      <c r="Z22" s="596">
        <v>0.1</v>
      </c>
      <c r="AA22" s="596"/>
      <c r="AB22" s="596"/>
      <c r="AC22" s="596"/>
      <c r="AD22" s="597">
        <v>10</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31450</v>
      </c>
      <c r="S23" s="594"/>
      <c r="T23" s="594"/>
      <c r="U23" s="594"/>
      <c r="V23" s="594"/>
      <c r="W23" s="594"/>
      <c r="X23" s="594"/>
      <c r="Y23" s="595"/>
      <c r="Z23" s="596">
        <v>1.8</v>
      </c>
      <c r="AA23" s="596"/>
      <c r="AB23" s="596"/>
      <c r="AC23" s="596"/>
      <c r="AD23" s="597" t="s">
        <v>219</v>
      </c>
      <c r="AE23" s="597"/>
      <c r="AF23" s="597"/>
      <c r="AG23" s="597"/>
      <c r="AH23" s="597"/>
      <c r="AI23" s="597"/>
      <c r="AJ23" s="597"/>
      <c r="AK23" s="597"/>
      <c r="AL23" s="598" t="s">
        <v>219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9415</v>
      </c>
      <c r="S24" s="594"/>
      <c r="T24" s="594"/>
      <c r="U24" s="594"/>
      <c r="V24" s="594"/>
      <c r="W24" s="594"/>
      <c r="X24" s="594"/>
      <c r="Y24" s="595"/>
      <c r="Z24" s="596">
        <v>0.5</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561424</v>
      </c>
      <c r="CS24" s="583"/>
      <c r="CT24" s="583"/>
      <c r="CU24" s="583"/>
      <c r="CV24" s="583"/>
      <c r="CW24" s="583"/>
      <c r="CX24" s="583"/>
      <c r="CY24" s="584"/>
      <c r="CZ24" s="622">
        <v>31.9</v>
      </c>
      <c r="DA24" s="623"/>
      <c r="DB24" s="623"/>
      <c r="DC24" s="624"/>
      <c r="DD24" s="621">
        <v>505138</v>
      </c>
      <c r="DE24" s="583"/>
      <c r="DF24" s="583"/>
      <c r="DG24" s="583"/>
      <c r="DH24" s="583"/>
      <c r="DI24" s="583"/>
      <c r="DJ24" s="583"/>
      <c r="DK24" s="584"/>
      <c r="DL24" s="621">
        <v>499057</v>
      </c>
      <c r="DM24" s="583"/>
      <c r="DN24" s="583"/>
      <c r="DO24" s="583"/>
      <c r="DP24" s="583"/>
      <c r="DQ24" s="583"/>
      <c r="DR24" s="583"/>
      <c r="DS24" s="583"/>
      <c r="DT24" s="583"/>
      <c r="DU24" s="583"/>
      <c r="DV24" s="584"/>
      <c r="DW24" s="587">
        <v>70.099999999999994</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289836</v>
      </c>
      <c r="S25" s="594"/>
      <c r="T25" s="594"/>
      <c r="U25" s="594"/>
      <c r="V25" s="594"/>
      <c r="W25" s="594"/>
      <c r="X25" s="594"/>
      <c r="Y25" s="595"/>
      <c r="Z25" s="596">
        <v>16.100000000000001</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v>11372</v>
      </c>
      <c r="BH25" s="594"/>
      <c r="BI25" s="594"/>
      <c r="BJ25" s="594"/>
      <c r="BK25" s="594"/>
      <c r="BL25" s="594"/>
      <c r="BM25" s="594"/>
      <c r="BN25" s="595"/>
      <c r="BO25" s="596">
        <v>16.2</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345777</v>
      </c>
      <c r="CS25" s="613"/>
      <c r="CT25" s="613"/>
      <c r="CU25" s="613"/>
      <c r="CV25" s="613"/>
      <c r="CW25" s="613"/>
      <c r="CX25" s="613"/>
      <c r="CY25" s="614"/>
      <c r="CZ25" s="627">
        <v>19.600000000000001</v>
      </c>
      <c r="DA25" s="628"/>
      <c r="DB25" s="628"/>
      <c r="DC25" s="629"/>
      <c r="DD25" s="602">
        <v>337966</v>
      </c>
      <c r="DE25" s="613"/>
      <c r="DF25" s="613"/>
      <c r="DG25" s="613"/>
      <c r="DH25" s="613"/>
      <c r="DI25" s="613"/>
      <c r="DJ25" s="613"/>
      <c r="DK25" s="614"/>
      <c r="DL25" s="602">
        <v>333534</v>
      </c>
      <c r="DM25" s="613"/>
      <c r="DN25" s="613"/>
      <c r="DO25" s="613"/>
      <c r="DP25" s="613"/>
      <c r="DQ25" s="613"/>
      <c r="DR25" s="613"/>
      <c r="DS25" s="613"/>
      <c r="DT25" s="613"/>
      <c r="DU25" s="613"/>
      <c r="DV25" s="614"/>
      <c r="DW25" s="598">
        <v>46.9</v>
      </c>
      <c r="DX25" s="625"/>
      <c r="DY25" s="625"/>
      <c r="DZ25" s="625"/>
      <c r="EA25" s="625"/>
      <c r="EB25" s="625"/>
      <c r="EC25" s="626"/>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178997</v>
      </c>
      <c r="CS26" s="594"/>
      <c r="CT26" s="594"/>
      <c r="CU26" s="594"/>
      <c r="CV26" s="594"/>
      <c r="CW26" s="594"/>
      <c r="CX26" s="594"/>
      <c r="CY26" s="595"/>
      <c r="CZ26" s="627">
        <v>10.199999999999999</v>
      </c>
      <c r="DA26" s="628"/>
      <c r="DB26" s="628"/>
      <c r="DC26" s="629"/>
      <c r="DD26" s="602">
        <v>172248</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5"/>
      <c r="DY26" s="625"/>
      <c r="DZ26" s="625"/>
      <c r="EA26" s="625"/>
      <c r="EB26" s="625"/>
      <c r="EC26" s="626"/>
    </row>
    <row r="27" spans="2:133" ht="11.25" customHeight="1" x14ac:dyDescent="0.15">
      <c r="B27" s="590" t="s">
        <v>278</v>
      </c>
      <c r="C27" s="591"/>
      <c r="D27" s="591"/>
      <c r="E27" s="591"/>
      <c r="F27" s="591"/>
      <c r="G27" s="591"/>
      <c r="H27" s="591"/>
      <c r="I27" s="591"/>
      <c r="J27" s="591"/>
      <c r="K27" s="591"/>
      <c r="L27" s="591"/>
      <c r="M27" s="591"/>
      <c r="N27" s="591"/>
      <c r="O27" s="591"/>
      <c r="P27" s="591"/>
      <c r="Q27" s="592"/>
      <c r="R27" s="593">
        <v>207550</v>
      </c>
      <c r="S27" s="594"/>
      <c r="T27" s="594"/>
      <c r="U27" s="594"/>
      <c r="V27" s="594"/>
      <c r="W27" s="594"/>
      <c r="X27" s="594"/>
      <c r="Y27" s="595"/>
      <c r="Z27" s="596">
        <v>11.6</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70224</v>
      </c>
      <c r="BH27" s="594"/>
      <c r="BI27" s="594"/>
      <c r="BJ27" s="594"/>
      <c r="BK27" s="594"/>
      <c r="BL27" s="594"/>
      <c r="BM27" s="594"/>
      <c r="BN27" s="595"/>
      <c r="BO27" s="596">
        <v>100</v>
      </c>
      <c r="BP27" s="596"/>
      <c r="BQ27" s="596"/>
      <c r="BR27" s="596"/>
      <c r="BS27" s="602" t="s">
        <v>219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47073</v>
      </c>
      <c r="CS27" s="613"/>
      <c r="CT27" s="613"/>
      <c r="CU27" s="613"/>
      <c r="CV27" s="613"/>
      <c r="CW27" s="613"/>
      <c r="CX27" s="613"/>
      <c r="CY27" s="614"/>
      <c r="CZ27" s="627">
        <v>2.7</v>
      </c>
      <c r="DA27" s="628"/>
      <c r="DB27" s="628"/>
      <c r="DC27" s="629"/>
      <c r="DD27" s="602">
        <v>14034</v>
      </c>
      <c r="DE27" s="613"/>
      <c r="DF27" s="613"/>
      <c r="DG27" s="613"/>
      <c r="DH27" s="613"/>
      <c r="DI27" s="613"/>
      <c r="DJ27" s="613"/>
      <c r="DK27" s="614"/>
      <c r="DL27" s="602">
        <v>12385</v>
      </c>
      <c r="DM27" s="613"/>
      <c r="DN27" s="613"/>
      <c r="DO27" s="613"/>
      <c r="DP27" s="613"/>
      <c r="DQ27" s="613"/>
      <c r="DR27" s="613"/>
      <c r="DS27" s="613"/>
      <c r="DT27" s="613"/>
      <c r="DU27" s="613"/>
      <c r="DV27" s="614"/>
      <c r="DW27" s="598">
        <v>1.7</v>
      </c>
      <c r="DX27" s="625"/>
      <c r="DY27" s="625"/>
      <c r="DZ27" s="625"/>
      <c r="EA27" s="625"/>
      <c r="EB27" s="625"/>
      <c r="EC27" s="626"/>
    </row>
    <row r="28" spans="2:133" ht="11.25" customHeight="1" x14ac:dyDescent="0.15">
      <c r="B28" s="590" t="s">
        <v>281</v>
      </c>
      <c r="C28" s="591"/>
      <c r="D28" s="591"/>
      <c r="E28" s="591"/>
      <c r="F28" s="591"/>
      <c r="G28" s="591"/>
      <c r="H28" s="591"/>
      <c r="I28" s="591"/>
      <c r="J28" s="591"/>
      <c r="K28" s="591"/>
      <c r="L28" s="591"/>
      <c r="M28" s="591"/>
      <c r="N28" s="591"/>
      <c r="O28" s="591"/>
      <c r="P28" s="591"/>
      <c r="Q28" s="592"/>
      <c r="R28" s="593">
        <v>8803</v>
      </c>
      <c r="S28" s="594"/>
      <c r="T28" s="594"/>
      <c r="U28" s="594"/>
      <c r="V28" s="594"/>
      <c r="W28" s="594"/>
      <c r="X28" s="594"/>
      <c r="Y28" s="595"/>
      <c r="Z28" s="596">
        <v>0.5</v>
      </c>
      <c r="AA28" s="596"/>
      <c r="AB28" s="596"/>
      <c r="AC28" s="596"/>
      <c r="AD28" s="597">
        <v>7223</v>
      </c>
      <c r="AE28" s="597"/>
      <c r="AF28" s="597"/>
      <c r="AG28" s="597"/>
      <c r="AH28" s="597"/>
      <c r="AI28" s="597"/>
      <c r="AJ28" s="597"/>
      <c r="AK28" s="597"/>
      <c r="AL28" s="598">
        <v>1.1000000000000001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168574</v>
      </c>
      <c r="CS28" s="594"/>
      <c r="CT28" s="594"/>
      <c r="CU28" s="594"/>
      <c r="CV28" s="594"/>
      <c r="CW28" s="594"/>
      <c r="CX28" s="594"/>
      <c r="CY28" s="595"/>
      <c r="CZ28" s="627">
        <v>9.6</v>
      </c>
      <c r="DA28" s="628"/>
      <c r="DB28" s="628"/>
      <c r="DC28" s="629"/>
      <c r="DD28" s="602">
        <v>153138</v>
      </c>
      <c r="DE28" s="594"/>
      <c r="DF28" s="594"/>
      <c r="DG28" s="594"/>
      <c r="DH28" s="594"/>
      <c r="DI28" s="594"/>
      <c r="DJ28" s="594"/>
      <c r="DK28" s="595"/>
      <c r="DL28" s="602">
        <v>153138</v>
      </c>
      <c r="DM28" s="594"/>
      <c r="DN28" s="594"/>
      <c r="DO28" s="594"/>
      <c r="DP28" s="594"/>
      <c r="DQ28" s="594"/>
      <c r="DR28" s="594"/>
      <c r="DS28" s="594"/>
      <c r="DT28" s="594"/>
      <c r="DU28" s="594"/>
      <c r="DV28" s="595"/>
      <c r="DW28" s="598">
        <v>21.5</v>
      </c>
      <c r="DX28" s="625"/>
      <c r="DY28" s="625"/>
      <c r="DZ28" s="625"/>
      <c r="EA28" s="625"/>
      <c r="EB28" s="625"/>
      <c r="EC28" s="626"/>
    </row>
    <row r="29" spans="2:133" ht="11.25" customHeight="1" x14ac:dyDescent="0.15">
      <c r="B29" s="590" t="s">
        <v>283</v>
      </c>
      <c r="C29" s="591"/>
      <c r="D29" s="591"/>
      <c r="E29" s="591"/>
      <c r="F29" s="591"/>
      <c r="G29" s="591"/>
      <c r="H29" s="591"/>
      <c r="I29" s="591"/>
      <c r="J29" s="591"/>
      <c r="K29" s="591"/>
      <c r="L29" s="591"/>
      <c r="M29" s="591"/>
      <c r="N29" s="591"/>
      <c r="O29" s="591"/>
      <c r="P29" s="591"/>
      <c r="Q29" s="592"/>
      <c r="R29" s="593">
        <v>6610</v>
      </c>
      <c r="S29" s="594"/>
      <c r="T29" s="594"/>
      <c r="U29" s="594"/>
      <c r="V29" s="594"/>
      <c r="W29" s="594"/>
      <c r="X29" s="594"/>
      <c r="Y29" s="595"/>
      <c r="Z29" s="596">
        <v>0.4</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168276</v>
      </c>
      <c r="CS29" s="613"/>
      <c r="CT29" s="613"/>
      <c r="CU29" s="613"/>
      <c r="CV29" s="613"/>
      <c r="CW29" s="613"/>
      <c r="CX29" s="613"/>
      <c r="CY29" s="614"/>
      <c r="CZ29" s="627">
        <v>9.6</v>
      </c>
      <c r="DA29" s="628"/>
      <c r="DB29" s="628"/>
      <c r="DC29" s="629"/>
      <c r="DD29" s="602">
        <v>152840</v>
      </c>
      <c r="DE29" s="613"/>
      <c r="DF29" s="613"/>
      <c r="DG29" s="613"/>
      <c r="DH29" s="613"/>
      <c r="DI29" s="613"/>
      <c r="DJ29" s="613"/>
      <c r="DK29" s="614"/>
      <c r="DL29" s="602">
        <v>152840</v>
      </c>
      <c r="DM29" s="613"/>
      <c r="DN29" s="613"/>
      <c r="DO29" s="613"/>
      <c r="DP29" s="613"/>
      <c r="DQ29" s="613"/>
      <c r="DR29" s="613"/>
      <c r="DS29" s="613"/>
      <c r="DT29" s="613"/>
      <c r="DU29" s="613"/>
      <c r="DV29" s="614"/>
      <c r="DW29" s="598">
        <v>21.5</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18692</v>
      </c>
      <c r="S30" s="594"/>
      <c r="T30" s="594"/>
      <c r="U30" s="594"/>
      <c r="V30" s="594"/>
      <c r="W30" s="594"/>
      <c r="X30" s="594"/>
      <c r="Y30" s="595"/>
      <c r="Z30" s="596">
        <v>1</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99.1</v>
      </c>
      <c r="BH30" s="652"/>
      <c r="BI30" s="652"/>
      <c r="BJ30" s="652"/>
      <c r="BK30" s="652"/>
      <c r="BL30" s="652"/>
      <c r="BM30" s="588">
        <v>95.2</v>
      </c>
      <c r="BN30" s="652"/>
      <c r="BO30" s="652"/>
      <c r="BP30" s="652"/>
      <c r="BQ30" s="653"/>
      <c r="BR30" s="651">
        <v>98.7</v>
      </c>
      <c r="BS30" s="652"/>
      <c r="BT30" s="652"/>
      <c r="BU30" s="652"/>
      <c r="BV30" s="652"/>
      <c r="BW30" s="652"/>
      <c r="BX30" s="588">
        <v>95.4</v>
      </c>
      <c r="BY30" s="652"/>
      <c r="BZ30" s="652"/>
      <c r="CA30" s="652"/>
      <c r="CB30" s="653"/>
      <c r="CD30" s="656"/>
      <c r="CE30" s="657"/>
      <c r="CF30" s="607" t="s">
        <v>291</v>
      </c>
      <c r="CG30" s="608"/>
      <c r="CH30" s="608"/>
      <c r="CI30" s="608"/>
      <c r="CJ30" s="608"/>
      <c r="CK30" s="608"/>
      <c r="CL30" s="608"/>
      <c r="CM30" s="608"/>
      <c r="CN30" s="608"/>
      <c r="CO30" s="608"/>
      <c r="CP30" s="608"/>
      <c r="CQ30" s="609"/>
      <c r="CR30" s="593">
        <v>152161</v>
      </c>
      <c r="CS30" s="594"/>
      <c r="CT30" s="594"/>
      <c r="CU30" s="594"/>
      <c r="CV30" s="594"/>
      <c r="CW30" s="594"/>
      <c r="CX30" s="594"/>
      <c r="CY30" s="595"/>
      <c r="CZ30" s="627">
        <v>8.6</v>
      </c>
      <c r="DA30" s="628"/>
      <c r="DB30" s="628"/>
      <c r="DC30" s="629"/>
      <c r="DD30" s="602">
        <v>139999</v>
      </c>
      <c r="DE30" s="594"/>
      <c r="DF30" s="594"/>
      <c r="DG30" s="594"/>
      <c r="DH30" s="594"/>
      <c r="DI30" s="594"/>
      <c r="DJ30" s="594"/>
      <c r="DK30" s="595"/>
      <c r="DL30" s="602">
        <v>139999</v>
      </c>
      <c r="DM30" s="594"/>
      <c r="DN30" s="594"/>
      <c r="DO30" s="594"/>
      <c r="DP30" s="594"/>
      <c r="DQ30" s="594"/>
      <c r="DR30" s="594"/>
      <c r="DS30" s="594"/>
      <c r="DT30" s="594"/>
      <c r="DU30" s="594"/>
      <c r="DV30" s="595"/>
      <c r="DW30" s="598">
        <v>19.7</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28154</v>
      </c>
      <c r="S31" s="594"/>
      <c r="T31" s="594"/>
      <c r="U31" s="594"/>
      <c r="V31" s="594"/>
      <c r="W31" s="594"/>
      <c r="X31" s="594"/>
      <c r="Y31" s="595"/>
      <c r="Z31" s="596">
        <v>1.6</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99.6</v>
      </c>
      <c r="BH31" s="613"/>
      <c r="BI31" s="613"/>
      <c r="BJ31" s="613"/>
      <c r="BK31" s="613"/>
      <c r="BL31" s="613"/>
      <c r="BM31" s="599">
        <v>98.2</v>
      </c>
      <c r="BN31" s="649"/>
      <c r="BO31" s="649"/>
      <c r="BP31" s="649"/>
      <c r="BQ31" s="650"/>
      <c r="BR31" s="648">
        <v>99.4</v>
      </c>
      <c r="BS31" s="613"/>
      <c r="BT31" s="613"/>
      <c r="BU31" s="613"/>
      <c r="BV31" s="613"/>
      <c r="BW31" s="613"/>
      <c r="BX31" s="599">
        <v>98</v>
      </c>
      <c r="BY31" s="649"/>
      <c r="BZ31" s="649"/>
      <c r="CA31" s="649"/>
      <c r="CB31" s="650"/>
      <c r="CD31" s="656"/>
      <c r="CE31" s="657"/>
      <c r="CF31" s="607" t="s">
        <v>295</v>
      </c>
      <c r="CG31" s="608"/>
      <c r="CH31" s="608"/>
      <c r="CI31" s="608"/>
      <c r="CJ31" s="608"/>
      <c r="CK31" s="608"/>
      <c r="CL31" s="608"/>
      <c r="CM31" s="608"/>
      <c r="CN31" s="608"/>
      <c r="CO31" s="608"/>
      <c r="CP31" s="608"/>
      <c r="CQ31" s="609"/>
      <c r="CR31" s="593">
        <v>16115</v>
      </c>
      <c r="CS31" s="613"/>
      <c r="CT31" s="613"/>
      <c r="CU31" s="613"/>
      <c r="CV31" s="613"/>
      <c r="CW31" s="613"/>
      <c r="CX31" s="613"/>
      <c r="CY31" s="614"/>
      <c r="CZ31" s="627">
        <v>0.9</v>
      </c>
      <c r="DA31" s="628"/>
      <c r="DB31" s="628"/>
      <c r="DC31" s="629"/>
      <c r="DD31" s="602">
        <v>12841</v>
      </c>
      <c r="DE31" s="613"/>
      <c r="DF31" s="613"/>
      <c r="DG31" s="613"/>
      <c r="DH31" s="613"/>
      <c r="DI31" s="613"/>
      <c r="DJ31" s="613"/>
      <c r="DK31" s="614"/>
      <c r="DL31" s="602">
        <v>12841</v>
      </c>
      <c r="DM31" s="613"/>
      <c r="DN31" s="613"/>
      <c r="DO31" s="613"/>
      <c r="DP31" s="613"/>
      <c r="DQ31" s="613"/>
      <c r="DR31" s="613"/>
      <c r="DS31" s="613"/>
      <c r="DT31" s="613"/>
      <c r="DU31" s="613"/>
      <c r="DV31" s="614"/>
      <c r="DW31" s="598">
        <v>1.8</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16036</v>
      </c>
      <c r="S32" s="594"/>
      <c r="T32" s="594"/>
      <c r="U32" s="594"/>
      <c r="V32" s="594"/>
      <c r="W32" s="594"/>
      <c r="X32" s="594"/>
      <c r="Y32" s="595"/>
      <c r="Z32" s="596">
        <v>0.9</v>
      </c>
      <c r="AA32" s="596"/>
      <c r="AB32" s="596"/>
      <c r="AC32" s="596"/>
      <c r="AD32" s="597">
        <v>2414</v>
      </c>
      <c r="AE32" s="597"/>
      <c r="AF32" s="597"/>
      <c r="AG32" s="597"/>
      <c r="AH32" s="597"/>
      <c r="AI32" s="597"/>
      <c r="AJ32" s="597"/>
      <c r="AK32" s="597"/>
      <c r="AL32" s="598">
        <v>0.4</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89.3</v>
      </c>
      <c r="BN32" s="661"/>
      <c r="BO32" s="661"/>
      <c r="BP32" s="661"/>
      <c r="BQ32" s="663"/>
      <c r="BR32" s="660">
        <v>97.1</v>
      </c>
      <c r="BS32" s="661"/>
      <c r="BT32" s="661"/>
      <c r="BU32" s="661"/>
      <c r="BV32" s="661"/>
      <c r="BW32" s="661"/>
      <c r="BX32" s="662">
        <v>90.3</v>
      </c>
      <c r="BY32" s="661"/>
      <c r="BZ32" s="661"/>
      <c r="CA32" s="661"/>
      <c r="CB32" s="663"/>
      <c r="CD32" s="658"/>
      <c r="CE32" s="659"/>
      <c r="CF32" s="607" t="s">
        <v>298</v>
      </c>
      <c r="CG32" s="608"/>
      <c r="CH32" s="608"/>
      <c r="CI32" s="608"/>
      <c r="CJ32" s="608"/>
      <c r="CK32" s="608"/>
      <c r="CL32" s="608"/>
      <c r="CM32" s="608"/>
      <c r="CN32" s="608"/>
      <c r="CO32" s="608"/>
      <c r="CP32" s="608"/>
      <c r="CQ32" s="609"/>
      <c r="CR32" s="593">
        <v>298</v>
      </c>
      <c r="CS32" s="594"/>
      <c r="CT32" s="594"/>
      <c r="CU32" s="594"/>
      <c r="CV32" s="594"/>
      <c r="CW32" s="594"/>
      <c r="CX32" s="594"/>
      <c r="CY32" s="595"/>
      <c r="CZ32" s="627">
        <v>0</v>
      </c>
      <c r="DA32" s="628"/>
      <c r="DB32" s="628"/>
      <c r="DC32" s="629"/>
      <c r="DD32" s="602">
        <v>298</v>
      </c>
      <c r="DE32" s="594"/>
      <c r="DF32" s="594"/>
      <c r="DG32" s="594"/>
      <c r="DH32" s="594"/>
      <c r="DI32" s="594"/>
      <c r="DJ32" s="594"/>
      <c r="DK32" s="595"/>
      <c r="DL32" s="602">
        <v>298</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263814</v>
      </c>
      <c r="S33" s="594"/>
      <c r="T33" s="594"/>
      <c r="U33" s="594"/>
      <c r="V33" s="594"/>
      <c r="W33" s="594"/>
      <c r="X33" s="594"/>
      <c r="Y33" s="595"/>
      <c r="Z33" s="596">
        <v>14.7</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515092</v>
      </c>
      <c r="CS33" s="613"/>
      <c r="CT33" s="613"/>
      <c r="CU33" s="613"/>
      <c r="CV33" s="613"/>
      <c r="CW33" s="613"/>
      <c r="CX33" s="613"/>
      <c r="CY33" s="614"/>
      <c r="CZ33" s="627">
        <v>29.3</v>
      </c>
      <c r="DA33" s="628"/>
      <c r="DB33" s="628"/>
      <c r="DC33" s="629"/>
      <c r="DD33" s="602">
        <v>408925</v>
      </c>
      <c r="DE33" s="613"/>
      <c r="DF33" s="613"/>
      <c r="DG33" s="613"/>
      <c r="DH33" s="613"/>
      <c r="DI33" s="613"/>
      <c r="DJ33" s="613"/>
      <c r="DK33" s="614"/>
      <c r="DL33" s="602">
        <v>206280</v>
      </c>
      <c r="DM33" s="613"/>
      <c r="DN33" s="613"/>
      <c r="DO33" s="613"/>
      <c r="DP33" s="613"/>
      <c r="DQ33" s="613"/>
      <c r="DR33" s="613"/>
      <c r="DS33" s="613"/>
      <c r="DT33" s="613"/>
      <c r="DU33" s="613"/>
      <c r="DV33" s="614"/>
      <c r="DW33" s="598">
        <v>29</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276695</v>
      </c>
      <c r="CS34" s="594"/>
      <c r="CT34" s="594"/>
      <c r="CU34" s="594"/>
      <c r="CV34" s="594"/>
      <c r="CW34" s="594"/>
      <c r="CX34" s="594"/>
      <c r="CY34" s="595"/>
      <c r="CZ34" s="627">
        <v>15.7</v>
      </c>
      <c r="DA34" s="628"/>
      <c r="DB34" s="628"/>
      <c r="DC34" s="629"/>
      <c r="DD34" s="602">
        <v>197304</v>
      </c>
      <c r="DE34" s="594"/>
      <c r="DF34" s="594"/>
      <c r="DG34" s="594"/>
      <c r="DH34" s="594"/>
      <c r="DI34" s="594"/>
      <c r="DJ34" s="594"/>
      <c r="DK34" s="595"/>
      <c r="DL34" s="602">
        <v>112751</v>
      </c>
      <c r="DM34" s="594"/>
      <c r="DN34" s="594"/>
      <c r="DO34" s="594"/>
      <c r="DP34" s="594"/>
      <c r="DQ34" s="594"/>
      <c r="DR34" s="594"/>
      <c r="DS34" s="594"/>
      <c r="DT34" s="594"/>
      <c r="DU34" s="594"/>
      <c r="DV34" s="595"/>
      <c r="DW34" s="598">
        <v>15.8</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33214</v>
      </c>
      <c r="S35" s="594"/>
      <c r="T35" s="594"/>
      <c r="U35" s="594"/>
      <c r="V35" s="594"/>
      <c r="W35" s="594"/>
      <c r="X35" s="594"/>
      <c r="Y35" s="595"/>
      <c r="Z35" s="596">
        <v>1.8</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128752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14114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37089</v>
      </c>
      <c r="CS35" s="613"/>
      <c r="CT35" s="613"/>
      <c r="CU35" s="613"/>
      <c r="CV35" s="613"/>
      <c r="CW35" s="613"/>
      <c r="CX35" s="613"/>
      <c r="CY35" s="614"/>
      <c r="CZ35" s="627">
        <v>2.1</v>
      </c>
      <c r="DA35" s="628"/>
      <c r="DB35" s="628"/>
      <c r="DC35" s="629"/>
      <c r="DD35" s="602">
        <v>26681</v>
      </c>
      <c r="DE35" s="613"/>
      <c r="DF35" s="613"/>
      <c r="DG35" s="613"/>
      <c r="DH35" s="613"/>
      <c r="DI35" s="613"/>
      <c r="DJ35" s="613"/>
      <c r="DK35" s="614"/>
      <c r="DL35" s="602">
        <v>726</v>
      </c>
      <c r="DM35" s="613"/>
      <c r="DN35" s="613"/>
      <c r="DO35" s="613"/>
      <c r="DP35" s="613"/>
      <c r="DQ35" s="613"/>
      <c r="DR35" s="613"/>
      <c r="DS35" s="613"/>
      <c r="DT35" s="613"/>
      <c r="DU35" s="613"/>
      <c r="DV35" s="614"/>
      <c r="DW35" s="598">
        <v>0.1</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1796364</v>
      </c>
      <c r="S36" s="666"/>
      <c r="T36" s="666"/>
      <c r="U36" s="666"/>
      <c r="V36" s="666"/>
      <c r="W36" s="666"/>
      <c r="X36" s="666"/>
      <c r="Y36" s="667"/>
      <c r="Z36" s="668">
        <v>100</v>
      </c>
      <c r="AA36" s="668"/>
      <c r="AB36" s="668"/>
      <c r="AC36" s="668"/>
      <c r="AD36" s="669">
        <v>678272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53316</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13431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66048</v>
      </c>
      <c r="CS36" s="594"/>
      <c r="CT36" s="594"/>
      <c r="CU36" s="594"/>
      <c r="CV36" s="594"/>
      <c r="CW36" s="594"/>
      <c r="CX36" s="594"/>
      <c r="CY36" s="595"/>
      <c r="CZ36" s="627">
        <v>3.8</v>
      </c>
      <c r="DA36" s="628"/>
      <c r="DB36" s="628"/>
      <c r="DC36" s="629"/>
      <c r="DD36" s="602">
        <v>54722</v>
      </c>
      <c r="DE36" s="594"/>
      <c r="DF36" s="594"/>
      <c r="DG36" s="594"/>
      <c r="DH36" s="594"/>
      <c r="DI36" s="594"/>
      <c r="DJ36" s="594"/>
      <c r="DK36" s="595"/>
      <c r="DL36" s="602">
        <v>15834</v>
      </c>
      <c r="DM36" s="594"/>
      <c r="DN36" s="594"/>
      <c r="DO36" s="594"/>
      <c r="DP36" s="594"/>
      <c r="DQ36" s="594"/>
      <c r="DR36" s="594"/>
      <c r="DS36" s="594"/>
      <c r="DT36" s="594"/>
      <c r="DU36" s="594"/>
      <c r="DV36" s="595"/>
      <c r="DW36" s="598">
        <v>2.2000000000000002</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v>16082</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147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7889</v>
      </c>
      <c r="CS37" s="613"/>
      <c r="CT37" s="613"/>
      <c r="CU37" s="613"/>
      <c r="CV37" s="613"/>
      <c r="CW37" s="613"/>
      <c r="CX37" s="613"/>
      <c r="CY37" s="614"/>
      <c r="CZ37" s="627">
        <v>0.4</v>
      </c>
      <c r="DA37" s="628"/>
      <c r="DB37" s="628"/>
      <c r="DC37" s="629"/>
      <c r="DD37" s="602">
        <v>7889</v>
      </c>
      <c r="DE37" s="613"/>
      <c r="DF37" s="613"/>
      <c r="DG37" s="613"/>
      <c r="DH37" s="613"/>
      <c r="DI37" s="613"/>
      <c r="DJ37" s="613"/>
      <c r="DK37" s="614"/>
      <c r="DL37" s="602">
        <v>4403</v>
      </c>
      <c r="DM37" s="613"/>
      <c r="DN37" s="613"/>
      <c r="DO37" s="613"/>
      <c r="DP37" s="613"/>
      <c r="DQ37" s="613"/>
      <c r="DR37" s="613"/>
      <c r="DS37" s="613"/>
      <c r="DT37" s="613"/>
      <c r="DU37" s="613"/>
      <c r="DV37" s="614"/>
      <c r="DW37" s="598">
        <v>0.6</v>
      </c>
      <c r="DX37" s="625"/>
      <c r="DY37" s="625"/>
      <c r="DZ37" s="625"/>
      <c r="EA37" s="625"/>
      <c r="EB37" s="625"/>
      <c r="EC37" s="626"/>
    </row>
    <row r="38" spans="2:133" ht="11.25" customHeight="1" x14ac:dyDescent="0.15">
      <c r="AQ38" s="672" t="s">
        <v>316</v>
      </c>
      <c r="AR38" s="673"/>
      <c r="AS38" s="673"/>
      <c r="AT38" s="673"/>
      <c r="AU38" s="673"/>
      <c r="AV38" s="673"/>
      <c r="AW38" s="673"/>
      <c r="AX38" s="673"/>
      <c r="AY38" s="674"/>
      <c r="AZ38" s="593">
        <v>6016</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226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128752</v>
      </c>
      <c r="CS38" s="594"/>
      <c r="CT38" s="594"/>
      <c r="CU38" s="594"/>
      <c r="CV38" s="594"/>
      <c r="CW38" s="594"/>
      <c r="CX38" s="594"/>
      <c r="CY38" s="595"/>
      <c r="CZ38" s="627">
        <v>7.3</v>
      </c>
      <c r="DA38" s="628"/>
      <c r="DB38" s="628"/>
      <c r="DC38" s="629"/>
      <c r="DD38" s="602">
        <v>124091</v>
      </c>
      <c r="DE38" s="594"/>
      <c r="DF38" s="594"/>
      <c r="DG38" s="594"/>
      <c r="DH38" s="594"/>
      <c r="DI38" s="594"/>
      <c r="DJ38" s="594"/>
      <c r="DK38" s="595"/>
      <c r="DL38" s="602">
        <v>76969</v>
      </c>
      <c r="DM38" s="594"/>
      <c r="DN38" s="594"/>
      <c r="DO38" s="594"/>
      <c r="DP38" s="594"/>
      <c r="DQ38" s="594"/>
      <c r="DR38" s="594"/>
      <c r="DS38" s="594"/>
      <c r="DT38" s="594"/>
      <c r="DU38" s="594"/>
      <c r="DV38" s="595"/>
      <c r="DW38" s="598">
        <v>10.8</v>
      </c>
      <c r="DX38" s="625"/>
      <c r="DY38" s="625"/>
      <c r="DZ38" s="625"/>
      <c r="EA38" s="625"/>
      <c r="EB38" s="625"/>
      <c r="EC38" s="626"/>
    </row>
    <row r="39" spans="2:133" ht="11.25" customHeight="1" x14ac:dyDescent="0.15">
      <c r="AQ39" s="672" t="s">
        <v>319</v>
      </c>
      <c r="AR39" s="673"/>
      <c r="AS39" s="673"/>
      <c r="AT39" s="673"/>
      <c r="AU39" s="673"/>
      <c r="AV39" s="673"/>
      <c r="AW39" s="673"/>
      <c r="AX39" s="673"/>
      <c r="AY39" s="674"/>
      <c r="AZ39" s="593" t="s">
        <v>219</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50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6508</v>
      </c>
      <c r="CS39" s="613"/>
      <c r="CT39" s="613"/>
      <c r="CU39" s="613"/>
      <c r="CV39" s="613"/>
      <c r="CW39" s="613"/>
      <c r="CX39" s="613"/>
      <c r="CY39" s="614"/>
      <c r="CZ39" s="627">
        <v>0.4</v>
      </c>
      <c r="DA39" s="628"/>
      <c r="DB39" s="628"/>
      <c r="DC39" s="629"/>
      <c r="DD39" s="602">
        <v>6127</v>
      </c>
      <c r="DE39" s="613"/>
      <c r="DF39" s="613"/>
      <c r="DG39" s="613"/>
      <c r="DH39" s="613"/>
      <c r="DI39" s="613"/>
      <c r="DJ39" s="613"/>
      <c r="DK39" s="614"/>
      <c r="DL39" s="602" t="s">
        <v>219</v>
      </c>
      <c r="DM39" s="613"/>
      <c r="DN39" s="613"/>
      <c r="DO39" s="613"/>
      <c r="DP39" s="613"/>
      <c r="DQ39" s="613"/>
      <c r="DR39" s="613"/>
      <c r="DS39" s="613"/>
      <c r="DT39" s="613"/>
      <c r="DU39" s="613"/>
      <c r="DV39" s="614"/>
      <c r="DW39" s="598" t="s">
        <v>219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14929</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219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219</v>
      </c>
      <c r="CS40" s="594"/>
      <c r="CT40" s="594"/>
      <c r="CU40" s="594"/>
      <c r="CV40" s="594"/>
      <c r="CW40" s="594"/>
      <c r="CX40" s="594"/>
      <c r="CY40" s="595"/>
      <c r="CZ40" s="627" t="s">
        <v>219</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38409</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223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207</v>
      </c>
      <c r="CS41" s="613"/>
      <c r="CT41" s="613"/>
      <c r="CU41" s="613"/>
      <c r="CV41" s="613"/>
      <c r="CW41" s="613"/>
      <c r="CX41" s="613"/>
      <c r="CY41" s="614"/>
      <c r="CZ41" s="627" t="s">
        <v>207</v>
      </c>
      <c r="DA41" s="628"/>
      <c r="DB41" s="628"/>
      <c r="DC41" s="629"/>
      <c r="DD41" s="602" t="s">
        <v>207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683458</v>
      </c>
      <c r="CS42" s="594"/>
      <c r="CT42" s="594"/>
      <c r="CU42" s="594"/>
      <c r="CV42" s="594"/>
      <c r="CW42" s="594"/>
      <c r="CX42" s="594"/>
      <c r="CY42" s="595"/>
      <c r="CZ42" s="627">
        <v>38.799999999999997</v>
      </c>
      <c r="DA42" s="676"/>
      <c r="DB42" s="676"/>
      <c r="DC42" s="677"/>
      <c r="DD42" s="602">
        <v>35251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t="s">
        <v>219</v>
      </c>
      <c r="CS43" s="613"/>
      <c r="CT43" s="613"/>
      <c r="CU43" s="613"/>
      <c r="CV43" s="613"/>
      <c r="CW43" s="613"/>
      <c r="CX43" s="613"/>
      <c r="CY43" s="614"/>
      <c r="CZ43" s="627" t="s">
        <v>219</v>
      </c>
      <c r="DA43" s="628"/>
      <c r="DB43" s="628"/>
      <c r="DC43" s="629"/>
      <c r="DD43" s="602" t="s">
        <v>219</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674593</v>
      </c>
      <c r="CS44" s="594"/>
      <c r="CT44" s="594"/>
      <c r="CU44" s="594"/>
      <c r="CV44" s="594"/>
      <c r="CW44" s="594"/>
      <c r="CX44" s="594"/>
      <c r="CY44" s="595"/>
      <c r="CZ44" s="627">
        <v>38.299999999999997</v>
      </c>
      <c r="DA44" s="676"/>
      <c r="DB44" s="676"/>
      <c r="DC44" s="677"/>
      <c r="DD44" s="602">
        <v>32444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648606</v>
      </c>
      <c r="CS45" s="613"/>
      <c r="CT45" s="613"/>
      <c r="CU45" s="613"/>
      <c r="CV45" s="613"/>
      <c r="CW45" s="613"/>
      <c r="CX45" s="613"/>
      <c r="CY45" s="614"/>
      <c r="CZ45" s="627">
        <v>36.9</v>
      </c>
      <c r="DA45" s="628"/>
      <c r="DB45" s="628"/>
      <c r="DC45" s="629"/>
      <c r="DD45" s="602">
        <v>20890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25987</v>
      </c>
      <c r="CS46" s="594"/>
      <c r="CT46" s="594"/>
      <c r="CU46" s="594"/>
      <c r="CV46" s="594"/>
      <c r="CW46" s="594"/>
      <c r="CX46" s="594"/>
      <c r="CY46" s="595"/>
      <c r="CZ46" s="627">
        <v>1.5</v>
      </c>
      <c r="DA46" s="676"/>
      <c r="DB46" s="676"/>
      <c r="DC46" s="677"/>
      <c r="DD46" s="602">
        <v>11554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8865</v>
      </c>
      <c r="CS47" s="613"/>
      <c r="CT47" s="613"/>
      <c r="CU47" s="613"/>
      <c r="CV47" s="613"/>
      <c r="CW47" s="613"/>
      <c r="CX47" s="613"/>
      <c r="CY47" s="614"/>
      <c r="CZ47" s="627">
        <v>0.5</v>
      </c>
      <c r="DA47" s="628"/>
      <c r="DB47" s="628"/>
      <c r="DC47" s="629"/>
      <c r="DD47" s="602">
        <v>2807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1759974</v>
      </c>
      <c r="CS49" s="661"/>
      <c r="CT49" s="661"/>
      <c r="CU49" s="661"/>
      <c r="CV49" s="661"/>
      <c r="CW49" s="661"/>
      <c r="CX49" s="661"/>
      <c r="CY49" s="688"/>
      <c r="CZ49" s="689">
        <v>100</v>
      </c>
      <c r="DA49" s="690"/>
      <c r="DB49" s="690"/>
      <c r="DC49" s="691"/>
      <c r="DD49" s="692">
        <v>949314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1801</v>
      </c>
      <c r="R7" s="723"/>
      <c r="S7" s="723"/>
      <c r="T7" s="723"/>
      <c r="U7" s="723"/>
      <c r="V7" s="723">
        <v>1764</v>
      </c>
      <c r="W7" s="723"/>
      <c r="X7" s="723"/>
      <c r="Y7" s="723"/>
      <c r="Z7" s="723"/>
      <c r="AA7" s="723">
        <v>36</v>
      </c>
      <c r="AB7" s="723"/>
      <c r="AC7" s="723"/>
      <c r="AD7" s="723"/>
      <c r="AE7" s="724"/>
      <c r="AF7" s="725">
        <v>36</v>
      </c>
      <c r="AG7" s="726"/>
      <c r="AH7" s="726"/>
      <c r="AI7" s="726"/>
      <c r="AJ7" s="727"/>
      <c r="AK7" s="762">
        <v>0</v>
      </c>
      <c r="AL7" s="763"/>
      <c r="AM7" s="763"/>
      <c r="AN7" s="763"/>
      <c r="AO7" s="763"/>
      <c r="AP7" s="763">
        <v>1323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f>SUM(Q7:Q22)</f>
        <v>1801</v>
      </c>
      <c r="R23" s="782"/>
      <c r="S23" s="782"/>
      <c r="T23" s="782"/>
      <c r="U23" s="782"/>
      <c r="V23" s="782">
        <f>SUM(V7:V22)</f>
        <v>1764</v>
      </c>
      <c r="W23" s="782"/>
      <c r="X23" s="782"/>
      <c r="Y23" s="782"/>
      <c r="Z23" s="782"/>
      <c r="AA23" s="782">
        <f>SUM(AA7:AA22)</f>
        <v>36</v>
      </c>
      <c r="AB23" s="782"/>
      <c r="AC23" s="782"/>
      <c r="AD23" s="782"/>
      <c r="AE23" s="783"/>
      <c r="AF23" s="784">
        <v>36</v>
      </c>
      <c r="AG23" s="782"/>
      <c r="AH23" s="782"/>
      <c r="AI23" s="782"/>
      <c r="AJ23" s="785"/>
      <c r="AK23" s="786"/>
      <c r="AL23" s="787"/>
      <c r="AM23" s="787"/>
      <c r="AN23" s="787"/>
      <c r="AO23" s="787"/>
      <c r="AP23" s="782">
        <f>SUM(AP7:AP22)</f>
        <v>1323</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120</v>
      </c>
      <c r="R28" s="811"/>
      <c r="S28" s="811"/>
      <c r="T28" s="811"/>
      <c r="U28" s="811"/>
      <c r="V28" s="811">
        <v>105</v>
      </c>
      <c r="W28" s="811"/>
      <c r="X28" s="811"/>
      <c r="Y28" s="811"/>
      <c r="Z28" s="811"/>
      <c r="AA28" s="811">
        <v>14</v>
      </c>
      <c r="AB28" s="811"/>
      <c r="AC28" s="811"/>
      <c r="AD28" s="811"/>
      <c r="AE28" s="812"/>
      <c r="AF28" s="813">
        <v>14</v>
      </c>
      <c r="AG28" s="811"/>
      <c r="AH28" s="811"/>
      <c r="AI28" s="811"/>
      <c r="AJ28" s="814"/>
      <c r="AK28" s="815">
        <v>15</v>
      </c>
      <c r="AL28" s="806"/>
      <c r="AM28" s="806"/>
      <c r="AN28" s="806"/>
      <c r="AO28" s="806"/>
      <c r="AP28" s="806" t="s">
        <v>527</v>
      </c>
      <c r="AQ28" s="806"/>
      <c r="AR28" s="806"/>
      <c r="AS28" s="806"/>
      <c r="AT28" s="806"/>
      <c r="AU28" s="806" t="s">
        <v>527</v>
      </c>
      <c r="AV28" s="806"/>
      <c r="AW28" s="806"/>
      <c r="AX28" s="806"/>
      <c r="AY28" s="806"/>
      <c r="AZ28" s="807" t="s">
        <v>527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6</v>
      </c>
      <c r="R29" s="747"/>
      <c r="S29" s="747"/>
      <c r="T29" s="747"/>
      <c r="U29" s="747"/>
      <c r="V29" s="747">
        <v>6</v>
      </c>
      <c r="W29" s="747"/>
      <c r="X29" s="747"/>
      <c r="Y29" s="747"/>
      <c r="Z29" s="747"/>
      <c r="AA29" s="747">
        <v>0</v>
      </c>
      <c r="AB29" s="747"/>
      <c r="AC29" s="747"/>
      <c r="AD29" s="747"/>
      <c r="AE29" s="748"/>
      <c r="AF29" s="749">
        <v>0</v>
      </c>
      <c r="AG29" s="750"/>
      <c r="AH29" s="750"/>
      <c r="AI29" s="750"/>
      <c r="AJ29" s="751"/>
      <c r="AK29" s="818">
        <v>3</v>
      </c>
      <c r="AL29" s="819"/>
      <c r="AM29" s="819"/>
      <c r="AN29" s="819"/>
      <c r="AO29" s="819"/>
      <c r="AP29" s="819" t="s">
        <v>527</v>
      </c>
      <c r="AQ29" s="819"/>
      <c r="AR29" s="819"/>
      <c r="AS29" s="819"/>
      <c r="AT29" s="819"/>
      <c r="AU29" s="819" t="s">
        <v>527</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83</v>
      </c>
      <c r="R30" s="747"/>
      <c r="S30" s="747"/>
      <c r="T30" s="747"/>
      <c r="U30" s="747"/>
      <c r="V30" s="747">
        <v>83</v>
      </c>
      <c r="W30" s="747"/>
      <c r="X30" s="747"/>
      <c r="Y30" s="747"/>
      <c r="Z30" s="747"/>
      <c r="AA30" s="747">
        <v>0</v>
      </c>
      <c r="AB30" s="747"/>
      <c r="AC30" s="747"/>
      <c r="AD30" s="747"/>
      <c r="AE30" s="748"/>
      <c r="AF30" s="749">
        <v>0</v>
      </c>
      <c r="AG30" s="750"/>
      <c r="AH30" s="750"/>
      <c r="AI30" s="750"/>
      <c r="AJ30" s="751"/>
      <c r="AK30" s="818">
        <v>56</v>
      </c>
      <c r="AL30" s="819"/>
      <c r="AM30" s="819"/>
      <c r="AN30" s="819"/>
      <c r="AO30" s="819"/>
      <c r="AP30" s="819">
        <v>377</v>
      </c>
      <c r="AQ30" s="819"/>
      <c r="AR30" s="819"/>
      <c r="AS30" s="819"/>
      <c r="AT30" s="819"/>
      <c r="AU30" s="819">
        <v>189</v>
      </c>
      <c r="AV30" s="819"/>
      <c r="AW30" s="819"/>
      <c r="AX30" s="819"/>
      <c r="AY30" s="819"/>
      <c r="AZ30" s="820" t="s">
        <v>527</v>
      </c>
      <c r="BA30" s="820"/>
      <c r="BB30" s="820"/>
      <c r="BC30" s="820"/>
      <c r="BD30" s="820"/>
      <c r="BE30" s="816" t="s">
        <v>379</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557</v>
      </c>
      <c r="R31" s="747"/>
      <c r="S31" s="747"/>
      <c r="T31" s="747"/>
      <c r="U31" s="747"/>
      <c r="V31" s="747">
        <v>526</v>
      </c>
      <c r="W31" s="747"/>
      <c r="X31" s="747"/>
      <c r="Y31" s="747"/>
      <c r="Z31" s="747"/>
      <c r="AA31" s="747">
        <v>31</v>
      </c>
      <c r="AB31" s="747"/>
      <c r="AC31" s="747"/>
      <c r="AD31" s="747"/>
      <c r="AE31" s="748"/>
      <c r="AF31" s="749">
        <v>31</v>
      </c>
      <c r="AG31" s="750"/>
      <c r="AH31" s="750"/>
      <c r="AI31" s="750"/>
      <c r="AJ31" s="751"/>
      <c r="AK31" s="818">
        <v>16</v>
      </c>
      <c r="AL31" s="819"/>
      <c r="AM31" s="819"/>
      <c r="AN31" s="819"/>
      <c r="AO31" s="819"/>
      <c r="AP31" s="819">
        <v>318</v>
      </c>
      <c r="AQ31" s="819"/>
      <c r="AR31" s="819"/>
      <c r="AS31" s="819"/>
      <c r="AT31" s="819"/>
      <c r="AU31" s="819">
        <v>127</v>
      </c>
      <c r="AV31" s="819"/>
      <c r="AW31" s="819"/>
      <c r="AX31" s="819"/>
      <c r="AY31" s="819"/>
      <c r="AZ31" s="820" t="s">
        <v>527</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12</v>
      </c>
      <c r="R32" s="747"/>
      <c r="S32" s="747"/>
      <c r="T32" s="747"/>
      <c r="U32" s="747"/>
      <c r="V32" s="747">
        <v>12</v>
      </c>
      <c r="W32" s="747"/>
      <c r="X32" s="747"/>
      <c r="Y32" s="747"/>
      <c r="Z32" s="747"/>
      <c r="AA32" s="747">
        <v>0</v>
      </c>
      <c r="AB32" s="747"/>
      <c r="AC32" s="747"/>
      <c r="AD32" s="747"/>
      <c r="AE32" s="748"/>
      <c r="AF32" s="749">
        <v>0</v>
      </c>
      <c r="AG32" s="750"/>
      <c r="AH32" s="750"/>
      <c r="AI32" s="750"/>
      <c r="AJ32" s="751"/>
      <c r="AK32" s="818">
        <v>6</v>
      </c>
      <c r="AL32" s="819"/>
      <c r="AM32" s="819"/>
      <c r="AN32" s="819"/>
      <c r="AO32" s="819"/>
      <c r="AP32" s="819">
        <v>34</v>
      </c>
      <c r="AQ32" s="819"/>
      <c r="AR32" s="819"/>
      <c r="AS32" s="819"/>
      <c r="AT32" s="819"/>
      <c r="AU32" s="819">
        <v>21</v>
      </c>
      <c r="AV32" s="819"/>
      <c r="AW32" s="819"/>
      <c r="AX32" s="819"/>
      <c r="AY32" s="819"/>
      <c r="AZ32" s="820" t="s">
        <v>527</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45</v>
      </c>
      <c r="AG63" s="830"/>
      <c r="AH63" s="830"/>
      <c r="AI63" s="830"/>
      <c r="AJ63" s="831"/>
      <c r="AK63" s="832"/>
      <c r="AL63" s="827"/>
      <c r="AM63" s="827"/>
      <c r="AN63" s="827"/>
      <c r="AO63" s="827"/>
      <c r="AP63" s="830">
        <f>SUM(AP28:AT62)</f>
        <v>729</v>
      </c>
      <c r="AQ63" s="830"/>
      <c r="AR63" s="830"/>
      <c r="AS63" s="830"/>
      <c r="AT63" s="830"/>
      <c r="AU63" s="830">
        <f>SUM(AU28:AY62)</f>
        <v>337</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528</v>
      </c>
      <c r="C68" s="858"/>
      <c r="D68" s="858"/>
      <c r="E68" s="858"/>
      <c r="F68" s="858"/>
      <c r="G68" s="858"/>
      <c r="H68" s="858"/>
      <c r="I68" s="858"/>
      <c r="J68" s="858"/>
      <c r="K68" s="858"/>
      <c r="L68" s="858"/>
      <c r="M68" s="858"/>
      <c r="N68" s="858"/>
      <c r="O68" s="858"/>
      <c r="P68" s="859"/>
      <c r="Q68" s="860">
        <v>896</v>
      </c>
      <c r="R68" s="854"/>
      <c r="S68" s="854"/>
      <c r="T68" s="854"/>
      <c r="U68" s="854"/>
      <c r="V68" s="854">
        <v>874</v>
      </c>
      <c r="W68" s="854"/>
      <c r="X68" s="854"/>
      <c r="Y68" s="854"/>
      <c r="Z68" s="854"/>
      <c r="AA68" s="854">
        <v>22</v>
      </c>
      <c r="AB68" s="854"/>
      <c r="AC68" s="854"/>
      <c r="AD68" s="854"/>
      <c r="AE68" s="854"/>
      <c r="AF68" s="854">
        <v>21</v>
      </c>
      <c r="AG68" s="854"/>
      <c r="AH68" s="854"/>
      <c r="AI68" s="854"/>
      <c r="AJ68" s="854"/>
      <c r="AK68" s="854" t="s">
        <v>527</v>
      </c>
      <c r="AL68" s="854"/>
      <c r="AM68" s="854"/>
      <c r="AN68" s="854"/>
      <c r="AO68" s="854"/>
      <c r="AP68" s="854" t="s">
        <v>527</v>
      </c>
      <c r="AQ68" s="854"/>
      <c r="AR68" s="854"/>
      <c r="AS68" s="854"/>
      <c r="AT68" s="854"/>
      <c r="AU68" s="854" t="s">
        <v>527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529</v>
      </c>
      <c r="C69" s="862"/>
      <c r="D69" s="862"/>
      <c r="E69" s="862"/>
      <c r="F69" s="862"/>
      <c r="G69" s="862"/>
      <c r="H69" s="862"/>
      <c r="I69" s="862"/>
      <c r="J69" s="862"/>
      <c r="K69" s="862"/>
      <c r="L69" s="862"/>
      <c r="M69" s="862"/>
      <c r="N69" s="862"/>
      <c r="O69" s="862"/>
      <c r="P69" s="863"/>
      <c r="Q69" s="864">
        <v>28404</v>
      </c>
      <c r="R69" s="819"/>
      <c r="S69" s="819"/>
      <c r="T69" s="819"/>
      <c r="U69" s="819"/>
      <c r="V69" s="819">
        <v>27949</v>
      </c>
      <c r="W69" s="819"/>
      <c r="X69" s="819"/>
      <c r="Y69" s="819"/>
      <c r="Z69" s="819"/>
      <c r="AA69" s="819">
        <v>455</v>
      </c>
      <c r="AB69" s="819"/>
      <c r="AC69" s="819"/>
      <c r="AD69" s="819"/>
      <c r="AE69" s="819"/>
      <c r="AF69" s="819">
        <v>455</v>
      </c>
      <c r="AG69" s="819"/>
      <c r="AH69" s="819"/>
      <c r="AI69" s="819"/>
      <c r="AJ69" s="819"/>
      <c r="AK69" s="819" t="s">
        <v>527</v>
      </c>
      <c r="AL69" s="819"/>
      <c r="AM69" s="819"/>
      <c r="AN69" s="819"/>
      <c r="AO69" s="819"/>
      <c r="AP69" s="819" t="s">
        <v>527</v>
      </c>
      <c r="AQ69" s="819"/>
      <c r="AR69" s="819"/>
      <c r="AS69" s="819"/>
      <c r="AT69" s="819"/>
      <c r="AU69" s="819" t="s">
        <v>527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530</v>
      </c>
      <c r="C70" s="862"/>
      <c r="D70" s="862"/>
      <c r="E70" s="862"/>
      <c r="F70" s="862"/>
      <c r="G70" s="862"/>
      <c r="H70" s="862"/>
      <c r="I70" s="862"/>
      <c r="J70" s="862"/>
      <c r="K70" s="862"/>
      <c r="L70" s="862"/>
      <c r="M70" s="862"/>
      <c r="N70" s="862"/>
      <c r="O70" s="862"/>
      <c r="P70" s="863"/>
      <c r="Q70" s="864">
        <v>1181</v>
      </c>
      <c r="R70" s="819"/>
      <c r="S70" s="819"/>
      <c r="T70" s="819"/>
      <c r="U70" s="819"/>
      <c r="V70" s="819">
        <v>1153</v>
      </c>
      <c r="W70" s="819"/>
      <c r="X70" s="819"/>
      <c r="Y70" s="819"/>
      <c r="Z70" s="819"/>
      <c r="AA70" s="819">
        <v>27</v>
      </c>
      <c r="AB70" s="819"/>
      <c r="AC70" s="819"/>
      <c r="AD70" s="819"/>
      <c r="AE70" s="819"/>
      <c r="AF70" s="819">
        <v>27</v>
      </c>
      <c r="AG70" s="819"/>
      <c r="AH70" s="819"/>
      <c r="AI70" s="819"/>
      <c r="AJ70" s="819"/>
      <c r="AK70" s="819" t="s">
        <v>527</v>
      </c>
      <c r="AL70" s="819"/>
      <c r="AM70" s="819"/>
      <c r="AN70" s="819"/>
      <c r="AO70" s="819"/>
      <c r="AP70" s="819" t="s">
        <v>527</v>
      </c>
      <c r="AQ70" s="819"/>
      <c r="AR70" s="819"/>
      <c r="AS70" s="819"/>
      <c r="AT70" s="819"/>
      <c r="AU70" s="819" t="s">
        <v>527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531</v>
      </c>
      <c r="C71" s="862"/>
      <c r="D71" s="862"/>
      <c r="E71" s="862"/>
      <c r="F71" s="862"/>
      <c r="G71" s="862"/>
      <c r="H71" s="862"/>
      <c r="I71" s="862"/>
      <c r="J71" s="862"/>
      <c r="K71" s="862"/>
      <c r="L71" s="862"/>
      <c r="M71" s="862"/>
      <c r="N71" s="862"/>
      <c r="O71" s="862"/>
      <c r="P71" s="863"/>
      <c r="Q71" s="864">
        <v>136669</v>
      </c>
      <c r="R71" s="819"/>
      <c r="S71" s="819"/>
      <c r="T71" s="819"/>
      <c r="U71" s="819"/>
      <c r="V71" s="819">
        <v>129997</v>
      </c>
      <c r="W71" s="819"/>
      <c r="X71" s="819"/>
      <c r="Y71" s="819"/>
      <c r="Z71" s="819"/>
      <c r="AA71" s="819">
        <v>6671</v>
      </c>
      <c r="AB71" s="819"/>
      <c r="AC71" s="819"/>
      <c r="AD71" s="819"/>
      <c r="AE71" s="819"/>
      <c r="AF71" s="819">
        <v>6671</v>
      </c>
      <c r="AG71" s="819"/>
      <c r="AH71" s="819"/>
      <c r="AI71" s="819"/>
      <c r="AJ71" s="819"/>
      <c r="AK71" s="819">
        <v>1851</v>
      </c>
      <c r="AL71" s="819"/>
      <c r="AM71" s="819"/>
      <c r="AN71" s="819"/>
      <c r="AO71" s="819"/>
      <c r="AP71" s="819" t="s">
        <v>527</v>
      </c>
      <c r="AQ71" s="819"/>
      <c r="AR71" s="819"/>
      <c r="AS71" s="819"/>
      <c r="AT71" s="819"/>
      <c r="AU71" s="819" t="s">
        <v>527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532</v>
      </c>
      <c r="C72" s="862"/>
      <c r="D72" s="862"/>
      <c r="E72" s="862"/>
      <c r="F72" s="862"/>
      <c r="G72" s="862"/>
      <c r="H72" s="862"/>
      <c r="I72" s="862"/>
      <c r="J72" s="862"/>
      <c r="K72" s="862"/>
      <c r="L72" s="862"/>
      <c r="M72" s="862"/>
      <c r="N72" s="862"/>
      <c r="O72" s="862"/>
      <c r="P72" s="863"/>
      <c r="Q72" s="864">
        <v>664</v>
      </c>
      <c r="R72" s="819"/>
      <c r="S72" s="819"/>
      <c r="T72" s="819"/>
      <c r="U72" s="819"/>
      <c r="V72" s="819">
        <v>655</v>
      </c>
      <c r="W72" s="819"/>
      <c r="X72" s="819"/>
      <c r="Y72" s="819"/>
      <c r="Z72" s="819"/>
      <c r="AA72" s="819">
        <v>9</v>
      </c>
      <c r="AB72" s="819"/>
      <c r="AC72" s="819"/>
      <c r="AD72" s="819"/>
      <c r="AE72" s="819"/>
      <c r="AF72" s="819">
        <v>9</v>
      </c>
      <c r="AG72" s="819"/>
      <c r="AH72" s="819"/>
      <c r="AI72" s="819"/>
      <c r="AJ72" s="819"/>
      <c r="AK72" s="819" t="s">
        <v>527</v>
      </c>
      <c r="AL72" s="819"/>
      <c r="AM72" s="819"/>
      <c r="AN72" s="819"/>
      <c r="AO72" s="819"/>
      <c r="AP72" s="819" t="s">
        <v>527</v>
      </c>
      <c r="AQ72" s="819"/>
      <c r="AR72" s="819"/>
      <c r="AS72" s="819"/>
      <c r="AT72" s="819"/>
      <c r="AU72" s="819" t="s">
        <v>527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533</v>
      </c>
      <c r="C73" s="862"/>
      <c r="D73" s="862"/>
      <c r="E73" s="862"/>
      <c r="F73" s="862"/>
      <c r="G73" s="862"/>
      <c r="H73" s="862"/>
      <c r="I73" s="862"/>
      <c r="J73" s="862"/>
      <c r="K73" s="862"/>
      <c r="L73" s="862"/>
      <c r="M73" s="862"/>
      <c r="N73" s="862"/>
      <c r="O73" s="862"/>
      <c r="P73" s="863"/>
      <c r="Q73" s="864">
        <v>13848</v>
      </c>
      <c r="R73" s="819"/>
      <c r="S73" s="819"/>
      <c r="T73" s="819"/>
      <c r="U73" s="819"/>
      <c r="V73" s="819">
        <v>13741</v>
      </c>
      <c r="W73" s="819"/>
      <c r="X73" s="819"/>
      <c r="Y73" s="819"/>
      <c r="Z73" s="819"/>
      <c r="AA73" s="819">
        <v>107</v>
      </c>
      <c r="AB73" s="819"/>
      <c r="AC73" s="819"/>
      <c r="AD73" s="819"/>
      <c r="AE73" s="819"/>
      <c r="AF73" s="819">
        <v>107</v>
      </c>
      <c r="AG73" s="819"/>
      <c r="AH73" s="819"/>
      <c r="AI73" s="819"/>
      <c r="AJ73" s="819"/>
      <c r="AK73" s="819">
        <v>7</v>
      </c>
      <c r="AL73" s="819"/>
      <c r="AM73" s="819"/>
      <c r="AN73" s="819"/>
      <c r="AO73" s="819"/>
      <c r="AP73" s="819" t="s">
        <v>527</v>
      </c>
      <c r="AQ73" s="819"/>
      <c r="AR73" s="819"/>
      <c r="AS73" s="819"/>
      <c r="AT73" s="819"/>
      <c r="AU73" s="819" t="s">
        <v>527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534</v>
      </c>
      <c r="C74" s="862"/>
      <c r="D74" s="862"/>
      <c r="E74" s="862"/>
      <c r="F74" s="862"/>
      <c r="G74" s="862"/>
      <c r="H74" s="862"/>
      <c r="I74" s="862"/>
      <c r="J74" s="862"/>
      <c r="K74" s="862"/>
      <c r="L74" s="862"/>
      <c r="M74" s="862"/>
      <c r="N74" s="862"/>
      <c r="O74" s="862"/>
      <c r="P74" s="863"/>
      <c r="Q74" s="864">
        <v>222</v>
      </c>
      <c r="R74" s="819"/>
      <c r="S74" s="819"/>
      <c r="T74" s="819"/>
      <c r="U74" s="819"/>
      <c r="V74" s="819">
        <v>192</v>
      </c>
      <c r="W74" s="819"/>
      <c r="X74" s="819"/>
      <c r="Y74" s="819"/>
      <c r="Z74" s="819"/>
      <c r="AA74" s="819">
        <v>30</v>
      </c>
      <c r="AB74" s="819"/>
      <c r="AC74" s="819"/>
      <c r="AD74" s="819"/>
      <c r="AE74" s="819"/>
      <c r="AF74" s="819">
        <v>9</v>
      </c>
      <c r="AG74" s="819"/>
      <c r="AH74" s="819"/>
      <c r="AI74" s="819"/>
      <c r="AJ74" s="819"/>
      <c r="AK74" s="819">
        <v>2</v>
      </c>
      <c r="AL74" s="819"/>
      <c r="AM74" s="819"/>
      <c r="AN74" s="819"/>
      <c r="AO74" s="819"/>
      <c r="AP74" s="819">
        <v>5</v>
      </c>
      <c r="AQ74" s="819"/>
      <c r="AR74" s="819"/>
      <c r="AS74" s="819"/>
      <c r="AT74" s="819"/>
      <c r="AU74" s="819" t="s">
        <v>527</v>
      </c>
      <c r="AV74" s="819"/>
      <c r="AW74" s="819"/>
      <c r="AX74" s="819"/>
      <c r="AY74" s="819"/>
      <c r="AZ74" s="865" t="s">
        <v>542</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535</v>
      </c>
      <c r="C75" s="862"/>
      <c r="D75" s="862"/>
      <c r="E75" s="862"/>
      <c r="F75" s="862"/>
      <c r="G75" s="862"/>
      <c r="H75" s="862"/>
      <c r="I75" s="862"/>
      <c r="J75" s="862"/>
      <c r="K75" s="862"/>
      <c r="L75" s="862"/>
      <c r="M75" s="862"/>
      <c r="N75" s="862"/>
      <c r="O75" s="862"/>
      <c r="P75" s="863"/>
      <c r="Q75" s="867">
        <v>2</v>
      </c>
      <c r="R75" s="868"/>
      <c r="S75" s="868"/>
      <c r="T75" s="868"/>
      <c r="U75" s="818"/>
      <c r="V75" s="869">
        <v>1</v>
      </c>
      <c r="W75" s="868"/>
      <c r="X75" s="868"/>
      <c r="Y75" s="868"/>
      <c r="Z75" s="818"/>
      <c r="AA75" s="869">
        <v>1</v>
      </c>
      <c r="AB75" s="868"/>
      <c r="AC75" s="868"/>
      <c r="AD75" s="868"/>
      <c r="AE75" s="818"/>
      <c r="AF75" s="869">
        <v>0</v>
      </c>
      <c r="AG75" s="868"/>
      <c r="AH75" s="868"/>
      <c r="AI75" s="868"/>
      <c r="AJ75" s="818"/>
      <c r="AK75" s="869">
        <v>1</v>
      </c>
      <c r="AL75" s="868"/>
      <c r="AM75" s="868"/>
      <c r="AN75" s="868"/>
      <c r="AO75" s="818"/>
      <c r="AP75" s="869">
        <v>140</v>
      </c>
      <c r="AQ75" s="868"/>
      <c r="AR75" s="868"/>
      <c r="AS75" s="868"/>
      <c r="AT75" s="818"/>
      <c r="AU75" s="869" t="s">
        <v>527</v>
      </c>
      <c r="AV75" s="868"/>
      <c r="AW75" s="868"/>
      <c r="AX75" s="868"/>
      <c r="AY75" s="818"/>
      <c r="AZ75" s="865" t="s">
        <v>541</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536</v>
      </c>
      <c r="C76" s="862"/>
      <c r="D76" s="862"/>
      <c r="E76" s="862"/>
      <c r="F76" s="862"/>
      <c r="G76" s="862"/>
      <c r="H76" s="862"/>
      <c r="I76" s="862"/>
      <c r="J76" s="862"/>
      <c r="K76" s="862"/>
      <c r="L76" s="862"/>
      <c r="M76" s="862"/>
      <c r="N76" s="862"/>
      <c r="O76" s="862"/>
      <c r="P76" s="863"/>
      <c r="Q76" s="867">
        <v>11</v>
      </c>
      <c r="R76" s="868"/>
      <c r="S76" s="868"/>
      <c r="T76" s="868"/>
      <c r="U76" s="818"/>
      <c r="V76" s="869">
        <v>7</v>
      </c>
      <c r="W76" s="868"/>
      <c r="X76" s="868"/>
      <c r="Y76" s="868"/>
      <c r="Z76" s="818"/>
      <c r="AA76" s="869">
        <v>4</v>
      </c>
      <c r="AB76" s="868"/>
      <c r="AC76" s="868"/>
      <c r="AD76" s="868"/>
      <c r="AE76" s="818"/>
      <c r="AF76" s="869">
        <v>4</v>
      </c>
      <c r="AG76" s="868"/>
      <c r="AH76" s="868"/>
      <c r="AI76" s="868"/>
      <c r="AJ76" s="818"/>
      <c r="AK76" s="869" t="s">
        <v>527</v>
      </c>
      <c r="AL76" s="868"/>
      <c r="AM76" s="868"/>
      <c r="AN76" s="868"/>
      <c r="AO76" s="818"/>
      <c r="AP76" s="869" t="s">
        <v>527</v>
      </c>
      <c r="AQ76" s="868"/>
      <c r="AR76" s="868"/>
      <c r="AS76" s="868"/>
      <c r="AT76" s="818"/>
      <c r="AU76" s="869" t="s">
        <v>527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537</v>
      </c>
      <c r="C77" s="862"/>
      <c r="D77" s="862"/>
      <c r="E77" s="862"/>
      <c r="F77" s="862"/>
      <c r="G77" s="862"/>
      <c r="H77" s="862"/>
      <c r="I77" s="862"/>
      <c r="J77" s="862"/>
      <c r="K77" s="862"/>
      <c r="L77" s="862"/>
      <c r="M77" s="862"/>
      <c r="N77" s="862"/>
      <c r="O77" s="862"/>
      <c r="P77" s="863"/>
      <c r="Q77" s="867">
        <v>685</v>
      </c>
      <c r="R77" s="868"/>
      <c r="S77" s="868"/>
      <c r="T77" s="868"/>
      <c r="U77" s="818"/>
      <c r="V77" s="869">
        <v>683</v>
      </c>
      <c r="W77" s="868"/>
      <c r="X77" s="868"/>
      <c r="Y77" s="868"/>
      <c r="Z77" s="818"/>
      <c r="AA77" s="869">
        <v>2</v>
      </c>
      <c r="AB77" s="868"/>
      <c r="AC77" s="868"/>
      <c r="AD77" s="868"/>
      <c r="AE77" s="818"/>
      <c r="AF77" s="869">
        <v>2</v>
      </c>
      <c r="AG77" s="868"/>
      <c r="AH77" s="868"/>
      <c r="AI77" s="868"/>
      <c r="AJ77" s="818"/>
      <c r="AK77" s="869" t="s">
        <v>527</v>
      </c>
      <c r="AL77" s="868"/>
      <c r="AM77" s="868"/>
      <c r="AN77" s="868"/>
      <c r="AO77" s="818"/>
      <c r="AP77" s="869" t="s">
        <v>527</v>
      </c>
      <c r="AQ77" s="868"/>
      <c r="AR77" s="868"/>
      <c r="AS77" s="868"/>
      <c r="AT77" s="818"/>
      <c r="AU77" s="869" t="s">
        <v>527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538</v>
      </c>
      <c r="C78" s="862"/>
      <c r="D78" s="862"/>
      <c r="E78" s="862"/>
      <c r="F78" s="862"/>
      <c r="G78" s="862"/>
      <c r="H78" s="862"/>
      <c r="I78" s="862"/>
      <c r="J78" s="862"/>
      <c r="K78" s="862"/>
      <c r="L78" s="862"/>
      <c r="M78" s="862"/>
      <c r="N78" s="862"/>
      <c r="O78" s="862"/>
      <c r="P78" s="863"/>
      <c r="Q78" s="864">
        <v>16</v>
      </c>
      <c r="R78" s="819"/>
      <c r="S78" s="819"/>
      <c r="T78" s="819"/>
      <c r="U78" s="819"/>
      <c r="V78" s="819">
        <v>13</v>
      </c>
      <c r="W78" s="819"/>
      <c r="X78" s="819"/>
      <c r="Y78" s="819"/>
      <c r="Z78" s="819"/>
      <c r="AA78" s="819">
        <v>3</v>
      </c>
      <c r="AB78" s="819"/>
      <c r="AC78" s="819"/>
      <c r="AD78" s="819"/>
      <c r="AE78" s="819"/>
      <c r="AF78" s="819">
        <v>3</v>
      </c>
      <c r="AG78" s="819"/>
      <c r="AH78" s="819"/>
      <c r="AI78" s="819"/>
      <c r="AJ78" s="819"/>
      <c r="AK78" s="819" t="s">
        <v>527</v>
      </c>
      <c r="AL78" s="819"/>
      <c r="AM78" s="819"/>
      <c r="AN78" s="819"/>
      <c r="AO78" s="819"/>
      <c r="AP78" s="819" t="s">
        <v>527</v>
      </c>
      <c r="AQ78" s="819"/>
      <c r="AR78" s="819"/>
      <c r="AS78" s="819"/>
      <c r="AT78" s="819"/>
      <c r="AU78" s="819" t="s">
        <v>527</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539</v>
      </c>
      <c r="C79" s="862"/>
      <c r="D79" s="862"/>
      <c r="E79" s="862"/>
      <c r="F79" s="862"/>
      <c r="G79" s="862"/>
      <c r="H79" s="862"/>
      <c r="I79" s="862"/>
      <c r="J79" s="862"/>
      <c r="K79" s="862"/>
      <c r="L79" s="862"/>
      <c r="M79" s="862"/>
      <c r="N79" s="862"/>
      <c r="O79" s="862"/>
      <c r="P79" s="863"/>
      <c r="Q79" s="864">
        <v>206</v>
      </c>
      <c r="R79" s="819"/>
      <c r="S79" s="819"/>
      <c r="T79" s="819"/>
      <c r="U79" s="819"/>
      <c r="V79" s="819">
        <v>197</v>
      </c>
      <c r="W79" s="819"/>
      <c r="X79" s="819"/>
      <c r="Y79" s="819"/>
      <c r="Z79" s="819"/>
      <c r="AA79" s="819">
        <v>9</v>
      </c>
      <c r="AB79" s="819"/>
      <c r="AC79" s="819"/>
      <c r="AD79" s="819"/>
      <c r="AE79" s="819"/>
      <c r="AF79" s="819">
        <v>9</v>
      </c>
      <c r="AG79" s="819"/>
      <c r="AH79" s="819"/>
      <c r="AI79" s="819"/>
      <c r="AJ79" s="819"/>
      <c r="AK79" s="819" t="s">
        <v>527</v>
      </c>
      <c r="AL79" s="819"/>
      <c r="AM79" s="819"/>
      <c r="AN79" s="819"/>
      <c r="AO79" s="819"/>
      <c r="AP79" s="819">
        <v>67</v>
      </c>
      <c r="AQ79" s="819"/>
      <c r="AR79" s="819"/>
      <c r="AS79" s="819"/>
      <c r="AT79" s="819"/>
      <c r="AU79" s="819" t="s">
        <v>527</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540</v>
      </c>
      <c r="C80" s="862"/>
      <c r="D80" s="862"/>
      <c r="E80" s="862"/>
      <c r="F80" s="862"/>
      <c r="G80" s="862"/>
      <c r="H80" s="862"/>
      <c r="I80" s="862"/>
      <c r="J80" s="862"/>
      <c r="K80" s="862"/>
      <c r="L80" s="862"/>
      <c r="M80" s="862"/>
      <c r="N80" s="862"/>
      <c r="O80" s="862"/>
      <c r="P80" s="863"/>
      <c r="Q80" s="864">
        <v>556</v>
      </c>
      <c r="R80" s="819"/>
      <c r="S80" s="819"/>
      <c r="T80" s="819"/>
      <c r="U80" s="819"/>
      <c r="V80" s="819">
        <v>551</v>
      </c>
      <c r="W80" s="819"/>
      <c r="X80" s="819"/>
      <c r="Y80" s="819"/>
      <c r="Z80" s="819"/>
      <c r="AA80" s="819">
        <v>5</v>
      </c>
      <c r="AB80" s="819"/>
      <c r="AC80" s="819"/>
      <c r="AD80" s="819"/>
      <c r="AE80" s="819"/>
      <c r="AF80" s="819">
        <v>5</v>
      </c>
      <c r="AG80" s="819"/>
      <c r="AH80" s="819"/>
      <c r="AI80" s="819"/>
      <c r="AJ80" s="819"/>
      <c r="AK80" s="819" t="s">
        <v>527</v>
      </c>
      <c r="AL80" s="819"/>
      <c r="AM80" s="819"/>
      <c r="AN80" s="819"/>
      <c r="AO80" s="819"/>
      <c r="AP80" s="819">
        <v>1346</v>
      </c>
      <c r="AQ80" s="819"/>
      <c r="AR80" s="819"/>
      <c r="AS80" s="819"/>
      <c r="AT80" s="819"/>
      <c r="AU80" s="819" t="s">
        <v>527</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7322</v>
      </c>
      <c r="AG88" s="830"/>
      <c r="AH88" s="830"/>
      <c r="AI88" s="830"/>
      <c r="AJ88" s="830"/>
      <c r="AK88" s="827"/>
      <c r="AL88" s="827"/>
      <c r="AM88" s="827"/>
      <c r="AN88" s="827"/>
      <c r="AO88" s="827"/>
      <c r="AP88" s="830">
        <f>SUM(AP68:AT87)</f>
        <v>1558</v>
      </c>
      <c r="AQ88" s="830"/>
      <c r="AR88" s="830"/>
      <c r="AS88" s="830"/>
      <c r="AT88" s="830"/>
      <c r="AU88" s="830" t="s">
        <v>543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t="s">
        <v>543</v>
      </c>
      <c r="CS102" s="838"/>
      <c r="CT102" s="838"/>
      <c r="CU102" s="838"/>
      <c r="CV102" s="881"/>
      <c r="CW102" s="880" t="s">
        <v>543</v>
      </c>
      <c r="CX102" s="838"/>
      <c r="CY102" s="838"/>
      <c r="CZ102" s="838"/>
      <c r="DA102" s="881"/>
      <c r="DB102" s="880" t="s">
        <v>543</v>
      </c>
      <c r="DC102" s="838"/>
      <c r="DD102" s="838"/>
      <c r="DE102" s="838"/>
      <c r="DF102" s="881"/>
      <c r="DG102" s="880" t="s">
        <v>544</v>
      </c>
      <c r="DH102" s="838"/>
      <c r="DI102" s="838"/>
      <c r="DJ102" s="838"/>
      <c r="DK102" s="881"/>
      <c r="DL102" s="880" t="s">
        <v>544</v>
      </c>
      <c r="DM102" s="838"/>
      <c r="DN102" s="838"/>
      <c r="DO102" s="838"/>
      <c r="DP102" s="881"/>
      <c r="DQ102" s="880" t="s">
        <v>544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285</v>
      </c>
      <c r="AG109" s="883"/>
      <c r="AH109" s="883"/>
      <c r="AI109" s="883"/>
      <c r="AJ109" s="884"/>
      <c r="AK109" s="882" t="s">
        <v>284</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285</v>
      </c>
      <c r="BW109" s="883"/>
      <c r="BX109" s="883"/>
      <c r="BY109" s="883"/>
      <c r="BZ109" s="884"/>
      <c r="CA109" s="882" t="s">
        <v>284</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285</v>
      </c>
      <c r="DM109" s="883"/>
      <c r="DN109" s="883"/>
      <c r="DO109" s="883"/>
      <c r="DP109" s="884"/>
      <c r="DQ109" s="882" t="s">
        <v>284</v>
      </c>
      <c r="DR109" s="883"/>
      <c r="DS109" s="883"/>
      <c r="DT109" s="883"/>
      <c r="DU109" s="884"/>
      <c r="DV109" s="882" t="s">
        <v>397</v>
      </c>
      <c r="DW109" s="883"/>
      <c r="DX109" s="883"/>
      <c r="DY109" s="883"/>
      <c r="DZ109" s="885"/>
    </row>
    <row r="110" spans="1:131" s="197" customFormat="1" ht="26.25" customHeight="1" x14ac:dyDescent="0.15">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211241</v>
      </c>
      <c r="AB110" s="890"/>
      <c r="AC110" s="890"/>
      <c r="AD110" s="890"/>
      <c r="AE110" s="891"/>
      <c r="AF110" s="892">
        <v>180645</v>
      </c>
      <c r="AG110" s="890"/>
      <c r="AH110" s="890"/>
      <c r="AI110" s="890"/>
      <c r="AJ110" s="891"/>
      <c r="AK110" s="892">
        <v>168276</v>
      </c>
      <c r="AL110" s="890"/>
      <c r="AM110" s="890"/>
      <c r="AN110" s="890"/>
      <c r="AO110" s="891"/>
      <c r="AP110" s="893">
        <v>30.9</v>
      </c>
      <c r="AQ110" s="894"/>
      <c r="AR110" s="894"/>
      <c r="AS110" s="894"/>
      <c r="AT110" s="895"/>
      <c r="AU110" s="896" t="s">
        <v>60</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1195555</v>
      </c>
      <c r="BR110" s="927"/>
      <c r="BS110" s="927"/>
      <c r="BT110" s="927"/>
      <c r="BU110" s="927"/>
      <c r="BV110" s="927">
        <v>1211044</v>
      </c>
      <c r="BW110" s="927"/>
      <c r="BX110" s="927"/>
      <c r="BY110" s="927"/>
      <c r="BZ110" s="927"/>
      <c r="CA110" s="927">
        <v>1322697</v>
      </c>
      <c r="CB110" s="927"/>
      <c r="CC110" s="927"/>
      <c r="CD110" s="927"/>
      <c r="CE110" s="927"/>
      <c r="CF110" s="941">
        <v>242.7</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406</v>
      </c>
      <c r="B112" s="953"/>
      <c r="C112" s="950" t="s">
        <v>407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408</v>
      </c>
      <c r="BA112" s="950"/>
      <c r="BB112" s="950"/>
      <c r="BC112" s="950"/>
      <c r="BD112" s="950"/>
      <c r="BE112" s="950"/>
      <c r="BF112" s="950"/>
      <c r="BG112" s="950"/>
      <c r="BH112" s="950"/>
      <c r="BI112" s="950"/>
      <c r="BJ112" s="950"/>
      <c r="BK112" s="950"/>
      <c r="BL112" s="950"/>
      <c r="BM112" s="950"/>
      <c r="BN112" s="950"/>
      <c r="BO112" s="950"/>
      <c r="BP112" s="951"/>
      <c r="BQ112" s="919">
        <v>426519</v>
      </c>
      <c r="BR112" s="920"/>
      <c r="BS112" s="920"/>
      <c r="BT112" s="920"/>
      <c r="BU112" s="920"/>
      <c r="BV112" s="920">
        <v>585816</v>
      </c>
      <c r="BW112" s="920"/>
      <c r="BX112" s="920"/>
      <c r="BY112" s="920"/>
      <c r="BZ112" s="920"/>
      <c r="CA112" s="920">
        <v>500071</v>
      </c>
      <c r="CB112" s="920"/>
      <c r="CC112" s="920"/>
      <c r="CD112" s="920"/>
      <c r="CE112" s="920"/>
      <c r="CF112" s="914">
        <v>91.8</v>
      </c>
      <c r="CG112" s="915"/>
      <c r="CH112" s="915"/>
      <c r="CI112" s="915"/>
      <c r="CJ112" s="915"/>
      <c r="CK112" s="945"/>
      <c r="CL112" s="946"/>
      <c r="CM112" s="916" t="s">
        <v>409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54091</v>
      </c>
      <c r="AB113" s="934"/>
      <c r="AC113" s="934"/>
      <c r="AD113" s="934"/>
      <c r="AE113" s="935"/>
      <c r="AF113" s="936">
        <v>51436</v>
      </c>
      <c r="AG113" s="934"/>
      <c r="AH113" s="934"/>
      <c r="AI113" s="934"/>
      <c r="AJ113" s="935"/>
      <c r="AK113" s="936">
        <v>47052</v>
      </c>
      <c r="AL113" s="934"/>
      <c r="AM113" s="934"/>
      <c r="AN113" s="934"/>
      <c r="AO113" s="935"/>
      <c r="AP113" s="937">
        <v>8.6</v>
      </c>
      <c r="AQ113" s="938"/>
      <c r="AR113" s="938"/>
      <c r="AS113" s="938"/>
      <c r="AT113" s="939"/>
      <c r="AU113" s="899"/>
      <c r="AV113" s="900"/>
      <c r="AW113" s="900"/>
      <c r="AX113" s="900"/>
      <c r="AY113" s="901"/>
      <c r="AZ113" s="949" t="s">
        <v>411</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37</v>
      </c>
      <c r="AB114" s="959"/>
      <c r="AC114" s="959"/>
      <c r="AD114" s="959"/>
      <c r="AE114" s="960"/>
      <c r="AF114" s="961">
        <v>29</v>
      </c>
      <c r="AG114" s="959"/>
      <c r="AH114" s="959"/>
      <c r="AI114" s="959"/>
      <c r="AJ114" s="960"/>
      <c r="AK114" s="961">
        <v>46</v>
      </c>
      <c r="AL114" s="959"/>
      <c r="AM114" s="959"/>
      <c r="AN114" s="959"/>
      <c r="AO114" s="960"/>
      <c r="AP114" s="962">
        <v>0</v>
      </c>
      <c r="AQ114" s="963"/>
      <c r="AR114" s="963"/>
      <c r="AS114" s="963"/>
      <c r="AT114" s="964"/>
      <c r="AU114" s="899"/>
      <c r="AV114" s="900"/>
      <c r="AW114" s="900"/>
      <c r="AX114" s="900"/>
      <c r="AY114" s="901"/>
      <c r="AZ114" s="949" t="s">
        <v>414</v>
      </c>
      <c r="BA114" s="950"/>
      <c r="BB114" s="950"/>
      <c r="BC114" s="950"/>
      <c r="BD114" s="950"/>
      <c r="BE114" s="950"/>
      <c r="BF114" s="950"/>
      <c r="BG114" s="950"/>
      <c r="BH114" s="950"/>
      <c r="BI114" s="950"/>
      <c r="BJ114" s="950"/>
      <c r="BK114" s="950"/>
      <c r="BL114" s="950"/>
      <c r="BM114" s="950"/>
      <c r="BN114" s="950"/>
      <c r="BO114" s="950"/>
      <c r="BP114" s="951"/>
      <c r="BQ114" s="919">
        <v>242924</v>
      </c>
      <c r="BR114" s="920"/>
      <c r="BS114" s="920"/>
      <c r="BT114" s="920"/>
      <c r="BU114" s="920"/>
      <c r="BV114" s="920">
        <v>224557</v>
      </c>
      <c r="BW114" s="920"/>
      <c r="BX114" s="920"/>
      <c r="BY114" s="920"/>
      <c r="BZ114" s="920"/>
      <c r="CA114" s="920">
        <v>198116</v>
      </c>
      <c r="CB114" s="920"/>
      <c r="CC114" s="920"/>
      <c r="CD114" s="920"/>
      <c r="CE114" s="920"/>
      <c r="CF114" s="914">
        <v>36.4</v>
      </c>
      <c r="CG114" s="915"/>
      <c r="CH114" s="915"/>
      <c r="CI114" s="915"/>
      <c r="CJ114" s="915"/>
      <c r="CK114" s="945"/>
      <c r="CL114" s="946"/>
      <c r="CM114" s="916" t="s">
        <v>415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417</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418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419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35</v>
      </c>
      <c r="AB116" s="959"/>
      <c r="AC116" s="959"/>
      <c r="AD116" s="959"/>
      <c r="AE116" s="960"/>
      <c r="AF116" s="961">
        <v>75</v>
      </c>
      <c r="AG116" s="959"/>
      <c r="AH116" s="959"/>
      <c r="AI116" s="959"/>
      <c r="AJ116" s="960"/>
      <c r="AK116" s="961">
        <v>183</v>
      </c>
      <c r="AL116" s="959"/>
      <c r="AM116" s="959"/>
      <c r="AN116" s="959"/>
      <c r="AO116" s="960"/>
      <c r="AP116" s="962">
        <v>0</v>
      </c>
      <c r="AQ116" s="963"/>
      <c r="AR116" s="963"/>
      <c r="AS116" s="963"/>
      <c r="AT116" s="964"/>
      <c r="AU116" s="899"/>
      <c r="AV116" s="900"/>
      <c r="AW116" s="900"/>
      <c r="AX116" s="900"/>
      <c r="AY116" s="901"/>
      <c r="AZ116" s="949" t="s">
        <v>420</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422</v>
      </c>
      <c r="Z117" s="884"/>
      <c r="AA117" s="996">
        <v>265404</v>
      </c>
      <c r="AB117" s="966"/>
      <c r="AC117" s="966"/>
      <c r="AD117" s="966"/>
      <c r="AE117" s="967"/>
      <c r="AF117" s="965">
        <v>232185</v>
      </c>
      <c r="AG117" s="966"/>
      <c r="AH117" s="966"/>
      <c r="AI117" s="966"/>
      <c r="AJ117" s="967"/>
      <c r="AK117" s="965">
        <v>215557</v>
      </c>
      <c r="AL117" s="966"/>
      <c r="AM117" s="966"/>
      <c r="AN117" s="966"/>
      <c r="AO117" s="967"/>
      <c r="AP117" s="968"/>
      <c r="AQ117" s="969"/>
      <c r="AR117" s="969"/>
      <c r="AS117" s="969"/>
      <c r="AT117" s="970"/>
      <c r="AU117" s="899"/>
      <c r="AV117" s="900"/>
      <c r="AW117" s="900"/>
      <c r="AX117" s="900"/>
      <c r="AY117" s="901"/>
      <c r="AZ117" s="995" t="s">
        <v>423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285</v>
      </c>
      <c r="AG118" s="883"/>
      <c r="AH118" s="883"/>
      <c r="AI118" s="883"/>
      <c r="AJ118" s="884"/>
      <c r="AK118" s="882" t="s">
        <v>284</v>
      </c>
      <c r="AL118" s="883"/>
      <c r="AM118" s="883"/>
      <c r="AN118" s="883"/>
      <c r="AO118" s="884"/>
      <c r="AP118" s="990" t="s">
        <v>397</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425</v>
      </c>
      <c r="BP118" s="994"/>
      <c r="BQ118" s="985">
        <v>1864998</v>
      </c>
      <c r="BR118" s="986"/>
      <c r="BS118" s="986"/>
      <c r="BT118" s="986"/>
      <c r="BU118" s="986"/>
      <c r="BV118" s="986">
        <v>2021417</v>
      </c>
      <c r="BW118" s="986"/>
      <c r="BX118" s="986"/>
      <c r="BY118" s="986"/>
      <c r="BZ118" s="986"/>
      <c r="CA118" s="986">
        <v>2020884</v>
      </c>
      <c r="CB118" s="986"/>
      <c r="CC118" s="986"/>
      <c r="CD118" s="986"/>
      <c r="CE118" s="986"/>
      <c r="CF118" s="987"/>
      <c r="CG118" s="988"/>
      <c r="CH118" s="988"/>
      <c r="CI118" s="988"/>
      <c r="CJ118" s="989"/>
      <c r="CK118" s="945"/>
      <c r="CL118" s="946"/>
      <c r="CM118" s="916" t="s">
        <v>426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427</v>
      </c>
      <c r="AV119" s="978"/>
      <c r="AW119" s="978"/>
      <c r="AX119" s="978"/>
      <c r="AY119" s="979"/>
      <c r="AZ119" s="940" t="s">
        <v>428</v>
      </c>
      <c r="BA119" s="887"/>
      <c r="BB119" s="887"/>
      <c r="BC119" s="887"/>
      <c r="BD119" s="887"/>
      <c r="BE119" s="887"/>
      <c r="BF119" s="887"/>
      <c r="BG119" s="887"/>
      <c r="BH119" s="887"/>
      <c r="BI119" s="887"/>
      <c r="BJ119" s="887"/>
      <c r="BK119" s="887"/>
      <c r="BL119" s="887"/>
      <c r="BM119" s="887"/>
      <c r="BN119" s="887"/>
      <c r="BO119" s="887"/>
      <c r="BP119" s="888"/>
      <c r="BQ119" s="926">
        <v>824304</v>
      </c>
      <c r="BR119" s="927"/>
      <c r="BS119" s="927"/>
      <c r="BT119" s="927"/>
      <c r="BU119" s="927"/>
      <c r="BV119" s="927">
        <v>870344</v>
      </c>
      <c r="BW119" s="927"/>
      <c r="BX119" s="927"/>
      <c r="BY119" s="927"/>
      <c r="BZ119" s="927"/>
      <c r="CA119" s="927">
        <v>858561</v>
      </c>
      <c r="CB119" s="927"/>
      <c r="CC119" s="927"/>
      <c r="CD119" s="927"/>
      <c r="CE119" s="927"/>
      <c r="CF119" s="941">
        <v>157.5</v>
      </c>
      <c r="CG119" s="942"/>
      <c r="CH119" s="942"/>
      <c r="CI119" s="942"/>
      <c r="CJ119" s="942"/>
      <c r="CK119" s="947"/>
      <c r="CL119" s="948"/>
      <c r="CM119" s="1004" t="s">
        <v>429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430</v>
      </c>
      <c r="BA120" s="950"/>
      <c r="BB120" s="950"/>
      <c r="BC120" s="950"/>
      <c r="BD120" s="950"/>
      <c r="BE120" s="950"/>
      <c r="BF120" s="950"/>
      <c r="BG120" s="950"/>
      <c r="BH120" s="950"/>
      <c r="BI120" s="950"/>
      <c r="BJ120" s="950"/>
      <c r="BK120" s="950"/>
      <c r="BL120" s="950"/>
      <c r="BM120" s="950"/>
      <c r="BN120" s="950"/>
      <c r="BO120" s="950"/>
      <c r="BP120" s="951"/>
      <c r="BQ120" s="919">
        <v>173481</v>
      </c>
      <c r="BR120" s="920"/>
      <c r="BS120" s="920"/>
      <c r="BT120" s="920"/>
      <c r="BU120" s="920"/>
      <c r="BV120" s="920">
        <v>161594</v>
      </c>
      <c r="BW120" s="920"/>
      <c r="BX120" s="920"/>
      <c r="BY120" s="920"/>
      <c r="BZ120" s="920"/>
      <c r="CA120" s="920">
        <v>149431</v>
      </c>
      <c r="CB120" s="920"/>
      <c r="CC120" s="920"/>
      <c r="CD120" s="920"/>
      <c r="CE120" s="920"/>
      <c r="CF120" s="914">
        <v>27.4</v>
      </c>
      <c r="CG120" s="915"/>
      <c r="CH120" s="915"/>
      <c r="CI120" s="915"/>
      <c r="CJ120" s="915"/>
      <c r="CK120" s="1013" t="s">
        <v>431</v>
      </c>
      <c r="CL120" s="1014"/>
      <c r="CM120" s="1014"/>
      <c r="CN120" s="1014"/>
      <c r="CO120" s="1015"/>
      <c r="CP120" s="1021" t="s">
        <v>378</v>
      </c>
      <c r="CQ120" s="1022"/>
      <c r="CR120" s="1022"/>
      <c r="CS120" s="1022"/>
      <c r="CT120" s="1022"/>
      <c r="CU120" s="1022"/>
      <c r="CV120" s="1022"/>
      <c r="CW120" s="1022"/>
      <c r="CX120" s="1022"/>
      <c r="CY120" s="1022"/>
      <c r="CZ120" s="1022"/>
      <c r="DA120" s="1022"/>
      <c r="DB120" s="1022"/>
      <c r="DC120" s="1022"/>
      <c r="DD120" s="1022"/>
      <c r="DE120" s="1022"/>
      <c r="DF120" s="1023"/>
      <c r="DG120" s="926">
        <v>396750</v>
      </c>
      <c r="DH120" s="927"/>
      <c r="DI120" s="927"/>
      <c r="DJ120" s="927"/>
      <c r="DK120" s="927"/>
      <c r="DL120" s="927">
        <v>377614</v>
      </c>
      <c r="DM120" s="927"/>
      <c r="DN120" s="927"/>
      <c r="DO120" s="927"/>
      <c r="DP120" s="927"/>
      <c r="DQ120" s="927">
        <v>344227</v>
      </c>
      <c r="DR120" s="927"/>
      <c r="DS120" s="927"/>
      <c r="DT120" s="927"/>
      <c r="DU120" s="927"/>
      <c r="DV120" s="928">
        <v>63.2</v>
      </c>
      <c r="DW120" s="928"/>
      <c r="DX120" s="928"/>
      <c r="DY120" s="928"/>
      <c r="DZ120" s="929"/>
    </row>
    <row r="121" spans="1:130" s="197" customFormat="1" ht="26.25" customHeight="1" x14ac:dyDescent="0.15">
      <c r="A121" s="975"/>
      <c r="B121" s="946"/>
      <c r="C121" s="1010" t="s">
        <v>432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433</v>
      </c>
      <c r="BA121" s="971"/>
      <c r="BB121" s="971"/>
      <c r="BC121" s="971"/>
      <c r="BD121" s="971"/>
      <c r="BE121" s="971"/>
      <c r="BF121" s="971"/>
      <c r="BG121" s="971"/>
      <c r="BH121" s="971"/>
      <c r="BI121" s="971"/>
      <c r="BJ121" s="971"/>
      <c r="BK121" s="971"/>
      <c r="BL121" s="971"/>
      <c r="BM121" s="971"/>
      <c r="BN121" s="971"/>
      <c r="BO121" s="971"/>
      <c r="BP121" s="972"/>
      <c r="BQ121" s="985">
        <v>963066</v>
      </c>
      <c r="BR121" s="986"/>
      <c r="BS121" s="986"/>
      <c r="BT121" s="986"/>
      <c r="BU121" s="986"/>
      <c r="BV121" s="986">
        <v>1083243</v>
      </c>
      <c r="BW121" s="986"/>
      <c r="BX121" s="986"/>
      <c r="BY121" s="986"/>
      <c r="BZ121" s="986"/>
      <c r="CA121" s="986">
        <v>1123425</v>
      </c>
      <c r="CB121" s="986"/>
      <c r="CC121" s="986"/>
      <c r="CD121" s="986"/>
      <c r="CE121" s="986"/>
      <c r="CF121" s="1024">
        <v>206.1</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v>178600</v>
      </c>
      <c r="DM121" s="920"/>
      <c r="DN121" s="920"/>
      <c r="DO121" s="920"/>
      <c r="DP121" s="920"/>
      <c r="DQ121" s="920">
        <v>128656</v>
      </c>
      <c r="DR121" s="920"/>
      <c r="DS121" s="920"/>
      <c r="DT121" s="920"/>
      <c r="DU121" s="920"/>
      <c r="DV121" s="921">
        <v>23.6</v>
      </c>
      <c r="DW121" s="921"/>
      <c r="DX121" s="921"/>
      <c r="DY121" s="921"/>
      <c r="DZ121" s="922"/>
    </row>
    <row r="122" spans="1:130" s="197" customFormat="1" ht="26.25" customHeight="1" x14ac:dyDescent="0.15">
      <c r="A122" s="975"/>
      <c r="B122" s="946"/>
      <c r="C122" s="916" t="s">
        <v>415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434</v>
      </c>
      <c r="BP122" s="994"/>
      <c r="BQ122" s="1034">
        <v>1960851</v>
      </c>
      <c r="BR122" s="1035"/>
      <c r="BS122" s="1035"/>
      <c r="BT122" s="1035"/>
      <c r="BU122" s="1035"/>
      <c r="BV122" s="1035">
        <v>2115181</v>
      </c>
      <c r="BW122" s="1035"/>
      <c r="BX122" s="1035"/>
      <c r="BY122" s="1035"/>
      <c r="BZ122" s="1035"/>
      <c r="CA122" s="1035">
        <v>2131417</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29769</v>
      </c>
      <c r="DH122" s="920"/>
      <c r="DI122" s="920"/>
      <c r="DJ122" s="920"/>
      <c r="DK122" s="920"/>
      <c r="DL122" s="920">
        <v>29602</v>
      </c>
      <c r="DM122" s="920"/>
      <c r="DN122" s="920"/>
      <c r="DO122" s="920"/>
      <c r="DP122" s="920"/>
      <c r="DQ122" s="920">
        <v>27188</v>
      </c>
      <c r="DR122" s="920"/>
      <c r="DS122" s="920"/>
      <c r="DT122" s="920"/>
      <c r="DU122" s="920"/>
      <c r="DV122" s="921">
        <v>5</v>
      </c>
      <c r="DW122" s="921"/>
      <c r="DX122" s="921"/>
      <c r="DY122" s="921"/>
      <c r="DZ122" s="922"/>
    </row>
    <row r="123" spans="1:130" s="197" customFormat="1" ht="26.25" customHeight="1" thickBot="1" x14ac:dyDescent="0.2">
      <c r="A123" s="975"/>
      <c r="B123" s="946"/>
      <c r="C123" s="916" t="s">
        <v>421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436</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437</v>
      </c>
      <c r="CL125" s="1014"/>
      <c r="CM125" s="1014"/>
      <c r="CN125" s="1014"/>
      <c r="CO125" s="1015"/>
      <c r="CP125" s="940" t="s">
        <v>438</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429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439</v>
      </c>
      <c r="AY126" s="1037"/>
      <c r="AZ126" s="1037"/>
      <c r="BA126" s="1037"/>
      <c r="BB126" s="1037"/>
      <c r="BC126" s="1037"/>
      <c r="BD126" s="1037"/>
      <c r="BE126" s="1038"/>
      <c r="BF126" s="1052" t="s">
        <v>440</v>
      </c>
      <c r="BG126" s="1037"/>
      <c r="BH126" s="1037"/>
      <c r="BI126" s="1037"/>
      <c r="BJ126" s="1037"/>
      <c r="BK126" s="1037"/>
      <c r="BL126" s="1038"/>
      <c r="BM126" s="1052" t="s">
        <v>441</v>
      </c>
      <c r="BN126" s="1037"/>
      <c r="BO126" s="1037"/>
      <c r="BP126" s="1037"/>
      <c r="BQ126" s="1037"/>
      <c r="BR126" s="1037"/>
      <c r="BS126" s="1038"/>
      <c r="BT126" s="1052" t="s">
        <v>442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443</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445</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446</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448</v>
      </c>
      <c r="X128" s="1073"/>
      <c r="Y128" s="1073"/>
      <c r="Z128" s="1074"/>
      <c r="AA128" s="1089">
        <v>15436</v>
      </c>
      <c r="AB128" s="1090"/>
      <c r="AC128" s="1090"/>
      <c r="AD128" s="1090"/>
      <c r="AE128" s="1091"/>
      <c r="AF128" s="1092">
        <v>15436</v>
      </c>
      <c r="AG128" s="1090"/>
      <c r="AH128" s="1090"/>
      <c r="AI128" s="1090"/>
      <c r="AJ128" s="1091"/>
      <c r="AK128" s="1092">
        <v>15436</v>
      </c>
      <c r="AL128" s="1090"/>
      <c r="AM128" s="1090"/>
      <c r="AN128" s="1090"/>
      <c r="AO128" s="1091"/>
      <c r="AP128" s="1093"/>
      <c r="AQ128" s="1094"/>
      <c r="AR128" s="1094"/>
      <c r="AS128" s="1094"/>
      <c r="AT128" s="1095"/>
      <c r="AU128" s="235"/>
      <c r="AV128" s="235"/>
      <c r="AW128" s="235"/>
      <c r="AX128" s="1054" t="s">
        <v>449</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450</v>
      </c>
      <c r="X129" s="1061"/>
      <c r="Y129" s="1061"/>
      <c r="Z129" s="1062"/>
      <c r="AA129" s="958">
        <v>719703</v>
      </c>
      <c r="AB129" s="959"/>
      <c r="AC129" s="959"/>
      <c r="AD129" s="959"/>
      <c r="AE129" s="960"/>
      <c r="AF129" s="961">
        <v>687091</v>
      </c>
      <c r="AG129" s="959"/>
      <c r="AH129" s="959"/>
      <c r="AI129" s="959"/>
      <c r="AJ129" s="960"/>
      <c r="AK129" s="961">
        <v>702576</v>
      </c>
      <c r="AL129" s="959"/>
      <c r="AM129" s="959"/>
      <c r="AN129" s="959"/>
      <c r="AO129" s="960"/>
      <c r="AP129" s="1063"/>
      <c r="AQ129" s="1064"/>
      <c r="AR129" s="1064"/>
      <c r="AS129" s="1064"/>
      <c r="AT129" s="1065"/>
      <c r="AU129" s="235"/>
      <c r="AV129" s="235"/>
      <c r="AW129" s="235"/>
      <c r="AX129" s="1054" t="s">
        <v>451</v>
      </c>
      <c r="AY129" s="950"/>
      <c r="AZ129" s="950"/>
      <c r="BA129" s="950"/>
      <c r="BB129" s="950"/>
      <c r="BC129" s="950"/>
      <c r="BD129" s="950"/>
      <c r="BE129" s="951"/>
      <c r="BF129" s="1055">
        <v>11.9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453</v>
      </c>
      <c r="X130" s="1061"/>
      <c r="Y130" s="1061"/>
      <c r="Z130" s="1062"/>
      <c r="AA130" s="958">
        <v>169141</v>
      </c>
      <c r="AB130" s="959"/>
      <c r="AC130" s="959"/>
      <c r="AD130" s="959"/>
      <c r="AE130" s="960"/>
      <c r="AF130" s="961">
        <v>144858</v>
      </c>
      <c r="AG130" s="959"/>
      <c r="AH130" s="959"/>
      <c r="AI130" s="959"/>
      <c r="AJ130" s="960"/>
      <c r="AK130" s="961">
        <v>157568</v>
      </c>
      <c r="AL130" s="959"/>
      <c r="AM130" s="959"/>
      <c r="AN130" s="959"/>
      <c r="AO130" s="960"/>
      <c r="AP130" s="1063"/>
      <c r="AQ130" s="1064"/>
      <c r="AR130" s="1064"/>
      <c r="AS130" s="1064"/>
      <c r="AT130" s="1065"/>
      <c r="AU130" s="235"/>
      <c r="AV130" s="235"/>
      <c r="AW130" s="235"/>
      <c r="AX130" s="1113" t="s">
        <v>454</v>
      </c>
      <c r="AY130" s="1045"/>
      <c r="AZ130" s="1045"/>
      <c r="BA130" s="1045"/>
      <c r="BB130" s="1045"/>
      <c r="BC130" s="1045"/>
      <c r="BD130" s="1045"/>
      <c r="BE130" s="1046"/>
      <c r="BF130" s="1075" t="s">
        <v>455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550562</v>
      </c>
      <c r="AB131" s="998"/>
      <c r="AC131" s="998"/>
      <c r="AD131" s="998"/>
      <c r="AE131" s="999"/>
      <c r="AF131" s="1000">
        <v>542233</v>
      </c>
      <c r="AG131" s="998"/>
      <c r="AH131" s="998"/>
      <c r="AI131" s="998"/>
      <c r="AJ131" s="999"/>
      <c r="AK131" s="1000">
        <v>545008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14.680817060000001</v>
      </c>
      <c r="AB132" s="1104"/>
      <c r="AC132" s="1104"/>
      <c r="AD132" s="1104"/>
      <c r="AE132" s="1105"/>
      <c r="AF132" s="1106">
        <v>13.258322529999999</v>
      </c>
      <c r="AG132" s="1104"/>
      <c r="AH132" s="1104"/>
      <c r="AI132" s="1104"/>
      <c r="AJ132" s="1105"/>
      <c r="AK132" s="1106">
        <v>7.8077752990000002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13.7</v>
      </c>
      <c r="AB133" s="1111"/>
      <c r="AC133" s="1111"/>
      <c r="AD133" s="1111"/>
      <c r="AE133" s="1112"/>
      <c r="AF133" s="1110">
        <v>13.8</v>
      </c>
      <c r="AG133" s="1111"/>
      <c r="AH133" s="1111"/>
      <c r="AI133" s="1111"/>
      <c r="AJ133" s="1112"/>
      <c r="AK133" s="1110">
        <v>11.9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7" t="s">
        <v>462</v>
      </c>
      <c r="L7" s="254"/>
      <c r="M7" s="255" t="s">
        <v>463</v>
      </c>
      <c r="N7" s="256"/>
    </row>
    <row r="8" spans="1:16" x14ac:dyDescent="0.15">
      <c r="A8" s="248"/>
      <c r="B8" s="244"/>
      <c r="C8" s="244"/>
      <c r="D8" s="244"/>
      <c r="E8" s="244"/>
      <c r="F8" s="244"/>
      <c r="G8" s="257"/>
      <c r="H8" s="258"/>
      <c r="I8" s="258"/>
      <c r="J8" s="259"/>
      <c r="K8" s="1118"/>
      <c r="L8" s="260" t="s">
        <v>464</v>
      </c>
      <c r="M8" s="261" t="s">
        <v>465</v>
      </c>
      <c r="N8" s="262" t="s">
        <v>466</v>
      </c>
    </row>
    <row r="9" spans="1:16" x14ac:dyDescent="0.15">
      <c r="A9" s="248"/>
      <c r="B9" s="244"/>
      <c r="C9" s="244"/>
      <c r="D9" s="244"/>
      <c r="E9" s="244"/>
      <c r="F9" s="244"/>
      <c r="G9" s="1119" t="s">
        <v>467</v>
      </c>
      <c r="H9" s="1120"/>
      <c r="I9" s="1120"/>
      <c r="J9" s="1121"/>
      <c r="K9" s="263">
        <v>345777</v>
      </c>
      <c r="L9" s="264">
        <v>506262</v>
      </c>
      <c r="M9" s="265">
        <v>198661</v>
      </c>
      <c r="N9" s="266">
        <v>154.80000000000001</v>
      </c>
    </row>
    <row r="10" spans="1:16" x14ac:dyDescent="0.15">
      <c r="A10" s="248"/>
      <c r="B10" s="244"/>
      <c r="C10" s="244"/>
      <c r="D10" s="244"/>
      <c r="E10" s="244"/>
      <c r="F10" s="244"/>
      <c r="G10" s="1119" t="s">
        <v>468</v>
      </c>
      <c r="H10" s="1120"/>
      <c r="I10" s="1120"/>
      <c r="J10" s="1121"/>
      <c r="K10" s="267">
        <v>53382</v>
      </c>
      <c r="L10" s="268">
        <v>78158</v>
      </c>
      <c r="M10" s="269">
        <v>22571</v>
      </c>
      <c r="N10" s="270">
        <v>246.3</v>
      </c>
    </row>
    <row r="11" spans="1:16" ht="13.5" customHeight="1" x14ac:dyDescent="0.15">
      <c r="A11" s="248"/>
      <c r="B11" s="244"/>
      <c r="C11" s="244"/>
      <c r="D11" s="244"/>
      <c r="E11" s="244"/>
      <c r="F11" s="244"/>
      <c r="G11" s="1119" t="s">
        <v>469</v>
      </c>
      <c r="H11" s="1120"/>
      <c r="I11" s="1120"/>
      <c r="J11" s="1121"/>
      <c r="K11" s="267">
        <v>2430</v>
      </c>
      <c r="L11" s="268">
        <v>3558</v>
      </c>
      <c r="M11" s="269">
        <v>24639</v>
      </c>
      <c r="N11" s="270">
        <v>-85.6</v>
      </c>
    </row>
    <row r="12" spans="1:16" ht="13.5" customHeight="1" x14ac:dyDescent="0.15">
      <c r="A12" s="248"/>
      <c r="B12" s="244"/>
      <c r="C12" s="244"/>
      <c r="D12" s="244"/>
      <c r="E12" s="244"/>
      <c r="F12" s="244"/>
      <c r="G12" s="1119" t="s">
        <v>470</v>
      </c>
      <c r="H12" s="1120"/>
      <c r="I12" s="1120"/>
      <c r="J12" s="1121"/>
      <c r="K12" s="267" t="s">
        <v>471</v>
      </c>
      <c r="L12" s="268" t="s">
        <v>471</v>
      </c>
      <c r="M12" s="269">
        <v>3341</v>
      </c>
      <c r="N12" s="270" t="s">
        <v>471</v>
      </c>
    </row>
    <row r="13" spans="1:16" ht="13.5" customHeight="1" x14ac:dyDescent="0.15">
      <c r="A13" s="248"/>
      <c r="B13" s="244"/>
      <c r="C13" s="244"/>
      <c r="D13" s="244"/>
      <c r="E13" s="244"/>
      <c r="F13" s="244"/>
      <c r="G13" s="1119" t="s">
        <v>472</v>
      </c>
      <c r="H13" s="1120"/>
      <c r="I13" s="1120"/>
      <c r="J13" s="1121"/>
      <c r="K13" s="267" t="s">
        <v>471</v>
      </c>
      <c r="L13" s="268" t="s">
        <v>471</v>
      </c>
      <c r="M13" s="269" t="s">
        <v>471</v>
      </c>
      <c r="N13" s="270" t="s">
        <v>471</v>
      </c>
    </row>
    <row r="14" spans="1:16" ht="13.5" customHeight="1" x14ac:dyDescent="0.15">
      <c r="A14" s="248"/>
      <c r="B14" s="244"/>
      <c r="C14" s="244"/>
      <c r="D14" s="244"/>
      <c r="E14" s="244"/>
      <c r="F14" s="244"/>
      <c r="G14" s="1119" t="s">
        <v>473</v>
      </c>
      <c r="H14" s="1120"/>
      <c r="I14" s="1120"/>
      <c r="J14" s="1121"/>
      <c r="K14" s="267">
        <v>5209</v>
      </c>
      <c r="L14" s="268">
        <v>7627</v>
      </c>
      <c r="M14" s="269">
        <v>9231</v>
      </c>
      <c r="N14" s="270">
        <v>-17.399999999999999</v>
      </c>
    </row>
    <row r="15" spans="1:16" ht="13.5" customHeight="1" x14ac:dyDescent="0.15">
      <c r="A15" s="248"/>
      <c r="B15" s="244"/>
      <c r="C15" s="244"/>
      <c r="D15" s="244"/>
      <c r="E15" s="244"/>
      <c r="F15" s="244"/>
      <c r="G15" s="1119" t="s">
        <v>474</v>
      </c>
      <c r="H15" s="1120"/>
      <c r="I15" s="1120"/>
      <c r="J15" s="1121"/>
      <c r="K15" s="267" t="s">
        <v>471</v>
      </c>
      <c r="L15" s="268" t="s">
        <v>471</v>
      </c>
      <c r="M15" s="269">
        <v>4542</v>
      </c>
      <c r="N15" s="270" t="s">
        <v>471</v>
      </c>
    </row>
    <row r="16" spans="1:16" x14ac:dyDescent="0.15">
      <c r="A16" s="248"/>
      <c r="B16" s="244"/>
      <c r="C16" s="244"/>
      <c r="D16" s="244"/>
      <c r="E16" s="244"/>
      <c r="F16" s="244"/>
      <c r="G16" s="1122" t="s">
        <v>475</v>
      </c>
      <c r="H16" s="1123"/>
      <c r="I16" s="1123"/>
      <c r="J16" s="1124"/>
      <c r="K16" s="268">
        <v>-60372</v>
      </c>
      <c r="L16" s="268">
        <v>-88392</v>
      </c>
      <c r="M16" s="269">
        <v>-20623</v>
      </c>
      <c r="N16" s="270">
        <v>328.6</v>
      </c>
    </row>
    <row r="17" spans="1:16" x14ac:dyDescent="0.15">
      <c r="A17" s="248"/>
      <c r="B17" s="244"/>
      <c r="C17" s="244"/>
      <c r="D17" s="244"/>
      <c r="E17" s="244"/>
      <c r="F17" s="244"/>
      <c r="G17" s="1122" t="s">
        <v>168</v>
      </c>
      <c r="H17" s="1123"/>
      <c r="I17" s="1123"/>
      <c r="J17" s="1124"/>
      <c r="K17" s="268">
        <v>346426</v>
      </c>
      <c r="L17" s="268">
        <v>507212</v>
      </c>
      <c r="M17" s="269">
        <v>242361</v>
      </c>
      <c r="N17" s="270">
        <v>109.3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4" t="s">
        <v>480</v>
      </c>
      <c r="H21" s="1115"/>
      <c r="I21" s="1115"/>
      <c r="J21" s="1116"/>
      <c r="K21" s="280">
        <v>51.24</v>
      </c>
      <c r="L21" s="281">
        <v>22.07</v>
      </c>
      <c r="M21" s="282">
        <v>29.17</v>
      </c>
      <c r="N21" s="249"/>
      <c r="O21" s="283"/>
      <c r="P21" s="279"/>
    </row>
    <row r="22" spans="1:16" s="284" customFormat="1" x14ac:dyDescent="0.15">
      <c r="A22" s="279"/>
      <c r="B22" s="249"/>
      <c r="C22" s="249"/>
      <c r="D22" s="249"/>
      <c r="E22" s="249"/>
      <c r="F22" s="249"/>
      <c r="G22" s="1114" t="s">
        <v>481</v>
      </c>
      <c r="H22" s="1115"/>
      <c r="I22" s="1115"/>
      <c r="J22" s="1116"/>
      <c r="K22" s="285">
        <v>93</v>
      </c>
      <c r="L22" s="286">
        <v>93.5</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7" t="s">
        <v>462</v>
      </c>
      <c r="L30" s="254"/>
      <c r="M30" s="255" t="s">
        <v>463</v>
      </c>
      <c r="N30" s="256"/>
    </row>
    <row r="31" spans="1:16" x14ac:dyDescent="0.15">
      <c r="A31" s="248"/>
      <c r="B31" s="244"/>
      <c r="C31" s="244"/>
      <c r="D31" s="244"/>
      <c r="E31" s="244"/>
      <c r="F31" s="244"/>
      <c r="G31" s="257"/>
      <c r="H31" s="258"/>
      <c r="I31" s="258"/>
      <c r="J31" s="259"/>
      <c r="K31" s="1118"/>
      <c r="L31" s="260" t="s">
        <v>464</v>
      </c>
      <c r="M31" s="261" t="s">
        <v>465</v>
      </c>
      <c r="N31" s="262" t="s">
        <v>466</v>
      </c>
    </row>
    <row r="32" spans="1:16" ht="27" customHeight="1" x14ac:dyDescent="0.15">
      <c r="A32" s="248"/>
      <c r="B32" s="244"/>
      <c r="C32" s="244"/>
      <c r="D32" s="244"/>
      <c r="E32" s="244"/>
      <c r="F32" s="244"/>
      <c r="G32" s="1130" t="s">
        <v>484</v>
      </c>
      <c r="H32" s="1131"/>
      <c r="I32" s="1131"/>
      <c r="J32" s="1132"/>
      <c r="K32" s="294">
        <v>168276</v>
      </c>
      <c r="L32" s="294">
        <v>246378</v>
      </c>
      <c r="M32" s="295">
        <v>131612</v>
      </c>
      <c r="N32" s="296">
        <v>87.2</v>
      </c>
    </row>
    <row r="33" spans="1:16" ht="13.5" customHeight="1" x14ac:dyDescent="0.15">
      <c r="A33" s="248"/>
      <c r="B33" s="244"/>
      <c r="C33" s="244"/>
      <c r="D33" s="244"/>
      <c r="E33" s="244"/>
      <c r="F33" s="244"/>
      <c r="G33" s="1130" t="s">
        <v>485</v>
      </c>
      <c r="H33" s="1131"/>
      <c r="I33" s="1131"/>
      <c r="J33" s="1132"/>
      <c r="K33" s="294" t="s">
        <v>471</v>
      </c>
      <c r="L33" s="294" t="s">
        <v>471</v>
      </c>
      <c r="M33" s="295" t="s">
        <v>471</v>
      </c>
      <c r="N33" s="296" t="s">
        <v>471</v>
      </c>
    </row>
    <row r="34" spans="1:16" ht="27" customHeight="1" x14ac:dyDescent="0.15">
      <c r="A34" s="248"/>
      <c r="B34" s="244"/>
      <c r="C34" s="244"/>
      <c r="D34" s="244"/>
      <c r="E34" s="244"/>
      <c r="F34" s="244"/>
      <c r="G34" s="1130" t="s">
        <v>486</v>
      </c>
      <c r="H34" s="1131"/>
      <c r="I34" s="1131"/>
      <c r="J34" s="1132"/>
      <c r="K34" s="294" t="s">
        <v>471</v>
      </c>
      <c r="L34" s="294" t="s">
        <v>471</v>
      </c>
      <c r="M34" s="295">
        <v>41</v>
      </c>
      <c r="N34" s="296" t="s">
        <v>471</v>
      </c>
    </row>
    <row r="35" spans="1:16" ht="27" customHeight="1" x14ac:dyDescent="0.15">
      <c r="A35" s="248"/>
      <c r="B35" s="244"/>
      <c r="C35" s="244"/>
      <c r="D35" s="244"/>
      <c r="E35" s="244"/>
      <c r="F35" s="244"/>
      <c r="G35" s="1130" t="s">
        <v>487</v>
      </c>
      <c r="H35" s="1131"/>
      <c r="I35" s="1131"/>
      <c r="J35" s="1132"/>
      <c r="K35" s="294">
        <v>47052</v>
      </c>
      <c r="L35" s="294">
        <v>68890</v>
      </c>
      <c r="M35" s="295">
        <v>31555</v>
      </c>
      <c r="N35" s="296">
        <v>118.3</v>
      </c>
    </row>
    <row r="36" spans="1:16" ht="27" customHeight="1" x14ac:dyDescent="0.15">
      <c r="A36" s="248"/>
      <c r="B36" s="244"/>
      <c r="C36" s="244"/>
      <c r="D36" s="244"/>
      <c r="E36" s="244"/>
      <c r="F36" s="244"/>
      <c r="G36" s="1130" t="s">
        <v>488</v>
      </c>
      <c r="H36" s="1131"/>
      <c r="I36" s="1131"/>
      <c r="J36" s="1132"/>
      <c r="K36" s="294">
        <v>46</v>
      </c>
      <c r="L36" s="294">
        <v>67</v>
      </c>
      <c r="M36" s="295">
        <v>5720</v>
      </c>
      <c r="N36" s="296">
        <v>-98.8</v>
      </c>
    </row>
    <row r="37" spans="1:16" ht="13.5" customHeight="1" x14ac:dyDescent="0.15">
      <c r="A37" s="248"/>
      <c r="B37" s="244"/>
      <c r="C37" s="244"/>
      <c r="D37" s="244"/>
      <c r="E37" s="244"/>
      <c r="F37" s="244"/>
      <c r="G37" s="1130" t="s">
        <v>489</v>
      </c>
      <c r="H37" s="1131"/>
      <c r="I37" s="1131"/>
      <c r="J37" s="1132"/>
      <c r="K37" s="294" t="s">
        <v>471</v>
      </c>
      <c r="L37" s="294" t="s">
        <v>471</v>
      </c>
      <c r="M37" s="295">
        <v>1648</v>
      </c>
      <c r="N37" s="296" t="s">
        <v>471</v>
      </c>
    </row>
    <row r="38" spans="1:16" ht="27" customHeight="1" x14ac:dyDescent="0.15">
      <c r="A38" s="248"/>
      <c r="B38" s="244"/>
      <c r="C38" s="244"/>
      <c r="D38" s="244"/>
      <c r="E38" s="244"/>
      <c r="F38" s="244"/>
      <c r="G38" s="1133" t="s">
        <v>490</v>
      </c>
      <c r="H38" s="1134"/>
      <c r="I38" s="1134"/>
      <c r="J38" s="1135"/>
      <c r="K38" s="297">
        <v>183</v>
      </c>
      <c r="L38" s="297">
        <v>268</v>
      </c>
      <c r="M38" s="298">
        <v>64</v>
      </c>
      <c r="N38" s="299">
        <v>318.8</v>
      </c>
      <c r="O38" s="293"/>
    </row>
    <row r="39" spans="1:16" x14ac:dyDescent="0.15">
      <c r="A39" s="248"/>
      <c r="B39" s="244"/>
      <c r="C39" s="244"/>
      <c r="D39" s="244"/>
      <c r="E39" s="244"/>
      <c r="F39" s="244"/>
      <c r="G39" s="1133" t="s">
        <v>491</v>
      </c>
      <c r="H39" s="1134"/>
      <c r="I39" s="1134"/>
      <c r="J39" s="1135"/>
      <c r="K39" s="300">
        <v>-15436</v>
      </c>
      <c r="L39" s="300">
        <v>-22600</v>
      </c>
      <c r="M39" s="301">
        <v>-9298</v>
      </c>
      <c r="N39" s="302">
        <v>143.1</v>
      </c>
      <c r="O39" s="293"/>
    </row>
    <row r="40" spans="1:16" ht="27" customHeight="1" x14ac:dyDescent="0.15">
      <c r="A40" s="248"/>
      <c r="B40" s="244"/>
      <c r="C40" s="244"/>
      <c r="D40" s="244"/>
      <c r="E40" s="244"/>
      <c r="F40" s="244"/>
      <c r="G40" s="1130" t="s">
        <v>492</v>
      </c>
      <c r="H40" s="1131"/>
      <c r="I40" s="1131"/>
      <c r="J40" s="1132"/>
      <c r="K40" s="300">
        <v>-157568</v>
      </c>
      <c r="L40" s="300">
        <v>-230700</v>
      </c>
      <c r="M40" s="301">
        <v>-121787</v>
      </c>
      <c r="N40" s="302">
        <v>89.4</v>
      </c>
      <c r="O40" s="293"/>
    </row>
    <row r="41" spans="1:16" x14ac:dyDescent="0.15">
      <c r="A41" s="248"/>
      <c r="B41" s="244"/>
      <c r="C41" s="244"/>
      <c r="D41" s="244"/>
      <c r="E41" s="244"/>
      <c r="F41" s="244"/>
      <c r="G41" s="1136" t="s">
        <v>279</v>
      </c>
      <c r="H41" s="1137"/>
      <c r="I41" s="1137"/>
      <c r="J41" s="1138"/>
      <c r="K41" s="294">
        <v>42553</v>
      </c>
      <c r="L41" s="300">
        <v>62303</v>
      </c>
      <c r="M41" s="301">
        <v>39554</v>
      </c>
      <c r="N41" s="302">
        <v>57.5</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25" t="s">
        <v>462</v>
      </c>
      <c r="J49" s="1127" t="s">
        <v>496</v>
      </c>
      <c r="K49" s="1128"/>
      <c r="L49" s="1128"/>
      <c r="M49" s="1128"/>
      <c r="N49" s="1129"/>
    </row>
    <row r="50" spans="1:14" x14ac:dyDescent="0.15">
      <c r="A50" s="248"/>
      <c r="B50" s="244"/>
      <c r="C50" s="244"/>
      <c r="D50" s="244"/>
      <c r="E50" s="244"/>
      <c r="F50" s="244"/>
      <c r="G50" s="312"/>
      <c r="H50" s="313"/>
      <c r="I50" s="1126"/>
      <c r="J50" s="314" t="s">
        <v>497</v>
      </c>
      <c r="K50" s="315" t="s">
        <v>498</v>
      </c>
      <c r="L50" s="316" t="s">
        <v>499</v>
      </c>
      <c r="M50" s="317" t="s">
        <v>500</v>
      </c>
      <c r="N50" s="318" t="s">
        <v>501</v>
      </c>
    </row>
    <row r="51" spans="1:14" x14ac:dyDescent="0.15">
      <c r="A51" s="248"/>
      <c r="B51" s="244"/>
      <c r="C51" s="244"/>
      <c r="D51" s="244"/>
      <c r="E51" s="244"/>
      <c r="F51" s="244"/>
      <c r="G51" s="310" t="s">
        <v>502</v>
      </c>
      <c r="H51" s="311"/>
      <c r="I51" s="319">
        <v>444010</v>
      </c>
      <c r="J51" s="320">
        <v>629801</v>
      </c>
      <c r="K51" s="321">
        <v>-8.3000000000000007</v>
      </c>
      <c r="L51" s="322">
        <v>325581</v>
      </c>
      <c r="M51" s="323">
        <v>11.5</v>
      </c>
      <c r="N51" s="324">
        <v>-19.8</v>
      </c>
    </row>
    <row r="52" spans="1:14" x14ac:dyDescent="0.15">
      <c r="A52" s="248"/>
      <c r="B52" s="244"/>
      <c r="C52" s="244"/>
      <c r="D52" s="244"/>
      <c r="E52" s="244"/>
      <c r="F52" s="244"/>
      <c r="G52" s="325"/>
      <c r="H52" s="326" t="s">
        <v>503</v>
      </c>
      <c r="I52" s="327">
        <v>358035</v>
      </c>
      <c r="J52" s="328">
        <v>507851</v>
      </c>
      <c r="K52" s="329">
        <v>45.8</v>
      </c>
      <c r="L52" s="330">
        <v>165116</v>
      </c>
      <c r="M52" s="331">
        <v>0.9</v>
      </c>
      <c r="N52" s="332">
        <v>44.9</v>
      </c>
    </row>
    <row r="53" spans="1:14" x14ac:dyDescent="0.15">
      <c r="A53" s="248"/>
      <c r="B53" s="244"/>
      <c r="C53" s="244"/>
      <c r="D53" s="244"/>
      <c r="E53" s="244"/>
      <c r="F53" s="244"/>
      <c r="G53" s="310" t="s">
        <v>504</v>
      </c>
      <c r="H53" s="311"/>
      <c r="I53" s="319">
        <v>496268</v>
      </c>
      <c r="J53" s="320">
        <v>713029</v>
      </c>
      <c r="K53" s="321">
        <v>13.2</v>
      </c>
      <c r="L53" s="322">
        <v>203567</v>
      </c>
      <c r="M53" s="323">
        <v>-37.5</v>
      </c>
      <c r="N53" s="324">
        <v>50.7</v>
      </c>
    </row>
    <row r="54" spans="1:14" x14ac:dyDescent="0.15">
      <c r="A54" s="248"/>
      <c r="B54" s="244"/>
      <c r="C54" s="244"/>
      <c r="D54" s="244"/>
      <c r="E54" s="244"/>
      <c r="F54" s="244"/>
      <c r="G54" s="325"/>
      <c r="H54" s="326" t="s">
        <v>503</v>
      </c>
      <c r="I54" s="327">
        <v>358605</v>
      </c>
      <c r="J54" s="328">
        <v>515237</v>
      </c>
      <c r="K54" s="329">
        <v>1.5</v>
      </c>
      <c r="L54" s="330">
        <v>121137</v>
      </c>
      <c r="M54" s="331">
        <v>-26.6</v>
      </c>
      <c r="N54" s="332">
        <v>28.1</v>
      </c>
    </row>
    <row r="55" spans="1:14" x14ac:dyDescent="0.15">
      <c r="A55" s="248"/>
      <c r="B55" s="244"/>
      <c r="C55" s="244"/>
      <c r="D55" s="244"/>
      <c r="E55" s="244"/>
      <c r="F55" s="244"/>
      <c r="G55" s="310" t="s">
        <v>505</v>
      </c>
      <c r="H55" s="311"/>
      <c r="I55" s="319">
        <v>474411</v>
      </c>
      <c r="J55" s="320">
        <v>671020</v>
      </c>
      <c r="K55" s="321">
        <v>-5.9</v>
      </c>
      <c r="L55" s="322">
        <v>185018</v>
      </c>
      <c r="M55" s="323">
        <v>-9.1</v>
      </c>
      <c r="N55" s="324">
        <v>3.2</v>
      </c>
    </row>
    <row r="56" spans="1:14" x14ac:dyDescent="0.15">
      <c r="A56" s="248"/>
      <c r="B56" s="244"/>
      <c r="C56" s="244"/>
      <c r="D56" s="244"/>
      <c r="E56" s="244"/>
      <c r="F56" s="244"/>
      <c r="G56" s="325"/>
      <c r="H56" s="326" t="s">
        <v>503</v>
      </c>
      <c r="I56" s="327">
        <v>16622</v>
      </c>
      <c r="J56" s="328">
        <v>23511</v>
      </c>
      <c r="K56" s="329">
        <v>-95.4</v>
      </c>
      <c r="L56" s="330">
        <v>95064</v>
      </c>
      <c r="M56" s="331">
        <v>-21.5</v>
      </c>
      <c r="N56" s="332">
        <v>-73.900000000000006</v>
      </c>
    </row>
    <row r="57" spans="1:14" x14ac:dyDescent="0.15">
      <c r="A57" s="248"/>
      <c r="B57" s="244"/>
      <c r="C57" s="244"/>
      <c r="D57" s="244"/>
      <c r="E57" s="244"/>
      <c r="F57" s="244"/>
      <c r="G57" s="310" t="s">
        <v>506</v>
      </c>
      <c r="H57" s="311"/>
      <c r="I57" s="319">
        <v>638605</v>
      </c>
      <c r="J57" s="320">
        <v>905823</v>
      </c>
      <c r="K57" s="321">
        <v>35</v>
      </c>
      <c r="L57" s="322">
        <v>238802</v>
      </c>
      <c r="M57" s="323">
        <v>29.1</v>
      </c>
      <c r="N57" s="324">
        <v>5.9</v>
      </c>
    </row>
    <row r="58" spans="1:14" x14ac:dyDescent="0.15">
      <c r="A58" s="248"/>
      <c r="B58" s="244"/>
      <c r="C58" s="244"/>
      <c r="D58" s="244"/>
      <c r="E58" s="244"/>
      <c r="F58" s="244"/>
      <c r="G58" s="325"/>
      <c r="H58" s="326" t="s">
        <v>503</v>
      </c>
      <c r="I58" s="327">
        <v>22315</v>
      </c>
      <c r="J58" s="328">
        <v>31652</v>
      </c>
      <c r="K58" s="329">
        <v>34.6</v>
      </c>
      <c r="L58" s="330">
        <v>128562</v>
      </c>
      <c r="M58" s="331">
        <v>35.200000000000003</v>
      </c>
      <c r="N58" s="332">
        <v>-0.6</v>
      </c>
    </row>
    <row r="59" spans="1:14" x14ac:dyDescent="0.15">
      <c r="A59" s="248"/>
      <c r="B59" s="244"/>
      <c r="C59" s="244"/>
      <c r="D59" s="244"/>
      <c r="E59" s="244"/>
      <c r="F59" s="244"/>
      <c r="G59" s="310" t="s">
        <v>507</v>
      </c>
      <c r="H59" s="311"/>
      <c r="I59" s="319">
        <v>674593</v>
      </c>
      <c r="J59" s="320">
        <v>987691</v>
      </c>
      <c r="K59" s="321">
        <v>9</v>
      </c>
      <c r="L59" s="322">
        <v>288550</v>
      </c>
      <c r="M59" s="323">
        <v>20.8</v>
      </c>
      <c r="N59" s="324">
        <v>-11.8</v>
      </c>
    </row>
    <row r="60" spans="1:14" x14ac:dyDescent="0.15">
      <c r="A60" s="248"/>
      <c r="B60" s="244"/>
      <c r="C60" s="244"/>
      <c r="D60" s="244"/>
      <c r="E60" s="244"/>
      <c r="F60" s="244"/>
      <c r="G60" s="325"/>
      <c r="H60" s="326" t="s">
        <v>503</v>
      </c>
      <c r="I60" s="333">
        <v>25987</v>
      </c>
      <c r="J60" s="328">
        <v>38048</v>
      </c>
      <c r="K60" s="329">
        <v>20.2</v>
      </c>
      <c r="L60" s="330">
        <v>141525</v>
      </c>
      <c r="M60" s="331">
        <v>10.1</v>
      </c>
      <c r="N60" s="332">
        <v>10.1</v>
      </c>
    </row>
    <row r="61" spans="1:14" x14ac:dyDescent="0.15">
      <c r="A61" s="248"/>
      <c r="B61" s="244"/>
      <c r="C61" s="244"/>
      <c r="D61" s="244"/>
      <c r="E61" s="244"/>
      <c r="F61" s="244"/>
      <c r="G61" s="310" t="s">
        <v>508</v>
      </c>
      <c r="H61" s="334"/>
      <c r="I61" s="335">
        <v>545577</v>
      </c>
      <c r="J61" s="336">
        <v>781473</v>
      </c>
      <c r="K61" s="337">
        <v>8.6</v>
      </c>
      <c r="L61" s="338">
        <v>248304</v>
      </c>
      <c r="M61" s="339">
        <v>3</v>
      </c>
      <c r="N61" s="324">
        <v>5.6</v>
      </c>
    </row>
    <row r="62" spans="1:14" x14ac:dyDescent="0.15">
      <c r="A62" s="248"/>
      <c r="B62" s="244"/>
      <c r="C62" s="244"/>
      <c r="D62" s="244"/>
      <c r="E62" s="244"/>
      <c r="F62" s="244"/>
      <c r="G62" s="325"/>
      <c r="H62" s="326" t="s">
        <v>503</v>
      </c>
      <c r="I62" s="327">
        <v>156313</v>
      </c>
      <c r="J62" s="328">
        <v>223260</v>
      </c>
      <c r="K62" s="329">
        <v>1.3</v>
      </c>
      <c r="L62" s="330">
        <v>130281</v>
      </c>
      <c r="M62" s="331">
        <v>-0.4</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9" t="s">
        <v>3</v>
      </c>
      <c r="D47" s="1139"/>
      <c r="E47" s="1140"/>
      <c r="F47" s="11">
        <v>54.23</v>
      </c>
      <c r="G47" s="12">
        <v>63.61</v>
      </c>
      <c r="H47" s="12">
        <v>69.95</v>
      </c>
      <c r="I47" s="12">
        <v>71.75</v>
      </c>
      <c r="J47" s="13">
        <v>70.209999999999994</v>
      </c>
    </row>
    <row r="48" spans="2:10" ht="57.75" customHeight="1" x14ac:dyDescent="0.15">
      <c r="B48" s="14"/>
      <c r="C48" s="1141" t="s">
        <v>4</v>
      </c>
      <c r="D48" s="1141"/>
      <c r="E48" s="1142"/>
      <c r="F48" s="15">
        <v>14.62</v>
      </c>
      <c r="G48" s="16">
        <v>14.2</v>
      </c>
      <c r="H48" s="16">
        <v>12.83</v>
      </c>
      <c r="I48" s="16">
        <v>1.53</v>
      </c>
      <c r="J48" s="17">
        <v>5.0599999999999996</v>
      </c>
    </row>
    <row r="49" spans="2:10" ht="57.75" customHeight="1" thickBot="1" x14ac:dyDescent="0.2">
      <c r="B49" s="18"/>
      <c r="C49" s="1143" t="s">
        <v>5</v>
      </c>
      <c r="D49" s="1143"/>
      <c r="E49" s="1144"/>
      <c r="F49" s="19">
        <v>17.91</v>
      </c>
      <c r="G49" s="20" t="s">
        <v>515</v>
      </c>
      <c r="H49" s="20">
        <v>8.67</v>
      </c>
      <c r="I49" s="20" t="s">
        <v>516</v>
      </c>
      <c r="J49" s="21">
        <v>3.61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51" t="s">
        <v>517</v>
      </c>
      <c r="D34" s="1151"/>
      <c r="E34" s="1152"/>
      <c r="F34" s="32">
        <v>14.62</v>
      </c>
      <c r="G34" s="33">
        <v>14.19</v>
      </c>
      <c r="H34" s="33">
        <v>12.83</v>
      </c>
      <c r="I34" s="33">
        <v>1.53</v>
      </c>
      <c r="J34" s="34">
        <v>5.0599999999999996</v>
      </c>
      <c r="K34" s="22"/>
      <c r="L34" s="22"/>
      <c r="M34" s="22"/>
      <c r="N34" s="22"/>
      <c r="O34" s="22"/>
      <c r="P34" s="22"/>
    </row>
    <row r="35" spans="1:16" ht="39" customHeight="1" x14ac:dyDescent="0.15">
      <c r="A35" s="22"/>
      <c r="B35" s="35"/>
      <c r="C35" s="1145" t="s">
        <v>518</v>
      </c>
      <c r="D35" s="1146"/>
      <c r="E35" s="1147"/>
      <c r="F35" s="36" t="s">
        <v>519</v>
      </c>
      <c r="G35" s="37">
        <v>0.97</v>
      </c>
      <c r="H35" s="37" t="s">
        <v>520</v>
      </c>
      <c r="I35" s="37">
        <v>0</v>
      </c>
      <c r="J35" s="38">
        <v>4.4000000000000004</v>
      </c>
      <c r="K35" s="22"/>
      <c r="L35" s="22"/>
      <c r="M35" s="22"/>
      <c r="N35" s="22"/>
      <c r="O35" s="22"/>
      <c r="P35" s="22"/>
    </row>
    <row r="36" spans="1:16" ht="39" customHeight="1" x14ac:dyDescent="0.15">
      <c r="A36" s="22"/>
      <c r="B36" s="35"/>
      <c r="C36" s="1145" t="s">
        <v>521</v>
      </c>
      <c r="D36" s="1146"/>
      <c r="E36" s="1147"/>
      <c r="F36" s="36">
        <v>2.19</v>
      </c>
      <c r="G36" s="37">
        <v>1.37</v>
      </c>
      <c r="H36" s="37">
        <v>2.08</v>
      </c>
      <c r="I36" s="37">
        <v>1.36</v>
      </c>
      <c r="J36" s="38">
        <v>2</v>
      </c>
      <c r="K36" s="22"/>
      <c r="L36" s="22"/>
      <c r="M36" s="22"/>
      <c r="N36" s="22"/>
      <c r="O36" s="22"/>
      <c r="P36" s="22"/>
    </row>
    <row r="37" spans="1:16" ht="39" customHeight="1" x14ac:dyDescent="0.15">
      <c r="A37" s="22"/>
      <c r="B37" s="35"/>
      <c r="C37" s="1145" t="s">
        <v>522</v>
      </c>
      <c r="D37" s="1146"/>
      <c r="E37" s="1147"/>
      <c r="F37" s="36">
        <v>0.11</v>
      </c>
      <c r="G37" s="37">
        <v>0.05</v>
      </c>
      <c r="H37" s="37">
        <v>0.04</v>
      </c>
      <c r="I37" s="37">
        <v>0.04</v>
      </c>
      <c r="J37" s="38">
        <v>0.02</v>
      </c>
      <c r="K37" s="22"/>
      <c r="L37" s="22"/>
      <c r="M37" s="22"/>
      <c r="N37" s="22"/>
      <c r="O37" s="22"/>
      <c r="P37" s="22"/>
    </row>
    <row r="38" spans="1:16" ht="39" customHeight="1" x14ac:dyDescent="0.15">
      <c r="A38" s="22"/>
      <c r="B38" s="35"/>
      <c r="C38" s="1145" t="s">
        <v>523</v>
      </c>
      <c r="D38" s="1146"/>
      <c r="E38" s="1147"/>
      <c r="F38" s="36">
        <v>7.0000000000000007E-2</v>
      </c>
      <c r="G38" s="37">
        <v>0.02</v>
      </c>
      <c r="H38" s="37">
        <v>0</v>
      </c>
      <c r="I38" s="37">
        <v>0</v>
      </c>
      <c r="J38" s="38">
        <v>0.01</v>
      </c>
      <c r="K38" s="22"/>
      <c r="L38" s="22"/>
      <c r="M38" s="22"/>
      <c r="N38" s="22"/>
      <c r="O38" s="22"/>
      <c r="P38" s="22"/>
    </row>
    <row r="39" spans="1:16" ht="39" customHeight="1" x14ac:dyDescent="0.15">
      <c r="A39" s="22"/>
      <c r="B39" s="35"/>
      <c r="C39" s="1145" t="s">
        <v>524</v>
      </c>
      <c r="D39" s="1146"/>
      <c r="E39" s="1147"/>
      <c r="F39" s="36">
        <v>0</v>
      </c>
      <c r="G39" s="37">
        <v>0</v>
      </c>
      <c r="H39" s="37">
        <v>0</v>
      </c>
      <c r="I39" s="37">
        <v>0.05</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471</v>
      </c>
      <c r="G42" s="37" t="s">
        <v>471</v>
      </c>
      <c r="H42" s="37" t="s">
        <v>471</v>
      </c>
      <c r="I42" s="37" t="s">
        <v>471</v>
      </c>
      <c r="J42" s="38" t="s">
        <v>471</v>
      </c>
      <c r="K42" s="22"/>
      <c r="L42" s="22"/>
      <c r="M42" s="22"/>
      <c r="N42" s="22"/>
      <c r="O42" s="22"/>
      <c r="P42" s="22"/>
    </row>
    <row r="43" spans="1:16" ht="39" customHeight="1" thickBot="1" x14ac:dyDescent="0.2">
      <c r="A43" s="22"/>
      <c r="B43" s="40"/>
      <c r="C43" s="1148" t="s">
        <v>526</v>
      </c>
      <c r="D43" s="1149"/>
      <c r="E43" s="1150"/>
      <c r="F43" s="41">
        <v>0</v>
      </c>
      <c r="G43" s="42" t="s">
        <v>471</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210</v>
      </c>
      <c r="L45" s="60">
        <v>210</v>
      </c>
      <c r="M45" s="60">
        <v>211</v>
      </c>
      <c r="N45" s="60">
        <v>181</v>
      </c>
      <c r="O45" s="61">
        <v>168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x14ac:dyDescent="0.15">
      <c r="A48" s="48"/>
      <c r="B48" s="1163"/>
      <c r="C48" s="1164"/>
      <c r="D48" s="62"/>
      <c r="E48" s="1155" t="s">
        <v>15</v>
      </c>
      <c r="F48" s="1155"/>
      <c r="G48" s="1155"/>
      <c r="H48" s="1155"/>
      <c r="I48" s="1155"/>
      <c r="J48" s="1156"/>
      <c r="K48" s="63">
        <v>55</v>
      </c>
      <c r="L48" s="64">
        <v>53</v>
      </c>
      <c r="M48" s="64">
        <v>54</v>
      </c>
      <c r="N48" s="64">
        <v>51</v>
      </c>
      <c r="O48" s="65">
        <v>47</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471</v>
      </c>
      <c r="L50" s="64" t="s">
        <v>471</v>
      </c>
      <c r="M50" s="64" t="s">
        <v>471</v>
      </c>
      <c r="N50" s="64" t="s">
        <v>471</v>
      </c>
      <c r="O50" s="65" t="s">
        <v>471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190</v>
      </c>
      <c r="L52" s="64">
        <v>188</v>
      </c>
      <c r="M52" s="64">
        <v>185</v>
      </c>
      <c r="N52" s="64">
        <v>161</v>
      </c>
      <c r="O52" s="65">
        <v>173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75</v>
      </c>
      <c r="L53" s="69">
        <v>75</v>
      </c>
      <c r="M53" s="69">
        <v>80</v>
      </c>
      <c r="N53" s="69">
        <v>71</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2016-04-24T12:22:59Z</cp:lastPrinted>
  <dcterms:created xsi:type="dcterms:W3CDTF">2016-02-15T02:32:11Z</dcterms:created>
  <dcterms:modified xsi:type="dcterms:W3CDTF">2016-05-02T04:22:11Z</dcterms:modified>
  <cp:category/>
</cp:coreProperties>
</file>