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45" yWindow="4605" windowWidth="19095" windowHeight="7230" tabRatio="8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76" i="11" l="1"/>
  <c r="AF77" i="11" l="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AM35" i="9"/>
  <c r="C35" i="9"/>
  <c r="CO34" i="9"/>
  <c r="BW34" i="9"/>
  <c r="BW35"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<sst xmlns="http://schemas.openxmlformats.org/spreadsheetml/2006/main" count="1025" uniqueCount="538">
  <si>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</si>
  <si>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</si>
  <si>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</si>
  <si>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</si>
  <si>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</si>
  <si>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</si>
  <si>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</si>
  <si>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</si>
  <si>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</si>
  <si>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</si>
  <si>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</si>
  <si>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</si>
  <si>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</si>
  <si>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</si>
  <si>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</si>
  <si>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</si>
  <si>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</si>
  <si>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</si>
  <si>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</si>
  <si>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</si>
  <si>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</si>
  <si>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</si>
  <si>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</si>
  <si>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</si>
  <si>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</si>
  <si>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</si>
  <si>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</si>
  <si>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</si>
  <si>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</si>
  <si>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</si>
  <si>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</si>
  <si>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</si>
  <si>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</si>
  <si>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</si>
  <si>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</si>
  <si>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</si>
  <si>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</si>
  <si>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</si>
  <si>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</si>
  <si>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</si>
  <si>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</si>
  <si>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</si>
  <si>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</si>
  <si>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</si>
  <si>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</si>
  <si>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</si>
  <si>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</si>
  <si>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</si>
  <si>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</si>
  <si>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</si>
  <si>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</si>
  <si>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</si>
  <si>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</si>
  <si>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</si>
  <si>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</si>
  <si>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</si>
  <si>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</si>
  <si>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</si>
  <si>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</si>
  <si>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</si>
  <si>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</si>
  <si>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</si>
  <si>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</si>
  <si>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</si>
  <si>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</si>
  <si>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</si>
  <si>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</si>
  <si>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</si>
  <si>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</si>
  <si>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</si>
  <si>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</si>
  <si>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</si>
  <si>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</si>
  <si>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</si>
  <si>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</si>
  <si>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</si>
  <si>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</si>
  <si>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</si>
  <si>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</si>
  <si>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</si>
  <si>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</si>
  <si>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</si>
  <si>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</si>
  <si>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</si>
  <si>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</si>
  <si>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</si>
  <si>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</si>
  <si>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</si>
  <si>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</si>
  <si>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</si>
  <si>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</si>
  <si>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</si>
  <si>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</si>
  <si>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</si>
  <si>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</si>
  <si>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</si>
  <si>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</si>
  <si>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</si>
  <si>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</si>
  <si>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</si>
  <si>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</si>
  <si>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</si>
  <si>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</si>
  <si>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</si>
  <si>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</si>
  <si>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</si>
  <si>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</si>
  <si>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</si>
  <si>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</si>
  <si>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</si>
  <si>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</si>
  <si>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</si>
  <si>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</si>
  <si>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</si>
  <si>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</si>
  <si>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</si>
  <si>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</si>
  <si>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</si>
  <si>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</si>
  <si>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</si>
  <si>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</si>
  <si>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</si>
  <si>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</si>
  <si>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</si>
  <si>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</si>
  <si>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</si>
  <si>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</si>
  <si>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</si>
  <si>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</si>
  <si>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</si>
  <si>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</si>
  <si>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</si>
  <si>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</si>
  <si>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</si>
  <si>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</si>
  <si>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</si>
  <si>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</si>
  <si>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</si>
  <si>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</si>
  <si>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</si>
  <si>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</si>
  <si>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</si>
  <si>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</si>
  <si>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</si>
  <si>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</si>
  <si>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</si>
  <si>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</si>
  <si>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</si>
  <si>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</si>
  <si>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</si>
  <si>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</si>
  <si>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</si>
  <si>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</si>
  <si>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</si>
  <si>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</si>
  <si>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</si>
  <si>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</si>
  <si>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</si>
  <si>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</si>
  <si>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</si>
  <si>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</si>
  <si>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</si>
  <si>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</si>
  <si>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</si>
  <si>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</si>
  <si>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</si>
  <si>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</si>
  <si>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</si>
  <si>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</si>
  <si>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</si>
  <si>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</si>
  <si>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</si>
  <si>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</si>
  <si>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</si>
  <si>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</si>
  <si>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</si>
  <si>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</si>
  <si>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</si>
  <si>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</si>
  <si>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</si>
  <si>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</si>
  <si>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</si>
  <si>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</si>
  <si>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</si>
  <si>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</si>
  <si>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</si>
  <si>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</si>
  <si>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</si>
  <si>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</si>
  <si>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</si>
  <si>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</si>
  <si>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</si>
  <si>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</si>
  <si>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</si>
  <si>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</si>
  <si>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沖縄県中城村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</si>
  <si>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</si>
  <si>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</si>
  <si>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</si>
  <si>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</si>
  <si>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</si>
  <si>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</si>
  <si>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</si>
  <si>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</si>
  <si>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</si>
  <si>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</si>
  <si>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</si>
  <si>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</si>
  <si>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</si>
  <si>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</si>
  <si>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</si>
  <si>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</si>
  <si>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</si>
  <si>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</si>
  <si>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</si>
  <si>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</si>
  <si>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</si>
  <si>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</si>
  <si>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</si>
  <si>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</si>
  <si>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</si>
  <si>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</si>
  <si>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</si>
  <si>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</si>
  <si>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</si>
  <si>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</si>
  <si>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</si>
  <si>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</si>
  <si>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</si>
  <si>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</si>
  <si>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</si>
  <si>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</si>
  <si>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</si>
  <si>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</si>
  <si>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</si>
  <si>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</si>
  <si>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</si>
  <si>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</si>
  <si>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</si>
  <si>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</si>
  <si>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</si>
  <si>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</si>
  <si>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</si>
  <si>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</si>
  <si>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</si>
  <si>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</si>
  <si>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</si>
  <si>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</si>
  <si>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</si>
  <si>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</si>
  <si>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</si>
  <si>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</si>
  <si>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</si>
  <si>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</si>
  <si>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</si>
  <si>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</si>
  <si>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</si>
  <si>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</si>
  <si>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</si>
  <si>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</si>
  <si>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</si>
  <si>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</si>
  <si>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</si>
  <si>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</si>
  <si>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</si>
  <si>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</si>
  <si>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</si>
  <si>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</si>
  <si>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</si>
  <si>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</si>
  <si>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</si>
  <si>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</si>
  <si>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</si>
  <si>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</si>
  <si>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</si>
  <si>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</si>
  <si>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</si>
  <si>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</si>
  <si>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</si>
  <si>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</si>
  <si>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</si>
  <si>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</si>
  <si>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</si>
  <si>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</si>
  <si>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</si>
  <si>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</si>
  <si>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</si>
  <si>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</si>
  <si>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</si>
  <si>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</si>
  <si>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</si>
  <si>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</si>
  <si>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</si>
  <si>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</si>
  <si>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</si>
  <si>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</si>
  <si>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</si>
  <si>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</si>
  <si>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</si>
  <si>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</si>
  <si>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</si>
  <si>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</si>
  <si>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</si>
  <si>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</si>
  <si>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</si>
  <si>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</si>
  <si>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</si>
  <si>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</si>
  <si>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</si>
  <si>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</si>
  <si>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</si>
  <si>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</si>
  <si>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</si>
  <si>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</si>
  <si>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</si>
  <si>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</si>
  <si>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</si>
  <si>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</si>
  <si>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</si>
  <si>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</si>
  <si>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</si>
  <si>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</si>
  <si>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</si>
  <si>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</si>
  <si>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</si>
  <si>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</si>
  <si>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</si>
  <si>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</si>
  <si>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</si>
  <si>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</si>
  <si>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</si>
  <si>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</si>
  <si>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</si>
  <si>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</si>
  <si>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</si>
  <si>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</si>
  <si>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</si>
  <si>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</si>
  <si>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</si>
  <si>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</si>
  <si>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</si>
  <si>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</si>
  <si>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</si>
  <si>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</si>
  <si>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</si>
  <si>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</si>
  <si>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沖縄県中城村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</si>
  <si>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</si>
  <si>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</si>
  <si>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</si>
  <si>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</si>
  <si>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</si>
  <si>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</si>
  <si>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</si>
  <si>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</si>
  <si>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</si>
  <si>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</si>
  <si>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</si>
  <si>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</si>
  <si>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</si>
  <si>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</si>
  <si>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</si>
  <si>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</si>
  <si>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</si>
  <si>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</si>
  <si>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</si>
  <si>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</si>
  <si>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</si>
  <si>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</si>
  <si>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</si>
  <si>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</si>
  <si>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</si>
  <si>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</si>
  <si>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</si>
  <si>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</si>
  <si>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</si>
  <si>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</si>
  <si>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</si>
  <si>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</si>
  <si>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</si>
  <si>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</si>
  <si>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</si>
  <si>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</si>
  <si>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</si>
  <si>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</si>
  <si>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</si>
  <si>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</si>
  <si>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</si>
  <si>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</si>
  <si>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</si>
  <si>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</si>
  <si>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</si>
  <si>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</si>
  <si>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</si>
  <si>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</si>
  <si>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</si>
  <si>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</si>
  <si>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</si>
  <si>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</si>
  <si>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</si>
  <si>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</si>
  <si>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</si>
  <si>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</si>
  <si>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</si>
  <si>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</si>
  <si>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</si>
  <si>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</si>
  <si>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</si>
  <si>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</si>
  <si>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</si>
  <si>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</si>
  <si>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</si>
  <si>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</si>
  <si>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</si>
  <si>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</si>
  <si>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</si>
  <si>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</si>
  <si>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</si>
  <si>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</si>
  <si>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</si>
  <si>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</si>
  <si>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</si>
  <si>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</si>
  <si>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</si>
  <si>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</si>
  <si>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</si>
  <si>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</si>
  <si>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</si>
  <si>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</si>
  <si>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</si>
  <si>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</si>
  <si>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</si>
  <si>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</si>
  <si>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</si>
  <si>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</si>
  <si>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</si>
  <si>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</si>
  <si>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</si>
  <si>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</si>
  <si>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</si>
  <si>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</si>
  <si>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</si>
  <si>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</si>
  <si>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</si>
  <si>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</si>
  <si>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</si>
  <si>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</si>
  <si>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</si>
  <si>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</si>
  <si>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</si>
  <si>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</si>
  <si>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</si>
  <si>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</si>
  <si>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</si>
  <si>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</si>
  <si>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</si>
  <si>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</si>
  <si>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</si>
  <si>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</si>
  <si>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</si>
  <si>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</si>
  <si>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</si>
  <si>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</si>
  <si>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</si>
  <si>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</si>
  <si>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</si>
  <si>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</si>
  <si>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</si>
  <si>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</si>
  <si>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</si>
  <si>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</si>
  <si>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</si>
  <si>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</si>
  <si>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</si>
  <si>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</si>
  <si>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</si>
  <si>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</si>
  <si>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</si>
  <si>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</si>
  <si>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</si>
  <si>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</si>
  <si>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</si>
  <si>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</si>
  <si>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</si>
  <si>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</si>
  <si>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</si>
  <si>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</si>
  <si>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</si>
  <si>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</si>
  <si>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</si>
  <si>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</si>
  <si>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</si>
  <si>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</si>
  <si>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</si>
  <si>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</si>
  <si>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</si>
  <si>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</si>
  <si>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</si>
  <si>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</si>
  <si>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</si>
  <si>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</si>
  <si>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</si>
  <si>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</si>
  <si>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</si>
  <si>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</si>
  <si>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</si>
  <si>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</si>
  <si>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</si>
  <si>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</si>
  <si>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</si>
  <si>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</si>
  <si>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</si>
  <si>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</si>
  <si>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</si>
  <si>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</si>
  <si>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</si>
  <si>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</si>
  <si>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</si>
  <si>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</si>
  <si>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1.12</t>
  </si>
  <si>
    <t>水道事業会計</t>
  </si>
  <si>
    <t>一般会計</t>
  </si>
  <si>
    <t>土地区画整理事業特別会計</t>
  </si>
  <si>
    <t>公共下水道事業特別会計</t>
  </si>
  <si>
    <t>国民健康保険特別会計</t>
  </si>
  <si>
    <t>後期高齢者医療特別会計</t>
  </si>
  <si>
    <t>その他会計（赤字）</t>
  </si>
  <si>
    <t>その他会計（黒字）</t>
  </si>
  <si>
    <t>中城村北中城村清掃事務組合</t>
    <rPh sb="0" eb="3">
      <t>ナカグスクソン</t>
    </rPh>
    <rPh sb="3" eb="7">
      <t>キタナカグスクソン</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</si>
  <si>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</si>
  <si>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東部清掃施設組合</t>
    <rPh sb="0" eb="2">
      <t>トウブ</t>
    </rPh>
    <rPh sb="2" eb="4">
      <t>セイソウ</t>
    </rPh>
    <rPh sb="4" eb="6">
      <t>シセツ</t>
    </rPh>
    <rPh sb="6" eb="8">
      <t>クミアイ</t>
    </rPh>
    <phoneticPr fontId="2"/>
  </si>
  <si>
    <t>沖縄県市町村自治会館管理組合</t>
    <rPh sb="0" eb="2">
      <t>オキナワ</t>
    </rPh>
    <rPh sb="2" eb="3">
      <t>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</si>
  <si>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</si>
  <si>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</si>
  <si>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2"/>
  </si>
  <si>
    <t>沖縄県介護保険広域連合</t>
    <rPh sb="0" eb="3">
      <t>オキナワケン</t>
    </rPh>
    <rPh sb="3" eb="5">
      <t>カイゴ</t>
    </rPh>
    <rPh sb="5" eb="7">
      <t>ホケン</t>
    </rPh>
    <rPh sb="7" eb="9">
      <t>コウイキ</t>
    </rPh>
    <rPh sb="9" eb="11">
      <t>レンゴウ</t>
    </rPh>
    <phoneticPr fontId="2"/>
  </si>
  <si>
    <t>沖縄県後期高齢者医療広域連合(保険事業勘定)</t>
    <rPh sb="0" eb="3">
      <t>オキナワケン</t>
    </rPh>
    <rPh sb="3" eb="5">
      <t>コウキ</t>
    </rPh>
    <rPh sb="5" eb="8">
      <t>コウレイシャ</t>
    </rPh>
    <rPh sb="8" eb="10">
      <t>イリョウ</t>
    </rPh>
    <rPh sb="10" eb="12">
      <t>コウイキ</t>
    </rPh>
    <rPh sb="12" eb="14">
      <t>レンゴウ</t>
    </rPh>
    <rPh sb="15" eb="17">
      <t>ホケン</t>
    </rPh>
    <rPh sb="17" eb="19">
      <t>ジギョウ</t>
    </rPh>
    <rPh sb="19" eb="21">
      <t>カンジョウ</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</si>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</sst>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64163</c:v>
                </c:pt>
                <c:pt idx="1">
                  <c:v>75180</c:v>
                </c:pt>
                <c:pt idx="2">
                  <c:v>93742</c:v>
                </c:pt>
                <c:pt idx="3">
                  <c:v>63342</c:v>
                </c:pt>
                <c:pt idx="4">
                  <c:v>62663</c:v>
                </c:pt>
              </c:numCache>
            </c:numRef>
          </c:val>
          <c:smooth val="0"/>
        </c:ser>
        <c:dLbls>
          <c:showLegendKey val="0"/>
          <c:showVal val="0"/>
          <c:showCatName val="0"/>
          <c:showSerName val="0"/>
          <c:showPercent val="0"/>
          <c:showBubbleSize val="0"/>
        </c:dLbls>
        <c:marker val="1"/>
        <c:smooth val="0"/>
        <c:axId val="107071360"/>
        <c:axId val="107077632"/>
      </c:lineChart>
      <c:catAx>
        <c:axId val="107071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77632"/>
        <c:crosses val="autoZero"/>
        <c:auto val="1"/>
        <c:lblAlgn val="ctr"/>
        <c:lblOffset val="100"/>
        <c:tickLblSkip val="1"/>
        <c:tickMarkSkip val="1"/>
        <c:noMultiLvlLbl val="0"/>
      </c:catAx>
      <c:valAx>
        <c:axId val="1070776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7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4.12</c:v>
                </c:pt>
                <c:pt idx="1">
                  <c:v>2.16</c:v>
                </c:pt>
                <c:pt idx="2">
                  <c:v>2.66</c:v>
                </c:pt>
                <c:pt idx="3">
                  <c:v>2.96</c:v>
                </c:pt>
                <c:pt idx="4">
                  <c:v>2.25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9.48</c:v>
                </c:pt>
                <c:pt idx="1">
                  <c:v>13.15</c:v>
                </c:pt>
                <c:pt idx="2">
                  <c:v>11.52</c:v>
                </c:pt>
                <c:pt idx="3">
                  <c:v>12.91</c:v>
                </c:pt>
                <c:pt idx="4">
                  <c:v>14.89</c:v>
                </c:pt>
              </c:numCache>
            </c:numRef>
          </c:val>
        </c:ser>
        <c:dLbls>
          <c:showLegendKey val="0"/>
          <c:showVal val="0"/>
          <c:showCatName val="0"/>
          <c:showSerName val="0"/>
          <c:showPercent val="0"/>
          <c:showBubbleSize val="0"/>
        </c:dLbls>
        <c:gapWidth val="250"/>
        <c:overlap val="100"/>
        <c:axId val="109355776"/>
        <c:axId val="109357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1.01</c:v>
                </c:pt>
                <c:pt idx="1">
                  <c:v>2.12</c:v>
                </c:pt>
                <c:pt idx="2">
                  <c:v>-1.1200000000000001</c:v>
                </c:pt>
                <c:pt idx="3">
                  <c:v>2.08</c:v>
                </c:pt>
                <c:pt idx="4">
                  <c:v>1.73</c:v>
                </c:pt>
              </c:numCache>
            </c:numRef>
          </c:val>
          <c:smooth val="0"/>
        </c:ser>
        <c:dLbls>
          <c:showLegendKey val="0"/>
          <c:showVal val="0"/>
          <c:showCatName val="0"/>
          <c:showSerName val="0"/>
          <c:showPercent val="0"/>
          <c:showBubbleSize val="0"/>
        </c:dLbls>
        <c:marker val="1"/>
        <c:smooth val="0"/>
        <c:axId val="109355776"/>
        <c:axId val="109357696"/>
      </c:lineChart>
      <c:catAx>
        <c:axId val="1093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57696"/>
        <c:crosses val="autoZero"/>
        <c:auto val="1"/>
        <c:lblAlgn val="ctr"/>
        <c:lblOffset val="100"/>
        <c:tickLblSkip val="1"/>
        <c:tickMarkSkip val="1"/>
        <c:noMultiLvlLbl val="0"/>
      </c:catAx>
      <c:valAx>
        <c:axId val="10935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5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0.05</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2.69</c:v>
                </c:pt>
                <c:pt idx="2">
                  <c:v>#N/A</c:v>
                </c:pt>
                <c:pt idx="3">
                  <c:v>2.14</c:v>
                </c:pt>
                <c:pt idx="4">
                  <c:v>#N/A</c:v>
                </c:pt>
                <c:pt idx="5">
                  <c:v>2.23</c:v>
                </c:pt>
                <c:pt idx="6">
                  <c:v>#N/A</c:v>
                </c:pt>
                <c:pt idx="7">
                  <c:v>1.28</c:v>
                </c:pt>
                <c:pt idx="8">
                  <c:v>#N/A</c:v>
                </c:pt>
                <c:pt idx="9">
                  <c:v>0.06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0.04</c:v>
                </c:pt>
                <c:pt idx="6">
                  <c:v>#N/A</c:v>
                </c:pt>
                <c:pt idx="7">
                  <c:v>0.12</c:v>
                </c:pt>
                <c:pt idx="8">
                  <c:v>#N/A</c:v>
                </c:pt>
                <c:pt idx="9">
                  <c:v>0.1</c:v>
                </c:pt>
              </c:numCache>
            </c:numRef>
          </c:val>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5.81</c:v>
                </c:pt>
                <c:pt idx="2">
                  <c:v>#N/A</c:v>
                </c:pt>
                <c:pt idx="3">
                  <c:v>6.91</c:v>
                </c:pt>
                <c:pt idx="4">
                  <c:v>#N/A</c:v>
                </c:pt>
                <c:pt idx="5">
                  <c:v>9.6999999999999993</c:v>
                </c:pt>
                <c:pt idx="6">
                  <c:v>#N/A</c:v>
                </c:pt>
                <c:pt idx="7">
                  <c:v>3.48</c:v>
                </c:pt>
                <c:pt idx="8">
                  <c:v>#N/A</c:v>
                </c:pt>
                <c:pt idx="9">
                  <c:v>1.72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4.12</c:v>
                </c:pt>
                <c:pt idx="2">
                  <c:v>#N/A</c:v>
                </c:pt>
                <c:pt idx="3">
                  <c:v>2.56</c:v>
                </c:pt>
                <c:pt idx="4">
                  <c:v>#N/A</c:v>
                </c:pt>
                <c:pt idx="5">
                  <c:v>3.42</c:v>
                </c:pt>
                <c:pt idx="6">
                  <c:v>#N/A</c:v>
                </c:pt>
                <c:pt idx="7">
                  <c:v>2.96</c:v>
                </c:pt>
                <c:pt idx="8">
                  <c:v>#N/A</c:v>
                </c:pt>
                <c:pt idx="9">
                  <c:v>2.25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10.07</c:v>
                </c:pt>
                <c:pt idx="2">
                  <c:v>#N/A</c:v>
                </c:pt>
                <c:pt idx="3">
                  <c:v>11.08</c:v>
                </c:pt>
                <c:pt idx="4">
                  <c:v>#N/A</c:v>
                </c:pt>
                <c:pt idx="5">
                  <c:v>12.83</c:v>
                </c:pt>
                <c:pt idx="6">
                  <c:v>#N/A</c:v>
                </c:pt>
                <c:pt idx="7">
                  <c:v>13.44</c:v>
                </c:pt>
                <c:pt idx="8">
                  <c:v>#N/A</c:v>
                </c:pt>
                <c:pt idx="9">
                  <c:v>14.44</c:v>
                </c:pt>
              </c:numCache>
            </c:numRef>
          </c:val>
        </c:ser>
        <c:dLbls>
          <c:showLegendKey val="0"/>
          <c:showVal val="0"/>
          <c:showCatName val="0"/>
          <c:showSerName val="0"/>
          <c:showPercent val="0"/>
          <c:showBubbleSize val="0"/>
        </c:dLbls>
        <c:gapWidth val="150"/>
        <c:overlap val="100"/>
        <c:axId val="109861504"/>
        <c:axId val="109863296"/>
      </c:barChart>
      <c:catAx>
        <c:axId val="1098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63296"/>
        <c:crosses val="autoZero"/>
        <c:auto val="1"/>
        <c:lblAlgn val="ctr"/>
        <c:lblOffset val="100"/>
        <c:tickLblSkip val="1"/>
        <c:tickMarkSkip val="1"/>
        <c:noMultiLvlLbl val="0"/>
      </c:catAx>
      <c:valAx>
        <c:axId val="10986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6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324</c:v>
                </c:pt>
                <c:pt idx="5">
                  <c:v>347</c:v>
                </c:pt>
                <c:pt idx="8">
                  <c:v>373</c:v>
                </c:pt>
                <c:pt idx="11">
                  <c:v>388</c:v>
                </c:pt>
                <c:pt idx="14">
                  <c:v>411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81</c:v>
                </c:pt>
                <c:pt idx="3">
                  <c:v>96</c:v>
                </c:pt>
                <c:pt idx="6">
                  <c:v>104</c:v>
                </c:pt>
                <c:pt idx="9">
                  <c:v>95</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86</c:v>
                </c:pt>
                <c:pt idx="3">
                  <c:v>92</c:v>
                </c:pt>
                <c:pt idx="6">
                  <c:v>91</c:v>
                </c:pt>
                <c:pt idx="9">
                  <c:v>100</c:v>
                </c:pt>
                <c:pt idx="12">
                  <c:v>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493</c:v>
                </c:pt>
                <c:pt idx="3">
                  <c:v>506</c:v>
                </c:pt>
                <c:pt idx="6">
                  <c:v>517</c:v>
                </c:pt>
                <c:pt idx="9">
                  <c:v>534</c:v>
                </c:pt>
                <c:pt idx="12">
                  <c:v>555</c:v>
                </c:pt>
              </c:numCache>
            </c:numRef>
          </c:val>
        </c:ser>
        <c:dLbls>
          <c:showLegendKey val="0"/>
          <c:showVal val="0"/>
          <c:showCatName val="0"/>
          <c:showSerName val="0"/>
          <c:showPercent val="0"/>
          <c:showBubbleSize val="0"/>
        </c:dLbls>
        <c:gapWidth val="100"/>
        <c:overlap val="100"/>
        <c:axId val="110450176"/>
        <c:axId val="11045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344</c:v>
                </c:pt>
                <c:pt idx="2">
                  <c:v>#N/A</c:v>
                </c:pt>
                <c:pt idx="3">
                  <c:v>#N/A</c:v>
                </c:pt>
                <c:pt idx="4">
                  <c:v>347</c:v>
                </c:pt>
                <c:pt idx="5">
                  <c:v>#N/A</c:v>
                </c:pt>
                <c:pt idx="6">
                  <c:v>#N/A</c:v>
                </c:pt>
                <c:pt idx="7">
                  <c:v>339</c:v>
                </c:pt>
                <c:pt idx="8">
                  <c:v>#N/A</c:v>
                </c:pt>
                <c:pt idx="9">
                  <c:v>#N/A</c:v>
                </c:pt>
                <c:pt idx="10">
                  <c:v>341</c:v>
                </c:pt>
                <c:pt idx="11">
                  <c:v>#N/A</c:v>
                </c:pt>
                <c:pt idx="12">
                  <c:v>#N/A</c:v>
                </c:pt>
                <c:pt idx="13">
                  <c:v>333</c:v>
                </c:pt>
                <c:pt idx="14">
                  <c:v>#N/A</c:v>
                </c:pt>
              </c:numCache>
            </c:numRef>
          </c:val>
          <c:smooth val="0"/>
        </c:ser>
        <c:dLbls>
          <c:showLegendKey val="0"/>
          <c:showVal val="0"/>
          <c:showCatName val="0"/>
          <c:showSerName val="0"/>
          <c:showPercent val="0"/>
          <c:showBubbleSize val="0"/>
        </c:dLbls>
        <c:marker val="1"/>
        <c:smooth val="0"/>
        <c:axId val="110450176"/>
        <c:axId val="110452096"/>
      </c:lineChart>
      <c:catAx>
        <c:axId val="1104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52096"/>
        <c:crosses val="autoZero"/>
        <c:auto val="1"/>
        <c:lblAlgn val="ctr"/>
        <c:lblOffset val="100"/>
        <c:tickLblSkip val="1"/>
        <c:tickMarkSkip val="1"/>
        <c:noMultiLvlLbl val="0"/>
      </c:catAx>
      <c:valAx>
        <c:axId val="11045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4412</c:v>
                </c:pt>
                <c:pt idx="5">
                  <c:v>4985</c:v>
                </c:pt>
                <c:pt idx="8">
                  <c:v>4972</c:v>
                </c:pt>
                <c:pt idx="11">
                  <c:v>4939</c:v>
                </c:pt>
                <c:pt idx="14">
                  <c:v>5098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1030</c:v>
                </c:pt>
                <c:pt idx="5">
                  <c:v>1275</c:v>
                </c:pt>
                <c:pt idx="8">
                  <c:v>959</c:v>
                </c:pt>
                <c:pt idx="11">
                  <c:v>1020</c:v>
                </c:pt>
                <c:pt idx="14">
                  <c:v>1131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847</c:v>
                </c:pt>
                <c:pt idx="3">
                  <c:v>758</c:v>
                </c:pt>
                <c:pt idx="6">
                  <c:v>652</c:v>
                </c:pt>
                <c:pt idx="9">
                  <c:v>477</c:v>
                </c:pt>
                <c:pt idx="12">
                  <c:v>357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582</c:v>
                </c:pt>
                <c:pt idx="3">
                  <c:v>508</c:v>
                </c:pt>
                <c:pt idx="6">
                  <c:v>446</c:v>
                </c:pt>
                <c:pt idx="9">
                  <c:v>440</c:v>
                </c:pt>
                <c:pt idx="12">
                  <c:v>387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1927</c:v>
                </c:pt>
                <c:pt idx="3">
                  <c:v>1980</c:v>
                </c:pt>
                <c:pt idx="6">
                  <c:v>2036</c:v>
                </c:pt>
                <c:pt idx="9">
                  <c:v>2064</c:v>
                </c:pt>
                <c:pt idx="12">
                  <c:v>2089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c:v>
                </c:pt>
                <c:pt idx="3">
                  <c:v>128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5708</c:v>
                </c:pt>
                <c:pt idx="3">
                  <c:v>5807</c:v>
                </c:pt>
                <c:pt idx="6">
                  <c:v>5990</c:v>
                </c:pt>
                <c:pt idx="9">
                  <c:v>5884</c:v>
                </c:pt>
                <c:pt idx="12">
                  <c:v>5804</c:v>
                </c:pt>
              </c:numCache>
            </c:numRef>
          </c:val>
        </c:ser>
        <c:dLbls>
          <c:showLegendKey val="0"/>
          <c:showVal val="0"/>
          <c:showCatName val="0"/>
          <c:showSerName val="0"/>
          <c:showPercent val="0"/>
          <c:showBubbleSize val="0"/>
        </c:dLbls>
        <c:gapWidth val="100"/>
        <c:overlap val="100"/>
        <c:axId val="110800896"/>
        <c:axId val="11080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3628</c:v>
                </c:pt>
                <c:pt idx="2">
                  <c:v>#N/A</c:v>
                </c:pt>
                <c:pt idx="3">
                  <c:v>#N/A</c:v>
                </c:pt>
                <c:pt idx="4">
                  <c:v>2919</c:v>
                </c:pt>
                <c:pt idx="5">
                  <c:v>#N/A</c:v>
                </c:pt>
                <c:pt idx="6">
                  <c:v>#N/A</c:v>
                </c:pt>
                <c:pt idx="7">
                  <c:v>3192</c:v>
                </c:pt>
                <c:pt idx="8">
                  <c:v>#N/A</c:v>
                </c:pt>
                <c:pt idx="9">
                  <c:v>#N/A</c:v>
                </c:pt>
                <c:pt idx="10">
                  <c:v>2907</c:v>
                </c:pt>
                <c:pt idx="11">
                  <c:v>#N/A</c:v>
                </c:pt>
                <c:pt idx="12">
                  <c:v>#N/A</c:v>
                </c:pt>
                <c:pt idx="13">
                  <c:v>2408</c:v>
                </c:pt>
                <c:pt idx="14">
                  <c:v>#N/A</c:v>
                </c:pt>
              </c:numCache>
            </c:numRef>
          </c:val>
          <c:smooth val="0"/>
        </c:ser>
        <c:dLbls>
          <c:showLegendKey val="0"/>
          <c:showVal val="0"/>
          <c:showCatName val="0"/>
          <c:showSerName val="0"/>
          <c:showPercent val="0"/>
          <c:showBubbleSize val="0"/>
        </c:dLbls>
        <c:marker val="1"/>
        <c:smooth val="0"/>
        <c:axId val="110800896"/>
        <c:axId val="110802816"/>
      </c:lineChart>
      <c:catAx>
        <c:axId val="11080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02816"/>
        <c:crosses val="autoZero"/>
        <c:auto val="1"/>
        <c:lblAlgn val="ctr"/>
        <c:lblOffset val="100"/>
        <c:tickLblSkip val="1"/>
        <c:tickMarkSkip val="1"/>
        <c:noMultiLvlLbl val="0"/>
      </c:catAx>
      <c:valAx>
        <c:axId val="11080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0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19,275
19,141
15.53
6,996,255
6,889,867
86,046
3,823,455
5,804,055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南上原土地区画整理事業の進捗による人口増加により、歳入の根幹をなす村税（住民税、固定資産税、軽自動車税等）が増加傾向にあり、平成２４年度は類似団体平均より０．０３ポイント低下したが、平成２５年度から連続して０．０２ポイント上昇している。</a:t>
          </a:r>
          <a:endParaRPr kumimoji="1" lang="en-US" altLang="ja-JP" sz="1300">
            <a:latin typeface="ＭＳ Ｐゴシック"/>
          </a:endParaRPr>
        </a:p>
        <a:p>
          <a:r>
            <a:rPr kumimoji="1" lang="ja-JP" altLang="en-US" sz="1300">
              <a:latin typeface="ＭＳ Ｐゴシック"/>
            </a:rPr>
            <a:t>　徐々に類似団体平均へ縮まりつつあるものの依然として自主財源確保が重要となるので、村税等の徴収率向上対策の取組を含め、財政基盤の強化に努める必要がある。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105833</xdr:rowOff>
    </xdr:to>
    <xdr:cxnSp macro="">
      <xdr:nvCxnSpPr>
        <xdr:cNvPr id="68" name="直線コネクタ 67"/>
        <xdr:cNvCxnSpPr/>
      </xdr:nvCxnSpPr>
      <xdr:spPr>
        <a:xfrm flipV="1">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128815</xdr:rowOff>
    </xdr:to>
    <xdr:cxnSp macro="">
      <xdr:nvCxnSpPr>
        <xdr:cNvPr id="71" name="直線コネクタ 70"/>
        <xdr:cNvCxnSpPr/>
      </xdr:nvCxnSpPr>
      <xdr:spPr>
        <a:xfrm flipV="1">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128815</xdr:rowOff>
    </xdr:to>
    <xdr:cxnSp macro="">
      <xdr:nvCxnSpPr>
        <xdr:cNvPr id="74" name="直線コネクタ 73"/>
        <xdr:cNvCxnSpPr/>
      </xdr:nvCxnSpPr>
      <xdr:spPr>
        <a:xfrm>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117324</xdr:rowOff>
    </xdr:to>
    <xdr:cxnSp macro="">
      <xdr:nvCxnSpPr>
        <xdr:cNvPr id="77" name="直線コネクタ 76"/>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7" name="円/楕円 86"/>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8"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2" name="テキスト ボックス 91"/>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3" name="円/楕円 92"/>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94" name="テキスト ボックス 93"/>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前年度より２．５ポイント改善している。区画整理事業の進捗による人口増加に伴い、自己財源の伸びが主な要因の一つである。</a:t>
          </a:r>
          <a:endParaRPr kumimoji="1" lang="en-US" altLang="ja-JP" sz="1300">
            <a:latin typeface="ＭＳ Ｐゴシック"/>
          </a:endParaRPr>
        </a:p>
        <a:p>
          <a:r>
            <a:rPr kumimoji="1" lang="ja-JP" altLang="en-US" sz="1300">
              <a:latin typeface="ＭＳ Ｐゴシック"/>
            </a:rPr>
            <a:t>　しかし、沖縄振興特別推進交付金の活用による公共施設等の整備が進められ、次年度以降の運営経費や公債費の増加が考えられる。</a:t>
          </a:r>
          <a:endParaRPr kumimoji="1" lang="en-US" altLang="ja-JP" sz="1300">
            <a:latin typeface="ＭＳ Ｐゴシック"/>
          </a:endParaRPr>
        </a:p>
        <a:p>
          <a:r>
            <a:rPr kumimoji="1" lang="ja-JP" altLang="en-US" sz="1300">
              <a:latin typeface="ＭＳ Ｐゴシック"/>
            </a:rPr>
            <a:t>　本年度は、類似団体平均より下回った数値で推移しているものの、扶助費等の増加が見込まれるため、引き続き経常経費の節減と、弾力性の確保及び現水準の維持に努める。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62</xdr:row>
      <xdr:rowOff>92710</xdr:rowOff>
    </xdr:to>
    <xdr:cxnSp macro="">
      <xdr:nvCxnSpPr>
        <xdr:cNvPr id="129" name="直線コネクタ 128"/>
        <xdr:cNvCxnSpPr/>
      </xdr:nvCxnSpPr>
      <xdr:spPr>
        <a:xfrm flipV="1">
          <a:off x="4114800" y="1066228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119253</xdr:rowOff>
    </xdr:to>
    <xdr:cxnSp macro="">
      <xdr:nvCxnSpPr>
        <xdr:cNvPr id="132" name="直線コネクタ 131"/>
        <xdr:cNvCxnSpPr/>
      </xdr:nvCxnSpPr>
      <xdr:spPr>
        <a:xfrm flipV="1">
          <a:off x="3225800" y="1072261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119253</xdr:rowOff>
    </xdr:from>
    <xdr:to>
      <xdr:col>4</xdr:col>
      <xdr:colOff>482600</xdr:colOff>
      <xdr:row>62</xdr:row>
      <xdr:rowOff>131318</xdr:rowOff>
    </xdr:to>
    <xdr:cxnSp macro="">
      <xdr:nvCxnSpPr>
        <xdr:cNvPr id="135" name="直線コネクタ 134"/>
        <xdr:cNvCxnSpPr/>
      </xdr:nvCxnSpPr>
      <xdr:spPr>
        <a:xfrm flipV="1">
          <a:off x="2336800" y="107491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46863</xdr:rowOff>
    </xdr:from>
    <xdr:to>
      <xdr:col>3</xdr:col>
      <xdr:colOff>279400</xdr:colOff>
      <xdr:row>62</xdr:row>
      <xdr:rowOff>131318</xdr:rowOff>
    </xdr:to>
    <xdr:cxnSp macro="">
      <xdr:nvCxnSpPr>
        <xdr:cNvPr id="138" name="直線コネクタ 137"/>
        <xdr:cNvCxnSpPr/>
      </xdr:nvCxnSpPr>
      <xdr:spPr>
        <a:xfrm>
          <a:off x="1447800" y="106767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48" name="円/楕円 147"/>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169562</xdr:rowOff>
    </xdr:from>
    <xdr:ext cx="762000" cy="259045"/>
    <xdr:sp macro="" textlink="">
      <xdr:nvSpPr>
        <xdr:cNvPr id="149"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0" name="円/楕円 149"/>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1" name="テキスト ボックス 150"/>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68453</xdr:rowOff>
    </xdr:from>
    <xdr:to>
      <xdr:col>4</xdr:col>
      <xdr:colOff>533400</xdr:colOff>
      <xdr:row>62</xdr:row>
      <xdr:rowOff>170053</xdr:rowOff>
    </xdr:to>
    <xdr:sp macro="" textlink="">
      <xdr:nvSpPr>
        <xdr:cNvPr id="152" name="円/楕円 151"/>
        <xdr:cNvSpPr/>
      </xdr:nvSpPr>
      <xdr:spPr>
        <a:xfrm>
          <a:off x="3175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8780</xdr:rowOff>
    </xdr:from>
    <xdr:ext cx="762000" cy="259045"/>
    <xdr:sp macro="" textlink="">
      <xdr:nvSpPr>
        <xdr:cNvPr id="153" name="テキスト ボックス 152"/>
        <xdr:cNvSpPr txBox="1"/>
      </xdr:nvSpPr>
      <xdr:spPr>
        <a:xfrm>
          <a:off x="2844800" y="1046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4" name="円/楕円 153"/>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55" name="テキスト ボックス 154"/>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56" name="円/楕円 155"/>
        <xdr:cNvSpPr/>
      </xdr:nvSpPr>
      <xdr:spPr>
        <a:xfrm>
          <a:off x="1397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57" name="テキスト ボックス 156"/>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前年度に比べ１，６４６円減少し、平成２２年度から平成２６年度まで、類似団体平均値より下回っている。</a:t>
          </a:r>
          <a:endParaRPr kumimoji="1" lang="en-US" altLang="ja-JP" sz="1300">
            <a:latin typeface="ＭＳ Ｐゴシック"/>
          </a:endParaRPr>
        </a:p>
        <a:p>
          <a:r>
            <a:rPr kumimoji="1" lang="ja-JP" altLang="en-US" sz="1300">
              <a:latin typeface="ＭＳ Ｐゴシック"/>
            </a:rPr>
            <a:t>　本年度は、類似団体平均値より５７，５２４円下回っており、全国平均値及び沖縄県平均値と比較しても下回っている状況となっている。</a:t>
          </a:r>
          <a:endParaRPr kumimoji="1" lang="en-US" altLang="ja-JP" sz="1300">
            <a:latin typeface="ＭＳ Ｐゴシック"/>
          </a:endParaRPr>
        </a:p>
        <a:p>
          <a:r>
            <a:rPr kumimoji="1" lang="ja-JP" altLang="en-US" sz="1300">
              <a:latin typeface="ＭＳ Ｐゴシック"/>
            </a:rPr>
            <a:t>　人件費については、定員管理による給与の適正化、各種手当関係等の見直しなどが必要となるが、類似団体平均値からも下回っている状況の為、限られた財源で適正な人件費、物件費の見直しが必要となっ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113765</xdr:rowOff>
    </xdr:from>
    <xdr:to>
      <xdr:col>7</xdr:col>
      <xdr:colOff>152400</xdr:colOff>
      <xdr:row>80</xdr:row>
      <xdr:rowOff>121709</xdr:rowOff>
    </xdr:to>
    <xdr:cxnSp macro="">
      <xdr:nvCxnSpPr>
        <xdr:cNvPr id="190" name="直線コネクタ 189"/>
        <xdr:cNvCxnSpPr/>
      </xdr:nvCxnSpPr>
      <xdr:spPr>
        <a:xfrm flipV="1">
          <a:off x="4114800" y="13829765"/>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121709</xdr:rowOff>
    </xdr:from>
    <xdr:to>
      <xdr:col>6</xdr:col>
      <xdr:colOff>0</xdr:colOff>
      <xdr:row>80</xdr:row>
      <xdr:rowOff>124744</xdr:rowOff>
    </xdr:to>
    <xdr:cxnSp macro="">
      <xdr:nvCxnSpPr>
        <xdr:cNvPr id="193" name="直線コネクタ 192"/>
        <xdr:cNvCxnSpPr/>
      </xdr:nvCxnSpPr>
      <xdr:spPr>
        <a:xfrm flipV="1">
          <a:off x="3225800" y="13837709"/>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123520</xdr:rowOff>
    </xdr:from>
    <xdr:to>
      <xdr:col>4</xdr:col>
      <xdr:colOff>482600</xdr:colOff>
      <xdr:row>80</xdr:row>
      <xdr:rowOff>124744</xdr:rowOff>
    </xdr:to>
    <xdr:cxnSp macro="">
      <xdr:nvCxnSpPr>
        <xdr:cNvPr id="196" name="直線コネクタ 195"/>
        <xdr:cNvCxnSpPr/>
      </xdr:nvCxnSpPr>
      <xdr:spPr>
        <a:xfrm>
          <a:off x="2336800" y="13839520"/>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101536</xdr:rowOff>
    </xdr:from>
    <xdr:to>
      <xdr:col>3</xdr:col>
      <xdr:colOff>279400</xdr:colOff>
      <xdr:row>80</xdr:row>
      <xdr:rowOff>123520</xdr:rowOff>
    </xdr:to>
    <xdr:cxnSp macro="">
      <xdr:nvCxnSpPr>
        <xdr:cNvPr id="199" name="直線コネクタ 198"/>
        <xdr:cNvCxnSpPr/>
      </xdr:nvCxnSpPr>
      <xdr:spPr>
        <a:xfrm>
          <a:off x="1447800" y="13817536"/>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62965</xdr:rowOff>
    </xdr:from>
    <xdr:to>
      <xdr:col>7</xdr:col>
      <xdr:colOff>203200</xdr:colOff>
      <xdr:row>80</xdr:row>
      <xdr:rowOff>164565</xdr:rowOff>
    </xdr:to>
    <xdr:sp macro="" textlink="">
      <xdr:nvSpPr>
        <xdr:cNvPr id="209" name="円/楕円 208"/>
        <xdr:cNvSpPr/>
      </xdr:nvSpPr>
      <xdr:spPr>
        <a:xfrm>
          <a:off x="4902200" y="137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155692</xdr:rowOff>
    </xdr:from>
    <xdr:ext cx="762000" cy="259045"/>
    <xdr:sp macro="" textlink="">
      <xdr:nvSpPr>
        <xdr:cNvPr id="210" name="人件費・物件費等の状況該当値テキスト"/>
        <xdr:cNvSpPr txBox="1"/>
      </xdr:nvSpPr>
      <xdr:spPr>
        <a:xfrm>
          <a:off x="5041900" y="137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70909</xdr:rowOff>
    </xdr:from>
    <xdr:to>
      <xdr:col>6</xdr:col>
      <xdr:colOff>50800</xdr:colOff>
      <xdr:row>81</xdr:row>
      <xdr:rowOff>1059</xdr:rowOff>
    </xdr:to>
    <xdr:sp macro="" textlink="">
      <xdr:nvSpPr>
        <xdr:cNvPr id="211" name="円/楕円 210"/>
        <xdr:cNvSpPr/>
      </xdr:nvSpPr>
      <xdr:spPr>
        <a:xfrm>
          <a:off x="4064000" y="137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11236</xdr:rowOff>
    </xdr:from>
    <xdr:ext cx="736600" cy="259045"/>
    <xdr:sp macro="" textlink="">
      <xdr:nvSpPr>
        <xdr:cNvPr id="212" name="テキスト ボックス 211"/>
        <xdr:cNvSpPr txBox="1"/>
      </xdr:nvSpPr>
      <xdr:spPr>
        <a:xfrm>
          <a:off x="3733800" y="13555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73944</xdr:rowOff>
    </xdr:from>
    <xdr:to>
      <xdr:col>4</xdr:col>
      <xdr:colOff>533400</xdr:colOff>
      <xdr:row>81</xdr:row>
      <xdr:rowOff>4094</xdr:rowOff>
    </xdr:to>
    <xdr:sp macro="" textlink="">
      <xdr:nvSpPr>
        <xdr:cNvPr id="213" name="円/楕円 212"/>
        <xdr:cNvSpPr/>
      </xdr:nvSpPr>
      <xdr:spPr>
        <a:xfrm>
          <a:off x="3175000" y="137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14271</xdr:rowOff>
    </xdr:from>
    <xdr:ext cx="762000" cy="259045"/>
    <xdr:sp macro="" textlink="">
      <xdr:nvSpPr>
        <xdr:cNvPr id="214" name="テキスト ボックス 213"/>
        <xdr:cNvSpPr txBox="1"/>
      </xdr:nvSpPr>
      <xdr:spPr>
        <a:xfrm>
          <a:off x="2844800" y="135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72720</xdr:rowOff>
    </xdr:from>
    <xdr:to>
      <xdr:col>3</xdr:col>
      <xdr:colOff>330200</xdr:colOff>
      <xdr:row>81</xdr:row>
      <xdr:rowOff>2870</xdr:rowOff>
    </xdr:to>
    <xdr:sp macro="" textlink="">
      <xdr:nvSpPr>
        <xdr:cNvPr id="215" name="円/楕円 214"/>
        <xdr:cNvSpPr/>
      </xdr:nvSpPr>
      <xdr:spPr>
        <a:xfrm>
          <a:off x="2286000" y="137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13047</xdr:rowOff>
    </xdr:from>
    <xdr:ext cx="762000" cy="259045"/>
    <xdr:sp macro="" textlink="">
      <xdr:nvSpPr>
        <xdr:cNvPr id="216" name="テキスト ボックス 215"/>
        <xdr:cNvSpPr txBox="1"/>
      </xdr:nvSpPr>
      <xdr:spPr>
        <a:xfrm>
          <a:off x="1955800" y="135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50736</xdr:rowOff>
    </xdr:from>
    <xdr:to>
      <xdr:col>2</xdr:col>
      <xdr:colOff>127000</xdr:colOff>
      <xdr:row>80</xdr:row>
      <xdr:rowOff>152336</xdr:rowOff>
    </xdr:to>
    <xdr:sp macro="" textlink="">
      <xdr:nvSpPr>
        <xdr:cNvPr id="217" name="円/楕円 216"/>
        <xdr:cNvSpPr/>
      </xdr:nvSpPr>
      <xdr:spPr>
        <a:xfrm>
          <a:off x="1397000" y="137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162513</xdr:rowOff>
    </xdr:from>
    <xdr:ext cx="762000" cy="259045"/>
    <xdr:sp macro="" textlink="">
      <xdr:nvSpPr>
        <xdr:cNvPr id="218" name="テキスト ボックス 217"/>
        <xdr:cNvSpPr txBox="1"/>
      </xdr:nvSpPr>
      <xdr:spPr>
        <a:xfrm>
          <a:off x="1066800" y="135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前年度より、１．３ポイント上回っており、類似団体平均値は、３．４ポイントと以前として高い状況である。</a:t>
          </a:r>
          <a:endParaRPr kumimoji="1" lang="en-US" altLang="ja-JP" sz="1300">
            <a:latin typeface="ＭＳ Ｐゴシック"/>
          </a:endParaRPr>
        </a:p>
        <a:p>
          <a:r>
            <a:rPr kumimoji="1" lang="ja-JP" altLang="en-US" sz="1300">
              <a:latin typeface="ＭＳ Ｐゴシック"/>
            </a:rPr>
            <a:t>　今後も国の給与水準の動向を確認しながら、給与の適正化及び各種手当の見直しを検討し類似団体平均値に近づけるよう検討する。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37782</xdr:rowOff>
    </xdr:to>
    <xdr:cxnSp macro="">
      <xdr:nvCxnSpPr>
        <xdr:cNvPr id="248" name="直線コネクタ 247"/>
        <xdr:cNvCxnSpPr/>
      </xdr:nvCxnSpPr>
      <xdr:spPr>
        <a:xfrm>
          <a:off x="16179800" y="14532611"/>
          <a:ext cx="8382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87</xdr:row>
      <xdr:rowOff>141288</xdr:rowOff>
    </xdr:to>
    <xdr:cxnSp macro="">
      <xdr:nvCxnSpPr>
        <xdr:cNvPr id="251" name="直線コネクタ 250"/>
        <xdr:cNvCxnSpPr/>
      </xdr:nvCxnSpPr>
      <xdr:spPr>
        <a:xfrm flipV="1">
          <a:off x="15290800" y="14532611"/>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141288</xdr:rowOff>
    </xdr:from>
    <xdr:to>
      <xdr:col>22</xdr:col>
      <xdr:colOff>203200</xdr:colOff>
      <xdr:row>88</xdr:row>
      <xdr:rowOff>36195</xdr:rowOff>
    </xdr:to>
    <xdr:cxnSp macro="">
      <xdr:nvCxnSpPr>
        <xdr:cNvPr id="254" name="直線コネクタ 253"/>
        <xdr:cNvCxnSpPr/>
      </xdr:nvCxnSpPr>
      <xdr:spPr>
        <a:xfrm flipV="1">
          <a:off x="14401800" y="150574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100648</xdr:rowOff>
    </xdr:from>
    <xdr:to>
      <xdr:col>21</xdr:col>
      <xdr:colOff>0</xdr:colOff>
      <xdr:row>88</xdr:row>
      <xdr:rowOff>36195</xdr:rowOff>
    </xdr:to>
    <xdr:cxnSp macro="">
      <xdr:nvCxnSpPr>
        <xdr:cNvPr id="257" name="直線コネクタ 256"/>
        <xdr:cNvCxnSpPr/>
      </xdr:nvCxnSpPr>
      <xdr:spPr>
        <a:xfrm>
          <a:off x="13512800" y="14502448"/>
          <a:ext cx="889000" cy="6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158432</xdr:rowOff>
    </xdr:from>
    <xdr:to>
      <xdr:col>24</xdr:col>
      <xdr:colOff>609600</xdr:colOff>
      <xdr:row>85</xdr:row>
      <xdr:rowOff>88582</xdr:rowOff>
    </xdr:to>
    <xdr:sp macro="" textlink="">
      <xdr:nvSpPr>
        <xdr:cNvPr id="267" name="円/楕円 266"/>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130509</xdr:rowOff>
    </xdr:from>
    <xdr:ext cx="762000" cy="259045"/>
    <xdr:sp macro="" textlink="">
      <xdr:nvSpPr>
        <xdr:cNvPr id="268" name="給与水準   （国との比較）該当値テキスト"/>
        <xdr:cNvSpPr txBox="1"/>
      </xdr:nvSpPr>
      <xdr:spPr>
        <a:xfrm>
          <a:off x="17106900" y="145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69" name="円/楕円 268"/>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0" name="テキスト ボックス 269"/>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90488</xdr:rowOff>
    </xdr:from>
    <xdr:to>
      <xdr:col>22</xdr:col>
      <xdr:colOff>254000</xdr:colOff>
      <xdr:row>88</xdr:row>
      <xdr:rowOff>20638</xdr:rowOff>
    </xdr:to>
    <xdr:sp macro="" textlink="">
      <xdr:nvSpPr>
        <xdr:cNvPr id="271" name="円/楕円 270"/>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5415</xdr:rowOff>
    </xdr:from>
    <xdr:ext cx="762000" cy="259045"/>
    <xdr:sp macro="" textlink="">
      <xdr:nvSpPr>
        <xdr:cNvPr id="272" name="テキスト ボックス 271"/>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156845</xdr:rowOff>
    </xdr:from>
    <xdr:to>
      <xdr:col>21</xdr:col>
      <xdr:colOff>50800</xdr:colOff>
      <xdr:row>88</xdr:row>
      <xdr:rowOff>86995</xdr:rowOff>
    </xdr:to>
    <xdr:sp macro="" textlink="">
      <xdr:nvSpPr>
        <xdr:cNvPr id="273" name="円/楕円 272"/>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71772</xdr:rowOff>
    </xdr:from>
    <xdr:ext cx="762000" cy="259045"/>
    <xdr:sp macro="" textlink="">
      <xdr:nvSpPr>
        <xdr:cNvPr id="274" name="テキスト ボックス 273"/>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49848</xdr:rowOff>
    </xdr:from>
    <xdr:to>
      <xdr:col>19</xdr:col>
      <xdr:colOff>533400</xdr:colOff>
      <xdr:row>84</xdr:row>
      <xdr:rowOff>151448</xdr:rowOff>
    </xdr:to>
    <xdr:sp macro="" textlink="">
      <xdr:nvSpPr>
        <xdr:cNvPr id="275" name="円/楕円 274"/>
        <xdr:cNvSpPr/>
      </xdr:nvSpPr>
      <xdr:spPr>
        <a:xfrm>
          <a:off x="13462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136225</xdr:rowOff>
    </xdr:from>
    <xdr:ext cx="762000" cy="259045"/>
    <xdr:sp macro="" textlink="">
      <xdr:nvSpPr>
        <xdr:cNvPr id="276" name="テキスト ボックス 275"/>
        <xdr:cNvSpPr txBox="1"/>
      </xdr:nvSpPr>
      <xdr:spPr>
        <a:xfrm>
          <a:off x="131318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類似団体平均値より３．５９ポイント下回っており、対前年度比も０．２６ポイント減少となっている。</a:t>
          </a:r>
          <a:endParaRPr kumimoji="1" lang="en-US" altLang="ja-JP" sz="1300">
            <a:latin typeface="ＭＳ Ｐゴシック"/>
          </a:endParaRPr>
        </a:p>
        <a:p>
          <a:r>
            <a:rPr kumimoji="1" lang="ja-JP" altLang="en-US" sz="1300">
              <a:latin typeface="ＭＳ Ｐゴシック"/>
            </a:rPr>
            <a:t>　これまで、集中改革プランの明示どおりに効果的な組織編成及び適切な組織改革に取り組んできた成果であるが、全国及び県平均値より下回っている状況で、人口増加における多様な住民サービスの提供を考えると、職員定数の適正化に努めなければならず組織体制の見直しを図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168698</xdr:rowOff>
    </xdr:from>
    <xdr:to>
      <xdr:col>24</xdr:col>
      <xdr:colOff>558800</xdr:colOff>
      <xdr:row>60</xdr:row>
      <xdr:rowOff>32103</xdr:rowOff>
    </xdr:to>
    <xdr:cxnSp macro="">
      <xdr:nvCxnSpPr>
        <xdr:cNvPr id="311" name="直線コネクタ 310"/>
        <xdr:cNvCxnSpPr/>
      </xdr:nvCxnSpPr>
      <xdr:spPr>
        <a:xfrm flipV="1">
          <a:off x="16179800" y="10284248"/>
          <a:ext cx="8382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32103</xdr:rowOff>
    </xdr:from>
    <xdr:to>
      <xdr:col>23</xdr:col>
      <xdr:colOff>406400</xdr:colOff>
      <xdr:row>60</xdr:row>
      <xdr:rowOff>48189</xdr:rowOff>
    </xdr:to>
    <xdr:cxnSp macro="">
      <xdr:nvCxnSpPr>
        <xdr:cNvPr id="314" name="直線コネクタ 313"/>
        <xdr:cNvCxnSpPr/>
      </xdr:nvCxnSpPr>
      <xdr:spPr>
        <a:xfrm flipV="1">
          <a:off x="15290800" y="1031910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48189</xdr:rowOff>
    </xdr:from>
    <xdr:to>
      <xdr:col>22</xdr:col>
      <xdr:colOff>203200</xdr:colOff>
      <xdr:row>60</xdr:row>
      <xdr:rowOff>75001</xdr:rowOff>
    </xdr:to>
    <xdr:cxnSp macro="">
      <xdr:nvCxnSpPr>
        <xdr:cNvPr id="317" name="直線コネクタ 316"/>
        <xdr:cNvCxnSpPr/>
      </xdr:nvCxnSpPr>
      <xdr:spPr>
        <a:xfrm flipV="1">
          <a:off x="14401800" y="1033518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75001</xdr:rowOff>
    </xdr:from>
    <xdr:to>
      <xdr:col>21</xdr:col>
      <xdr:colOff>0</xdr:colOff>
      <xdr:row>60</xdr:row>
      <xdr:rowOff>92428</xdr:rowOff>
    </xdr:to>
    <xdr:cxnSp macro="">
      <xdr:nvCxnSpPr>
        <xdr:cNvPr id="320" name="直線コネクタ 319"/>
        <xdr:cNvCxnSpPr/>
      </xdr:nvCxnSpPr>
      <xdr:spPr>
        <a:xfrm flipV="1">
          <a:off x="13512800" y="1036200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4" name="テキスト ボックス 323"/>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117898</xdr:rowOff>
    </xdr:from>
    <xdr:to>
      <xdr:col>24</xdr:col>
      <xdr:colOff>609600</xdr:colOff>
      <xdr:row>60</xdr:row>
      <xdr:rowOff>48048</xdr:rowOff>
    </xdr:to>
    <xdr:sp macro="" textlink="">
      <xdr:nvSpPr>
        <xdr:cNvPr id="330" name="円/楕円 329"/>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39175</xdr:rowOff>
    </xdr:from>
    <xdr:ext cx="762000" cy="259045"/>
    <xdr:sp macro="" textlink="">
      <xdr:nvSpPr>
        <xdr:cNvPr id="331" name="定員管理の状況該当値テキスト"/>
        <xdr:cNvSpPr txBox="1"/>
      </xdr:nvSpPr>
      <xdr:spPr>
        <a:xfrm>
          <a:off x="17106900" y="101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152753</xdr:rowOff>
    </xdr:from>
    <xdr:to>
      <xdr:col>23</xdr:col>
      <xdr:colOff>457200</xdr:colOff>
      <xdr:row>60</xdr:row>
      <xdr:rowOff>82903</xdr:rowOff>
    </xdr:to>
    <xdr:sp macro="" textlink="">
      <xdr:nvSpPr>
        <xdr:cNvPr id="332" name="円/楕円 331"/>
        <xdr:cNvSpPr/>
      </xdr:nvSpPr>
      <xdr:spPr>
        <a:xfrm>
          <a:off x="16129000" y="102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93080</xdr:rowOff>
    </xdr:from>
    <xdr:ext cx="736600" cy="259045"/>
    <xdr:sp macro="" textlink="">
      <xdr:nvSpPr>
        <xdr:cNvPr id="333" name="テキスト ボックス 332"/>
        <xdr:cNvSpPr txBox="1"/>
      </xdr:nvSpPr>
      <xdr:spPr>
        <a:xfrm>
          <a:off x="15798800" y="10037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168839</xdr:rowOff>
    </xdr:from>
    <xdr:to>
      <xdr:col>22</xdr:col>
      <xdr:colOff>254000</xdr:colOff>
      <xdr:row>60</xdr:row>
      <xdr:rowOff>98989</xdr:rowOff>
    </xdr:to>
    <xdr:sp macro="" textlink="">
      <xdr:nvSpPr>
        <xdr:cNvPr id="334" name="円/楕円 333"/>
        <xdr:cNvSpPr/>
      </xdr:nvSpPr>
      <xdr:spPr>
        <a:xfrm>
          <a:off x="15240000" y="10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109166</xdr:rowOff>
    </xdr:from>
    <xdr:ext cx="762000" cy="259045"/>
    <xdr:sp macro="" textlink="">
      <xdr:nvSpPr>
        <xdr:cNvPr id="335" name="テキスト ボックス 334"/>
        <xdr:cNvSpPr txBox="1"/>
      </xdr:nvSpPr>
      <xdr:spPr>
        <a:xfrm>
          <a:off x="14909800" y="1005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24201</xdr:rowOff>
    </xdr:from>
    <xdr:to>
      <xdr:col>21</xdr:col>
      <xdr:colOff>50800</xdr:colOff>
      <xdr:row>60</xdr:row>
      <xdr:rowOff>125801</xdr:rowOff>
    </xdr:to>
    <xdr:sp macro="" textlink="">
      <xdr:nvSpPr>
        <xdr:cNvPr id="336" name="円/楕円 335"/>
        <xdr:cNvSpPr/>
      </xdr:nvSpPr>
      <xdr:spPr>
        <a:xfrm>
          <a:off x="14351000" y="103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135978</xdr:rowOff>
    </xdr:from>
    <xdr:ext cx="762000" cy="259045"/>
    <xdr:sp macro="" textlink="">
      <xdr:nvSpPr>
        <xdr:cNvPr id="337" name="テキスト ボックス 336"/>
        <xdr:cNvSpPr txBox="1"/>
      </xdr:nvSpPr>
      <xdr:spPr>
        <a:xfrm>
          <a:off x="14020800" y="1008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41628</xdr:rowOff>
    </xdr:from>
    <xdr:to>
      <xdr:col>19</xdr:col>
      <xdr:colOff>533400</xdr:colOff>
      <xdr:row>60</xdr:row>
      <xdr:rowOff>143228</xdr:rowOff>
    </xdr:to>
    <xdr:sp macro="" textlink="">
      <xdr:nvSpPr>
        <xdr:cNvPr id="338" name="円/楕円 337"/>
        <xdr:cNvSpPr/>
      </xdr:nvSpPr>
      <xdr:spPr>
        <a:xfrm>
          <a:off x="13462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153405</xdr:rowOff>
    </xdr:from>
    <xdr:ext cx="762000" cy="259045"/>
    <xdr:sp macro="" textlink="">
      <xdr:nvSpPr>
        <xdr:cNvPr id="339" name="テキスト ボックス 338"/>
        <xdr:cNvSpPr txBox="1"/>
      </xdr:nvSpPr>
      <xdr:spPr>
        <a:xfrm>
          <a:off x="13131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より０．３ポイント改善している。類似団体平均値より０．３ポイント下回っているが、沖縄振興特別推進交付金の活用による公共施設整備事業や学校教育施設整備事業等の公債費の上昇が見込まれる。</a:t>
          </a:r>
          <a:endParaRPr kumimoji="1" lang="en-US" altLang="ja-JP" sz="1300">
            <a:latin typeface="ＭＳ Ｐゴシック"/>
          </a:endParaRPr>
        </a:p>
        <a:p>
          <a:r>
            <a:rPr kumimoji="1" lang="ja-JP" altLang="en-US" sz="1300">
              <a:latin typeface="ＭＳ Ｐゴシック"/>
            </a:rPr>
            <a:t>　全国及び県平均値より上回っているので、事業の必要性を十分に精査し投資的経費の抑制に努める必要がある。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40</xdr:row>
      <xdr:rowOff>159173</xdr:rowOff>
    </xdr:to>
    <xdr:cxnSp macro="">
      <xdr:nvCxnSpPr>
        <xdr:cNvPr id="373" name="直線コネクタ 372"/>
        <xdr:cNvCxnSpPr/>
      </xdr:nvCxnSpPr>
      <xdr:spPr>
        <a:xfrm flipV="1">
          <a:off x="16179800" y="699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159173</xdr:rowOff>
    </xdr:from>
    <xdr:to>
      <xdr:col>23</xdr:col>
      <xdr:colOff>406400</xdr:colOff>
      <xdr:row>41</xdr:row>
      <xdr:rowOff>3810</xdr:rowOff>
    </xdr:to>
    <xdr:cxnSp macro="">
      <xdr:nvCxnSpPr>
        <xdr:cNvPr id="376" name="直線コネクタ 375"/>
        <xdr:cNvCxnSpPr/>
      </xdr:nvCxnSpPr>
      <xdr:spPr>
        <a:xfrm flipV="1">
          <a:off x="15290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78" name="テキスト ボックス 37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44027</xdr:rowOff>
    </xdr:to>
    <xdr:cxnSp macro="">
      <xdr:nvCxnSpPr>
        <xdr:cNvPr id="379" name="直線コネクタ 378"/>
        <xdr:cNvCxnSpPr/>
      </xdr:nvCxnSpPr>
      <xdr:spPr>
        <a:xfrm flipV="1">
          <a:off x="14401800" y="70332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1" name="テキスト ボックス 38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84244</xdr:rowOff>
    </xdr:to>
    <xdr:cxnSp macro="">
      <xdr:nvCxnSpPr>
        <xdr:cNvPr id="382" name="直線コネクタ 381"/>
        <xdr:cNvCxnSpPr/>
      </xdr:nvCxnSpPr>
      <xdr:spPr>
        <a:xfrm flipV="1">
          <a:off x="13512800" y="707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4" name="テキスト ボックス 38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86" name="テキスト ボックス 38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392" name="円/楕円 391"/>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100771</xdr:rowOff>
    </xdr:from>
    <xdr:ext cx="762000" cy="259045"/>
    <xdr:sp macro="" textlink="">
      <xdr:nvSpPr>
        <xdr:cNvPr id="393"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108373</xdr:rowOff>
    </xdr:from>
    <xdr:to>
      <xdr:col>23</xdr:col>
      <xdr:colOff>457200</xdr:colOff>
      <xdr:row>41</xdr:row>
      <xdr:rowOff>38523</xdr:rowOff>
    </xdr:to>
    <xdr:sp macro="" textlink="">
      <xdr:nvSpPr>
        <xdr:cNvPr id="394" name="円/楕円 393"/>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95" name="テキスト ボックス 394"/>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6" name="円/楕円 39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7" name="テキスト ボックス 396"/>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398" name="円/楕円 397"/>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399" name="テキスト ボックス 398"/>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00" name="円/楕円 399"/>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01" name="テキスト ボックス 400"/>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より１６．９ポイント改善しているが、以前として類似団体平均値より上回っており、全国・県平均値と比較すると３５％超となっている。沖縄振興特別推進交付金の活用により、公共施設等の建設事業等にかかる地方債の増加と国民健康保険特別会計への繰出金増加が要因となって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48133</xdr:rowOff>
    </xdr:from>
    <xdr:to>
      <xdr:col>24</xdr:col>
      <xdr:colOff>558800</xdr:colOff>
      <xdr:row>16</xdr:row>
      <xdr:rowOff>129692</xdr:rowOff>
    </xdr:to>
    <xdr:cxnSp macro="">
      <xdr:nvCxnSpPr>
        <xdr:cNvPr id="433" name="直線コネクタ 432"/>
        <xdr:cNvCxnSpPr/>
      </xdr:nvCxnSpPr>
      <xdr:spPr>
        <a:xfrm flipV="1">
          <a:off x="16179800" y="2791333"/>
          <a:ext cx="8382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129692</xdr:rowOff>
    </xdr:from>
    <xdr:to>
      <xdr:col>23</xdr:col>
      <xdr:colOff>406400</xdr:colOff>
      <xdr:row>17</xdr:row>
      <xdr:rowOff>12294</xdr:rowOff>
    </xdr:to>
    <xdr:cxnSp macro="">
      <xdr:nvCxnSpPr>
        <xdr:cNvPr id="436" name="直線コネクタ 435"/>
        <xdr:cNvCxnSpPr/>
      </xdr:nvCxnSpPr>
      <xdr:spPr>
        <a:xfrm flipV="1">
          <a:off x="15290800" y="2872892"/>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140310</xdr:rowOff>
    </xdr:from>
    <xdr:to>
      <xdr:col>22</xdr:col>
      <xdr:colOff>203200</xdr:colOff>
      <xdr:row>17</xdr:row>
      <xdr:rowOff>12294</xdr:rowOff>
    </xdr:to>
    <xdr:cxnSp macro="">
      <xdr:nvCxnSpPr>
        <xdr:cNvPr id="439" name="直線コネクタ 438"/>
        <xdr:cNvCxnSpPr/>
      </xdr:nvCxnSpPr>
      <xdr:spPr>
        <a:xfrm>
          <a:off x="14401800" y="28835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1" name="テキスト ボックス 440"/>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140310</xdr:rowOff>
    </xdr:from>
    <xdr:to>
      <xdr:col>21</xdr:col>
      <xdr:colOff>0</xdr:colOff>
      <xdr:row>17</xdr:row>
      <xdr:rowOff>88544</xdr:rowOff>
    </xdr:to>
    <xdr:cxnSp macro="">
      <xdr:nvCxnSpPr>
        <xdr:cNvPr id="442" name="直線コネクタ 441"/>
        <xdr:cNvCxnSpPr/>
      </xdr:nvCxnSpPr>
      <xdr:spPr>
        <a:xfrm flipV="1">
          <a:off x="13512800" y="2883510"/>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6" name="テキスト ボックス 445"/>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52" name="円/楕円 451"/>
        <xdr:cNvSpPr/>
      </xdr:nvSpPr>
      <xdr:spPr>
        <a:xfrm>
          <a:off x="169672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140860</xdr:rowOff>
    </xdr:from>
    <xdr:ext cx="762000" cy="259045"/>
    <xdr:sp macro="" textlink="">
      <xdr:nvSpPr>
        <xdr:cNvPr id="453" name="将来負担の状況該当値テキスト"/>
        <xdr:cNvSpPr txBox="1"/>
      </xdr:nvSpPr>
      <xdr:spPr>
        <a:xfrm>
          <a:off x="17106900" y="271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78892</xdr:rowOff>
    </xdr:from>
    <xdr:to>
      <xdr:col>23</xdr:col>
      <xdr:colOff>457200</xdr:colOff>
      <xdr:row>17</xdr:row>
      <xdr:rowOff>9042</xdr:rowOff>
    </xdr:to>
    <xdr:sp macro="" textlink="">
      <xdr:nvSpPr>
        <xdr:cNvPr id="454" name="円/楕円 453"/>
        <xdr:cNvSpPr/>
      </xdr:nvSpPr>
      <xdr:spPr>
        <a:xfrm>
          <a:off x="161290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165269</xdr:rowOff>
    </xdr:from>
    <xdr:ext cx="736600" cy="259045"/>
    <xdr:sp macro="" textlink="">
      <xdr:nvSpPr>
        <xdr:cNvPr id="455" name="テキスト ボックス 454"/>
        <xdr:cNvSpPr txBox="1"/>
      </xdr:nvSpPr>
      <xdr:spPr>
        <a:xfrm>
          <a:off x="15798800" y="290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132944</xdr:rowOff>
    </xdr:from>
    <xdr:to>
      <xdr:col>22</xdr:col>
      <xdr:colOff>254000</xdr:colOff>
      <xdr:row>17</xdr:row>
      <xdr:rowOff>63094</xdr:rowOff>
    </xdr:to>
    <xdr:sp macro="" textlink="">
      <xdr:nvSpPr>
        <xdr:cNvPr id="456" name="円/楕円 455"/>
        <xdr:cNvSpPr/>
      </xdr:nvSpPr>
      <xdr:spPr>
        <a:xfrm>
          <a:off x="15240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47871</xdr:rowOff>
    </xdr:from>
    <xdr:ext cx="762000" cy="259045"/>
    <xdr:sp macro="" textlink="">
      <xdr:nvSpPr>
        <xdr:cNvPr id="457" name="テキスト ボックス 456"/>
        <xdr:cNvSpPr txBox="1"/>
      </xdr:nvSpPr>
      <xdr:spPr>
        <a:xfrm>
          <a:off x="14909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89510</xdr:rowOff>
    </xdr:from>
    <xdr:to>
      <xdr:col>21</xdr:col>
      <xdr:colOff>50800</xdr:colOff>
      <xdr:row>17</xdr:row>
      <xdr:rowOff>19660</xdr:rowOff>
    </xdr:to>
    <xdr:sp macro="" textlink="">
      <xdr:nvSpPr>
        <xdr:cNvPr id="458" name="円/楕円 457"/>
        <xdr:cNvSpPr/>
      </xdr:nvSpPr>
      <xdr:spPr>
        <a:xfrm>
          <a:off x="143510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4437</xdr:rowOff>
    </xdr:from>
    <xdr:ext cx="762000" cy="259045"/>
    <xdr:sp macro="" textlink="">
      <xdr:nvSpPr>
        <xdr:cNvPr id="459" name="テキスト ボックス 458"/>
        <xdr:cNvSpPr txBox="1"/>
      </xdr:nvSpPr>
      <xdr:spPr>
        <a:xfrm>
          <a:off x="14020800" y="29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37744</xdr:rowOff>
    </xdr:from>
    <xdr:to>
      <xdr:col>19</xdr:col>
      <xdr:colOff>533400</xdr:colOff>
      <xdr:row>17</xdr:row>
      <xdr:rowOff>139344</xdr:rowOff>
    </xdr:to>
    <xdr:sp macro="" textlink="">
      <xdr:nvSpPr>
        <xdr:cNvPr id="460" name="円/楕円 459"/>
        <xdr:cNvSpPr/>
      </xdr:nvSpPr>
      <xdr:spPr>
        <a:xfrm>
          <a:off x="13462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124121</xdr:rowOff>
    </xdr:from>
    <xdr:ext cx="762000" cy="259045"/>
    <xdr:sp macro="" textlink="">
      <xdr:nvSpPr>
        <xdr:cNvPr id="461" name="テキスト ボックス 460"/>
        <xdr:cNvSpPr txBox="1"/>
      </xdr:nvSpPr>
      <xdr:spPr>
        <a:xfrm>
          <a:off x="13131800" y="30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19,275
19,141
15.53
6,996,255
6,889,867
86,046
3,823,455
5,804,055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これまで、給与の適正化、定員管理に努め、各年度でほぼ類似団体平均値どおりに推移しておりましたが、本年度は前年度比１．０ポイント減少し、類似団体平均値より３．０ポイント下回っている。</a:t>
          </a:r>
          <a:endParaRPr kumimoji="1" lang="en-US" altLang="ja-JP" sz="1300">
            <a:latin typeface="ＭＳ Ｐゴシック"/>
          </a:endParaRPr>
        </a:p>
        <a:p>
          <a:r>
            <a:rPr kumimoji="1" lang="ja-JP" altLang="en-US" sz="1300">
              <a:latin typeface="ＭＳ Ｐゴシック"/>
            </a:rPr>
            <a:t>　人口増加に伴う、多種多様な行政サービスを低下させる事なく、適切な職員配置に努める必要がある。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94996</xdr:rowOff>
    </xdr:to>
    <xdr:cxnSp macro="">
      <xdr:nvCxnSpPr>
        <xdr:cNvPr id="62" name="直線コネクタ 61"/>
        <xdr:cNvCxnSpPr/>
      </xdr:nvCxnSpPr>
      <xdr:spPr>
        <a:xfrm flipV="1">
          <a:off x="3987800" y="6221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37</xdr:row>
      <xdr:rowOff>56134</xdr:rowOff>
    </xdr:to>
    <xdr:cxnSp macro="">
      <xdr:nvCxnSpPr>
        <xdr:cNvPr id="65" name="直線コネクタ 64"/>
        <xdr:cNvCxnSpPr/>
      </xdr:nvCxnSpPr>
      <xdr:spPr>
        <a:xfrm flipV="1">
          <a:off x="3098800" y="62671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65278</xdr:rowOff>
    </xdr:to>
    <xdr:cxnSp macro="">
      <xdr:nvCxnSpPr>
        <xdr:cNvPr id="68" name="直線コネクタ 67"/>
        <xdr:cNvCxnSpPr/>
      </xdr:nvCxnSpPr>
      <xdr:spPr>
        <a:xfrm flipV="1">
          <a:off x="2209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65278</xdr:rowOff>
    </xdr:to>
    <xdr:cxnSp macro="">
      <xdr:nvCxnSpPr>
        <xdr:cNvPr id="71" name="直線コネクタ 70"/>
        <xdr:cNvCxnSpPr/>
      </xdr:nvCxnSpPr>
      <xdr:spPr>
        <a:xfrm>
          <a:off x="1320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1" name="円/楕円 80"/>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2"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3" name="円/楕円 82"/>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4" name="テキスト ボックス 83"/>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5" name="円/楕円 84"/>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6" name="テキスト ボックス 85"/>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7" name="円/楕円 86"/>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88" name="テキスト ボックス 87"/>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89" name="円/楕円 88"/>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0" name="テキスト ボックス 89"/>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対前年度比０．４ポイント下回っている。類似団体平均値より０．３ポイント下回っており、全国・県平均値について減少となっている。</a:t>
          </a:r>
          <a:endParaRPr kumimoji="1" lang="en-US" altLang="ja-JP" sz="1300">
            <a:latin typeface="ＭＳ Ｐゴシック"/>
          </a:endParaRPr>
        </a:p>
        <a:p>
          <a:r>
            <a:rPr kumimoji="1" lang="ja-JP" altLang="en-US" sz="1300">
              <a:latin typeface="ＭＳ Ｐゴシック"/>
            </a:rPr>
            <a:t>　次年度以降は、マイナンバー制度におけるセキュリティ関連の電算システム機器の更改などが想定されることから、需用費や委託料等の抑制を図り、経費削減に努める。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144962</xdr:rowOff>
    </xdr:from>
    <xdr:to>
      <xdr:col>24</xdr:col>
      <xdr:colOff>31750</xdr:colOff>
      <xdr:row>15</xdr:row>
      <xdr:rowOff>171087</xdr:rowOff>
    </xdr:to>
    <xdr:cxnSp macro="">
      <xdr:nvCxnSpPr>
        <xdr:cNvPr id="125" name="直線コネクタ 124"/>
        <xdr:cNvCxnSpPr/>
      </xdr:nvCxnSpPr>
      <xdr:spPr>
        <a:xfrm flipV="1">
          <a:off x="15671800" y="27167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171087</xdr:rowOff>
    </xdr:from>
    <xdr:to>
      <xdr:col>22</xdr:col>
      <xdr:colOff>565150</xdr:colOff>
      <xdr:row>16</xdr:row>
      <xdr:rowOff>32294</xdr:rowOff>
    </xdr:to>
    <xdr:cxnSp macro="">
      <xdr:nvCxnSpPr>
        <xdr:cNvPr id="128" name="直線コネクタ 127"/>
        <xdr:cNvCxnSpPr/>
      </xdr:nvCxnSpPr>
      <xdr:spPr>
        <a:xfrm flipV="1">
          <a:off x="14782800" y="2742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144962</xdr:rowOff>
    </xdr:from>
    <xdr:to>
      <xdr:col>21</xdr:col>
      <xdr:colOff>361950</xdr:colOff>
      <xdr:row>16</xdr:row>
      <xdr:rowOff>32294</xdr:rowOff>
    </xdr:to>
    <xdr:cxnSp macro="">
      <xdr:nvCxnSpPr>
        <xdr:cNvPr id="131" name="直線コネクタ 130"/>
        <xdr:cNvCxnSpPr/>
      </xdr:nvCxnSpPr>
      <xdr:spPr>
        <a:xfrm>
          <a:off x="13893800" y="27167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144962</xdr:rowOff>
    </xdr:to>
    <xdr:cxnSp macro="">
      <xdr:nvCxnSpPr>
        <xdr:cNvPr id="134" name="直線コネクタ 133"/>
        <xdr:cNvCxnSpPr/>
      </xdr:nvCxnSpPr>
      <xdr:spPr>
        <a:xfrm>
          <a:off x="13004800" y="2664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94162</xdr:rowOff>
    </xdr:from>
    <xdr:to>
      <xdr:col>24</xdr:col>
      <xdr:colOff>82550</xdr:colOff>
      <xdr:row>16</xdr:row>
      <xdr:rowOff>24312</xdr:rowOff>
    </xdr:to>
    <xdr:sp macro="" textlink="">
      <xdr:nvSpPr>
        <xdr:cNvPr id="144" name="円/楕円 143"/>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110689</xdr:rowOff>
    </xdr:from>
    <xdr:ext cx="762000" cy="259045"/>
    <xdr:sp macro="" textlink="">
      <xdr:nvSpPr>
        <xdr:cNvPr id="145" name="物件費該当値テキスト"/>
        <xdr:cNvSpPr txBox="1"/>
      </xdr:nvSpPr>
      <xdr:spPr>
        <a:xfrm>
          <a:off x="16598900" y="25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120287</xdr:rowOff>
    </xdr:from>
    <xdr:to>
      <xdr:col>22</xdr:col>
      <xdr:colOff>615950</xdr:colOff>
      <xdr:row>16</xdr:row>
      <xdr:rowOff>50437</xdr:rowOff>
    </xdr:to>
    <xdr:sp macro="" textlink="">
      <xdr:nvSpPr>
        <xdr:cNvPr id="146" name="円/楕円 145"/>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35214</xdr:rowOff>
    </xdr:from>
    <xdr:ext cx="736600" cy="259045"/>
    <xdr:sp macro="" textlink="">
      <xdr:nvSpPr>
        <xdr:cNvPr id="147" name="テキスト ボックス 146"/>
        <xdr:cNvSpPr txBox="1"/>
      </xdr:nvSpPr>
      <xdr:spPr>
        <a:xfrm>
          <a:off x="15290800" y="277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152944</xdr:rowOff>
    </xdr:from>
    <xdr:to>
      <xdr:col>21</xdr:col>
      <xdr:colOff>412750</xdr:colOff>
      <xdr:row>16</xdr:row>
      <xdr:rowOff>83094</xdr:rowOff>
    </xdr:to>
    <xdr:sp macro="" textlink="">
      <xdr:nvSpPr>
        <xdr:cNvPr id="148" name="円/楕円 147"/>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67871</xdr:rowOff>
    </xdr:from>
    <xdr:ext cx="762000" cy="259045"/>
    <xdr:sp macro="" textlink="">
      <xdr:nvSpPr>
        <xdr:cNvPr id="149" name="テキスト ボックス 148"/>
        <xdr:cNvSpPr txBox="1"/>
      </xdr:nvSpPr>
      <xdr:spPr>
        <a:xfrm>
          <a:off x="14401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94162</xdr:rowOff>
    </xdr:from>
    <xdr:to>
      <xdr:col>20</xdr:col>
      <xdr:colOff>209550</xdr:colOff>
      <xdr:row>16</xdr:row>
      <xdr:rowOff>24312</xdr:rowOff>
    </xdr:to>
    <xdr:sp macro="" textlink="">
      <xdr:nvSpPr>
        <xdr:cNvPr id="150" name="円/楕円 149"/>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9089</xdr:rowOff>
    </xdr:from>
    <xdr:ext cx="762000" cy="259045"/>
    <xdr:sp macro="" textlink="">
      <xdr:nvSpPr>
        <xdr:cNvPr id="151" name="テキスト ボックス 150"/>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０．２ポイント減となり、類似団体平均値より０．３ポイント、県平均より７．９ポイント下回っている。障害者福祉費における障害者自立支援給付費や更生医療給付費等の増加が今後も見込まれるので、扶助費の抑制に向けた施策を検討する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61685</xdr:rowOff>
    </xdr:to>
    <xdr:cxnSp macro="">
      <xdr:nvCxnSpPr>
        <xdr:cNvPr id="188" name="直線コネクタ 187"/>
        <xdr:cNvCxnSpPr/>
      </xdr:nvCxnSpPr>
      <xdr:spPr>
        <a:xfrm flipV="1">
          <a:off x="3987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61685</xdr:rowOff>
    </xdr:to>
    <xdr:cxnSp macro="">
      <xdr:nvCxnSpPr>
        <xdr:cNvPr id="191" name="直線コネクタ 190"/>
        <xdr:cNvCxnSpPr/>
      </xdr:nvCxnSpPr>
      <xdr:spPr>
        <a:xfrm>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4" name="直線コネクタ 193"/>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69850</xdr:rowOff>
    </xdr:to>
    <xdr:cxnSp macro="">
      <xdr:nvCxnSpPr>
        <xdr:cNvPr id="197" name="直線コネクタ 196"/>
        <xdr:cNvCxnSpPr/>
      </xdr:nvCxnSpPr>
      <xdr:spPr>
        <a:xfrm>
          <a:off x="1320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7" name="円/楕円 206"/>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08"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9" name="円/楕円 208"/>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0" name="テキスト ボックス 209"/>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1" name="円/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5" name="円/楕円 214"/>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6" name="テキスト ボックス 215"/>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５ポイント増加し、類似団体平均値を４．３ポイント下回っているが、国民健康保険特別会計の運営が厳しい状況下において、繰出金の増加が懸念され医療費の抑制、保険税の見直し等を含めた適正な事業運営が必要となっている。繰出金の適正化を図り一般会計の負担を軽減していくよう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30988</xdr:rowOff>
    </xdr:to>
    <xdr:cxnSp macro="">
      <xdr:nvCxnSpPr>
        <xdr:cNvPr id="246" name="直線コネクタ 245"/>
        <xdr:cNvCxnSpPr/>
      </xdr:nvCxnSpPr>
      <xdr:spPr>
        <a:xfrm>
          <a:off x="15671800" y="9609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xdr:rowOff>
    </xdr:from>
    <xdr:to>
      <xdr:col>22</xdr:col>
      <xdr:colOff>565150</xdr:colOff>
      <xdr:row>56</xdr:row>
      <xdr:rowOff>21844</xdr:rowOff>
    </xdr:to>
    <xdr:cxnSp macro="">
      <xdr:nvCxnSpPr>
        <xdr:cNvPr id="249" name="直線コネクタ 248"/>
        <xdr:cNvCxnSpPr/>
      </xdr:nvCxnSpPr>
      <xdr:spPr>
        <a:xfrm flipV="1">
          <a:off x="14782800" y="9609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21844</xdr:rowOff>
    </xdr:from>
    <xdr:to>
      <xdr:col>21</xdr:col>
      <xdr:colOff>361950</xdr:colOff>
      <xdr:row>56</xdr:row>
      <xdr:rowOff>131572</xdr:rowOff>
    </xdr:to>
    <xdr:cxnSp macro="">
      <xdr:nvCxnSpPr>
        <xdr:cNvPr id="252" name="直線コネクタ 251"/>
        <xdr:cNvCxnSpPr/>
      </xdr:nvCxnSpPr>
      <xdr:spPr>
        <a:xfrm flipV="1">
          <a:off x="13893800" y="9623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131572</xdr:rowOff>
    </xdr:to>
    <xdr:cxnSp macro="">
      <xdr:nvCxnSpPr>
        <xdr:cNvPr id="255" name="直線コネクタ 254"/>
        <xdr:cNvCxnSpPr/>
      </xdr:nvCxnSpPr>
      <xdr:spPr>
        <a:xfrm>
          <a:off x="13004800" y="9705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151638</xdr:rowOff>
    </xdr:from>
    <xdr:to>
      <xdr:col>24</xdr:col>
      <xdr:colOff>82550</xdr:colOff>
      <xdr:row>56</xdr:row>
      <xdr:rowOff>81788</xdr:rowOff>
    </xdr:to>
    <xdr:sp macro="" textlink="">
      <xdr:nvSpPr>
        <xdr:cNvPr id="265" name="円/楕円 264"/>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168165</xdr:rowOff>
    </xdr:from>
    <xdr:ext cx="762000" cy="259045"/>
    <xdr:sp macro="" textlink="">
      <xdr:nvSpPr>
        <xdr:cNvPr id="266" name="その他該当値テキスト"/>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128778</xdr:rowOff>
    </xdr:from>
    <xdr:to>
      <xdr:col>22</xdr:col>
      <xdr:colOff>615950</xdr:colOff>
      <xdr:row>56</xdr:row>
      <xdr:rowOff>58928</xdr:rowOff>
    </xdr:to>
    <xdr:sp macro="" textlink="">
      <xdr:nvSpPr>
        <xdr:cNvPr id="267" name="円/楕円 266"/>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69105</xdr:rowOff>
    </xdr:from>
    <xdr:ext cx="736600" cy="259045"/>
    <xdr:sp macro="" textlink="">
      <xdr:nvSpPr>
        <xdr:cNvPr id="268" name="テキスト ボックス 267"/>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142494</xdr:rowOff>
    </xdr:from>
    <xdr:to>
      <xdr:col>21</xdr:col>
      <xdr:colOff>412750</xdr:colOff>
      <xdr:row>56</xdr:row>
      <xdr:rowOff>72644</xdr:rowOff>
    </xdr:to>
    <xdr:sp macro="" textlink="">
      <xdr:nvSpPr>
        <xdr:cNvPr id="269" name="円/楕円 268"/>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70" name="テキスト ボックス 269"/>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80772</xdr:rowOff>
    </xdr:from>
    <xdr:to>
      <xdr:col>20</xdr:col>
      <xdr:colOff>209550</xdr:colOff>
      <xdr:row>57</xdr:row>
      <xdr:rowOff>10922</xdr:rowOff>
    </xdr:to>
    <xdr:sp macro="" textlink="">
      <xdr:nvSpPr>
        <xdr:cNvPr id="271" name="円/楕円 270"/>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21099</xdr:rowOff>
    </xdr:from>
    <xdr:ext cx="762000" cy="259045"/>
    <xdr:sp macro="" textlink="">
      <xdr:nvSpPr>
        <xdr:cNvPr id="272" name="テキスト ボックス 271"/>
        <xdr:cNvSpPr txBox="1"/>
      </xdr:nvSpPr>
      <xdr:spPr>
        <a:xfrm>
          <a:off x="13512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3" name="円/楕円 272"/>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4" name="テキスト ボックス 273"/>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１．５ポイント下回ったが、類似団体平均値より６．６ポイント、県平均では１２．４ポイント上回っている。一部事務組合負担金等が増加傾向にあるので、補助金の目的を十分精査し、見直し及び廃止も含めて検討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122428</xdr:rowOff>
    </xdr:from>
    <xdr:to>
      <xdr:col>24</xdr:col>
      <xdr:colOff>31750</xdr:colOff>
      <xdr:row>39</xdr:row>
      <xdr:rowOff>19558</xdr:rowOff>
    </xdr:to>
    <xdr:cxnSp macro="">
      <xdr:nvCxnSpPr>
        <xdr:cNvPr id="304" name="直線コネクタ 303"/>
        <xdr:cNvCxnSpPr/>
      </xdr:nvCxnSpPr>
      <xdr:spPr>
        <a:xfrm flipV="1">
          <a:off x="15671800" y="66375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39</xdr:row>
      <xdr:rowOff>19558</xdr:rowOff>
    </xdr:to>
    <xdr:cxnSp macro="">
      <xdr:nvCxnSpPr>
        <xdr:cNvPr id="307" name="直線コネクタ 306"/>
        <xdr:cNvCxnSpPr/>
      </xdr:nvCxnSpPr>
      <xdr:spPr>
        <a:xfrm>
          <a:off x="14782800" y="6605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72136</xdr:rowOff>
    </xdr:from>
    <xdr:to>
      <xdr:col>21</xdr:col>
      <xdr:colOff>361950</xdr:colOff>
      <xdr:row>38</xdr:row>
      <xdr:rowOff>90424</xdr:rowOff>
    </xdr:to>
    <xdr:cxnSp macro="">
      <xdr:nvCxnSpPr>
        <xdr:cNvPr id="310" name="直線コネクタ 309"/>
        <xdr:cNvCxnSpPr/>
      </xdr:nvCxnSpPr>
      <xdr:spPr>
        <a:xfrm>
          <a:off x="13893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72136</xdr:rowOff>
    </xdr:to>
    <xdr:cxnSp macro="">
      <xdr:nvCxnSpPr>
        <xdr:cNvPr id="313" name="直線コネクタ 312"/>
        <xdr:cNvCxnSpPr/>
      </xdr:nvCxnSpPr>
      <xdr:spPr>
        <a:xfrm>
          <a:off x="13004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71628</xdr:rowOff>
    </xdr:from>
    <xdr:to>
      <xdr:col>24</xdr:col>
      <xdr:colOff>82550</xdr:colOff>
      <xdr:row>39</xdr:row>
      <xdr:rowOff>1778</xdr:rowOff>
    </xdr:to>
    <xdr:sp macro="" textlink="">
      <xdr:nvSpPr>
        <xdr:cNvPr id="323" name="円/楕円 322"/>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43705</xdr:rowOff>
    </xdr:from>
    <xdr:ext cx="762000" cy="259045"/>
    <xdr:sp macro="" textlink="">
      <xdr:nvSpPr>
        <xdr:cNvPr id="324"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140208</xdr:rowOff>
    </xdr:from>
    <xdr:to>
      <xdr:col>22</xdr:col>
      <xdr:colOff>615950</xdr:colOff>
      <xdr:row>39</xdr:row>
      <xdr:rowOff>70358</xdr:rowOff>
    </xdr:to>
    <xdr:sp macro="" textlink="">
      <xdr:nvSpPr>
        <xdr:cNvPr id="325" name="円/楕円 324"/>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55135</xdr:rowOff>
    </xdr:from>
    <xdr:ext cx="736600" cy="259045"/>
    <xdr:sp macro="" textlink="">
      <xdr:nvSpPr>
        <xdr:cNvPr id="326" name="テキスト ボックス 325"/>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39624</xdr:rowOff>
    </xdr:from>
    <xdr:to>
      <xdr:col>21</xdr:col>
      <xdr:colOff>412750</xdr:colOff>
      <xdr:row>38</xdr:row>
      <xdr:rowOff>141224</xdr:rowOff>
    </xdr:to>
    <xdr:sp macro="" textlink="">
      <xdr:nvSpPr>
        <xdr:cNvPr id="327" name="円/楕円 326"/>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126001</xdr:rowOff>
    </xdr:from>
    <xdr:ext cx="762000" cy="259045"/>
    <xdr:sp macro="" textlink="">
      <xdr:nvSpPr>
        <xdr:cNvPr id="328" name="テキスト ボックス 327"/>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21336</xdr:rowOff>
    </xdr:from>
    <xdr:to>
      <xdr:col>20</xdr:col>
      <xdr:colOff>209550</xdr:colOff>
      <xdr:row>38</xdr:row>
      <xdr:rowOff>122936</xdr:rowOff>
    </xdr:to>
    <xdr:sp macro="" textlink="">
      <xdr:nvSpPr>
        <xdr:cNvPr id="329" name="円/楕円 328"/>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107713</xdr:rowOff>
    </xdr:from>
    <xdr:ext cx="762000" cy="259045"/>
    <xdr:sp macro="" textlink="">
      <xdr:nvSpPr>
        <xdr:cNvPr id="330" name="テキスト ボックス 329"/>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31" name="円/楕円 330"/>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2" name="テキスト ボックス 331"/>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０．１ポイント上回っている。類似団体平均値より下回っているが、次年度以降の公共施設整備における公債費の増加が見込まれるので、事業の必要性や優先度を十分検討し、後年度に及ぼす影響も考え公債費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37846</xdr:rowOff>
    </xdr:to>
    <xdr:cxnSp macro="">
      <xdr:nvCxnSpPr>
        <xdr:cNvPr id="362" name="直線コネクタ 361"/>
        <xdr:cNvCxnSpPr/>
      </xdr:nvCxnSpPr>
      <xdr:spPr>
        <a:xfrm>
          <a:off x="3987800" y="13234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28702</xdr:rowOff>
    </xdr:from>
    <xdr:to>
      <xdr:col>5</xdr:col>
      <xdr:colOff>549275</xdr:colOff>
      <xdr:row>77</xdr:row>
      <xdr:rowOff>33274</xdr:rowOff>
    </xdr:to>
    <xdr:cxnSp macro="">
      <xdr:nvCxnSpPr>
        <xdr:cNvPr id="365" name="直線コネクタ 364"/>
        <xdr:cNvCxnSpPr/>
      </xdr:nvCxnSpPr>
      <xdr:spPr>
        <a:xfrm>
          <a:off x="3098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28702</xdr:rowOff>
    </xdr:to>
    <xdr:cxnSp macro="">
      <xdr:nvCxnSpPr>
        <xdr:cNvPr id="368" name="直線コネクタ 367"/>
        <xdr:cNvCxnSpPr/>
      </xdr:nvCxnSpPr>
      <xdr:spPr>
        <a:xfrm>
          <a:off x="2209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24130</xdr:rowOff>
    </xdr:to>
    <xdr:cxnSp macro="">
      <xdr:nvCxnSpPr>
        <xdr:cNvPr id="371" name="直線コネクタ 370"/>
        <xdr:cNvCxnSpPr/>
      </xdr:nvCxnSpPr>
      <xdr:spPr>
        <a:xfrm>
          <a:off x="1320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1" name="円/楕円 380"/>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2"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3" name="円/楕円 382"/>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4" name="テキスト ボックス 383"/>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85" name="円/楕円 384"/>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86" name="テキスト ボックス 385"/>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7" name="円/楕円 38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8" name="テキスト ボックス 38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89" name="円/楕円 388"/>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0" name="テキスト ボックス 389"/>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対前年度比２．６ポイント減となっており、類似団体平均値では１．３ポイント下回っている。今後も継続して経費の削減と財政健全化に努める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78</xdr:row>
      <xdr:rowOff>5080</xdr:rowOff>
    </xdr:to>
    <xdr:cxnSp macro="">
      <xdr:nvCxnSpPr>
        <xdr:cNvPr id="423" name="直線コネクタ 422"/>
        <xdr:cNvCxnSpPr/>
      </xdr:nvCxnSpPr>
      <xdr:spPr>
        <a:xfrm flipV="1">
          <a:off x="15671800" y="13279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50800</xdr:rowOff>
    </xdr:to>
    <xdr:cxnSp macro="">
      <xdr:nvCxnSpPr>
        <xdr:cNvPr id="426" name="直線コネクタ 425"/>
        <xdr:cNvCxnSpPr/>
      </xdr:nvCxnSpPr>
      <xdr:spPr>
        <a:xfrm flipV="1">
          <a:off x="14782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73661</xdr:rowOff>
    </xdr:to>
    <xdr:cxnSp macro="">
      <xdr:nvCxnSpPr>
        <xdr:cNvPr id="429" name="直線コネクタ 428"/>
        <xdr:cNvCxnSpPr/>
      </xdr:nvCxnSpPr>
      <xdr:spPr>
        <a:xfrm flipV="1">
          <a:off x="13893800" y="13423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119380</xdr:rowOff>
    </xdr:from>
    <xdr:to>
      <xdr:col>20</xdr:col>
      <xdr:colOff>158750</xdr:colOff>
      <xdr:row>78</xdr:row>
      <xdr:rowOff>73661</xdr:rowOff>
    </xdr:to>
    <xdr:cxnSp macro="">
      <xdr:nvCxnSpPr>
        <xdr:cNvPr id="432" name="直線コネクタ 431"/>
        <xdr:cNvCxnSpPr/>
      </xdr:nvCxnSpPr>
      <xdr:spPr>
        <a:xfrm>
          <a:off x="13004800" y="133210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42" name="円/楕円 441"/>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43"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4" name="円/楕円 443"/>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45" name="テキスト ボックス 444"/>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46" name="円/楕円 445"/>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47" name="テキスト ボックス 446"/>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8" name="円/楕円 447"/>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49" name="テキスト ボックス 448"/>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50" name="円/楕円 449"/>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51" name="テキスト ボックス 450"/>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沖縄県中城村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52489</xdr:rowOff>
    </xdr:from>
    <xdr:to>
      <xdr:col>4</xdr:col>
      <xdr:colOff>1117600</xdr:colOff>
      <xdr:row>20</xdr:row>
      <xdr:rowOff>55867</xdr:rowOff>
    </xdr:to>
    <xdr:cxnSp macro="">
      <xdr:nvCxnSpPr>
        <xdr:cNvPr id="50" name="直線コネクタ 49"/>
        <xdr:cNvCxnSpPr/>
      </xdr:nvCxnSpPr>
      <xdr:spPr bwMode="auto">
        <a:xfrm>
          <a:off x="5003800" y="3529114"/>
          <a:ext cx="647700" cy="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156083</xdr:rowOff>
    </xdr:from>
    <xdr:to>
      <xdr:col>4</xdr:col>
      <xdr:colOff>469900</xdr:colOff>
      <xdr:row>20</xdr:row>
      <xdr:rowOff>52489</xdr:rowOff>
    </xdr:to>
    <xdr:cxnSp macro="">
      <xdr:nvCxnSpPr>
        <xdr:cNvPr id="53" name="直線コネクタ 52"/>
        <xdr:cNvCxnSpPr/>
      </xdr:nvCxnSpPr>
      <xdr:spPr bwMode="auto">
        <a:xfrm>
          <a:off x="4305300" y="3461258"/>
          <a:ext cx="698500" cy="6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125260</xdr:rowOff>
    </xdr:from>
    <xdr:to>
      <xdr:col>3</xdr:col>
      <xdr:colOff>904875</xdr:colOff>
      <xdr:row>19</xdr:row>
      <xdr:rowOff>156083</xdr:rowOff>
    </xdr:to>
    <xdr:cxnSp macro="">
      <xdr:nvCxnSpPr>
        <xdr:cNvPr id="56" name="直線コネクタ 55"/>
        <xdr:cNvCxnSpPr/>
      </xdr:nvCxnSpPr>
      <xdr:spPr bwMode="auto">
        <a:xfrm>
          <a:off x="3606800" y="3430435"/>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125260</xdr:rowOff>
    </xdr:from>
    <xdr:to>
      <xdr:col>3</xdr:col>
      <xdr:colOff>206375</xdr:colOff>
      <xdr:row>19</xdr:row>
      <xdr:rowOff>141592</xdr:rowOff>
    </xdr:to>
    <xdr:cxnSp macro="">
      <xdr:nvCxnSpPr>
        <xdr:cNvPr id="59" name="直線コネクタ 58"/>
        <xdr:cNvCxnSpPr/>
      </xdr:nvCxnSpPr>
      <xdr:spPr bwMode="auto">
        <a:xfrm flipV="1">
          <a:off x="2908300" y="3430435"/>
          <a:ext cx="698500" cy="1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5067</xdr:rowOff>
    </xdr:from>
    <xdr:to>
      <xdr:col>5</xdr:col>
      <xdr:colOff>34925</xdr:colOff>
      <xdr:row>20</xdr:row>
      <xdr:rowOff>106667</xdr:rowOff>
    </xdr:to>
    <xdr:sp macro="" textlink="">
      <xdr:nvSpPr>
        <xdr:cNvPr id="69" name="円/楕円 68"/>
        <xdr:cNvSpPr/>
      </xdr:nvSpPr>
      <xdr:spPr bwMode="auto">
        <a:xfrm>
          <a:off x="5600700" y="348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85094</xdr:rowOff>
    </xdr:from>
    <xdr:ext cx="762000" cy="259045"/>
    <xdr:sp macro="" textlink="">
      <xdr:nvSpPr>
        <xdr:cNvPr id="70" name="人口1人当たり決算額の推移該当値テキスト130"/>
        <xdr:cNvSpPr txBox="1"/>
      </xdr:nvSpPr>
      <xdr:spPr>
        <a:xfrm>
          <a:off x="5740400" y="339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61,851</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1689</xdr:rowOff>
    </xdr:from>
    <xdr:to>
      <xdr:col>4</xdr:col>
      <xdr:colOff>520700</xdr:colOff>
      <xdr:row>20</xdr:row>
      <xdr:rowOff>103289</xdr:rowOff>
    </xdr:to>
    <xdr:sp macro="" textlink="">
      <xdr:nvSpPr>
        <xdr:cNvPr id="71" name="円/楕円 70"/>
        <xdr:cNvSpPr/>
      </xdr:nvSpPr>
      <xdr:spPr bwMode="auto">
        <a:xfrm>
          <a:off x="4953000" y="347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88066</xdr:rowOff>
    </xdr:from>
    <xdr:ext cx="736600" cy="259045"/>
    <xdr:sp macro="" textlink="">
      <xdr:nvSpPr>
        <xdr:cNvPr id="72" name="テキスト ボックス 71"/>
        <xdr:cNvSpPr txBox="1"/>
      </xdr:nvSpPr>
      <xdr:spPr>
        <a:xfrm>
          <a:off x="4622800" y="356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105283</xdr:rowOff>
    </xdr:from>
    <xdr:to>
      <xdr:col>3</xdr:col>
      <xdr:colOff>955675</xdr:colOff>
      <xdr:row>20</xdr:row>
      <xdr:rowOff>35433</xdr:rowOff>
    </xdr:to>
    <xdr:sp macro="" textlink="">
      <xdr:nvSpPr>
        <xdr:cNvPr id="73" name="円/楕円 72"/>
        <xdr:cNvSpPr/>
      </xdr:nvSpPr>
      <xdr:spPr bwMode="auto">
        <a:xfrm>
          <a:off x="4254500" y="341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20210</xdr:rowOff>
    </xdr:from>
    <xdr:ext cx="762000" cy="259045"/>
    <xdr:sp macro="" textlink="">
      <xdr:nvSpPr>
        <xdr:cNvPr id="74" name="テキスト ボックス 73"/>
        <xdr:cNvSpPr txBox="1"/>
      </xdr:nvSpPr>
      <xdr:spPr>
        <a:xfrm>
          <a:off x="3924300" y="349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74460</xdr:rowOff>
    </xdr:from>
    <xdr:to>
      <xdr:col>3</xdr:col>
      <xdr:colOff>257175</xdr:colOff>
      <xdr:row>20</xdr:row>
      <xdr:rowOff>4610</xdr:rowOff>
    </xdr:to>
    <xdr:sp macro="" textlink="">
      <xdr:nvSpPr>
        <xdr:cNvPr id="75" name="円/楕円 74"/>
        <xdr:cNvSpPr/>
      </xdr:nvSpPr>
      <xdr:spPr bwMode="auto">
        <a:xfrm>
          <a:off x="3556000" y="337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160837</xdr:rowOff>
    </xdr:from>
    <xdr:ext cx="762000" cy="259045"/>
    <xdr:sp macro="" textlink="">
      <xdr:nvSpPr>
        <xdr:cNvPr id="76" name="テキスト ボックス 75"/>
        <xdr:cNvSpPr txBox="1"/>
      </xdr:nvSpPr>
      <xdr:spPr>
        <a:xfrm>
          <a:off x="3225800" y="346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69,887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90792</xdr:rowOff>
    </xdr:from>
    <xdr:to>
      <xdr:col>2</xdr:col>
      <xdr:colOff>692150</xdr:colOff>
      <xdr:row>20</xdr:row>
      <xdr:rowOff>20942</xdr:rowOff>
    </xdr:to>
    <xdr:sp macro="" textlink="">
      <xdr:nvSpPr>
        <xdr:cNvPr id="77" name="円/楕円 76"/>
        <xdr:cNvSpPr/>
      </xdr:nvSpPr>
      <xdr:spPr bwMode="auto">
        <a:xfrm>
          <a:off x="2857500" y="339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5719</xdr:rowOff>
    </xdr:from>
    <xdr:ext cx="762000" cy="259045"/>
    <xdr:sp macro="" textlink="">
      <xdr:nvSpPr>
        <xdr:cNvPr id="78" name="テキスト ボックス 77"/>
        <xdr:cNvSpPr txBox="1"/>
      </xdr:nvSpPr>
      <xdr:spPr>
        <a:xfrm>
          <a:off x="2527300" y="348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115319</xdr:rowOff>
    </xdr:from>
    <xdr:to>
      <xdr:col>4</xdr:col>
      <xdr:colOff>1117600</xdr:colOff>
      <xdr:row>36</xdr:row>
      <xdr:rowOff>132898</xdr:rowOff>
    </xdr:to>
    <xdr:cxnSp macro="">
      <xdr:nvCxnSpPr>
        <xdr:cNvPr id="110" name="直線コネクタ 109"/>
        <xdr:cNvCxnSpPr/>
      </xdr:nvCxnSpPr>
      <xdr:spPr bwMode="auto">
        <a:xfrm>
          <a:off x="5003800" y="7068569"/>
          <a:ext cx="6477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107912</xdr:rowOff>
    </xdr:from>
    <xdr:to>
      <xdr:col>4</xdr:col>
      <xdr:colOff>469900</xdr:colOff>
      <xdr:row>36</xdr:row>
      <xdr:rowOff>115319</xdr:rowOff>
    </xdr:to>
    <xdr:cxnSp macro="">
      <xdr:nvCxnSpPr>
        <xdr:cNvPr id="113" name="直線コネクタ 112"/>
        <xdr:cNvCxnSpPr/>
      </xdr:nvCxnSpPr>
      <xdr:spPr bwMode="auto">
        <a:xfrm>
          <a:off x="4305300" y="7061162"/>
          <a:ext cx="6985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83841</xdr:rowOff>
    </xdr:from>
    <xdr:to>
      <xdr:col>3</xdr:col>
      <xdr:colOff>904875</xdr:colOff>
      <xdr:row>36</xdr:row>
      <xdr:rowOff>107912</xdr:rowOff>
    </xdr:to>
    <xdr:cxnSp macro="">
      <xdr:nvCxnSpPr>
        <xdr:cNvPr id="116" name="直線コネクタ 115"/>
        <xdr:cNvCxnSpPr/>
      </xdr:nvCxnSpPr>
      <xdr:spPr bwMode="auto">
        <a:xfrm>
          <a:off x="3606800" y="7037091"/>
          <a:ext cx="698500" cy="2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80411</xdr:rowOff>
    </xdr:from>
    <xdr:to>
      <xdr:col>3</xdr:col>
      <xdr:colOff>206375</xdr:colOff>
      <xdr:row>36</xdr:row>
      <xdr:rowOff>83841</xdr:rowOff>
    </xdr:to>
    <xdr:cxnSp macro="">
      <xdr:nvCxnSpPr>
        <xdr:cNvPr id="119" name="直線コネクタ 118"/>
        <xdr:cNvCxnSpPr/>
      </xdr:nvCxnSpPr>
      <xdr:spPr bwMode="auto">
        <a:xfrm>
          <a:off x="2908300" y="7033661"/>
          <a:ext cx="698500" cy="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82098</xdr:rowOff>
    </xdr:from>
    <xdr:to>
      <xdr:col>5</xdr:col>
      <xdr:colOff>34925</xdr:colOff>
      <xdr:row>37</xdr:row>
      <xdr:rowOff>12248</xdr:rowOff>
    </xdr:to>
    <xdr:sp macro="" textlink="">
      <xdr:nvSpPr>
        <xdr:cNvPr id="129" name="円/楕円 128"/>
        <xdr:cNvSpPr/>
      </xdr:nvSpPr>
      <xdr:spPr bwMode="auto">
        <a:xfrm>
          <a:off x="5600700" y="703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54175</xdr:rowOff>
    </xdr:from>
    <xdr:ext cx="762000" cy="259045"/>
    <xdr:sp macro="" textlink="">
      <xdr:nvSpPr>
        <xdr:cNvPr id="130" name="人口1人当たり決算額の推移該当値テキスト445"/>
        <xdr:cNvSpPr txBox="1"/>
      </xdr:nvSpPr>
      <xdr:spPr>
        <a:xfrm>
          <a:off x="5740400" y="700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64519</xdr:rowOff>
    </xdr:from>
    <xdr:to>
      <xdr:col>4</xdr:col>
      <xdr:colOff>520700</xdr:colOff>
      <xdr:row>36</xdr:row>
      <xdr:rowOff>166119</xdr:rowOff>
    </xdr:to>
    <xdr:sp macro="" textlink="">
      <xdr:nvSpPr>
        <xdr:cNvPr id="131" name="円/楕円 130"/>
        <xdr:cNvSpPr/>
      </xdr:nvSpPr>
      <xdr:spPr bwMode="auto">
        <a:xfrm>
          <a:off x="4953000" y="701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150896</xdr:rowOff>
    </xdr:from>
    <xdr:ext cx="736600" cy="259045"/>
    <xdr:sp macro="" textlink="">
      <xdr:nvSpPr>
        <xdr:cNvPr id="132" name="テキスト ボックス 131"/>
        <xdr:cNvSpPr txBox="1"/>
      </xdr:nvSpPr>
      <xdr:spPr>
        <a:xfrm>
          <a:off x="4622800" y="7104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57112</xdr:rowOff>
    </xdr:from>
    <xdr:to>
      <xdr:col>3</xdr:col>
      <xdr:colOff>955675</xdr:colOff>
      <xdr:row>36</xdr:row>
      <xdr:rowOff>158712</xdr:rowOff>
    </xdr:to>
    <xdr:sp macro="" textlink="">
      <xdr:nvSpPr>
        <xdr:cNvPr id="133" name="円/楕円 132"/>
        <xdr:cNvSpPr/>
      </xdr:nvSpPr>
      <xdr:spPr bwMode="auto">
        <a:xfrm>
          <a:off x="4254500" y="701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143489</xdr:rowOff>
    </xdr:from>
    <xdr:ext cx="762000" cy="259045"/>
    <xdr:sp macro="" textlink="">
      <xdr:nvSpPr>
        <xdr:cNvPr id="134" name="テキスト ボックス 133"/>
        <xdr:cNvSpPr txBox="1"/>
      </xdr:nvSpPr>
      <xdr:spPr>
        <a:xfrm>
          <a:off x="3924300" y="709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33041</xdr:rowOff>
    </xdr:from>
    <xdr:to>
      <xdr:col>3</xdr:col>
      <xdr:colOff>257175</xdr:colOff>
      <xdr:row>36</xdr:row>
      <xdr:rowOff>134641</xdr:rowOff>
    </xdr:to>
    <xdr:sp macro="" textlink="">
      <xdr:nvSpPr>
        <xdr:cNvPr id="135" name="円/楕円 134"/>
        <xdr:cNvSpPr/>
      </xdr:nvSpPr>
      <xdr:spPr bwMode="auto">
        <a:xfrm>
          <a:off x="3556000" y="698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119418</xdr:rowOff>
    </xdr:from>
    <xdr:ext cx="762000" cy="259045"/>
    <xdr:sp macro="" textlink="">
      <xdr:nvSpPr>
        <xdr:cNvPr id="136" name="テキスト ボックス 135"/>
        <xdr:cNvSpPr txBox="1"/>
      </xdr:nvSpPr>
      <xdr:spPr>
        <a:xfrm>
          <a:off x="3225800" y="707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29611</xdr:rowOff>
    </xdr:from>
    <xdr:to>
      <xdr:col>2</xdr:col>
      <xdr:colOff>692150</xdr:colOff>
      <xdr:row>36</xdr:row>
      <xdr:rowOff>131211</xdr:rowOff>
    </xdr:to>
    <xdr:sp macro="" textlink="">
      <xdr:nvSpPr>
        <xdr:cNvPr id="137" name="円/楕円 136"/>
        <xdr:cNvSpPr/>
      </xdr:nvSpPr>
      <xdr:spPr bwMode="auto">
        <a:xfrm>
          <a:off x="2857500" y="698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115988</xdr:rowOff>
    </xdr:from>
    <xdr:ext cx="762000" cy="259045"/>
    <xdr:sp macro="" textlink="">
      <xdr:nvSpPr>
        <xdr:cNvPr id="138" name="テキスト ボックス 137"/>
        <xdr:cNvSpPr txBox="1"/>
      </xdr:nvSpPr>
      <xdr:spPr>
        <a:xfrm>
          <a:off x="2527300" y="706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財政調整基金残高については、小学校建設事業への投資を見込んで、平成２３年度までに積上げたが、平成２４年度の普通建設事業費の増に基金繰入で対応したため、一時低い値となったが、補助率の高い補助金等の活用や事業費の精査を行い積立が回復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・実質収支額については、３％～５％が適切であるとされているところここ数年３％以下の数値になっている。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・実質単年度収支については、実質収支額が前年度より減少したことから０．３５ポイントの減少となった。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２年度以降、各会計において黒字となっている。水道事業会計及び土地区画整理事業会計以外のその他会計については、繰出金により収支の均衡がとれている状況である。しかし、国民健康保険会計への法定外繰出しが年々増加傾向にあることから、保険料等の見直しについて国保運営の適正化を図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・元利償還金等は普通建設事業（糸蒲公園整備事業、浜漁港整備事業）の元利償還の開始により前年度に比べ</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公営企業への繰入金や組合等への負担金はほぼ横ばい値となっている。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実質公債費比率の分子は減少傾向にあり、平成２６年度は対前年度比８百万円減少となっているが、算入公債費等については、前年度比２３百万円、平成２２年度から上昇している。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が前年度に比べ８０百万円減少となっているが、公営企業債等繰入見込額については、２５百万円増加している。下水道事業の進捗に伴う下水道債の増加が見込まれるので、計画的な事業運営について注視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充当可能財源等の増については、前年度より充当可能基金の増や基準財政需要額算入見込額の増によるものです。</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6996255</v>
      </c>
      <c r="BO4" s="349"/>
      <c r="BP4" s="349"/>
      <c r="BQ4" s="349"/>
      <c r="BR4" s="349"/>
      <c r="BS4" s="349"/>
      <c r="BT4" s="349"/>
      <c r="BU4" s="350"/>
      <c r="BV4" s="348">
        <v>6798007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6889867</v>
      </c>
      <c r="BO5" s="386"/>
      <c r="BP5" s="386"/>
      <c r="BQ5" s="386"/>
      <c r="BR5" s="386"/>
      <c r="BS5" s="386"/>
      <c r="BT5" s="386"/>
      <c r="BU5" s="387"/>
      <c r="BV5" s="385">
        <v>6660021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106388</v>
      </c>
      <c r="BO6" s="386"/>
      <c r="BP6" s="386"/>
      <c r="BQ6" s="386"/>
      <c r="BR6" s="386"/>
      <c r="BS6" s="386"/>
      <c r="BT6" s="386"/>
      <c r="BU6" s="387"/>
      <c r="BV6" s="385">
        <v>137986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v>
      </c>
      <c r="CU6" s="423"/>
      <c r="CV6" s="423"/>
      <c r="CW6" s="423"/>
      <c r="CX6" s="423"/>
      <c r="CY6" s="423"/>
      <c r="CZ6" s="423"/>
      <c r="DA6" s="424"/>
      <c r="DB6" s="422">
        <v>92.7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20342</v>
      </c>
      <c r="BO7" s="386"/>
      <c r="BP7" s="386"/>
      <c r="BQ7" s="386"/>
      <c r="BR7" s="386"/>
      <c r="BS7" s="386"/>
      <c r="BT7" s="386"/>
      <c r="BU7" s="387"/>
      <c r="BV7" s="385">
        <v>28094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3823455</v>
      </c>
      <c r="CU7" s="386"/>
      <c r="CV7" s="386"/>
      <c r="CW7" s="386"/>
      <c r="CX7" s="386"/>
      <c r="CY7" s="386"/>
      <c r="CZ7" s="386"/>
      <c r="DA7" s="387"/>
      <c r="DB7" s="385">
        <v>3712364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86046</v>
      </c>
      <c r="BO8" s="386"/>
      <c r="BP8" s="386"/>
      <c r="BQ8" s="386"/>
      <c r="BR8" s="386"/>
      <c r="BS8" s="386"/>
      <c r="BT8" s="386"/>
      <c r="BU8" s="387"/>
      <c r="BV8" s="385">
        <v>109892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17680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-23846</v>
      </c>
      <c r="BO9" s="386"/>
      <c r="BP9" s="386"/>
      <c r="BQ9" s="386"/>
      <c r="BR9" s="386"/>
      <c r="BS9" s="386"/>
      <c r="BT9" s="386"/>
      <c r="BU9" s="387"/>
      <c r="BV9" s="385">
        <v>14025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12.4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15798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192986</v>
      </c>
      <c r="BO10" s="386"/>
      <c r="BP10" s="386"/>
      <c r="BQ10" s="386"/>
      <c r="BR10" s="386"/>
      <c r="BS10" s="386"/>
      <c r="BT10" s="386"/>
      <c r="BU10" s="387"/>
      <c r="BV10" s="385">
        <v>137583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19275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103005</v>
      </c>
      <c r="BO12" s="386"/>
      <c r="BP12" s="386"/>
      <c r="BQ12" s="386"/>
      <c r="BR12" s="386"/>
      <c r="BS12" s="386"/>
      <c r="BT12" s="386"/>
      <c r="BU12" s="387"/>
      <c r="BV12" s="385">
        <v>74230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19141</v>
      </c>
      <c r="S13" s="467"/>
      <c r="T13" s="467"/>
      <c r="U13" s="467"/>
      <c r="V13" s="468"/>
      <c r="W13" s="401" t="s">
        <v>123</v>
      </c>
      <c r="X13" s="402"/>
      <c r="Y13" s="402"/>
      <c r="Z13" s="402"/>
      <c r="AA13" s="402"/>
      <c r="AB13" s="392"/>
      <c r="AC13" s="436">
        <v>404</v>
      </c>
      <c r="AD13" s="437"/>
      <c r="AE13" s="437"/>
      <c r="AF13" s="437"/>
      <c r="AG13" s="476"/>
      <c r="AH13" s="436">
        <v>440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66135</v>
      </c>
      <c r="BO13" s="386"/>
      <c r="BP13" s="386"/>
      <c r="BQ13" s="386"/>
      <c r="BR13" s="386"/>
      <c r="BS13" s="386"/>
      <c r="BT13" s="386"/>
      <c r="BU13" s="387"/>
      <c r="BV13" s="385">
        <v>77378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18906</v>
      </c>
      <c r="S14" s="467"/>
      <c r="T14" s="467"/>
      <c r="U14" s="467"/>
      <c r="V14" s="468"/>
      <c r="W14" s="375"/>
      <c r="X14" s="376"/>
      <c r="Y14" s="376"/>
      <c r="Z14" s="376"/>
      <c r="AA14" s="376"/>
      <c r="AB14" s="365"/>
      <c r="AC14" s="469">
        <v>5.6</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70.5</v>
      </c>
      <c r="CU14" s="481"/>
      <c r="CV14" s="481"/>
      <c r="CW14" s="481"/>
      <c r="CX14" s="481"/>
      <c r="CY14" s="481"/>
      <c r="CZ14" s="481"/>
      <c r="DA14" s="482"/>
      <c r="DB14" s="480">
        <v>87.4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18792</v>
      </c>
      <c r="S15" s="467"/>
      <c r="T15" s="467"/>
      <c r="U15" s="467"/>
      <c r="V15" s="468"/>
      <c r="W15" s="401" t="s">
        <v>130</v>
      </c>
      <c r="X15" s="402"/>
      <c r="Y15" s="402"/>
      <c r="Z15" s="402"/>
      <c r="AA15" s="402"/>
      <c r="AB15" s="392"/>
      <c r="AC15" s="436">
        <v>1444</v>
      </c>
      <c r="AD15" s="437"/>
      <c r="AE15" s="437"/>
      <c r="AF15" s="437"/>
      <c r="AG15" s="476"/>
      <c r="AH15" s="436">
        <v>1451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1593389</v>
      </c>
      <c r="BO15" s="349"/>
      <c r="BP15" s="349"/>
      <c r="BQ15" s="349"/>
      <c r="BR15" s="349"/>
      <c r="BS15" s="349"/>
      <c r="BT15" s="349"/>
      <c r="BU15" s="350"/>
      <c r="BV15" s="348">
        <v>1501675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20.100000000000001</v>
      </c>
      <c r="AD16" s="470"/>
      <c r="AE16" s="470"/>
      <c r="AF16" s="470"/>
      <c r="AG16" s="471"/>
      <c r="AH16" s="469">
        <v>22.1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3109662</v>
      </c>
      <c r="BO16" s="386"/>
      <c r="BP16" s="386"/>
      <c r="BQ16" s="386"/>
      <c r="BR16" s="386"/>
      <c r="BS16" s="386"/>
      <c r="BT16" s="386"/>
      <c r="BU16" s="387"/>
      <c r="BV16" s="385">
        <v>3019977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5350</v>
      </c>
      <c r="AD17" s="437"/>
      <c r="AE17" s="437"/>
      <c r="AF17" s="437"/>
      <c r="AG17" s="476"/>
      <c r="AH17" s="436">
        <v>4661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2069201</v>
      </c>
      <c r="BO17" s="386"/>
      <c r="BP17" s="386"/>
      <c r="BQ17" s="386"/>
      <c r="BR17" s="386"/>
      <c r="BS17" s="386"/>
      <c r="BT17" s="386"/>
      <c r="BU17" s="387"/>
      <c r="BV17" s="385">
        <v>1959464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15.53</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71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3286971</v>
      </c>
      <c r="BO18" s="386"/>
      <c r="BP18" s="386"/>
      <c r="BQ18" s="386"/>
      <c r="BR18" s="386"/>
      <c r="BS18" s="386"/>
      <c r="BT18" s="386"/>
      <c r="BU18" s="387"/>
      <c r="BV18" s="385">
        <v>3276026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1138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4341625</v>
      </c>
      <c r="BO19" s="386"/>
      <c r="BP19" s="386"/>
      <c r="BQ19" s="386"/>
      <c r="BR19" s="386"/>
      <c r="BS19" s="386"/>
      <c r="BT19" s="386"/>
      <c r="BU19" s="387"/>
      <c r="BV19" s="385">
        <v>4301153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6268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5804055</v>
      </c>
      <c r="BO23" s="386"/>
      <c r="BP23" s="386"/>
      <c r="BQ23" s="386"/>
      <c r="BR23" s="386"/>
      <c r="BS23" s="386"/>
      <c r="BT23" s="386"/>
      <c r="BU23" s="387"/>
      <c r="BV23" s="385">
        <v>5884353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6659</v>
      </c>
      <c r="R24" s="437"/>
      <c r="S24" s="437"/>
      <c r="T24" s="437"/>
      <c r="U24" s="437"/>
      <c r="V24" s="476"/>
      <c r="W24" s="531"/>
      <c r="X24" s="519"/>
      <c r="Y24" s="520"/>
      <c r="Z24" s="435" t="s">
        <v>154</v>
      </c>
      <c r="AA24" s="415"/>
      <c r="AB24" s="415"/>
      <c r="AC24" s="415"/>
      <c r="AD24" s="415"/>
      <c r="AE24" s="415"/>
      <c r="AF24" s="415"/>
      <c r="AG24" s="416"/>
      <c r="AH24" s="436">
        <v>95</v>
      </c>
      <c r="AI24" s="437"/>
      <c r="AJ24" s="437"/>
      <c r="AK24" s="437"/>
      <c r="AL24" s="476"/>
      <c r="AM24" s="436">
        <v>275025</v>
      </c>
      <c r="AN24" s="437"/>
      <c r="AO24" s="437"/>
      <c r="AP24" s="437"/>
      <c r="AQ24" s="437"/>
      <c r="AR24" s="476"/>
      <c r="AS24" s="436">
        <v>2895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5405574</v>
      </c>
      <c r="BO24" s="386"/>
      <c r="BP24" s="386"/>
      <c r="BQ24" s="386"/>
      <c r="BR24" s="386"/>
      <c r="BS24" s="386"/>
      <c r="BT24" s="386"/>
      <c r="BU24" s="387"/>
      <c r="BV24" s="385">
        <v>5397371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5394</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420381</v>
      </c>
      <c r="BO25" s="349"/>
      <c r="BP25" s="349"/>
      <c r="BQ25" s="349"/>
      <c r="BR25" s="349"/>
      <c r="BS25" s="349"/>
      <c r="BT25" s="349"/>
      <c r="BU25" s="350"/>
      <c r="BV25" s="348">
        <v>62233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5060</v>
      </c>
      <c r="R26" s="437"/>
      <c r="S26" s="437"/>
      <c r="T26" s="437"/>
      <c r="U26" s="437"/>
      <c r="V26" s="476"/>
      <c r="W26" s="531"/>
      <c r="X26" s="519"/>
      <c r="Y26" s="520"/>
      <c r="Z26" s="435" t="s">
        <v>160</v>
      </c>
      <c r="AA26" s="541"/>
      <c r="AB26" s="541"/>
      <c r="AC26" s="541"/>
      <c r="AD26" s="541"/>
      <c r="AE26" s="541"/>
      <c r="AF26" s="541"/>
      <c r="AG26" s="542"/>
      <c r="AH26" s="436">
        <v>6</v>
      </c>
      <c r="AI26" s="437"/>
      <c r="AJ26" s="437"/>
      <c r="AK26" s="437"/>
      <c r="AL26" s="476"/>
      <c r="AM26" s="436">
        <v>18660</v>
      </c>
      <c r="AN26" s="437"/>
      <c r="AO26" s="437"/>
      <c r="AP26" s="437"/>
      <c r="AQ26" s="437"/>
      <c r="AR26" s="476"/>
      <c r="AS26" s="436">
        <v>3110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2874</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18495</v>
      </c>
      <c r="AN27" s="437"/>
      <c r="AO27" s="437"/>
      <c r="AP27" s="437"/>
      <c r="AQ27" s="437"/>
      <c r="AR27" s="476"/>
      <c r="AS27" s="436">
        <v>3699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104753</v>
      </c>
      <c r="BO27" s="555"/>
      <c r="BP27" s="555"/>
      <c r="BQ27" s="555"/>
      <c r="BR27" s="555"/>
      <c r="BS27" s="555"/>
      <c r="BT27" s="555"/>
      <c r="BU27" s="556"/>
      <c r="BV27" s="554">
        <v>104753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2446</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569143</v>
      </c>
      <c r="BO28" s="349"/>
      <c r="BP28" s="349"/>
      <c r="BQ28" s="349"/>
      <c r="BR28" s="349"/>
      <c r="BS28" s="349"/>
      <c r="BT28" s="349"/>
      <c r="BU28" s="350"/>
      <c r="BV28" s="348">
        <v>479162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2260</v>
      </c>
      <c r="R29" s="437"/>
      <c r="S29" s="437"/>
      <c r="T29" s="437"/>
      <c r="U29" s="437"/>
      <c r="V29" s="476"/>
      <c r="W29" s="532"/>
      <c r="X29" s="533"/>
      <c r="Y29" s="534"/>
      <c r="Z29" s="435" t="s">
        <v>170</v>
      </c>
      <c r="AA29" s="415"/>
      <c r="AB29" s="415"/>
      <c r="AC29" s="415"/>
      <c r="AD29" s="415"/>
      <c r="AE29" s="415"/>
      <c r="AF29" s="415"/>
      <c r="AG29" s="416"/>
      <c r="AH29" s="436">
        <v>100</v>
      </c>
      <c r="AI29" s="437"/>
      <c r="AJ29" s="437"/>
      <c r="AK29" s="437"/>
      <c r="AL29" s="476"/>
      <c r="AM29" s="436">
        <v>293520</v>
      </c>
      <c r="AN29" s="437"/>
      <c r="AO29" s="437"/>
      <c r="AP29" s="437"/>
      <c r="AQ29" s="437"/>
      <c r="AR29" s="476"/>
      <c r="AS29" s="436">
        <v>2935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181827</v>
      </c>
      <c r="BO29" s="386"/>
      <c r="BP29" s="386"/>
      <c r="BQ29" s="386"/>
      <c r="BR29" s="386"/>
      <c r="BS29" s="386"/>
      <c r="BT29" s="386"/>
      <c r="BU29" s="387"/>
      <c r="BV29" s="385">
        <v>181827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275406</v>
      </c>
      <c r="BO30" s="555"/>
      <c r="BP30" s="555"/>
      <c r="BQ30" s="555"/>
      <c r="BR30" s="555"/>
      <c r="BS30" s="555"/>
      <c r="BT30" s="555"/>
      <c r="BU30" s="556"/>
      <c r="BV30" s="554">
        <v>253829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中城村北中城村清掃事務組合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土地区画整理事業特別会計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中城北中城消防組合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東部清掃施設組合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沖縄県市町村自治会館管理組合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沖縄県市町村総合事務組合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中部広域市町村圏事務組合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沖縄県介護保険広域連合(保険事業勘定)</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沖縄県介護保険広域連合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沖縄県後期高齢者医療広域連合(保険事業勘定)</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沖縄県後期高齢者医療広域連合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5708</v>
      </c>
      <c r="J41" s="83">
        <v>5807</v>
      </c>
      <c r="K41" s="83">
        <v>5990</v>
      </c>
      <c r="L41" s="83">
        <v>5884</v>
      </c>
      <c r="M41" s="84">
        <v>5804</v>
      </c>
    </row>
    <row r="42" spans="2:13" ht="27.75" customHeight="1" x14ac:dyDescent="0.15">
      <c r="B42" s="1171"/>
      <c r="C42" s="1172"/>
      <c r="D42" s="85"/>
      <c r="E42" s="1177" t="s">
        <v>26</v>
      </c>
      <c r="F42" s="1177"/>
      <c r="G42" s="1177"/>
      <c r="H42" s="1178"/>
      <c r="I42" s="86">
        <v>6</v>
      </c>
      <c r="J42" s="87">
        <v>128</v>
      </c>
      <c r="K42" s="87" t="s">
        <v>475</v>
      </c>
      <c r="L42" s="87" t="s">
        <v>475</v>
      </c>
      <c r="M42" s="88" t="s">
        <v>475</v>
      </c>
    </row>
    <row r="43" spans="2:13" ht="27.75" customHeight="1" x14ac:dyDescent="0.15">
      <c r="B43" s="1171"/>
      <c r="C43" s="1172"/>
      <c r="D43" s="85"/>
      <c r="E43" s="1177" t="s">
        <v>27</v>
      </c>
      <c r="F43" s="1177"/>
      <c r="G43" s="1177"/>
      <c r="H43" s="1178"/>
      <c r="I43" s="86">
        <v>1927</v>
      </c>
      <c r="J43" s="87">
        <v>1980</v>
      </c>
      <c r="K43" s="87">
        <v>2036</v>
      </c>
      <c r="L43" s="87">
        <v>2064</v>
      </c>
      <c r="M43" s="88">
        <v>2089</v>
      </c>
    </row>
    <row r="44" spans="2:13" ht="27.75" customHeight="1" x14ac:dyDescent="0.15">
      <c r="B44" s="1171"/>
      <c r="C44" s="1172"/>
      <c r="D44" s="85"/>
      <c r="E44" s="1177" t="s">
        <v>28</v>
      </c>
      <c r="F44" s="1177"/>
      <c r="G44" s="1177"/>
      <c r="H44" s="1178"/>
      <c r="I44" s="86">
        <v>582</v>
      </c>
      <c r="J44" s="87">
        <v>508</v>
      </c>
      <c r="K44" s="87">
        <v>446</v>
      </c>
      <c r="L44" s="87">
        <v>440</v>
      </c>
      <c r="M44" s="88">
        <v>387</v>
      </c>
    </row>
    <row r="45" spans="2:13" ht="27.75" customHeight="1" x14ac:dyDescent="0.15">
      <c r="B45" s="1171"/>
      <c r="C45" s="1172"/>
      <c r="D45" s="85"/>
      <c r="E45" s="1177" t="s">
        <v>29</v>
      </c>
      <c r="F45" s="1177"/>
      <c r="G45" s="1177"/>
      <c r="H45" s="1178"/>
      <c r="I45" s="86">
        <v>847</v>
      </c>
      <c r="J45" s="87">
        <v>758</v>
      </c>
      <c r="K45" s="87">
        <v>652</v>
      </c>
      <c r="L45" s="87">
        <v>477</v>
      </c>
      <c r="M45" s="88">
        <v>357</v>
      </c>
    </row>
    <row r="46" spans="2:13" ht="27.75" customHeight="1" x14ac:dyDescent="0.15">
      <c r="B46" s="1171"/>
      <c r="C46" s="1172"/>
      <c r="D46" s="85"/>
      <c r="E46" s="1177" t="s">
        <v>30</v>
      </c>
      <c r="F46" s="1177"/>
      <c r="G46" s="1177"/>
      <c r="H46" s="1178"/>
      <c r="I46" s="86" t="s">
        <v>475</v>
      </c>
      <c r="J46" s="87" t="s">
        <v>475</v>
      </c>
      <c r="K46" s="87" t="s">
        <v>475</v>
      </c>
      <c r="L46" s="87" t="s">
        <v>475</v>
      </c>
      <c r="M46" s="88" t="s">
        <v>475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1030</v>
      </c>
      <c r="J49" s="87">
        <v>1275</v>
      </c>
      <c r="K49" s="87">
        <v>959</v>
      </c>
      <c r="L49" s="87">
        <v>1020</v>
      </c>
      <c r="M49" s="88">
        <v>1131</v>
      </c>
    </row>
    <row r="50" spans="2:13" ht="27.75" customHeight="1" x14ac:dyDescent="0.15">
      <c r="B50" s="1171"/>
      <c r="C50" s="1172"/>
      <c r="D50" s="85"/>
      <c r="E50" s="1177" t="s">
        <v>35</v>
      </c>
      <c r="F50" s="1177"/>
      <c r="G50" s="1177"/>
      <c r="H50" s="1178"/>
      <c r="I50" s="86" t="s">
        <v>475</v>
      </c>
      <c r="J50" s="87" t="s">
        <v>475</v>
      </c>
      <c r="K50" s="87" t="s">
        <v>475</v>
      </c>
      <c r="L50" s="87" t="s">
        <v>475</v>
      </c>
      <c r="M50" s="88" t="s">
        <v>475</v>
      </c>
    </row>
    <row r="51" spans="2:13" ht="27.75" customHeight="1" x14ac:dyDescent="0.15">
      <c r="B51" s="1173"/>
      <c r="C51" s="1174"/>
      <c r="D51" s="85"/>
      <c r="E51" s="1177" t="s">
        <v>36</v>
      </c>
      <c r="F51" s="1177"/>
      <c r="G51" s="1177"/>
      <c r="H51" s="1178"/>
      <c r="I51" s="86">
        <v>4412</v>
      </c>
      <c r="J51" s="87">
        <v>4985</v>
      </c>
      <c r="K51" s="87">
        <v>4972</v>
      </c>
      <c r="L51" s="87">
        <v>4939</v>
      </c>
      <c r="M51" s="88">
        <v>5098</v>
      </c>
    </row>
    <row r="52" spans="2:13" ht="27.75" customHeight="1" thickBot="1" x14ac:dyDescent="0.2">
      <c r="B52" s="1181" t="s">
        <v>37</v>
      </c>
      <c r="C52" s="1182"/>
      <c r="D52" s="90"/>
      <c r="E52" s="1183" t="s">
        <v>38</v>
      </c>
      <c r="F52" s="1183"/>
      <c r="G52" s="1183"/>
      <c r="H52" s="1184"/>
      <c r="I52" s="91">
        <v>3628</v>
      </c>
      <c r="J52" s="92">
        <v>2919</v>
      </c>
      <c r="K52" s="92">
        <v>3192</v>
      </c>
      <c r="L52" s="92">
        <v>2907</v>
      </c>
      <c r="M52" s="93">
        <v>2408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64163</v>
      </c>
      <c r="E3" s="116"/>
      <c r="F3" s="117">
        <v>64717</v>
      </c>
      <c r="G3" s="118"/>
      <c r="H3" s="119"/>
    </row>
    <row r="4" spans="1:8" x14ac:dyDescent="0.15">
      <c r="A4" s="120"/>
      <c r="B4" s="121"/>
      <c r="C4" s="122"/>
      <c r="D4" s="123">
        <v>39812</v>
      </c>
      <c r="E4" s="124"/>
      <c r="F4" s="125">
        <v>31931</v>
      </c>
      <c r="G4" s="126"/>
      <c r="H4" s="127"/>
    </row>
    <row r="5" spans="1:8" x14ac:dyDescent="0.15">
      <c r="A5" s="108" t="s">
        <v>508</v>
      </c>
      <c r="B5" s="113"/>
      <c r="C5" s="114"/>
      <c r="D5" s="115">
        <v>75180</v>
      </c>
      <c r="E5" s="116"/>
      <c r="F5" s="117">
        <v>61557</v>
      </c>
      <c r="G5" s="118"/>
      <c r="H5" s="119"/>
    </row>
    <row r="6" spans="1:8" x14ac:dyDescent="0.15">
      <c r="A6" s="120"/>
      <c r="B6" s="121"/>
      <c r="C6" s="122"/>
      <c r="D6" s="123">
        <v>17848</v>
      </c>
      <c r="E6" s="124"/>
      <c r="F6" s="125">
        <v>32497</v>
      </c>
      <c r="G6" s="126"/>
      <c r="H6" s="127"/>
    </row>
    <row r="7" spans="1:8" x14ac:dyDescent="0.15">
      <c r="A7" s="108" t="s">
        <v>509</v>
      </c>
      <c r="B7" s="113"/>
      <c r="C7" s="114"/>
      <c r="D7" s="115">
        <v>93742</v>
      </c>
      <c r="E7" s="116"/>
      <c r="F7" s="117">
        <v>69806</v>
      </c>
      <c r="G7" s="118"/>
      <c r="H7" s="119"/>
    </row>
    <row r="8" spans="1:8" x14ac:dyDescent="0.15">
      <c r="A8" s="120"/>
      <c r="B8" s="121"/>
      <c r="C8" s="122"/>
      <c r="D8" s="123">
        <v>14062</v>
      </c>
      <c r="E8" s="124"/>
      <c r="F8" s="125">
        <v>32823</v>
      </c>
      <c r="G8" s="126"/>
      <c r="H8" s="127"/>
    </row>
    <row r="9" spans="1:8" x14ac:dyDescent="0.15">
      <c r="A9" s="108" t="s">
        <v>510</v>
      </c>
      <c r="B9" s="113"/>
      <c r="C9" s="114"/>
      <c r="D9" s="115">
        <v>63342</v>
      </c>
      <c r="E9" s="116"/>
      <c r="F9" s="117">
        <v>74444</v>
      </c>
      <c r="G9" s="118"/>
      <c r="H9" s="119"/>
    </row>
    <row r="10" spans="1:8" x14ac:dyDescent="0.15">
      <c r="A10" s="120"/>
      <c r="B10" s="121"/>
      <c r="C10" s="122"/>
      <c r="D10" s="123">
        <v>6351</v>
      </c>
      <c r="E10" s="124"/>
      <c r="F10" s="125">
        <v>34175</v>
      </c>
      <c r="G10" s="126"/>
      <c r="H10" s="127"/>
    </row>
    <row r="11" spans="1:8" x14ac:dyDescent="0.15">
      <c r="A11" s="108" t="s">
        <v>511</v>
      </c>
      <c r="B11" s="113"/>
      <c r="C11" s="114"/>
      <c r="D11" s="115">
        <v>62663</v>
      </c>
      <c r="E11" s="116"/>
      <c r="F11" s="117">
        <v>85205</v>
      </c>
      <c r="G11" s="118"/>
      <c r="H11" s="119"/>
    </row>
    <row r="12" spans="1:8" x14ac:dyDescent="0.15">
      <c r="A12" s="120"/>
      <c r="B12" s="121"/>
      <c r="C12" s="128"/>
      <c r="D12" s="123">
        <v>5010</v>
      </c>
      <c r="E12" s="124"/>
      <c r="F12" s="125">
        <v>38847</v>
      </c>
      <c r="G12" s="126"/>
      <c r="H12" s="127"/>
    </row>
    <row r="13" spans="1:8" x14ac:dyDescent="0.15">
      <c r="A13" s="108"/>
      <c r="B13" s="113"/>
      <c r="C13" s="129"/>
      <c r="D13" s="130">
        <v>71818</v>
      </c>
      <c r="E13" s="131"/>
      <c r="F13" s="132">
        <v>71146</v>
      </c>
      <c r="G13" s="133"/>
      <c r="H13" s="119"/>
    </row>
    <row r="14" spans="1:8" x14ac:dyDescent="0.15">
      <c r="A14" s="120"/>
      <c r="B14" s="121"/>
      <c r="C14" s="122"/>
      <c r="D14" s="123">
        <v>16617</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4.12</v>
      </c>
      <c r="C19" s="134">
        <f>ROUND(VALUE(SUBSTITUTE(実質収支比率等に係る経年分析!G$48,"▲","-")),2)</f>
        <v>2.16</v>
      </c>
      <c r="D19" s="134">
        <f>ROUND(VALUE(SUBSTITUTE(実質収支比率等に係る経年分析!H$48,"▲","-")),2)</f>
        <v>2.66</v>
      </c>
      <c r="E19" s="134">
        <f>ROUND(VALUE(SUBSTITUTE(実質収支比率等に係る経年分析!I$48,"▲","-")),2)</f>
        <v>2.96</v>
      </c>
      <c r="F19" s="134">
        <f>ROUND(VALUE(SUBSTITUTE(実質収支比率等に係る経年分析!J$48,"▲","-")),2)</f>
        <v>2.25</v>
      </c>
    </row>
    <row r="20" spans="1:11" x14ac:dyDescent="0.15">
      <c r="A20" s="134" t="s">
        <v>43</v>
      </c>
      <c r="B20" s="134">
        <f>ROUND(VALUE(SUBSTITUTE(実質収支比率等に係る経年分析!F$47,"▲","-")),2)</f>
        <v>9.48</v>
      </c>
      <c r="C20" s="134">
        <f>ROUND(VALUE(SUBSTITUTE(実質収支比率等に係る経年分析!G$47,"▲","-")),2)</f>
        <v>13.15</v>
      </c>
      <c r="D20" s="134">
        <f>ROUND(VALUE(SUBSTITUTE(実質収支比率等に係る経年分析!H$47,"▲","-")),2)</f>
        <v>11.52</v>
      </c>
      <c r="E20" s="134">
        <f>ROUND(VALUE(SUBSTITUTE(実質収支比率等に係る経年分析!I$47,"▲","-")),2)</f>
        <v>12.91</v>
      </c>
      <c r="F20" s="134">
        <f>ROUND(VALUE(SUBSTITUTE(実質収支比率等に係る経年分析!J$47,"▲","-")),2)</f>
        <v>14.89</v>
      </c>
    </row>
    <row r="21" spans="1:11" x14ac:dyDescent="0.15">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2.12</v>
      </c>
      <c r="D21" s="134">
        <f>IF(ISNUMBER(VALUE(SUBSTITUTE(実質収支比率等に係る経年分析!H$49,"▲","-"))),ROUND(VALUE(SUBSTITUTE(実質収支比率等に係る経年分析!H$49,"▲","-")),2),NA())</f>
        <v>-1.1200000000000001</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1.73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x14ac:dyDescent="0.15">
      <c r="A34" s="135" t="str">
        <f>IF(連結実質赤字比率に係る赤字・黒字の構成分析!C$36="",NA(),連結実質赤字比率に係る赤字・黒字の構成分析!C$36)</f>
        <v>土地区画整理事業特別会計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9.6999999999999993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324</v>
      </c>
      <c r="E42" s="136"/>
      <c r="F42" s="136"/>
      <c r="G42" s="136">
        <f>'実質公債費比率（分子）の構造'!L$52</f>
        <v>347</v>
      </c>
      <c r="H42" s="136"/>
      <c r="I42" s="136"/>
      <c r="J42" s="136">
        <f>'実質公債費比率（分子）の構造'!M$52</f>
        <v>373</v>
      </c>
      <c r="K42" s="136"/>
      <c r="L42" s="136"/>
      <c r="M42" s="136">
        <f>'実質公債費比率（分子）の構造'!N$52</f>
        <v>388</v>
      </c>
      <c r="N42" s="136"/>
      <c r="O42" s="136"/>
      <c r="P42" s="136">
        <f>'実質公債費比率（分子）の構造'!O$52</f>
        <v>411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8</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81</v>
      </c>
      <c r="C45" s="136"/>
      <c r="D45" s="136"/>
      <c r="E45" s="136">
        <f>'実質公債費比率（分子）の構造'!L$49</f>
        <v>96</v>
      </c>
      <c r="F45" s="136"/>
      <c r="G45" s="136"/>
      <c r="H45" s="136">
        <f>'実質公債費比率（分子）の構造'!M$49</f>
        <v>104</v>
      </c>
      <c r="I45" s="136"/>
      <c r="J45" s="136"/>
      <c r="K45" s="136">
        <f>'実質公債費比率（分子）の構造'!N$49</f>
        <v>95</v>
      </c>
      <c r="L45" s="136"/>
      <c r="M45" s="136"/>
      <c r="N45" s="136">
        <f>'実質公債費比率（分子）の構造'!O$49</f>
        <v>94</v>
      </c>
      <c r="O45" s="136"/>
      <c r="P45" s="136"/>
    </row>
    <row r="46" spans="1:16" x14ac:dyDescent="0.15">
      <c r="A46" s="136" t="s">
        <v>55</v>
      </c>
      <c r="B46" s="136">
        <f>'実質公債費比率（分子）の構造'!K$48</f>
        <v>86</v>
      </c>
      <c r="C46" s="136"/>
      <c r="D46" s="136"/>
      <c r="E46" s="136">
        <f>'実質公債費比率（分子）の構造'!L$48</f>
        <v>92</v>
      </c>
      <c r="F46" s="136"/>
      <c r="G46" s="136"/>
      <c r="H46" s="136">
        <f>'実質公債費比率（分子）の構造'!M$48</f>
        <v>91</v>
      </c>
      <c r="I46" s="136"/>
      <c r="J46" s="136"/>
      <c r="K46" s="136">
        <f>'実質公債費比率（分子）の構造'!N$48</f>
        <v>100</v>
      </c>
      <c r="L46" s="136"/>
      <c r="M46" s="136"/>
      <c r="N46" s="136">
        <f>'実質公債費比率（分子）の構造'!O$48</f>
        <v>95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493</v>
      </c>
      <c r="C49" s="136"/>
      <c r="D49" s="136"/>
      <c r="E49" s="136">
        <f>'実質公債費比率（分子）の構造'!L$45</f>
        <v>506</v>
      </c>
      <c r="F49" s="136"/>
      <c r="G49" s="136"/>
      <c r="H49" s="136">
        <f>'実質公債費比率（分子）の構造'!M$45</f>
        <v>517</v>
      </c>
      <c r="I49" s="136"/>
      <c r="J49" s="136"/>
      <c r="K49" s="136">
        <f>'実質公債費比率（分子）の構造'!N$45</f>
        <v>534</v>
      </c>
      <c r="L49" s="136"/>
      <c r="M49" s="136"/>
      <c r="N49" s="136">
        <f>'実質公債費比率（分子）の構造'!O$45</f>
        <v>555</v>
      </c>
      <c r="O49" s="136"/>
      <c r="P49" s="136"/>
    </row>
    <row r="50" spans="1:16" x14ac:dyDescent="0.15">
      <c r="A50" s="136" t="s">
        <v>59</v>
      </c>
      <c r="B50" s="136" t="e">
        <f>NA()</f>
        <v>#N/A</v>
      </c>
      <c r="C50" s="136">
        <f>IF(ISNUMBER('実質公債費比率（分子）の構造'!K$53),'実質公債費比率（分子）の構造'!K$53,NA())</f>
        <v>344</v>
      </c>
      <c r="D50" s="136" t="e">
        <f>NA()</f>
        <v>#N/A</v>
      </c>
      <c r="E50" s="136" t="e">
        <f>NA()</f>
        <v>#N/A</v>
      </c>
      <c r="F50" s="136">
        <f>IF(ISNUMBER('実質公債費比率（分子）の構造'!L$53),'実質公債費比率（分子）の構造'!L$53,NA())</f>
        <v>347</v>
      </c>
      <c r="G50" s="136" t="e">
        <f>NA()</f>
        <v>#N/A</v>
      </c>
      <c r="H50" s="136" t="e">
        <f>NA()</f>
        <v>#N/A</v>
      </c>
      <c r="I50" s="136">
        <f>IF(ISNUMBER('実質公債費比率（分子）の構造'!M$53),'実質公債費比率（分子）の構造'!M$53,NA())</f>
        <v>339</v>
      </c>
      <c r="J50" s="136" t="e">
        <f>NA()</f>
        <v>#N/A</v>
      </c>
      <c r="K50" s="136" t="e">
        <f>NA()</f>
        <v>#N/A</v>
      </c>
      <c r="L50" s="136">
        <f>IF(ISNUMBER('実質公債費比率（分子）の構造'!N$53),'実質公債費比率（分子）の構造'!N$53,NA())</f>
        <v>341</v>
      </c>
      <c r="M50" s="136" t="e">
        <f>NA()</f>
        <v>#N/A</v>
      </c>
      <c r="N50" s="136" t="e">
        <f>NA()</f>
        <v>#N/A</v>
      </c>
      <c r="O50" s="136">
        <f>IF(ISNUMBER('実質公債費比率（分子）の構造'!O$53),'実質公債費比率（分子）の構造'!O$53,NA())</f>
        <v>333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4412</v>
      </c>
      <c r="E56" s="135"/>
      <c r="F56" s="135"/>
      <c r="G56" s="135">
        <f>'将来負担比率（分子）の構造'!J$51</f>
        <v>4985</v>
      </c>
      <c r="H56" s="135"/>
      <c r="I56" s="135"/>
      <c r="J56" s="135">
        <f>'将来負担比率（分子）の構造'!K$51</f>
        <v>4972</v>
      </c>
      <c r="K56" s="135"/>
      <c r="L56" s="135"/>
      <c r="M56" s="135">
        <f>'将来負担比率（分子）の構造'!L$51</f>
        <v>4939</v>
      </c>
      <c r="N56" s="135"/>
      <c r="O56" s="135"/>
      <c r="P56" s="135">
        <f>'将来負担比率（分子）の構造'!M$51</f>
        <v>5098</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1030</v>
      </c>
      <c r="E58" s="135"/>
      <c r="F58" s="135"/>
      <c r="G58" s="135">
        <f>'将来負担比率（分子）の構造'!J$49</f>
        <v>1275</v>
      </c>
      <c r="H58" s="135"/>
      <c r="I58" s="135"/>
      <c r="J58" s="135">
        <f>'将来負担比率（分子）の構造'!K$49</f>
        <v>959</v>
      </c>
      <c r="K58" s="135"/>
      <c r="L58" s="135"/>
      <c r="M58" s="135">
        <f>'将来負担比率（分子）の構造'!L$49</f>
        <v>1020</v>
      </c>
      <c r="N58" s="135"/>
      <c r="O58" s="135"/>
      <c r="P58" s="135">
        <f>'将来負担比率（分子）の構造'!M$49</f>
        <v>1131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847</v>
      </c>
      <c r="C62" s="135"/>
      <c r="D62" s="135"/>
      <c r="E62" s="135">
        <f>'将来負担比率（分子）の構造'!J$45</f>
        <v>758</v>
      </c>
      <c r="F62" s="135"/>
      <c r="G62" s="135"/>
      <c r="H62" s="135">
        <f>'将来負担比率（分子）の構造'!K$45</f>
        <v>652</v>
      </c>
      <c r="I62" s="135"/>
      <c r="J62" s="135"/>
      <c r="K62" s="135">
        <f>'将来負担比率（分子）の構造'!L$45</f>
        <v>477</v>
      </c>
      <c r="L62" s="135"/>
      <c r="M62" s="135"/>
      <c r="N62" s="135">
        <f>'将来負担比率（分子）の構造'!M$45</f>
        <v>357</v>
      </c>
      <c r="O62" s="135"/>
      <c r="P62" s="135"/>
    </row>
    <row r="63" spans="1:16" x14ac:dyDescent="0.15">
      <c r="A63" s="135" t="s">
        <v>28</v>
      </c>
      <c r="B63" s="135">
        <f>'将来負担比率（分子）の構造'!I$44</f>
        <v>582</v>
      </c>
      <c r="C63" s="135"/>
      <c r="D63" s="135"/>
      <c r="E63" s="135">
        <f>'将来負担比率（分子）の構造'!J$44</f>
        <v>508</v>
      </c>
      <c r="F63" s="135"/>
      <c r="G63" s="135"/>
      <c r="H63" s="135">
        <f>'将来負担比率（分子）の構造'!K$44</f>
        <v>446</v>
      </c>
      <c r="I63" s="135"/>
      <c r="J63" s="135"/>
      <c r="K63" s="135">
        <f>'将来負担比率（分子）の構造'!L$44</f>
        <v>440</v>
      </c>
      <c r="L63" s="135"/>
      <c r="M63" s="135"/>
      <c r="N63" s="135">
        <f>'将来負担比率（分子）の構造'!M$44</f>
        <v>387</v>
      </c>
      <c r="O63" s="135"/>
      <c r="P63" s="135"/>
    </row>
    <row r="64" spans="1:16" x14ac:dyDescent="0.15">
      <c r="A64" s="135" t="s">
        <v>27</v>
      </c>
      <c r="B64" s="135">
        <f>'将来負担比率（分子）の構造'!I$43</f>
        <v>1927</v>
      </c>
      <c r="C64" s="135"/>
      <c r="D64" s="135"/>
      <c r="E64" s="135">
        <f>'将来負担比率（分子）の構造'!J$43</f>
        <v>1980</v>
      </c>
      <c r="F64" s="135"/>
      <c r="G64" s="135"/>
      <c r="H64" s="135">
        <f>'将来負担比率（分子）の構造'!K$43</f>
        <v>2036</v>
      </c>
      <c r="I64" s="135"/>
      <c r="J64" s="135"/>
      <c r="K64" s="135">
        <f>'将来負担比率（分子）の構造'!L$43</f>
        <v>2064</v>
      </c>
      <c r="L64" s="135"/>
      <c r="M64" s="135"/>
      <c r="N64" s="135">
        <f>'将来負担比率（分子）の構造'!M$43</f>
        <v>2089</v>
      </c>
      <c r="O64" s="135"/>
      <c r="P64" s="135"/>
    </row>
    <row r="65" spans="1:16" x14ac:dyDescent="0.15">
      <c r="A65" s="135" t="s">
        <v>26</v>
      </c>
      <c r="B65" s="135">
        <f>'将来負担比率（分子）の構造'!I$42</f>
        <v>6</v>
      </c>
      <c r="C65" s="135"/>
      <c r="D65" s="135"/>
      <c r="E65" s="135">
        <f>'将来負担比率（分子）の構造'!J$42</f>
        <v>128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5708</v>
      </c>
      <c r="C66" s="135"/>
      <c r="D66" s="135"/>
      <c r="E66" s="135">
        <f>'将来負担比率（分子）の構造'!J$41</f>
        <v>5807</v>
      </c>
      <c r="F66" s="135"/>
      <c r="G66" s="135"/>
      <c r="H66" s="135">
        <f>'将来負担比率（分子）の構造'!K$41</f>
        <v>5990</v>
      </c>
      <c r="I66" s="135"/>
      <c r="J66" s="135"/>
      <c r="K66" s="135">
        <f>'将来負担比率（分子）の構造'!L$41</f>
        <v>5884</v>
      </c>
      <c r="L66" s="135"/>
      <c r="M66" s="135"/>
      <c r="N66" s="135">
        <f>'将来負担比率（分子）の構造'!M$41</f>
        <v>5804</v>
      </c>
      <c r="O66" s="135"/>
      <c r="P66" s="135"/>
    </row>
    <row r="67" spans="1:16" x14ac:dyDescent="0.15">
      <c r="A67" s="135" t="s">
        <v>63</v>
      </c>
      <c r="B67" s="135" t="e">
        <f>NA()</f>
        <v>#N/A</v>
      </c>
      <c r="C67" s="135">
        <f>IF(ISNUMBER('将来負担比率（分子）の構造'!I$52), IF('将来負担比率（分子）の構造'!I$52 &lt; 0, 0, '将来負担比率（分子）の構造'!I$52), NA())</f>
        <v>3628</v>
      </c>
      <c r="D67" s="135" t="e">
        <f>NA()</f>
        <v>#N/A</v>
      </c>
      <c r="E67" s="135" t="e">
        <f>NA()</f>
        <v>#N/A</v>
      </c>
      <c r="F67" s="135">
        <f>IF(ISNUMBER('将来負担比率（分子）の構造'!J$52), IF('将来負担比率（分子）の構造'!J$52 &lt; 0, 0, '将来負担比率（分子）の構造'!J$52), NA())</f>
        <v>2919</v>
      </c>
      <c r="G67" s="135" t="e">
        <f>NA()</f>
        <v>#N/A</v>
      </c>
      <c r="H67" s="135" t="e">
        <f>NA()</f>
        <v>#N/A</v>
      </c>
      <c r="I67" s="135">
        <f>IF(ISNUMBER('将来負担比率（分子）の構造'!K$52), IF('将来負担比率（分子）の構造'!K$52 &lt; 0, 0, '将来負担比率（分子）の構造'!K$52), NA())</f>
        <v>3192</v>
      </c>
      <c r="J67" s="135" t="e">
        <f>NA()</f>
        <v>#N/A</v>
      </c>
      <c r="K67" s="135" t="e">
        <f>NA()</f>
        <v>#N/A</v>
      </c>
      <c r="L67" s="135">
        <f>IF(ISNUMBER('将来負担比率（分子）の構造'!L$52), IF('将来負担比率（分子）の構造'!L$52 &lt; 0, 0, '将来負担比率（分子）の構造'!L$52), NA())</f>
        <v>2907</v>
      </c>
      <c r="M67" s="135" t="e">
        <f>NA()</f>
        <v>#N/A</v>
      </c>
      <c r="N67" s="135" t="e">
        <f>NA()</f>
        <v>#N/A</v>
      </c>
      <c r="O67" s="135">
        <f>IF(ISNUMBER('将来負担比率（分子）の構造'!M$52), IF('将来負担比率（分子）の構造'!M$52 &lt; 0, 0, '将来負担比率（分子）の構造'!M$52), NA())</f>
        <v>2408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1893268</v>
      </c>
      <c r="S5" s="583"/>
      <c r="T5" s="583"/>
      <c r="U5" s="583"/>
      <c r="V5" s="583"/>
      <c r="W5" s="583"/>
      <c r="X5" s="583"/>
      <c r="Y5" s="584"/>
      <c r="Z5" s="585">
        <v>27.1</v>
      </c>
      <c r="AA5" s="585"/>
      <c r="AB5" s="585"/>
      <c r="AC5" s="585"/>
      <c r="AD5" s="586">
        <v>1893268</v>
      </c>
      <c r="AE5" s="586"/>
      <c r="AF5" s="586"/>
      <c r="AG5" s="586"/>
      <c r="AH5" s="586"/>
      <c r="AI5" s="586"/>
      <c r="AJ5" s="586"/>
      <c r="AK5" s="586"/>
      <c r="AL5" s="587">
        <v>51.9</v>
      </c>
      <c r="AM5" s="588"/>
      <c r="AN5" s="588"/>
      <c r="AO5" s="589"/>
      <c r="AP5" s="579" t="s">
        <v>208</v>
      </c>
      <c r="AQ5" s="580"/>
      <c r="AR5" s="580"/>
      <c r="AS5" s="580"/>
      <c r="AT5" s="580"/>
      <c r="AU5" s="580"/>
      <c r="AV5" s="580"/>
      <c r="AW5" s="580"/>
      <c r="AX5" s="580"/>
      <c r="AY5" s="580"/>
      <c r="AZ5" s="580"/>
      <c r="BA5" s="580"/>
      <c r="BB5" s="580"/>
      <c r="BC5" s="580"/>
      <c r="BD5" s="580"/>
      <c r="BE5" s="580"/>
      <c r="BF5" s="581"/>
      <c r="BG5" s="593">
        <v>1893268</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41821</v>
      </c>
      <c r="S6" s="594"/>
      <c r="T6" s="594"/>
      <c r="U6" s="594"/>
      <c r="V6" s="594"/>
      <c r="W6" s="594"/>
      <c r="X6" s="594"/>
      <c r="Y6" s="595"/>
      <c r="Z6" s="596">
        <v>0.6</v>
      </c>
      <c r="AA6" s="596"/>
      <c r="AB6" s="596"/>
      <c r="AC6" s="596"/>
      <c r="AD6" s="597">
        <v>41821</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1893268</v>
      </c>
      <c r="BH6" s="594"/>
      <c r="BI6" s="594"/>
      <c r="BJ6" s="594"/>
      <c r="BK6" s="594"/>
      <c r="BL6" s="594"/>
      <c r="BM6" s="594"/>
      <c r="BN6" s="595"/>
      <c r="BO6" s="596">
        <v>100</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107535</v>
      </c>
      <c r="CS6" s="594"/>
      <c r="CT6" s="594"/>
      <c r="CU6" s="594"/>
      <c r="CV6" s="594"/>
      <c r="CW6" s="594"/>
      <c r="CX6" s="594"/>
      <c r="CY6" s="595"/>
      <c r="CZ6" s="596">
        <v>1.6</v>
      </c>
      <c r="DA6" s="596"/>
      <c r="DB6" s="596"/>
      <c r="DC6" s="596"/>
      <c r="DD6" s="602" t="s">
        <v>215</v>
      </c>
      <c r="DE6" s="594"/>
      <c r="DF6" s="594"/>
      <c r="DG6" s="594"/>
      <c r="DH6" s="594"/>
      <c r="DI6" s="594"/>
      <c r="DJ6" s="594"/>
      <c r="DK6" s="594"/>
      <c r="DL6" s="594"/>
      <c r="DM6" s="594"/>
      <c r="DN6" s="594"/>
      <c r="DO6" s="594"/>
      <c r="DP6" s="595"/>
      <c r="DQ6" s="602">
        <v>107387</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2865</v>
      </c>
      <c r="S7" s="594"/>
      <c r="T7" s="594"/>
      <c r="U7" s="594"/>
      <c r="V7" s="594"/>
      <c r="W7" s="594"/>
      <c r="X7" s="594"/>
      <c r="Y7" s="595"/>
      <c r="Z7" s="596">
        <v>0</v>
      </c>
      <c r="AA7" s="596"/>
      <c r="AB7" s="596"/>
      <c r="AC7" s="596"/>
      <c r="AD7" s="597">
        <v>2865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768067</v>
      </c>
      <c r="BH7" s="594"/>
      <c r="BI7" s="594"/>
      <c r="BJ7" s="594"/>
      <c r="BK7" s="594"/>
      <c r="BL7" s="594"/>
      <c r="BM7" s="594"/>
      <c r="BN7" s="595"/>
      <c r="BO7" s="596">
        <v>40.6</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945597</v>
      </c>
      <c r="CS7" s="594"/>
      <c r="CT7" s="594"/>
      <c r="CU7" s="594"/>
      <c r="CV7" s="594"/>
      <c r="CW7" s="594"/>
      <c r="CX7" s="594"/>
      <c r="CY7" s="595"/>
      <c r="CZ7" s="596">
        <v>13.7</v>
      </c>
      <c r="DA7" s="596"/>
      <c r="DB7" s="596"/>
      <c r="DC7" s="596"/>
      <c r="DD7" s="602">
        <v>42617</v>
      </c>
      <c r="DE7" s="594"/>
      <c r="DF7" s="594"/>
      <c r="DG7" s="594"/>
      <c r="DH7" s="594"/>
      <c r="DI7" s="594"/>
      <c r="DJ7" s="594"/>
      <c r="DK7" s="594"/>
      <c r="DL7" s="594"/>
      <c r="DM7" s="594"/>
      <c r="DN7" s="594"/>
      <c r="DO7" s="594"/>
      <c r="DP7" s="595"/>
      <c r="DQ7" s="602">
        <v>837646</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4310</v>
      </c>
      <c r="S8" s="594"/>
      <c r="T8" s="594"/>
      <c r="U8" s="594"/>
      <c r="V8" s="594"/>
      <c r="W8" s="594"/>
      <c r="X8" s="594"/>
      <c r="Y8" s="595"/>
      <c r="Z8" s="596">
        <v>0.1</v>
      </c>
      <c r="AA8" s="596"/>
      <c r="AB8" s="596"/>
      <c r="AC8" s="596"/>
      <c r="AD8" s="597">
        <v>4310</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27102</v>
      </c>
      <c r="BH8" s="594"/>
      <c r="BI8" s="594"/>
      <c r="BJ8" s="594"/>
      <c r="BK8" s="594"/>
      <c r="BL8" s="594"/>
      <c r="BM8" s="594"/>
      <c r="BN8" s="595"/>
      <c r="BO8" s="596">
        <v>1.4</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2450106</v>
      </c>
      <c r="CS8" s="594"/>
      <c r="CT8" s="594"/>
      <c r="CU8" s="594"/>
      <c r="CV8" s="594"/>
      <c r="CW8" s="594"/>
      <c r="CX8" s="594"/>
      <c r="CY8" s="595"/>
      <c r="CZ8" s="596">
        <v>35.6</v>
      </c>
      <c r="DA8" s="596"/>
      <c r="DB8" s="596"/>
      <c r="DC8" s="596"/>
      <c r="DD8" s="602" t="s">
        <v>215</v>
      </c>
      <c r="DE8" s="594"/>
      <c r="DF8" s="594"/>
      <c r="DG8" s="594"/>
      <c r="DH8" s="594"/>
      <c r="DI8" s="594"/>
      <c r="DJ8" s="594"/>
      <c r="DK8" s="594"/>
      <c r="DL8" s="594"/>
      <c r="DM8" s="594"/>
      <c r="DN8" s="594"/>
      <c r="DO8" s="594"/>
      <c r="DP8" s="595"/>
      <c r="DQ8" s="602">
        <v>1169513</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3258</v>
      </c>
      <c r="S9" s="594"/>
      <c r="T9" s="594"/>
      <c r="U9" s="594"/>
      <c r="V9" s="594"/>
      <c r="W9" s="594"/>
      <c r="X9" s="594"/>
      <c r="Y9" s="595"/>
      <c r="Z9" s="596">
        <v>0</v>
      </c>
      <c r="AA9" s="596"/>
      <c r="AB9" s="596"/>
      <c r="AC9" s="596"/>
      <c r="AD9" s="597">
        <v>3258</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630366</v>
      </c>
      <c r="BH9" s="594"/>
      <c r="BI9" s="594"/>
      <c r="BJ9" s="594"/>
      <c r="BK9" s="594"/>
      <c r="BL9" s="594"/>
      <c r="BM9" s="594"/>
      <c r="BN9" s="595"/>
      <c r="BO9" s="596">
        <v>33.299999999999997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549765</v>
      </c>
      <c r="CS9" s="594"/>
      <c r="CT9" s="594"/>
      <c r="CU9" s="594"/>
      <c r="CV9" s="594"/>
      <c r="CW9" s="594"/>
      <c r="CX9" s="594"/>
      <c r="CY9" s="595"/>
      <c r="CZ9" s="596">
        <v>8</v>
      </c>
      <c r="DA9" s="596"/>
      <c r="DB9" s="596"/>
      <c r="DC9" s="596"/>
      <c r="DD9" s="602" t="s">
        <v>222</v>
      </c>
      <c r="DE9" s="594"/>
      <c r="DF9" s="594"/>
      <c r="DG9" s="594"/>
      <c r="DH9" s="594"/>
      <c r="DI9" s="594"/>
      <c r="DJ9" s="594"/>
      <c r="DK9" s="594"/>
      <c r="DL9" s="594"/>
      <c r="DM9" s="594"/>
      <c r="DN9" s="594"/>
      <c r="DO9" s="594"/>
      <c r="DP9" s="595"/>
      <c r="DQ9" s="602">
        <v>508211</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149345</v>
      </c>
      <c r="S10" s="594"/>
      <c r="T10" s="594"/>
      <c r="U10" s="594"/>
      <c r="V10" s="594"/>
      <c r="W10" s="594"/>
      <c r="X10" s="594"/>
      <c r="Y10" s="595"/>
      <c r="Z10" s="596">
        <v>2.1</v>
      </c>
      <c r="AA10" s="596"/>
      <c r="AB10" s="596"/>
      <c r="AC10" s="596"/>
      <c r="AD10" s="597">
        <v>149345</v>
      </c>
      <c r="AE10" s="597"/>
      <c r="AF10" s="597"/>
      <c r="AG10" s="597"/>
      <c r="AH10" s="597"/>
      <c r="AI10" s="597"/>
      <c r="AJ10" s="597"/>
      <c r="AK10" s="597"/>
      <c r="AL10" s="598">
        <v>4.0999999999999996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38509</v>
      </c>
      <c r="BH10" s="594"/>
      <c r="BI10" s="594"/>
      <c r="BJ10" s="594"/>
      <c r="BK10" s="594"/>
      <c r="BL10" s="594"/>
      <c r="BM10" s="594"/>
      <c r="BN10" s="595"/>
      <c r="BO10" s="596">
        <v>2</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4019</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2719</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25753</v>
      </c>
      <c r="S11" s="594"/>
      <c r="T11" s="594"/>
      <c r="U11" s="594"/>
      <c r="V11" s="594"/>
      <c r="W11" s="594"/>
      <c r="X11" s="594"/>
      <c r="Y11" s="595"/>
      <c r="Z11" s="596">
        <v>0.4</v>
      </c>
      <c r="AA11" s="596"/>
      <c r="AB11" s="596"/>
      <c r="AC11" s="596"/>
      <c r="AD11" s="597">
        <v>25753</v>
      </c>
      <c r="AE11" s="597"/>
      <c r="AF11" s="597"/>
      <c r="AG11" s="597"/>
      <c r="AH11" s="597"/>
      <c r="AI11" s="597"/>
      <c r="AJ11" s="597"/>
      <c r="AK11" s="597"/>
      <c r="AL11" s="598">
        <v>0.7</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72090</v>
      </c>
      <c r="BH11" s="594"/>
      <c r="BI11" s="594"/>
      <c r="BJ11" s="594"/>
      <c r="BK11" s="594"/>
      <c r="BL11" s="594"/>
      <c r="BM11" s="594"/>
      <c r="BN11" s="595"/>
      <c r="BO11" s="596">
        <v>3.8</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212503</v>
      </c>
      <c r="CS11" s="594"/>
      <c r="CT11" s="594"/>
      <c r="CU11" s="594"/>
      <c r="CV11" s="594"/>
      <c r="CW11" s="594"/>
      <c r="CX11" s="594"/>
      <c r="CY11" s="595"/>
      <c r="CZ11" s="596">
        <v>3.1</v>
      </c>
      <c r="DA11" s="596"/>
      <c r="DB11" s="596"/>
      <c r="DC11" s="596"/>
      <c r="DD11" s="602">
        <v>141616</v>
      </c>
      <c r="DE11" s="594"/>
      <c r="DF11" s="594"/>
      <c r="DG11" s="594"/>
      <c r="DH11" s="594"/>
      <c r="DI11" s="594"/>
      <c r="DJ11" s="594"/>
      <c r="DK11" s="594"/>
      <c r="DL11" s="594"/>
      <c r="DM11" s="594"/>
      <c r="DN11" s="594"/>
      <c r="DO11" s="594"/>
      <c r="DP11" s="595"/>
      <c r="DQ11" s="602">
        <v>72225</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979285</v>
      </c>
      <c r="BH12" s="594"/>
      <c r="BI12" s="594"/>
      <c r="BJ12" s="594"/>
      <c r="BK12" s="594"/>
      <c r="BL12" s="594"/>
      <c r="BM12" s="594"/>
      <c r="BN12" s="595"/>
      <c r="BO12" s="596">
        <v>51.7</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76030</v>
      </c>
      <c r="CS12" s="594"/>
      <c r="CT12" s="594"/>
      <c r="CU12" s="594"/>
      <c r="CV12" s="594"/>
      <c r="CW12" s="594"/>
      <c r="CX12" s="594"/>
      <c r="CY12" s="595"/>
      <c r="CZ12" s="596">
        <v>1.1000000000000001</v>
      </c>
      <c r="DA12" s="596"/>
      <c r="DB12" s="596"/>
      <c r="DC12" s="596"/>
      <c r="DD12" s="602">
        <v>1693</v>
      </c>
      <c r="DE12" s="594"/>
      <c r="DF12" s="594"/>
      <c r="DG12" s="594"/>
      <c r="DH12" s="594"/>
      <c r="DI12" s="594"/>
      <c r="DJ12" s="594"/>
      <c r="DK12" s="594"/>
      <c r="DL12" s="594"/>
      <c r="DM12" s="594"/>
      <c r="DN12" s="594"/>
      <c r="DO12" s="594"/>
      <c r="DP12" s="595"/>
      <c r="DQ12" s="602">
        <v>38082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3843</v>
      </c>
      <c r="S13" s="594"/>
      <c r="T13" s="594"/>
      <c r="U13" s="594"/>
      <c r="V13" s="594"/>
      <c r="W13" s="594"/>
      <c r="X13" s="594"/>
      <c r="Y13" s="595"/>
      <c r="Z13" s="596">
        <v>0.1</v>
      </c>
      <c r="AA13" s="596"/>
      <c r="AB13" s="596"/>
      <c r="AC13" s="596"/>
      <c r="AD13" s="597">
        <v>3843</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973187</v>
      </c>
      <c r="BH13" s="594"/>
      <c r="BI13" s="594"/>
      <c r="BJ13" s="594"/>
      <c r="BK13" s="594"/>
      <c r="BL13" s="594"/>
      <c r="BM13" s="594"/>
      <c r="BN13" s="595"/>
      <c r="BO13" s="596">
        <v>51.4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673949</v>
      </c>
      <c r="CS13" s="594"/>
      <c r="CT13" s="594"/>
      <c r="CU13" s="594"/>
      <c r="CV13" s="594"/>
      <c r="CW13" s="594"/>
      <c r="CX13" s="594"/>
      <c r="CY13" s="595"/>
      <c r="CZ13" s="596">
        <v>9.8000000000000007</v>
      </c>
      <c r="DA13" s="596"/>
      <c r="DB13" s="596"/>
      <c r="DC13" s="596"/>
      <c r="DD13" s="602">
        <v>459275</v>
      </c>
      <c r="DE13" s="594"/>
      <c r="DF13" s="594"/>
      <c r="DG13" s="594"/>
      <c r="DH13" s="594"/>
      <c r="DI13" s="594"/>
      <c r="DJ13" s="594"/>
      <c r="DK13" s="594"/>
      <c r="DL13" s="594"/>
      <c r="DM13" s="594"/>
      <c r="DN13" s="594"/>
      <c r="DO13" s="594"/>
      <c r="DP13" s="595"/>
      <c r="DQ13" s="602">
        <v>277542</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54034</v>
      </c>
      <c r="BH14" s="594"/>
      <c r="BI14" s="594"/>
      <c r="BJ14" s="594"/>
      <c r="BK14" s="594"/>
      <c r="BL14" s="594"/>
      <c r="BM14" s="594"/>
      <c r="BN14" s="595"/>
      <c r="BO14" s="596">
        <v>2.9</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230021</v>
      </c>
      <c r="CS14" s="594"/>
      <c r="CT14" s="594"/>
      <c r="CU14" s="594"/>
      <c r="CV14" s="594"/>
      <c r="CW14" s="594"/>
      <c r="CX14" s="594"/>
      <c r="CY14" s="595"/>
      <c r="CZ14" s="596">
        <v>3.3</v>
      </c>
      <c r="DA14" s="596"/>
      <c r="DB14" s="596"/>
      <c r="DC14" s="596"/>
      <c r="DD14" s="602" t="s">
        <v>222</v>
      </c>
      <c r="DE14" s="594"/>
      <c r="DF14" s="594"/>
      <c r="DG14" s="594"/>
      <c r="DH14" s="594"/>
      <c r="DI14" s="594"/>
      <c r="DJ14" s="594"/>
      <c r="DK14" s="594"/>
      <c r="DL14" s="594"/>
      <c r="DM14" s="594"/>
      <c r="DN14" s="594"/>
      <c r="DO14" s="594"/>
      <c r="DP14" s="595"/>
      <c r="DQ14" s="602">
        <v>230021</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8949</v>
      </c>
      <c r="S15" s="594"/>
      <c r="T15" s="594"/>
      <c r="U15" s="594"/>
      <c r="V15" s="594"/>
      <c r="W15" s="594"/>
      <c r="X15" s="594"/>
      <c r="Y15" s="595"/>
      <c r="Z15" s="596">
        <v>0.1</v>
      </c>
      <c r="AA15" s="596"/>
      <c r="AB15" s="596"/>
      <c r="AC15" s="596"/>
      <c r="AD15" s="597">
        <v>8949</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91882</v>
      </c>
      <c r="BH15" s="594"/>
      <c r="BI15" s="594"/>
      <c r="BJ15" s="594"/>
      <c r="BK15" s="594"/>
      <c r="BL15" s="594"/>
      <c r="BM15" s="594"/>
      <c r="BN15" s="595"/>
      <c r="BO15" s="596">
        <v>4.9000000000000004</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1085234</v>
      </c>
      <c r="CS15" s="594"/>
      <c r="CT15" s="594"/>
      <c r="CU15" s="594"/>
      <c r="CV15" s="594"/>
      <c r="CW15" s="594"/>
      <c r="CX15" s="594"/>
      <c r="CY15" s="595"/>
      <c r="CZ15" s="596">
        <v>15.8</v>
      </c>
      <c r="DA15" s="596"/>
      <c r="DB15" s="596"/>
      <c r="DC15" s="596"/>
      <c r="DD15" s="602">
        <v>562632</v>
      </c>
      <c r="DE15" s="594"/>
      <c r="DF15" s="594"/>
      <c r="DG15" s="594"/>
      <c r="DH15" s="594"/>
      <c r="DI15" s="594"/>
      <c r="DJ15" s="594"/>
      <c r="DK15" s="594"/>
      <c r="DL15" s="594"/>
      <c r="DM15" s="594"/>
      <c r="DN15" s="594"/>
      <c r="DO15" s="594"/>
      <c r="DP15" s="595"/>
      <c r="DQ15" s="602">
        <v>436783</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1628600</v>
      </c>
      <c r="S16" s="594"/>
      <c r="T16" s="594"/>
      <c r="U16" s="594"/>
      <c r="V16" s="594"/>
      <c r="W16" s="594"/>
      <c r="X16" s="594"/>
      <c r="Y16" s="595"/>
      <c r="Z16" s="596">
        <v>23.3</v>
      </c>
      <c r="AA16" s="596"/>
      <c r="AB16" s="596"/>
      <c r="AC16" s="596"/>
      <c r="AD16" s="597">
        <v>1516273</v>
      </c>
      <c r="AE16" s="597"/>
      <c r="AF16" s="597"/>
      <c r="AG16" s="597"/>
      <c r="AH16" s="597"/>
      <c r="AI16" s="597"/>
      <c r="AJ16" s="597"/>
      <c r="AK16" s="597"/>
      <c r="AL16" s="598">
        <v>41.5</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222</v>
      </c>
      <c r="CS16" s="594"/>
      <c r="CT16" s="594"/>
      <c r="CU16" s="594"/>
      <c r="CV16" s="594"/>
      <c r="CW16" s="594"/>
      <c r="CX16" s="594"/>
      <c r="CY16" s="595"/>
      <c r="CZ16" s="596" t="s">
        <v>222</v>
      </c>
      <c r="DA16" s="596"/>
      <c r="DB16" s="596"/>
      <c r="DC16" s="596"/>
      <c r="DD16" s="602" t="s">
        <v>222</v>
      </c>
      <c r="DE16" s="594"/>
      <c r="DF16" s="594"/>
      <c r="DG16" s="594"/>
      <c r="DH16" s="594"/>
      <c r="DI16" s="594"/>
      <c r="DJ16" s="594"/>
      <c r="DK16" s="594"/>
      <c r="DL16" s="594"/>
      <c r="DM16" s="594"/>
      <c r="DN16" s="594"/>
      <c r="DO16" s="594"/>
      <c r="DP16" s="595"/>
      <c r="DQ16" s="602" t="s">
        <v>222</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1516273</v>
      </c>
      <c r="S17" s="594"/>
      <c r="T17" s="594"/>
      <c r="U17" s="594"/>
      <c r="V17" s="594"/>
      <c r="W17" s="594"/>
      <c r="X17" s="594"/>
      <c r="Y17" s="595"/>
      <c r="Z17" s="596">
        <v>21.7</v>
      </c>
      <c r="AA17" s="596"/>
      <c r="AB17" s="596"/>
      <c r="AC17" s="596"/>
      <c r="AD17" s="597">
        <v>1516273</v>
      </c>
      <c r="AE17" s="597"/>
      <c r="AF17" s="597"/>
      <c r="AG17" s="597"/>
      <c r="AH17" s="597"/>
      <c r="AI17" s="597"/>
      <c r="AJ17" s="597"/>
      <c r="AK17" s="597"/>
      <c r="AL17" s="598">
        <v>41.5</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555108</v>
      </c>
      <c r="CS17" s="594"/>
      <c r="CT17" s="594"/>
      <c r="CU17" s="594"/>
      <c r="CV17" s="594"/>
      <c r="CW17" s="594"/>
      <c r="CX17" s="594"/>
      <c r="CY17" s="595"/>
      <c r="CZ17" s="596">
        <v>8.1</v>
      </c>
      <c r="DA17" s="596"/>
      <c r="DB17" s="596"/>
      <c r="DC17" s="596"/>
      <c r="DD17" s="602" t="s">
        <v>222</v>
      </c>
      <c r="DE17" s="594"/>
      <c r="DF17" s="594"/>
      <c r="DG17" s="594"/>
      <c r="DH17" s="594"/>
      <c r="DI17" s="594"/>
      <c r="DJ17" s="594"/>
      <c r="DK17" s="594"/>
      <c r="DL17" s="594"/>
      <c r="DM17" s="594"/>
      <c r="DN17" s="594"/>
      <c r="DO17" s="594"/>
      <c r="DP17" s="595"/>
      <c r="DQ17" s="602">
        <v>555108</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112327</v>
      </c>
      <c r="S18" s="594"/>
      <c r="T18" s="594"/>
      <c r="U18" s="594"/>
      <c r="V18" s="594"/>
      <c r="W18" s="594"/>
      <c r="X18" s="594"/>
      <c r="Y18" s="595"/>
      <c r="Z18" s="596">
        <v>1.6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3762012</v>
      </c>
      <c r="S20" s="594"/>
      <c r="T20" s="594"/>
      <c r="U20" s="594"/>
      <c r="V20" s="594"/>
      <c r="W20" s="594"/>
      <c r="X20" s="594"/>
      <c r="Y20" s="595"/>
      <c r="Z20" s="596">
        <v>53.8</v>
      </c>
      <c r="AA20" s="596"/>
      <c r="AB20" s="596"/>
      <c r="AC20" s="596"/>
      <c r="AD20" s="597">
        <v>3649685</v>
      </c>
      <c r="AE20" s="597"/>
      <c r="AF20" s="597"/>
      <c r="AG20" s="597"/>
      <c r="AH20" s="597"/>
      <c r="AI20" s="597"/>
      <c r="AJ20" s="597"/>
      <c r="AK20" s="597"/>
      <c r="AL20" s="598">
        <v>100</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6889867</v>
      </c>
      <c r="CS20" s="594"/>
      <c r="CT20" s="594"/>
      <c r="CU20" s="594"/>
      <c r="CV20" s="594"/>
      <c r="CW20" s="594"/>
      <c r="CX20" s="594"/>
      <c r="CY20" s="595"/>
      <c r="CZ20" s="596">
        <v>100</v>
      </c>
      <c r="DA20" s="596"/>
      <c r="DB20" s="596"/>
      <c r="DC20" s="596"/>
      <c r="DD20" s="602">
        <v>1207833</v>
      </c>
      <c r="DE20" s="594"/>
      <c r="DF20" s="594"/>
      <c r="DG20" s="594"/>
      <c r="DH20" s="594"/>
      <c r="DI20" s="594"/>
      <c r="DJ20" s="594"/>
      <c r="DK20" s="594"/>
      <c r="DL20" s="594"/>
      <c r="DM20" s="594"/>
      <c r="DN20" s="594"/>
      <c r="DO20" s="594"/>
      <c r="DP20" s="595"/>
      <c r="DQ20" s="602">
        <v>4235237</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1052</v>
      </c>
      <c r="S21" s="594"/>
      <c r="T21" s="594"/>
      <c r="U21" s="594"/>
      <c r="V21" s="594"/>
      <c r="W21" s="594"/>
      <c r="X21" s="594"/>
      <c r="Y21" s="595"/>
      <c r="Z21" s="596">
        <v>0</v>
      </c>
      <c r="AA21" s="596"/>
      <c r="AB21" s="596"/>
      <c r="AC21" s="596"/>
      <c r="AD21" s="597">
        <v>1052</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35070</v>
      </c>
      <c r="S22" s="594"/>
      <c r="T22" s="594"/>
      <c r="U22" s="594"/>
      <c r="V22" s="594"/>
      <c r="W22" s="594"/>
      <c r="X22" s="594"/>
      <c r="Y22" s="595"/>
      <c r="Z22" s="596">
        <v>0.5</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90649</v>
      </c>
      <c r="S23" s="594"/>
      <c r="T23" s="594"/>
      <c r="U23" s="594"/>
      <c r="V23" s="594"/>
      <c r="W23" s="594"/>
      <c r="X23" s="594"/>
      <c r="Y23" s="595"/>
      <c r="Z23" s="596">
        <v>1.3</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27686</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2553187</v>
      </c>
      <c r="CS24" s="583"/>
      <c r="CT24" s="583"/>
      <c r="CU24" s="583"/>
      <c r="CV24" s="583"/>
      <c r="CW24" s="583"/>
      <c r="CX24" s="583"/>
      <c r="CY24" s="584"/>
      <c r="CZ24" s="620">
        <v>37.1</v>
      </c>
      <c r="DA24" s="621"/>
      <c r="DB24" s="621"/>
      <c r="DC24" s="622"/>
      <c r="DD24" s="619">
        <v>1658046</v>
      </c>
      <c r="DE24" s="583"/>
      <c r="DF24" s="583"/>
      <c r="DG24" s="583"/>
      <c r="DH24" s="583"/>
      <c r="DI24" s="583"/>
      <c r="DJ24" s="583"/>
      <c r="DK24" s="584"/>
      <c r="DL24" s="619">
        <v>1588363</v>
      </c>
      <c r="DM24" s="583"/>
      <c r="DN24" s="583"/>
      <c r="DO24" s="583"/>
      <c r="DP24" s="583"/>
      <c r="DQ24" s="583"/>
      <c r="DR24" s="583"/>
      <c r="DS24" s="583"/>
      <c r="DT24" s="583"/>
      <c r="DU24" s="583"/>
      <c r="DV24" s="584"/>
      <c r="DW24" s="587">
        <v>40.799999999999997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935592</v>
      </c>
      <c r="S25" s="594"/>
      <c r="T25" s="594"/>
      <c r="U25" s="594"/>
      <c r="V25" s="594"/>
      <c r="W25" s="594"/>
      <c r="X25" s="594"/>
      <c r="Y25" s="595"/>
      <c r="Z25" s="596">
        <v>13.4</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1011953</v>
      </c>
      <c r="CS25" s="625"/>
      <c r="CT25" s="625"/>
      <c r="CU25" s="625"/>
      <c r="CV25" s="625"/>
      <c r="CW25" s="625"/>
      <c r="CX25" s="625"/>
      <c r="CY25" s="626"/>
      <c r="CZ25" s="627">
        <v>14.7</v>
      </c>
      <c r="DA25" s="628"/>
      <c r="DB25" s="628"/>
      <c r="DC25" s="629"/>
      <c r="DD25" s="602">
        <v>876840</v>
      </c>
      <c r="DE25" s="625"/>
      <c r="DF25" s="625"/>
      <c r="DG25" s="625"/>
      <c r="DH25" s="625"/>
      <c r="DI25" s="625"/>
      <c r="DJ25" s="625"/>
      <c r="DK25" s="626"/>
      <c r="DL25" s="602">
        <v>809690</v>
      </c>
      <c r="DM25" s="625"/>
      <c r="DN25" s="625"/>
      <c r="DO25" s="625"/>
      <c r="DP25" s="625"/>
      <c r="DQ25" s="625"/>
      <c r="DR25" s="625"/>
      <c r="DS25" s="625"/>
      <c r="DT25" s="625"/>
      <c r="DU25" s="625"/>
      <c r="DV25" s="626"/>
      <c r="DW25" s="598">
        <v>20.8</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526552</v>
      </c>
      <c r="CS26" s="594"/>
      <c r="CT26" s="594"/>
      <c r="CU26" s="594"/>
      <c r="CV26" s="594"/>
      <c r="CW26" s="594"/>
      <c r="CX26" s="594"/>
      <c r="CY26" s="595"/>
      <c r="CZ26" s="627">
        <v>7.6</v>
      </c>
      <c r="DA26" s="628"/>
      <c r="DB26" s="628"/>
      <c r="DC26" s="629"/>
      <c r="DD26" s="602">
        <v>415124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1422964</v>
      </c>
      <c r="S27" s="594"/>
      <c r="T27" s="594"/>
      <c r="U27" s="594"/>
      <c r="V27" s="594"/>
      <c r="W27" s="594"/>
      <c r="X27" s="594"/>
      <c r="Y27" s="595"/>
      <c r="Z27" s="596">
        <v>20.3</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1893268</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986126</v>
      </c>
      <c r="CS27" s="625"/>
      <c r="CT27" s="625"/>
      <c r="CU27" s="625"/>
      <c r="CV27" s="625"/>
      <c r="CW27" s="625"/>
      <c r="CX27" s="625"/>
      <c r="CY27" s="626"/>
      <c r="CZ27" s="627">
        <v>14.3</v>
      </c>
      <c r="DA27" s="628"/>
      <c r="DB27" s="628"/>
      <c r="DC27" s="629"/>
      <c r="DD27" s="602">
        <v>226098</v>
      </c>
      <c r="DE27" s="625"/>
      <c r="DF27" s="625"/>
      <c r="DG27" s="625"/>
      <c r="DH27" s="625"/>
      <c r="DI27" s="625"/>
      <c r="DJ27" s="625"/>
      <c r="DK27" s="626"/>
      <c r="DL27" s="602">
        <v>223565</v>
      </c>
      <c r="DM27" s="625"/>
      <c r="DN27" s="625"/>
      <c r="DO27" s="625"/>
      <c r="DP27" s="625"/>
      <c r="DQ27" s="625"/>
      <c r="DR27" s="625"/>
      <c r="DS27" s="625"/>
      <c r="DT27" s="625"/>
      <c r="DU27" s="625"/>
      <c r="DV27" s="626"/>
      <c r="DW27" s="598">
        <v>5.7</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14062</v>
      </c>
      <c r="S28" s="594"/>
      <c r="T28" s="594"/>
      <c r="U28" s="594"/>
      <c r="V28" s="594"/>
      <c r="W28" s="594"/>
      <c r="X28" s="594"/>
      <c r="Y28" s="595"/>
      <c r="Z28" s="596">
        <v>0.2</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555108</v>
      </c>
      <c r="CS28" s="594"/>
      <c r="CT28" s="594"/>
      <c r="CU28" s="594"/>
      <c r="CV28" s="594"/>
      <c r="CW28" s="594"/>
      <c r="CX28" s="594"/>
      <c r="CY28" s="595"/>
      <c r="CZ28" s="627">
        <v>8.1</v>
      </c>
      <c r="DA28" s="628"/>
      <c r="DB28" s="628"/>
      <c r="DC28" s="629"/>
      <c r="DD28" s="602">
        <v>555108</v>
      </c>
      <c r="DE28" s="594"/>
      <c r="DF28" s="594"/>
      <c r="DG28" s="594"/>
      <c r="DH28" s="594"/>
      <c r="DI28" s="594"/>
      <c r="DJ28" s="594"/>
      <c r="DK28" s="595"/>
      <c r="DL28" s="602">
        <v>555108</v>
      </c>
      <c r="DM28" s="594"/>
      <c r="DN28" s="594"/>
      <c r="DO28" s="594"/>
      <c r="DP28" s="594"/>
      <c r="DQ28" s="594"/>
      <c r="DR28" s="594"/>
      <c r="DS28" s="594"/>
      <c r="DT28" s="594"/>
      <c r="DU28" s="594"/>
      <c r="DV28" s="595"/>
      <c r="DW28" s="598">
        <v>14.3</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6665</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555058</v>
      </c>
      <c r="CS29" s="625"/>
      <c r="CT29" s="625"/>
      <c r="CU29" s="625"/>
      <c r="CV29" s="625"/>
      <c r="CW29" s="625"/>
      <c r="CX29" s="625"/>
      <c r="CY29" s="626"/>
      <c r="CZ29" s="627">
        <v>8.1</v>
      </c>
      <c r="DA29" s="628"/>
      <c r="DB29" s="628"/>
      <c r="DC29" s="629"/>
      <c r="DD29" s="602">
        <v>555058</v>
      </c>
      <c r="DE29" s="625"/>
      <c r="DF29" s="625"/>
      <c r="DG29" s="625"/>
      <c r="DH29" s="625"/>
      <c r="DI29" s="625"/>
      <c r="DJ29" s="625"/>
      <c r="DK29" s="626"/>
      <c r="DL29" s="602">
        <v>555058</v>
      </c>
      <c r="DM29" s="625"/>
      <c r="DN29" s="625"/>
      <c r="DO29" s="625"/>
      <c r="DP29" s="625"/>
      <c r="DQ29" s="625"/>
      <c r="DR29" s="625"/>
      <c r="DS29" s="625"/>
      <c r="DT29" s="625"/>
      <c r="DU29" s="625"/>
      <c r="DV29" s="626"/>
      <c r="DW29" s="598">
        <v>14.3</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105505</v>
      </c>
      <c r="S30" s="594"/>
      <c r="T30" s="594"/>
      <c r="U30" s="594"/>
      <c r="V30" s="594"/>
      <c r="W30" s="594"/>
      <c r="X30" s="594"/>
      <c r="Y30" s="595"/>
      <c r="Z30" s="596">
        <v>1.5</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97.7</v>
      </c>
      <c r="BH30" s="652"/>
      <c r="BI30" s="652"/>
      <c r="BJ30" s="652"/>
      <c r="BK30" s="652"/>
      <c r="BL30" s="652"/>
      <c r="BM30" s="588">
        <v>90.7</v>
      </c>
      <c r="BN30" s="652"/>
      <c r="BO30" s="652"/>
      <c r="BP30" s="652"/>
      <c r="BQ30" s="653"/>
      <c r="BR30" s="651">
        <v>97.5</v>
      </c>
      <c r="BS30" s="652"/>
      <c r="BT30" s="652"/>
      <c r="BU30" s="652"/>
      <c r="BV30" s="652"/>
      <c r="BW30" s="652"/>
      <c r="BX30" s="588">
        <v>90.5</v>
      </c>
      <c r="BY30" s="652"/>
      <c r="BZ30" s="652"/>
      <c r="CA30" s="652"/>
      <c r="CB30" s="653"/>
      <c r="CD30" s="656"/>
      <c r="CE30" s="657"/>
      <c r="CF30" s="607" t="s">
        <v>294</v>
      </c>
      <c r="CG30" s="608"/>
      <c r="CH30" s="608"/>
      <c r="CI30" s="608"/>
      <c r="CJ30" s="608"/>
      <c r="CK30" s="608"/>
      <c r="CL30" s="608"/>
      <c r="CM30" s="608"/>
      <c r="CN30" s="608"/>
      <c r="CO30" s="608"/>
      <c r="CP30" s="608"/>
      <c r="CQ30" s="609"/>
      <c r="CR30" s="593">
        <v>476279</v>
      </c>
      <c r="CS30" s="594"/>
      <c r="CT30" s="594"/>
      <c r="CU30" s="594"/>
      <c r="CV30" s="594"/>
      <c r="CW30" s="594"/>
      <c r="CX30" s="594"/>
      <c r="CY30" s="595"/>
      <c r="CZ30" s="627">
        <v>6.9</v>
      </c>
      <c r="DA30" s="628"/>
      <c r="DB30" s="628"/>
      <c r="DC30" s="629"/>
      <c r="DD30" s="602">
        <v>476279</v>
      </c>
      <c r="DE30" s="594"/>
      <c r="DF30" s="594"/>
      <c r="DG30" s="594"/>
      <c r="DH30" s="594"/>
      <c r="DI30" s="594"/>
      <c r="DJ30" s="594"/>
      <c r="DK30" s="595"/>
      <c r="DL30" s="602">
        <v>476279</v>
      </c>
      <c r="DM30" s="594"/>
      <c r="DN30" s="594"/>
      <c r="DO30" s="594"/>
      <c r="DP30" s="594"/>
      <c r="DQ30" s="594"/>
      <c r="DR30" s="594"/>
      <c r="DS30" s="594"/>
      <c r="DT30" s="594"/>
      <c r="DU30" s="594"/>
      <c r="DV30" s="595"/>
      <c r="DW30" s="598">
        <v>12.2</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137986</v>
      </c>
      <c r="S31" s="594"/>
      <c r="T31" s="594"/>
      <c r="U31" s="594"/>
      <c r="V31" s="594"/>
      <c r="W31" s="594"/>
      <c r="X31" s="594"/>
      <c r="Y31" s="595"/>
      <c r="Z31" s="596">
        <v>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98.6</v>
      </c>
      <c r="BH31" s="625"/>
      <c r="BI31" s="625"/>
      <c r="BJ31" s="625"/>
      <c r="BK31" s="625"/>
      <c r="BL31" s="625"/>
      <c r="BM31" s="599">
        <v>95.3</v>
      </c>
      <c r="BN31" s="649"/>
      <c r="BO31" s="649"/>
      <c r="BP31" s="649"/>
      <c r="BQ31" s="650"/>
      <c r="BR31" s="648">
        <v>98.5</v>
      </c>
      <c r="BS31" s="625"/>
      <c r="BT31" s="625"/>
      <c r="BU31" s="625"/>
      <c r="BV31" s="625"/>
      <c r="BW31" s="625"/>
      <c r="BX31" s="599">
        <v>94.9</v>
      </c>
      <c r="BY31" s="649"/>
      <c r="BZ31" s="649"/>
      <c r="CA31" s="649"/>
      <c r="CB31" s="650"/>
      <c r="CD31" s="656"/>
      <c r="CE31" s="657"/>
      <c r="CF31" s="607" t="s">
        <v>298</v>
      </c>
      <c r="CG31" s="608"/>
      <c r="CH31" s="608"/>
      <c r="CI31" s="608"/>
      <c r="CJ31" s="608"/>
      <c r="CK31" s="608"/>
      <c r="CL31" s="608"/>
      <c r="CM31" s="608"/>
      <c r="CN31" s="608"/>
      <c r="CO31" s="608"/>
      <c r="CP31" s="608"/>
      <c r="CQ31" s="609"/>
      <c r="CR31" s="593">
        <v>78779</v>
      </c>
      <c r="CS31" s="625"/>
      <c r="CT31" s="625"/>
      <c r="CU31" s="625"/>
      <c r="CV31" s="625"/>
      <c r="CW31" s="625"/>
      <c r="CX31" s="625"/>
      <c r="CY31" s="626"/>
      <c r="CZ31" s="627">
        <v>1.1000000000000001</v>
      </c>
      <c r="DA31" s="628"/>
      <c r="DB31" s="628"/>
      <c r="DC31" s="629"/>
      <c r="DD31" s="602">
        <v>78779</v>
      </c>
      <c r="DE31" s="625"/>
      <c r="DF31" s="625"/>
      <c r="DG31" s="625"/>
      <c r="DH31" s="625"/>
      <c r="DI31" s="625"/>
      <c r="DJ31" s="625"/>
      <c r="DK31" s="626"/>
      <c r="DL31" s="602">
        <v>78779</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61031</v>
      </c>
      <c r="S32" s="594"/>
      <c r="T32" s="594"/>
      <c r="U32" s="594"/>
      <c r="V32" s="594"/>
      <c r="W32" s="594"/>
      <c r="X32" s="594"/>
      <c r="Y32" s="595"/>
      <c r="Z32" s="596">
        <v>0.9</v>
      </c>
      <c r="AA32" s="596"/>
      <c r="AB32" s="596"/>
      <c r="AC32" s="596"/>
      <c r="AD32" s="597">
        <v>574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96.9</v>
      </c>
      <c r="BH32" s="661"/>
      <c r="BI32" s="661"/>
      <c r="BJ32" s="661"/>
      <c r="BK32" s="661"/>
      <c r="BL32" s="661"/>
      <c r="BM32" s="662">
        <v>87</v>
      </c>
      <c r="BN32" s="661"/>
      <c r="BO32" s="661"/>
      <c r="BP32" s="661"/>
      <c r="BQ32" s="663"/>
      <c r="BR32" s="660">
        <v>96.6</v>
      </c>
      <c r="BS32" s="661"/>
      <c r="BT32" s="661"/>
      <c r="BU32" s="661"/>
      <c r="BV32" s="661"/>
      <c r="BW32" s="661"/>
      <c r="BX32" s="662">
        <v>87.1</v>
      </c>
      <c r="BY32" s="661"/>
      <c r="BZ32" s="661"/>
      <c r="CA32" s="661"/>
      <c r="CB32" s="663"/>
      <c r="CD32" s="658"/>
      <c r="CE32" s="659"/>
      <c r="CF32" s="607" t="s">
        <v>301</v>
      </c>
      <c r="CG32" s="608"/>
      <c r="CH32" s="608"/>
      <c r="CI32" s="608"/>
      <c r="CJ32" s="608"/>
      <c r="CK32" s="608"/>
      <c r="CL32" s="608"/>
      <c r="CM32" s="608"/>
      <c r="CN32" s="608"/>
      <c r="CO32" s="608"/>
      <c r="CP32" s="608"/>
      <c r="CQ32" s="609"/>
      <c r="CR32" s="593">
        <v>50</v>
      </c>
      <c r="CS32" s="594"/>
      <c r="CT32" s="594"/>
      <c r="CU32" s="594"/>
      <c r="CV32" s="594"/>
      <c r="CW32" s="594"/>
      <c r="CX32" s="594"/>
      <c r="CY32" s="595"/>
      <c r="CZ32" s="627">
        <v>0</v>
      </c>
      <c r="DA32" s="628"/>
      <c r="DB32" s="628"/>
      <c r="DC32" s="629"/>
      <c r="DD32" s="602">
        <v>50</v>
      </c>
      <c r="DE32" s="594"/>
      <c r="DF32" s="594"/>
      <c r="DG32" s="594"/>
      <c r="DH32" s="594"/>
      <c r="DI32" s="594"/>
      <c r="DJ32" s="594"/>
      <c r="DK32" s="595"/>
      <c r="DL32" s="602">
        <v>50</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395981</v>
      </c>
      <c r="S33" s="594"/>
      <c r="T33" s="594"/>
      <c r="U33" s="594"/>
      <c r="V33" s="594"/>
      <c r="W33" s="594"/>
      <c r="X33" s="594"/>
      <c r="Y33" s="595"/>
      <c r="Z33" s="596">
        <v>5.7</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3128847</v>
      </c>
      <c r="CS33" s="625"/>
      <c r="CT33" s="625"/>
      <c r="CU33" s="625"/>
      <c r="CV33" s="625"/>
      <c r="CW33" s="625"/>
      <c r="CX33" s="625"/>
      <c r="CY33" s="626"/>
      <c r="CZ33" s="627">
        <v>45.4</v>
      </c>
      <c r="DA33" s="628"/>
      <c r="DB33" s="628"/>
      <c r="DC33" s="629"/>
      <c r="DD33" s="602">
        <v>2434131</v>
      </c>
      <c r="DE33" s="625"/>
      <c r="DF33" s="625"/>
      <c r="DG33" s="625"/>
      <c r="DH33" s="625"/>
      <c r="DI33" s="625"/>
      <c r="DJ33" s="625"/>
      <c r="DK33" s="626"/>
      <c r="DL33" s="602">
        <v>1698608</v>
      </c>
      <c r="DM33" s="625"/>
      <c r="DN33" s="625"/>
      <c r="DO33" s="625"/>
      <c r="DP33" s="625"/>
      <c r="DQ33" s="625"/>
      <c r="DR33" s="625"/>
      <c r="DS33" s="625"/>
      <c r="DT33" s="625"/>
      <c r="DU33" s="625"/>
      <c r="DV33" s="626"/>
      <c r="DW33" s="598">
        <v>43.7</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828528</v>
      </c>
      <c r="CS34" s="594"/>
      <c r="CT34" s="594"/>
      <c r="CU34" s="594"/>
      <c r="CV34" s="594"/>
      <c r="CW34" s="594"/>
      <c r="CX34" s="594"/>
      <c r="CY34" s="595"/>
      <c r="CZ34" s="627">
        <v>12</v>
      </c>
      <c r="DA34" s="628"/>
      <c r="DB34" s="628"/>
      <c r="DC34" s="629"/>
      <c r="DD34" s="602">
        <v>624574</v>
      </c>
      <c r="DE34" s="594"/>
      <c r="DF34" s="594"/>
      <c r="DG34" s="594"/>
      <c r="DH34" s="594"/>
      <c r="DI34" s="594"/>
      <c r="DJ34" s="594"/>
      <c r="DK34" s="595"/>
      <c r="DL34" s="602">
        <v>522499</v>
      </c>
      <c r="DM34" s="594"/>
      <c r="DN34" s="594"/>
      <c r="DO34" s="594"/>
      <c r="DP34" s="594"/>
      <c r="DQ34" s="594"/>
      <c r="DR34" s="594"/>
      <c r="DS34" s="594"/>
      <c r="DT34" s="594"/>
      <c r="DU34" s="594"/>
      <c r="DV34" s="595"/>
      <c r="DW34" s="598">
        <v>13.4</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237981</v>
      </c>
      <c r="S35" s="594"/>
      <c r="T35" s="594"/>
      <c r="U35" s="594"/>
      <c r="V35" s="594"/>
      <c r="W35" s="594"/>
      <c r="X35" s="594"/>
      <c r="Y35" s="595"/>
      <c r="Z35" s="596">
        <v>3.4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775051</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2652</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27841</v>
      </c>
      <c r="CS35" s="625"/>
      <c r="CT35" s="625"/>
      <c r="CU35" s="625"/>
      <c r="CV35" s="625"/>
      <c r="CW35" s="625"/>
      <c r="CX35" s="625"/>
      <c r="CY35" s="626"/>
      <c r="CZ35" s="627">
        <v>0.4</v>
      </c>
      <c r="DA35" s="628"/>
      <c r="DB35" s="628"/>
      <c r="DC35" s="629"/>
      <c r="DD35" s="602">
        <v>23576</v>
      </c>
      <c r="DE35" s="625"/>
      <c r="DF35" s="625"/>
      <c r="DG35" s="625"/>
      <c r="DH35" s="625"/>
      <c r="DI35" s="625"/>
      <c r="DJ35" s="625"/>
      <c r="DK35" s="626"/>
      <c r="DL35" s="602">
        <v>6824</v>
      </c>
      <c r="DM35" s="625"/>
      <c r="DN35" s="625"/>
      <c r="DO35" s="625"/>
      <c r="DP35" s="625"/>
      <c r="DQ35" s="625"/>
      <c r="DR35" s="625"/>
      <c r="DS35" s="625"/>
      <c r="DT35" s="625"/>
      <c r="DU35" s="625"/>
      <c r="DV35" s="626"/>
      <c r="DW35" s="598">
        <v>0.2</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6996255</v>
      </c>
      <c r="S36" s="666"/>
      <c r="T36" s="666"/>
      <c r="U36" s="666"/>
      <c r="V36" s="666"/>
      <c r="W36" s="666"/>
      <c r="X36" s="666"/>
      <c r="Y36" s="667"/>
      <c r="Z36" s="668">
        <v>100</v>
      </c>
      <c r="AA36" s="668"/>
      <c r="AB36" s="668"/>
      <c r="AC36" s="668"/>
      <c r="AD36" s="669">
        <v>3651311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107489</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-124223</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1280364</v>
      </c>
      <c r="CS36" s="594"/>
      <c r="CT36" s="594"/>
      <c r="CU36" s="594"/>
      <c r="CV36" s="594"/>
      <c r="CW36" s="594"/>
      <c r="CX36" s="594"/>
      <c r="CY36" s="595"/>
      <c r="CZ36" s="627">
        <v>18.600000000000001</v>
      </c>
      <c r="DA36" s="628"/>
      <c r="DB36" s="628"/>
      <c r="DC36" s="629"/>
      <c r="DD36" s="602">
        <v>879536</v>
      </c>
      <c r="DE36" s="594"/>
      <c r="DF36" s="594"/>
      <c r="DG36" s="594"/>
      <c r="DH36" s="594"/>
      <c r="DI36" s="594"/>
      <c r="DJ36" s="594"/>
      <c r="DK36" s="595"/>
      <c r="DL36" s="602">
        <v>775613</v>
      </c>
      <c r="DM36" s="594"/>
      <c r="DN36" s="594"/>
      <c r="DO36" s="594"/>
      <c r="DP36" s="594"/>
      <c r="DQ36" s="594"/>
      <c r="DR36" s="594"/>
      <c r="DS36" s="594"/>
      <c r="DT36" s="594"/>
      <c r="DU36" s="594"/>
      <c r="DV36" s="595"/>
      <c r="DW36" s="598">
        <v>19.899999999999999</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t="s">
        <v>209</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2934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562583</v>
      </c>
      <c r="CS37" s="625"/>
      <c r="CT37" s="625"/>
      <c r="CU37" s="625"/>
      <c r="CV37" s="625"/>
      <c r="CW37" s="625"/>
      <c r="CX37" s="625"/>
      <c r="CY37" s="626"/>
      <c r="CZ37" s="627">
        <v>8.1999999999999993</v>
      </c>
      <c r="DA37" s="628"/>
      <c r="DB37" s="628"/>
      <c r="DC37" s="629"/>
      <c r="DD37" s="602">
        <v>562583</v>
      </c>
      <c r="DE37" s="625"/>
      <c r="DF37" s="625"/>
      <c r="DG37" s="625"/>
      <c r="DH37" s="625"/>
      <c r="DI37" s="625"/>
      <c r="DJ37" s="625"/>
      <c r="DK37" s="626"/>
      <c r="DL37" s="602">
        <v>550012</v>
      </c>
      <c r="DM37" s="625"/>
      <c r="DN37" s="625"/>
      <c r="DO37" s="625"/>
      <c r="DP37" s="625"/>
      <c r="DQ37" s="625"/>
      <c r="DR37" s="625"/>
      <c r="DS37" s="625"/>
      <c r="DT37" s="625"/>
      <c r="DU37" s="625"/>
      <c r="DV37" s="626"/>
      <c r="DW37" s="598">
        <v>14.1</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5595</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775051</v>
      </c>
      <c r="CS38" s="594"/>
      <c r="CT38" s="594"/>
      <c r="CU38" s="594"/>
      <c r="CV38" s="594"/>
      <c r="CW38" s="594"/>
      <c r="CX38" s="594"/>
      <c r="CY38" s="595"/>
      <c r="CZ38" s="627">
        <v>11.2</v>
      </c>
      <c r="DA38" s="628"/>
      <c r="DB38" s="628"/>
      <c r="DC38" s="629"/>
      <c r="DD38" s="602">
        <v>689382</v>
      </c>
      <c r="DE38" s="594"/>
      <c r="DF38" s="594"/>
      <c r="DG38" s="594"/>
      <c r="DH38" s="594"/>
      <c r="DI38" s="594"/>
      <c r="DJ38" s="594"/>
      <c r="DK38" s="595"/>
      <c r="DL38" s="602">
        <v>393672</v>
      </c>
      <c r="DM38" s="594"/>
      <c r="DN38" s="594"/>
      <c r="DO38" s="594"/>
      <c r="DP38" s="594"/>
      <c r="DQ38" s="594"/>
      <c r="DR38" s="594"/>
      <c r="DS38" s="594"/>
      <c r="DT38" s="594"/>
      <c r="DU38" s="594"/>
      <c r="DV38" s="595"/>
      <c r="DW38" s="598">
        <v>10.1</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64</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217063</v>
      </c>
      <c r="CS39" s="625"/>
      <c r="CT39" s="625"/>
      <c r="CU39" s="625"/>
      <c r="CV39" s="625"/>
      <c r="CW39" s="625"/>
      <c r="CX39" s="625"/>
      <c r="CY39" s="626"/>
      <c r="CZ39" s="627">
        <v>3.2</v>
      </c>
      <c r="DA39" s="628"/>
      <c r="DB39" s="628"/>
      <c r="DC39" s="629"/>
      <c r="DD39" s="602">
        <v>217063</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304667</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180</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320</v>
      </c>
      <c r="CS40" s="594"/>
      <c r="CT40" s="594"/>
      <c r="CU40" s="594"/>
      <c r="CV40" s="594"/>
      <c r="CW40" s="594"/>
      <c r="CX40" s="594"/>
      <c r="CY40" s="595"/>
      <c r="CZ40" s="627" t="s">
        <v>320</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362895</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267</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1207833</v>
      </c>
      <c r="CS42" s="594"/>
      <c r="CT42" s="594"/>
      <c r="CU42" s="594"/>
      <c r="CV42" s="594"/>
      <c r="CW42" s="594"/>
      <c r="CX42" s="594"/>
      <c r="CY42" s="595"/>
      <c r="CZ42" s="627">
        <v>17.5</v>
      </c>
      <c r="DA42" s="676"/>
      <c r="DB42" s="676"/>
      <c r="DC42" s="677"/>
      <c r="DD42" s="602">
        <v>143060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24008</v>
      </c>
      <c r="CS43" s="625"/>
      <c r="CT43" s="625"/>
      <c r="CU43" s="625"/>
      <c r="CV43" s="625"/>
      <c r="CW43" s="625"/>
      <c r="CX43" s="625"/>
      <c r="CY43" s="626"/>
      <c r="CZ43" s="627">
        <v>0.3</v>
      </c>
      <c r="DA43" s="628"/>
      <c r="DB43" s="628"/>
      <c r="DC43" s="629"/>
      <c r="DD43" s="602">
        <v>2411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289</v>
      </c>
      <c r="CE44" s="700"/>
      <c r="CF44" s="590" t="s">
        <v>338</v>
      </c>
      <c r="CG44" s="591"/>
      <c r="CH44" s="591"/>
      <c r="CI44" s="591"/>
      <c r="CJ44" s="591"/>
      <c r="CK44" s="591"/>
      <c r="CL44" s="591"/>
      <c r="CM44" s="591"/>
      <c r="CN44" s="591"/>
      <c r="CO44" s="591"/>
      <c r="CP44" s="591"/>
      <c r="CQ44" s="592"/>
      <c r="CR44" s="593">
        <v>1207833</v>
      </c>
      <c r="CS44" s="594"/>
      <c r="CT44" s="594"/>
      <c r="CU44" s="594"/>
      <c r="CV44" s="594"/>
      <c r="CW44" s="594"/>
      <c r="CX44" s="594"/>
      <c r="CY44" s="595"/>
      <c r="CZ44" s="627">
        <v>17.5</v>
      </c>
      <c r="DA44" s="676"/>
      <c r="DB44" s="676"/>
      <c r="DC44" s="677"/>
      <c r="DD44" s="602">
        <v>143060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1111260</v>
      </c>
      <c r="CS45" s="625"/>
      <c r="CT45" s="625"/>
      <c r="CU45" s="625"/>
      <c r="CV45" s="625"/>
      <c r="CW45" s="625"/>
      <c r="CX45" s="625"/>
      <c r="CY45" s="626"/>
      <c r="CZ45" s="627">
        <v>16.100000000000001</v>
      </c>
      <c r="DA45" s="628"/>
      <c r="DB45" s="628"/>
      <c r="DC45" s="629"/>
      <c r="DD45" s="602">
        <v>46894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96573</v>
      </c>
      <c r="CS46" s="594"/>
      <c r="CT46" s="594"/>
      <c r="CU46" s="594"/>
      <c r="CV46" s="594"/>
      <c r="CW46" s="594"/>
      <c r="CX46" s="594"/>
      <c r="CY46" s="595"/>
      <c r="CZ46" s="627">
        <v>1.4</v>
      </c>
      <c r="DA46" s="676"/>
      <c r="DB46" s="676"/>
      <c r="DC46" s="677"/>
      <c r="DD46" s="602">
        <v>96166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6889867</v>
      </c>
      <c r="CS49" s="661"/>
      <c r="CT49" s="661"/>
      <c r="CU49" s="661"/>
      <c r="CV49" s="661"/>
      <c r="CW49" s="661"/>
      <c r="CX49" s="661"/>
      <c r="CY49" s="688"/>
      <c r="CZ49" s="689">
        <v>100</v>
      </c>
      <c r="DA49" s="690"/>
      <c r="DB49" s="690"/>
      <c r="DC49" s="691"/>
      <c r="DD49" s="692">
        <v>4235237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6996</v>
      </c>
      <c r="R7" s="723"/>
      <c r="S7" s="723"/>
      <c r="T7" s="723"/>
      <c r="U7" s="723"/>
      <c r="V7" s="723">
        <v>6890</v>
      </c>
      <c r="W7" s="723"/>
      <c r="X7" s="723"/>
      <c r="Y7" s="723"/>
      <c r="Z7" s="723"/>
      <c r="AA7" s="723">
        <v>106</v>
      </c>
      <c r="AB7" s="723"/>
      <c r="AC7" s="723"/>
      <c r="AD7" s="723"/>
      <c r="AE7" s="724"/>
      <c r="AF7" s="725">
        <v>86</v>
      </c>
      <c r="AG7" s="726"/>
      <c r="AH7" s="726"/>
      <c r="AI7" s="726"/>
      <c r="AJ7" s="727"/>
      <c r="AK7" s="762">
        <v>0</v>
      </c>
      <c r="AL7" s="763"/>
      <c r="AM7" s="763"/>
      <c r="AN7" s="763"/>
      <c r="AO7" s="763"/>
      <c r="AP7" s="763">
        <v>5804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6996</v>
      </c>
      <c r="R23" s="782"/>
      <c r="S23" s="782"/>
      <c r="T23" s="782"/>
      <c r="U23" s="782"/>
      <c r="V23" s="782">
        <v>6890</v>
      </c>
      <c r="W23" s="782"/>
      <c r="X23" s="782"/>
      <c r="Y23" s="782"/>
      <c r="Z23" s="782"/>
      <c r="AA23" s="782">
        <v>106</v>
      </c>
      <c r="AB23" s="782"/>
      <c r="AC23" s="782"/>
      <c r="AD23" s="782"/>
      <c r="AE23" s="783"/>
      <c r="AF23" s="784">
        <v>86</v>
      </c>
      <c r="AG23" s="782"/>
      <c r="AH23" s="782"/>
      <c r="AI23" s="782"/>
      <c r="AJ23" s="785"/>
      <c r="AK23" s="786"/>
      <c r="AL23" s="787"/>
      <c r="AM23" s="787"/>
      <c r="AN23" s="787"/>
      <c r="AO23" s="787"/>
      <c r="AP23" s="782">
        <v>5804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2457</v>
      </c>
      <c r="R28" s="811"/>
      <c r="S28" s="811"/>
      <c r="T28" s="811"/>
      <c r="U28" s="811"/>
      <c r="V28" s="811">
        <v>2455</v>
      </c>
      <c r="W28" s="811"/>
      <c r="X28" s="811"/>
      <c r="Y28" s="811"/>
      <c r="Z28" s="811"/>
      <c r="AA28" s="811">
        <v>2</v>
      </c>
      <c r="AB28" s="811"/>
      <c r="AC28" s="811"/>
      <c r="AD28" s="811"/>
      <c r="AE28" s="812"/>
      <c r="AF28" s="813">
        <v>3</v>
      </c>
      <c r="AG28" s="811"/>
      <c r="AH28" s="811"/>
      <c r="AI28" s="811"/>
      <c r="AJ28" s="814"/>
      <c r="AK28" s="815">
        <v>305</v>
      </c>
      <c r="AL28" s="806"/>
      <c r="AM28" s="806"/>
      <c r="AN28" s="806"/>
      <c r="AO28" s="806"/>
      <c r="AP28" s="806">
        <v>0</v>
      </c>
      <c r="AQ28" s="806"/>
      <c r="AR28" s="806"/>
      <c r="AS28" s="806"/>
      <c r="AT28" s="806"/>
      <c r="AU28" s="806">
        <v>0</v>
      </c>
      <c r="AV28" s="806"/>
      <c r="AW28" s="806"/>
      <c r="AX28" s="806"/>
      <c r="AY28" s="806"/>
      <c r="AZ28" s="807">
        <v>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121</v>
      </c>
      <c r="R29" s="747"/>
      <c r="S29" s="747"/>
      <c r="T29" s="747"/>
      <c r="U29" s="747"/>
      <c r="V29" s="747">
        <v>119</v>
      </c>
      <c r="W29" s="747"/>
      <c r="X29" s="747"/>
      <c r="Y29" s="747"/>
      <c r="Z29" s="747"/>
      <c r="AA29" s="747">
        <v>2</v>
      </c>
      <c r="AB29" s="747"/>
      <c r="AC29" s="747"/>
      <c r="AD29" s="747"/>
      <c r="AE29" s="748"/>
      <c r="AF29" s="749">
        <v>2</v>
      </c>
      <c r="AG29" s="750"/>
      <c r="AH29" s="750"/>
      <c r="AI29" s="750"/>
      <c r="AJ29" s="751"/>
      <c r="AK29" s="818">
        <v>40</v>
      </c>
      <c r="AL29" s="819"/>
      <c r="AM29" s="819"/>
      <c r="AN29" s="819"/>
      <c r="AO29" s="819"/>
      <c r="AP29" s="819">
        <v>0</v>
      </c>
      <c r="AQ29" s="819"/>
      <c r="AR29" s="819"/>
      <c r="AS29" s="819"/>
      <c r="AT29" s="819"/>
      <c r="AU29" s="819">
        <v>0</v>
      </c>
      <c r="AV29" s="819"/>
      <c r="AW29" s="819"/>
      <c r="AX29" s="819"/>
      <c r="AY29" s="819"/>
      <c r="AZ29" s="820">
        <v>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468</v>
      </c>
      <c r="R30" s="747"/>
      <c r="S30" s="747"/>
      <c r="T30" s="747"/>
      <c r="U30" s="747"/>
      <c r="V30" s="747">
        <v>432</v>
      </c>
      <c r="W30" s="747"/>
      <c r="X30" s="747"/>
      <c r="Y30" s="747"/>
      <c r="Z30" s="747"/>
      <c r="AA30" s="747">
        <v>36</v>
      </c>
      <c r="AB30" s="747"/>
      <c r="AC30" s="747"/>
      <c r="AD30" s="747"/>
      <c r="AE30" s="748"/>
      <c r="AF30" s="749">
        <v>552</v>
      </c>
      <c r="AG30" s="750"/>
      <c r="AH30" s="750"/>
      <c r="AI30" s="750"/>
      <c r="AJ30" s="751"/>
      <c r="AK30" s="818">
        <v>0</v>
      </c>
      <c r="AL30" s="819"/>
      <c r="AM30" s="819"/>
      <c r="AN30" s="819"/>
      <c r="AO30" s="819"/>
      <c r="AP30" s="819">
        <v>153</v>
      </c>
      <c r="AQ30" s="819"/>
      <c r="AR30" s="819"/>
      <c r="AS30" s="819"/>
      <c r="AT30" s="819"/>
      <c r="AU30" s="819">
        <v>0</v>
      </c>
      <c r="AV30" s="819"/>
      <c r="AW30" s="819"/>
      <c r="AX30" s="819"/>
      <c r="AY30" s="819"/>
      <c r="AZ30" s="820">
        <v>0</v>
      </c>
      <c r="BA30" s="820"/>
      <c r="BB30" s="820"/>
      <c r="BC30" s="820"/>
      <c r="BD30" s="820"/>
      <c r="BE30" s="816" t="s">
        <v>383</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351</v>
      </c>
      <c r="R31" s="747"/>
      <c r="S31" s="747"/>
      <c r="T31" s="747"/>
      <c r="U31" s="747"/>
      <c r="V31" s="747">
        <v>347</v>
      </c>
      <c r="W31" s="747"/>
      <c r="X31" s="747"/>
      <c r="Y31" s="747"/>
      <c r="Z31" s="747"/>
      <c r="AA31" s="747">
        <v>4</v>
      </c>
      <c r="AB31" s="747"/>
      <c r="AC31" s="747"/>
      <c r="AD31" s="747"/>
      <c r="AE31" s="748"/>
      <c r="AF31" s="749">
        <v>4</v>
      </c>
      <c r="AG31" s="750"/>
      <c r="AH31" s="750"/>
      <c r="AI31" s="750"/>
      <c r="AJ31" s="751"/>
      <c r="AK31" s="818">
        <v>107</v>
      </c>
      <c r="AL31" s="819"/>
      <c r="AM31" s="819"/>
      <c r="AN31" s="819"/>
      <c r="AO31" s="819"/>
      <c r="AP31" s="819">
        <v>2089</v>
      </c>
      <c r="AQ31" s="819"/>
      <c r="AR31" s="819"/>
      <c r="AS31" s="819"/>
      <c r="AT31" s="819"/>
      <c r="AU31" s="819">
        <v>2089</v>
      </c>
      <c r="AV31" s="819"/>
      <c r="AW31" s="819"/>
      <c r="AX31" s="819"/>
      <c r="AY31" s="819"/>
      <c r="AZ31" s="820">
        <v>0</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728</v>
      </c>
      <c r="R32" s="747"/>
      <c r="S32" s="747"/>
      <c r="T32" s="747"/>
      <c r="U32" s="747"/>
      <c r="V32" s="747">
        <v>540</v>
      </c>
      <c r="W32" s="747"/>
      <c r="X32" s="747"/>
      <c r="Y32" s="747"/>
      <c r="Z32" s="747"/>
      <c r="AA32" s="747">
        <v>188</v>
      </c>
      <c r="AB32" s="747"/>
      <c r="AC32" s="747"/>
      <c r="AD32" s="747"/>
      <c r="AE32" s="748"/>
      <c r="AF32" s="749">
        <v>66</v>
      </c>
      <c r="AG32" s="750"/>
      <c r="AH32" s="750"/>
      <c r="AI32" s="750"/>
      <c r="AJ32" s="751"/>
      <c r="AK32" s="818">
        <v>0</v>
      </c>
      <c r="AL32" s="819"/>
      <c r="AM32" s="819"/>
      <c r="AN32" s="819"/>
      <c r="AO32" s="819"/>
      <c r="AP32" s="819">
        <v>0</v>
      </c>
      <c r="AQ32" s="819"/>
      <c r="AR32" s="819"/>
      <c r="AS32" s="819"/>
      <c r="AT32" s="819"/>
      <c r="AU32" s="819">
        <v>0</v>
      </c>
      <c r="AV32" s="819"/>
      <c r="AW32" s="819"/>
      <c r="AX32" s="819"/>
      <c r="AY32" s="819"/>
      <c r="AZ32" s="820">
        <v>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626</v>
      </c>
      <c r="AG63" s="830"/>
      <c r="AH63" s="830"/>
      <c r="AI63" s="830"/>
      <c r="AJ63" s="831"/>
      <c r="AK63" s="832"/>
      <c r="AL63" s="827"/>
      <c r="AM63" s="827"/>
      <c r="AN63" s="827"/>
      <c r="AO63" s="827"/>
      <c r="AP63" s="830">
        <v>2242</v>
      </c>
      <c r="AQ63" s="830"/>
      <c r="AR63" s="830"/>
      <c r="AS63" s="830"/>
      <c r="AT63" s="830"/>
      <c r="AU63" s="830">
        <v>2089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528</v>
      </c>
      <c r="C68" s="858"/>
      <c r="D68" s="858"/>
      <c r="E68" s="858"/>
      <c r="F68" s="858"/>
      <c r="G68" s="858"/>
      <c r="H68" s="858"/>
      <c r="I68" s="858"/>
      <c r="J68" s="858"/>
      <c r="K68" s="858"/>
      <c r="L68" s="858"/>
      <c r="M68" s="858"/>
      <c r="N68" s="858"/>
      <c r="O68" s="858"/>
      <c r="P68" s="859"/>
      <c r="Q68" s="860">
        <v>731</v>
      </c>
      <c r="R68" s="854"/>
      <c r="S68" s="854"/>
      <c r="T68" s="854"/>
      <c r="U68" s="854"/>
      <c r="V68" s="854">
        <v>611</v>
      </c>
      <c r="W68" s="854"/>
      <c r="X68" s="854"/>
      <c r="Y68" s="854"/>
      <c r="Z68" s="854"/>
      <c r="AA68" s="854">
        <v>120</v>
      </c>
      <c r="AB68" s="854"/>
      <c r="AC68" s="854"/>
      <c r="AD68" s="854"/>
      <c r="AE68" s="854"/>
      <c r="AF68" s="854">
        <v>20</v>
      </c>
      <c r="AG68" s="854"/>
      <c r="AH68" s="854"/>
      <c r="AI68" s="854"/>
      <c r="AJ68" s="854"/>
      <c r="AK68" s="854">
        <v>86</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529</v>
      </c>
      <c r="C69" s="862"/>
      <c r="D69" s="862"/>
      <c r="E69" s="862"/>
      <c r="F69" s="862"/>
      <c r="G69" s="862"/>
      <c r="H69" s="862"/>
      <c r="I69" s="862"/>
      <c r="J69" s="862"/>
      <c r="K69" s="862"/>
      <c r="L69" s="862"/>
      <c r="M69" s="862"/>
      <c r="N69" s="862"/>
      <c r="O69" s="862"/>
      <c r="P69" s="863"/>
      <c r="Q69" s="864">
        <v>526</v>
      </c>
      <c r="R69" s="819"/>
      <c r="S69" s="819"/>
      <c r="T69" s="819"/>
      <c r="U69" s="819"/>
      <c r="V69" s="819">
        <v>522</v>
      </c>
      <c r="W69" s="819"/>
      <c r="X69" s="819"/>
      <c r="Y69" s="819"/>
      <c r="Z69" s="819"/>
      <c r="AA69" s="819">
        <v>4</v>
      </c>
      <c r="AB69" s="819"/>
      <c r="AC69" s="819"/>
      <c r="AD69" s="819"/>
      <c r="AE69" s="819"/>
      <c r="AF69" s="819">
        <v>4</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530</v>
      </c>
      <c r="C70" s="862"/>
      <c r="D70" s="862"/>
      <c r="E70" s="862"/>
      <c r="F70" s="862"/>
      <c r="G70" s="862"/>
      <c r="H70" s="862"/>
      <c r="I70" s="862"/>
      <c r="J70" s="862"/>
      <c r="K70" s="862"/>
      <c r="L70" s="862"/>
      <c r="M70" s="862"/>
      <c r="N70" s="862"/>
      <c r="O70" s="862"/>
      <c r="P70" s="863"/>
      <c r="Q70" s="864">
        <v>1691</v>
      </c>
      <c r="R70" s="819"/>
      <c r="S70" s="819"/>
      <c r="T70" s="819"/>
      <c r="U70" s="819"/>
      <c r="V70" s="819">
        <v>1659</v>
      </c>
      <c r="W70" s="819"/>
      <c r="X70" s="819"/>
      <c r="Y70" s="819"/>
      <c r="Z70" s="819"/>
      <c r="AA70" s="819">
        <v>32</v>
      </c>
      <c r="AB70" s="819"/>
      <c r="AC70" s="819"/>
      <c r="AD70" s="819"/>
      <c r="AE70" s="819"/>
      <c r="AF70" s="819">
        <v>32</v>
      </c>
      <c r="AG70" s="819"/>
      <c r="AH70" s="819"/>
      <c r="AI70" s="819"/>
      <c r="AJ70" s="819"/>
      <c r="AK70" s="819">
        <v>29</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531</v>
      </c>
      <c r="C71" s="862"/>
      <c r="D71" s="862"/>
      <c r="E71" s="862"/>
      <c r="F71" s="862"/>
      <c r="G71" s="862"/>
      <c r="H71" s="862"/>
      <c r="I71" s="862"/>
      <c r="J71" s="862"/>
      <c r="K71" s="862"/>
      <c r="L71" s="862"/>
      <c r="M71" s="862"/>
      <c r="N71" s="862"/>
      <c r="O71" s="862"/>
      <c r="P71" s="863"/>
      <c r="Q71" s="864">
        <v>664</v>
      </c>
      <c r="R71" s="819"/>
      <c r="S71" s="819"/>
      <c r="T71" s="819"/>
      <c r="U71" s="819"/>
      <c r="V71" s="819">
        <v>655</v>
      </c>
      <c r="W71" s="819"/>
      <c r="X71" s="819"/>
      <c r="Y71" s="819"/>
      <c r="Z71" s="819"/>
      <c r="AA71" s="819">
        <v>9</v>
      </c>
      <c r="AB71" s="819"/>
      <c r="AC71" s="819"/>
      <c r="AD71" s="819"/>
      <c r="AE71" s="819"/>
      <c r="AF71" s="819">
        <v>9</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532</v>
      </c>
      <c r="C72" s="862"/>
      <c r="D72" s="862"/>
      <c r="E72" s="862"/>
      <c r="F72" s="862"/>
      <c r="G72" s="862"/>
      <c r="H72" s="862"/>
      <c r="I72" s="862"/>
      <c r="J72" s="862"/>
      <c r="K72" s="862"/>
      <c r="L72" s="862"/>
      <c r="M72" s="862"/>
      <c r="N72" s="862"/>
      <c r="O72" s="862"/>
      <c r="P72" s="863"/>
      <c r="Q72" s="864">
        <v>13848</v>
      </c>
      <c r="R72" s="819"/>
      <c r="S72" s="819"/>
      <c r="T72" s="819"/>
      <c r="U72" s="819"/>
      <c r="V72" s="819">
        <v>13741</v>
      </c>
      <c r="W72" s="819"/>
      <c r="X72" s="819"/>
      <c r="Y72" s="819"/>
      <c r="Z72" s="819"/>
      <c r="AA72" s="819">
        <v>107</v>
      </c>
      <c r="AB72" s="819"/>
      <c r="AC72" s="819"/>
      <c r="AD72" s="819"/>
      <c r="AE72" s="819"/>
      <c r="AF72" s="819">
        <v>107</v>
      </c>
      <c r="AG72" s="819"/>
      <c r="AH72" s="819"/>
      <c r="AI72" s="819"/>
      <c r="AJ72" s="819"/>
      <c r="AK72" s="819">
        <v>7</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533</v>
      </c>
      <c r="C73" s="862"/>
      <c r="D73" s="862"/>
      <c r="E73" s="862"/>
      <c r="F73" s="862"/>
      <c r="G73" s="862"/>
      <c r="H73" s="862"/>
      <c r="I73" s="862"/>
      <c r="J73" s="862"/>
      <c r="K73" s="862"/>
      <c r="L73" s="862"/>
      <c r="M73" s="862"/>
      <c r="N73" s="862"/>
      <c r="O73" s="862"/>
      <c r="P73" s="863"/>
      <c r="Q73" s="864">
        <v>176</v>
      </c>
      <c r="R73" s="819"/>
      <c r="S73" s="819"/>
      <c r="T73" s="819"/>
      <c r="U73" s="819"/>
      <c r="V73" s="819">
        <v>146</v>
      </c>
      <c r="W73" s="819"/>
      <c r="X73" s="819"/>
      <c r="Y73" s="819"/>
      <c r="Z73" s="819"/>
      <c r="AA73" s="819">
        <v>29</v>
      </c>
      <c r="AB73" s="819"/>
      <c r="AC73" s="819"/>
      <c r="AD73" s="819"/>
      <c r="AE73" s="819"/>
      <c r="AF73" s="819">
        <v>29</v>
      </c>
      <c r="AG73" s="819"/>
      <c r="AH73" s="819"/>
      <c r="AI73" s="819"/>
      <c r="AJ73" s="819"/>
      <c r="AK73" s="819">
        <v>3</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534</v>
      </c>
      <c r="C74" s="862"/>
      <c r="D74" s="862"/>
      <c r="E74" s="862"/>
      <c r="F74" s="862"/>
      <c r="G74" s="862"/>
      <c r="H74" s="862"/>
      <c r="I74" s="862"/>
      <c r="J74" s="862"/>
      <c r="K74" s="862"/>
      <c r="L74" s="862"/>
      <c r="M74" s="862"/>
      <c r="N74" s="862"/>
      <c r="O74" s="862"/>
      <c r="P74" s="863"/>
      <c r="Q74" s="864">
        <v>28404</v>
      </c>
      <c r="R74" s="819"/>
      <c r="S74" s="819"/>
      <c r="T74" s="819"/>
      <c r="U74" s="819"/>
      <c r="V74" s="819">
        <v>27950</v>
      </c>
      <c r="W74" s="819"/>
      <c r="X74" s="819"/>
      <c r="Y74" s="819"/>
      <c r="Z74" s="819"/>
      <c r="AA74" s="819">
        <v>455</v>
      </c>
      <c r="AB74" s="819"/>
      <c r="AC74" s="819"/>
      <c r="AD74" s="819"/>
      <c r="AE74" s="819"/>
      <c r="AF74" s="819">
        <v>455</v>
      </c>
      <c r="AG74" s="819"/>
      <c r="AH74" s="819"/>
      <c r="AI74" s="819"/>
      <c r="AJ74" s="819"/>
      <c r="AK74" s="819">
        <v>118</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535</v>
      </c>
      <c r="C75" s="862"/>
      <c r="D75" s="862"/>
      <c r="E75" s="862"/>
      <c r="F75" s="862"/>
      <c r="G75" s="862"/>
      <c r="H75" s="862"/>
      <c r="I75" s="862"/>
      <c r="J75" s="862"/>
      <c r="K75" s="862"/>
      <c r="L75" s="862"/>
      <c r="M75" s="862"/>
      <c r="N75" s="862"/>
      <c r="O75" s="862"/>
      <c r="P75" s="863"/>
      <c r="Q75" s="867">
        <v>896</v>
      </c>
      <c r="R75" s="868"/>
      <c r="S75" s="868"/>
      <c r="T75" s="868"/>
      <c r="U75" s="818"/>
      <c r="V75" s="869">
        <v>875</v>
      </c>
      <c r="W75" s="868"/>
      <c r="X75" s="868"/>
      <c r="Y75" s="868"/>
      <c r="Z75" s="818"/>
      <c r="AA75" s="869">
        <v>20</v>
      </c>
      <c r="AB75" s="868"/>
      <c r="AC75" s="868"/>
      <c r="AD75" s="868"/>
      <c r="AE75" s="818"/>
      <c r="AF75" s="869">
        <v>20</v>
      </c>
      <c r="AG75" s="868"/>
      <c r="AH75" s="868"/>
      <c r="AI75" s="868"/>
      <c r="AJ75" s="818"/>
      <c r="AK75" s="869">
        <v>21</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536</v>
      </c>
      <c r="C76" s="862"/>
      <c r="D76" s="862"/>
      <c r="E76" s="862"/>
      <c r="F76" s="862"/>
      <c r="G76" s="862"/>
      <c r="H76" s="862"/>
      <c r="I76" s="862"/>
      <c r="J76" s="862"/>
      <c r="K76" s="862"/>
      <c r="L76" s="862"/>
      <c r="M76" s="862"/>
      <c r="N76" s="862"/>
      <c r="O76" s="862"/>
      <c r="P76" s="863"/>
      <c r="Q76" s="864">
        <v>136669</v>
      </c>
      <c r="R76" s="819"/>
      <c r="S76" s="819"/>
      <c r="T76" s="819"/>
      <c r="U76" s="819"/>
      <c r="V76" s="819">
        <v>129997</v>
      </c>
      <c r="W76" s="819"/>
      <c r="X76" s="819"/>
      <c r="Y76" s="819"/>
      <c r="Z76" s="819"/>
      <c r="AA76" s="819">
        <v>6671</v>
      </c>
      <c r="AB76" s="819"/>
      <c r="AC76" s="819"/>
      <c r="AD76" s="819"/>
      <c r="AE76" s="819"/>
      <c r="AF76" s="819">
        <f t="shared" ref="AF76" si="0">AA76</f>
        <v>6671</v>
      </c>
      <c r="AG76" s="819"/>
      <c r="AH76" s="819"/>
      <c r="AI76" s="819"/>
      <c r="AJ76" s="819"/>
      <c r="AK76" s="819">
        <v>1851</v>
      </c>
      <c r="AL76" s="819"/>
      <c r="AM76" s="819"/>
      <c r="AN76" s="819"/>
      <c r="AO76" s="819"/>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537</v>
      </c>
      <c r="C77" s="862"/>
      <c r="D77" s="862"/>
      <c r="E77" s="862"/>
      <c r="F77" s="862"/>
      <c r="G77" s="862"/>
      <c r="H77" s="862"/>
      <c r="I77" s="862"/>
      <c r="J77" s="862"/>
      <c r="K77" s="862"/>
      <c r="L77" s="862"/>
      <c r="M77" s="862"/>
      <c r="N77" s="862"/>
      <c r="O77" s="862"/>
      <c r="P77" s="863"/>
      <c r="Q77" s="867">
        <v>1181</v>
      </c>
      <c r="R77" s="868"/>
      <c r="S77" s="868"/>
      <c r="T77" s="868"/>
      <c r="U77" s="818"/>
      <c r="V77" s="869">
        <v>1153</v>
      </c>
      <c r="W77" s="868"/>
      <c r="X77" s="868"/>
      <c r="Y77" s="868"/>
      <c r="Z77" s="818"/>
      <c r="AA77" s="869">
        <v>27</v>
      </c>
      <c r="AB77" s="868"/>
      <c r="AC77" s="868"/>
      <c r="AD77" s="868"/>
      <c r="AE77" s="818"/>
      <c r="AF77" s="869">
        <f>AA77</f>
        <v>27</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7375</v>
      </c>
      <c r="AG88" s="830"/>
      <c r="AH88" s="830"/>
      <c r="AI88" s="830"/>
      <c r="AJ88" s="830"/>
      <c r="AK88" s="827"/>
      <c r="AL88" s="827"/>
      <c r="AM88" s="827"/>
      <c r="AN88" s="827"/>
      <c r="AO88" s="827"/>
      <c r="AP88" s="830">
        <v>0</v>
      </c>
      <c r="AQ88" s="830"/>
      <c r="AR88" s="830"/>
      <c r="AS88" s="830"/>
      <c r="AT88" s="830"/>
      <c r="AU88" s="830">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288</v>
      </c>
      <c r="AG109" s="883"/>
      <c r="AH109" s="883"/>
      <c r="AI109" s="883"/>
      <c r="AJ109" s="884"/>
      <c r="AK109" s="882" t="s">
        <v>287</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288</v>
      </c>
      <c r="BW109" s="883"/>
      <c r="BX109" s="883"/>
      <c r="BY109" s="883"/>
      <c r="BZ109" s="884"/>
      <c r="CA109" s="882" t="s">
        <v>287</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288</v>
      </c>
      <c r="DM109" s="883"/>
      <c r="DN109" s="883"/>
      <c r="DO109" s="883"/>
      <c r="DP109" s="884"/>
      <c r="DQ109" s="882" t="s">
        <v>287</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516566</v>
      </c>
      <c r="AB110" s="890"/>
      <c r="AC110" s="890"/>
      <c r="AD110" s="890"/>
      <c r="AE110" s="891"/>
      <c r="AF110" s="892">
        <v>533631</v>
      </c>
      <c r="AG110" s="890"/>
      <c r="AH110" s="890"/>
      <c r="AI110" s="890"/>
      <c r="AJ110" s="891"/>
      <c r="AK110" s="892">
        <v>555058</v>
      </c>
      <c r="AL110" s="890"/>
      <c r="AM110" s="890"/>
      <c r="AN110" s="890"/>
      <c r="AO110" s="891"/>
      <c r="AP110" s="893">
        <v>16.3</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5989672</v>
      </c>
      <c r="BR110" s="927"/>
      <c r="BS110" s="927"/>
      <c r="BT110" s="927"/>
      <c r="BU110" s="927"/>
      <c r="BV110" s="927">
        <v>5884353</v>
      </c>
      <c r="BW110" s="927"/>
      <c r="BX110" s="927"/>
      <c r="BY110" s="927"/>
      <c r="BZ110" s="927"/>
      <c r="CA110" s="927">
        <v>5804055</v>
      </c>
      <c r="CB110" s="927"/>
      <c r="CC110" s="927"/>
      <c r="CD110" s="927"/>
      <c r="CE110" s="927"/>
      <c r="CF110" s="941">
        <v>170.1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2035680</v>
      </c>
      <c r="BR112" s="920"/>
      <c r="BS112" s="920"/>
      <c r="BT112" s="920"/>
      <c r="BU112" s="920"/>
      <c r="BV112" s="920">
        <v>2063903</v>
      </c>
      <c r="BW112" s="920"/>
      <c r="BX112" s="920"/>
      <c r="BY112" s="920"/>
      <c r="BZ112" s="920"/>
      <c r="CA112" s="920">
        <v>2088999</v>
      </c>
      <c r="CB112" s="920"/>
      <c r="CC112" s="920"/>
      <c r="CD112" s="920"/>
      <c r="CE112" s="920"/>
      <c r="CF112" s="914">
        <v>61.2</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91451</v>
      </c>
      <c r="AB113" s="934"/>
      <c r="AC113" s="934"/>
      <c r="AD113" s="934"/>
      <c r="AE113" s="935"/>
      <c r="AF113" s="936">
        <v>100487</v>
      </c>
      <c r="AG113" s="934"/>
      <c r="AH113" s="934"/>
      <c r="AI113" s="934"/>
      <c r="AJ113" s="935"/>
      <c r="AK113" s="936">
        <v>94731</v>
      </c>
      <c r="AL113" s="934"/>
      <c r="AM113" s="934"/>
      <c r="AN113" s="934"/>
      <c r="AO113" s="935"/>
      <c r="AP113" s="937">
        <v>2.8</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445644</v>
      </c>
      <c r="BR113" s="920"/>
      <c r="BS113" s="920"/>
      <c r="BT113" s="920"/>
      <c r="BU113" s="920"/>
      <c r="BV113" s="920">
        <v>440401</v>
      </c>
      <c r="BW113" s="920"/>
      <c r="BX113" s="920"/>
      <c r="BY113" s="920"/>
      <c r="BZ113" s="920"/>
      <c r="CA113" s="920">
        <v>386827</v>
      </c>
      <c r="CB113" s="920"/>
      <c r="CC113" s="920"/>
      <c r="CD113" s="920"/>
      <c r="CE113" s="920"/>
      <c r="CF113" s="914">
        <v>11.3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103991</v>
      </c>
      <c r="AB114" s="959"/>
      <c r="AC114" s="959"/>
      <c r="AD114" s="959"/>
      <c r="AE114" s="960"/>
      <c r="AF114" s="961">
        <v>94676</v>
      </c>
      <c r="AG114" s="959"/>
      <c r="AH114" s="959"/>
      <c r="AI114" s="959"/>
      <c r="AJ114" s="960"/>
      <c r="AK114" s="961">
        <v>94044</v>
      </c>
      <c r="AL114" s="959"/>
      <c r="AM114" s="959"/>
      <c r="AN114" s="959"/>
      <c r="AO114" s="960"/>
      <c r="AP114" s="962">
        <v>2.8</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651606</v>
      </c>
      <c r="BR114" s="920"/>
      <c r="BS114" s="920"/>
      <c r="BT114" s="920"/>
      <c r="BU114" s="920"/>
      <c r="BV114" s="920">
        <v>477131</v>
      </c>
      <c r="BW114" s="920"/>
      <c r="BX114" s="920"/>
      <c r="BY114" s="920"/>
      <c r="BZ114" s="920"/>
      <c r="CA114" s="920">
        <v>357107</v>
      </c>
      <c r="CB114" s="920"/>
      <c r="CC114" s="920"/>
      <c r="CD114" s="920"/>
      <c r="CE114" s="920"/>
      <c r="CF114" s="914">
        <v>10.5</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97</v>
      </c>
      <c r="AB116" s="959"/>
      <c r="AC116" s="959"/>
      <c r="AD116" s="959"/>
      <c r="AE116" s="960"/>
      <c r="AF116" s="961">
        <v>78</v>
      </c>
      <c r="AG116" s="959"/>
      <c r="AH116" s="959"/>
      <c r="AI116" s="959"/>
      <c r="AJ116" s="960"/>
      <c r="AK116" s="961">
        <v>49</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712105</v>
      </c>
      <c r="AB117" s="966"/>
      <c r="AC117" s="966"/>
      <c r="AD117" s="966"/>
      <c r="AE117" s="967"/>
      <c r="AF117" s="965">
        <v>728872</v>
      </c>
      <c r="AG117" s="966"/>
      <c r="AH117" s="966"/>
      <c r="AI117" s="966"/>
      <c r="AJ117" s="967"/>
      <c r="AK117" s="965">
        <v>743882</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288</v>
      </c>
      <c r="AG118" s="883"/>
      <c r="AH118" s="883"/>
      <c r="AI118" s="883"/>
      <c r="AJ118" s="884"/>
      <c r="AK118" s="882" t="s">
        <v>287</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9122602</v>
      </c>
      <c r="BR118" s="986"/>
      <c r="BS118" s="986"/>
      <c r="BT118" s="986"/>
      <c r="BU118" s="986"/>
      <c r="BV118" s="986">
        <v>8865788</v>
      </c>
      <c r="BW118" s="986"/>
      <c r="BX118" s="986"/>
      <c r="BY118" s="986"/>
      <c r="BZ118" s="986"/>
      <c r="CA118" s="986">
        <v>8636988</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958718</v>
      </c>
      <c r="BR119" s="927"/>
      <c r="BS119" s="927"/>
      <c r="BT119" s="927"/>
      <c r="BU119" s="927"/>
      <c r="BV119" s="927">
        <v>1019571</v>
      </c>
      <c r="BW119" s="927"/>
      <c r="BX119" s="927"/>
      <c r="BY119" s="927"/>
      <c r="BZ119" s="927"/>
      <c r="CA119" s="927">
        <v>1131129</v>
      </c>
      <c r="CB119" s="927"/>
      <c r="CC119" s="927"/>
      <c r="CD119" s="927"/>
      <c r="CE119" s="927"/>
      <c r="CF119" s="941">
        <v>33.200000000000003</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2035680</v>
      </c>
      <c r="DH120" s="927"/>
      <c r="DI120" s="927"/>
      <c r="DJ120" s="927"/>
      <c r="DK120" s="927"/>
      <c r="DL120" s="927">
        <v>2063903</v>
      </c>
      <c r="DM120" s="927"/>
      <c r="DN120" s="927"/>
      <c r="DO120" s="927"/>
      <c r="DP120" s="927"/>
      <c r="DQ120" s="927">
        <v>2088999</v>
      </c>
      <c r="DR120" s="927"/>
      <c r="DS120" s="927"/>
      <c r="DT120" s="927"/>
      <c r="DU120" s="927"/>
      <c r="DV120" s="928">
        <v>61.2</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4972155</v>
      </c>
      <c r="BR121" s="986"/>
      <c r="BS121" s="986"/>
      <c r="BT121" s="986"/>
      <c r="BU121" s="986"/>
      <c r="BV121" s="986">
        <v>4939114</v>
      </c>
      <c r="BW121" s="986"/>
      <c r="BX121" s="986"/>
      <c r="BY121" s="986"/>
      <c r="BZ121" s="986"/>
      <c r="CA121" s="986">
        <v>5098303</v>
      </c>
      <c r="CB121" s="986"/>
      <c r="CC121" s="986"/>
      <c r="CD121" s="986"/>
      <c r="CE121" s="986"/>
      <c r="CF121" s="1024">
        <v>149.4</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5930873</v>
      </c>
      <c r="BR122" s="1035"/>
      <c r="BS122" s="1035"/>
      <c r="BT122" s="1035"/>
      <c r="BU122" s="1035"/>
      <c r="BV122" s="1035">
        <v>5958685</v>
      </c>
      <c r="BW122" s="1035"/>
      <c r="BX122" s="1035"/>
      <c r="BY122" s="1035"/>
      <c r="BZ122" s="1035"/>
      <c r="CA122" s="1035">
        <v>6229432</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98.6</v>
      </c>
      <c r="BR123" s="1027"/>
      <c r="BS123" s="1027"/>
      <c r="BT123" s="1027"/>
      <c r="BU123" s="1027"/>
      <c r="BV123" s="1027">
        <v>87.4</v>
      </c>
      <c r="BW123" s="1027"/>
      <c r="BX123" s="1027"/>
      <c r="BY123" s="1027"/>
      <c r="BZ123" s="1027"/>
      <c r="CA123" s="1027">
        <v>70.5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3609058</v>
      </c>
      <c r="AB129" s="959"/>
      <c r="AC129" s="959"/>
      <c r="AD129" s="959"/>
      <c r="AE129" s="960"/>
      <c r="AF129" s="961">
        <v>3712364</v>
      </c>
      <c r="AG129" s="959"/>
      <c r="AH129" s="959"/>
      <c r="AI129" s="959"/>
      <c r="AJ129" s="960"/>
      <c r="AK129" s="961">
        <v>3823455</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373159</v>
      </c>
      <c r="AB130" s="959"/>
      <c r="AC130" s="959"/>
      <c r="AD130" s="959"/>
      <c r="AE130" s="960"/>
      <c r="AF130" s="961">
        <v>388352</v>
      </c>
      <c r="AG130" s="959"/>
      <c r="AH130" s="959"/>
      <c r="AI130" s="959"/>
      <c r="AJ130" s="960"/>
      <c r="AK130" s="961">
        <v>411535</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70.5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3235899</v>
      </c>
      <c r="AB131" s="998"/>
      <c r="AC131" s="998"/>
      <c r="AD131" s="998"/>
      <c r="AE131" s="999"/>
      <c r="AF131" s="1000">
        <v>3324012</v>
      </c>
      <c r="AG131" s="998"/>
      <c r="AH131" s="998"/>
      <c r="AI131" s="998"/>
      <c r="AJ131" s="999"/>
      <c r="AK131" s="1000">
        <v>3411920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10.47455437</v>
      </c>
      <c r="AB132" s="1104"/>
      <c r="AC132" s="1104"/>
      <c r="AD132" s="1104"/>
      <c r="AE132" s="1105"/>
      <c r="AF132" s="1106">
        <v>10.24424701</v>
      </c>
      <c r="AG132" s="1104"/>
      <c r="AH132" s="1104"/>
      <c r="AI132" s="1104"/>
      <c r="AJ132" s="1105"/>
      <c r="AK132" s="1106">
        <v>9.7407617999999996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10.6</v>
      </c>
      <c r="AB133" s="1111"/>
      <c r="AC133" s="1111"/>
      <c r="AD133" s="1111"/>
      <c r="AE133" s="1112"/>
      <c r="AF133" s="1110">
        <v>10.4</v>
      </c>
      <c r="AG133" s="1111"/>
      <c r="AH133" s="1111"/>
      <c r="AI133" s="1111"/>
      <c r="AJ133" s="1112"/>
      <c r="AK133" s="1110">
        <v>10.1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1011953</v>
      </c>
      <c r="L9" s="264">
        <v>52501</v>
      </c>
      <c r="M9" s="265">
        <v>77799</v>
      </c>
      <c r="N9" s="266">
        <v>-32.5</v>
      </c>
    </row>
    <row r="10" spans="1:16" x14ac:dyDescent="0.15">
      <c r="A10" s="248"/>
      <c r="B10" s="244"/>
      <c r="C10" s="244"/>
      <c r="D10" s="244"/>
      <c r="E10" s="244"/>
      <c r="F10" s="244"/>
      <c r="G10" s="1119" t="s">
        <v>472</v>
      </c>
      <c r="H10" s="1120"/>
      <c r="I10" s="1120"/>
      <c r="J10" s="1121"/>
      <c r="K10" s="267">
        <v>110583</v>
      </c>
      <c r="L10" s="268">
        <v>5737</v>
      </c>
      <c r="M10" s="269">
        <v>8141</v>
      </c>
      <c r="N10" s="270">
        <v>-29.5</v>
      </c>
    </row>
    <row r="11" spans="1:16" ht="13.5" customHeight="1" x14ac:dyDescent="0.15">
      <c r="A11" s="248"/>
      <c r="B11" s="244"/>
      <c r="C11" s="244"/>
      <c r="D11" s="244"/>
      <c r="E11" s="244"/>
      <c r="F11" s="244"/>
      <c r="G11" s="1119" t="s">
        <v>473</v>
      </c>
      <c r="H11" s="1120"/>
      <c r="I11" s="1120"/>
      <c r="J11" s="1121"/>
      <c r="K11" s="267">
        <v>215488</v>
      </c>
      <c r="L11" s="268">
        <v>11180</v>
      </c>
      <c r="M11" s="269">
        <v>11503</v>
      </c>
      <c r="N11" s="270">
        <v>-2.8</v>
      </c>
    </row>
    <row r="12" spans="1:16" ht="13.5" customHeight="1" x14ac:dyDescent="0.15">
      <c r="A12" s="248"/>
      <c r="B12" s="244"/>
      <c r="C12" s="244"/>
      <c r="D12" s="244"/>
      <c r="E12" s="244"/>
      <c r="F12" s="244"/>
      <c r="G12" s="1119" t="s">
        <v>474</v>
      </c>
      <c r="H12" s="1120"/>
      <c r="I12" s="1120"/>
      <c r="J12" s="1121"/>
      <c r="K12" s="267" t="s">
        <v>475</v>
      </c>
      <c r="L12" s="268" t="s">
        <v>475</v>
      </c>
      <c r="M12" s="269">
        <v>578</v>
      </c>
      <c r="N12" s="270" t="s">
        <v>475</v>
      </c>
    </row>
    <row r="13" spans="1:16" ht="13.5" customHeight="1" x14ac:dyDescent="0.15">
      <c r="A13" s="248"/>
      <c r="B13" s="244"/>
      <c r="C13" s="244"/>
      <c r="D13" s="244"/>
      <c r="E13" s="244"/>
      <c r="F13" s="244"/>
      <c r="G13" s="1119" t="s">
        <v>476</v>
      </c>
      <c r="H13" s="1120"/>
      <c r="I13" s="1120"/>
      <c r="J13" s="1121"/>
      <c r="K13" s="267" t="s">
        <v>475</v>
      </c>
      <c r="L13" s="268" t="s">
        <v>475</v>
      </c>
      <c r="M13" s="269" t="s">
        <v>475</v>
      </c>
      <c r="N13" s="270" t="s">
        <v>475</v>
      </c>
    </row>
    <row r="14" spans="1:16" ht="13.5" customHeight="1" x14ac:dyDescent="0.15">
      <c r="A14" s="248"/>
      <c r="B14" s="244"/>
      <c r="C14" s="244"/>
      <c r="D14" s="244"/>
      <c r="E14" s="244"/>
      <c r="F14" s="244"/>
      <c r="G14" s="1119" t="s">
        <v>477</v>
      </c>
      <c r="H14" s="1120"/>
      <c r="I14" s="1120"/>
      <c r="J14" s="1121"/>
      <c r="K14" s="267" t="s">
        <v>475</v>
      </c>
      <c r="L14" s="268" t="s">
        <v>475</v>
      </c>
      <c r="M14" s="269">
        <v>3404</v>
      </c>
      <c r="N14" s="270" t="s">
        <v>475</v>
      </c>
    </row>
    <row r="15" spans="1:16" ht="13.5" customHeight="1" x14ac:dyDescent="0.15">
      <c r="A15" s="248"/>
      <c r="B15" s="244"/>
      <c r="C15" s="244"/>
      <c r="D15" s="244"/>
      <c r="E15" s="244"/>
      <c r="F15" s="244"/>
      <c r="G15" s="1119" t="s">
        <v>478</v>
      </c>
      <c r="H15" s="1120"/>
      <c r="I15" s="1120"/>
      <c r="J15" s="1121"/>
      <c r="K15" s="267">
        <v>24008</v>
      </c>
      <c r="L15" s="268">
        <v>1246</v>
      </c>
      <c r="M15" s="269">
        <v>1859</v>
      </c>
      <c r="N15" s="270">
        <v>-33</v>
      </c>
    </row>
    <row r="16" spans="1:16" x14ac:dyDescent="0.15">
      <c r="A16" s="248"/>
      <c r="B16" s="244"/>
      <c r="C16" s="244"/>
      <c r="D16" s="244"/>
      <c r="E16" s="244"/>
      <c r="F16" s="244"/>
      <c r="G16" s="1122" t="s">
        <v>479</v>
      </c>
      <c r="H16" s="1123"/>
      <c r="I16" s="1123"/>
      <c r="J16" s="1124"/>
      <c r="K16" s="268">
        <v>-169861</v>
      </c>
      <c r="L16" s="268">
        <v>-8813</v>
      </c>
      <c r="M16" s="269">
        <v>-8484</v>
      </c>
      <c r="N16" s="270">
        <v>3.9</v>
      </c>
    </row>
    <row r="17" spans="1:16" x14ac:dyDescent="0.15">
      <c r="A17" s="248"/>
      <c r="B17" s="244"/>
      <c r="C17" s="244"/>
      <c r="D17" s="244"/>
      <c r="E17" s="244"/>
      <c r="F17" s="244"/>
      <c r="G17" s="1122" t="s">
        <v>170</v>
      </c>
      <c r="H17" s="1123"/>
      <c r="I17" s="1123"/>
      <c r="J17" s="1124"/>
      <c r="K17" s="268">
        <v>1192171</v>
      </c>
      <c r="L17" s="268">
        <v>61851</v>
      </c>
      <c r="M17" s="269">
        <v>94801</v>
      </c>
      <c r="N17" s="270">
        <v>-34.799999999999997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5.19</v>
      </c>
      <c r="L21" s="281">
        <v>8.7799999999999994</v>
      </c>
      <c r="M21" s="282">
        <v>-3.59</v>
      </c>
      <c r="N21" s="249"/>
      <c r="O21" s="283"/>
      <c r="P21" s="279"/>
    </row>
    <row r="22" spans="1:16" s="284" customFormat="1" x14ac:dyDescent="0.15">
      <c r="A22" s="279"/>
      <c r="B22" s="249"/>
      <c r="C22" s="249"/>
      <c r="D22" s="249"/>
      <c r="E22" s="249"/>
      <c r="F22" s="249"/>
      <c r="G22" s="1114" t="s">
        <v>485</v>
      </c>
      <c r="H22" s="1115"/>
      <c r="I22" s="1115"/>
      <c r="J22" s="1116"/>
      <c r="K22" s="285">
        <v>100.1</v>
      </c>
      <c r="L22" s="286">
        <v>96.7</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555058</v>
      </c>
      <c r="L32" s="294">
        <v>28797</v>
      </c>
      <c r="M32" s="295">
        <v>52939</v>
      </c>
      <c r="N32" s="296">
        <v>-45.6</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t="s">
        <v>475</v>
      </c>
      <c r="L34" s="294" t="s">
        <v>475</v>
      </c>
      <c r="M34" s="295">
        <v>6</v>
      </c>
      <c r="N34" s="296" t="s">
        <v>475</v>
      </c>
    </row>
    <row r="35" spans="1:16" ht="27" customHeight="1" x14ac:dyDescent="0.15">
      <c r="A35" s="248"/>
      <c r="B35" s="244"/>
      <c r="C35" s="244"/>
      <c r="D35" s="244"/>
      <c r="E35" s="244"/>
      <c r="F35" s="244"/>
      <c r="G35" s="1130" t="s">
        <v>491</v>
      </c>
      <c r="H35" s="1131"/>
      <c r="I35" s="1131"/>
      <c r="J35" s="1132"/>
      <c r="K35" s="294">
        <v>94731</v>
      </c>
      <c r="L35" s="294">
        <v>4915</v>
      </c>
      <c r="M35" s="295">
        <v>16218</v>
      </c>
      <c r="N35" s="296">
        <v>-69.7</v>
      </c>
    </row>
    <row r="36" spans="1:16" ht="27" customHeight="1" x14ac:dyDescent="0.15">
      <c r="A36" s="248"/>
      <c r="B36" s="244"/>
      <c r="C36" s="244"/>
      <c r="D36" s="244"/>
      <c r="E36" s="244"/>
      <c r="F36" s="244"/>
      <c r="G36" s="1130" t="s">
        <v>492</v>
      </c>
      <c r="H36" s="1131"/>
      <c r="I36" s="1131"/>
      <c r="J36" s="1132"/>
      <c r="K36" s="294">
        <v>94044</v>
      </c>
      <c r="L36" s="294">
        <v>4879</v>
      </c>
      <c r="M36" s="295">
        <v>3341</v>
      </c>
      <c r="N36" s="296">
        <v>46</v>
      </c>
    </row>
    <row r="37" spans="1:16" ht="13.5" customHeight="1" x14ac:dyDescent="0.15">
      <c r="A37" s="248"/>
      <c r="B37" s="244"/>
      <c r="C37" s="244"/>
      <c r="D37" s="244"/>
      <c r="E37" s="244"/>
      <c r="F37" s="244"/>
      <c r="G37" s="1130" t="s">
        <v>493</v>
      </c>
      <c r="H37" s="1131"/>
      <c r="I37" s="1131"/>
      <c r="J37" s="1132"/>
      <c r="K37" s="294" t="s">
        <v>475</v>
      </c>
      <c r="L37" s="294" t="s">
        <v>475</v>
      </c>
      <c r="M37" s="295">
        <v>1023</v>
      </c>
      <c r="N37" s="296" t="s">
        <v>475</v>
      </c>
    </row>
    <row r="38" spans="1:16" ht="27" customHeight="1" x14ac:dyDescent="0.15">
      <c r="A38" s="248"/>
      <c r="B38" s="244"/>
      <c r="C38" s="244"/>
      <c r="D38" s="244"/>
      <c r="E38" s="244"/>
      <c r="F38" s="244"/>
      <c r="G38" s="1133" t="s">
        <v>494</v>
      </c>
      <c r="H38" s="1134"/>
      <c r="I38" s="1134"/>
      <c r="J38" s="1135"/>
      <c r="K38" s="297">
        <v>49</v>
      </c>
      <c r="L38" s="297">
        <v>3</v>
      </c>
      <c r="M38" s="298">
        <v>7</v>
      </c>
      <c r="N38" s="299">
        <v>-57.1</v>
      </c>
      <c r="O38" s="293"/>
    </row>
    <row r="39" spans="1:16" x14ac:dyDescent="0.15">
      <c r="A39" s="248"/>
      <c r="B39" s="244"/>
      <c r="C39" s="244"/>
      <c r="D39" s="244"/>
      <c r="E39" s="244"/>
      <c r="F39" s="244"/>
      <c r="G39" s="1133" t="s">
        <v>495</v>
      </c>
      <c r="H39" s="1134"/>
      <c r="I39" s="1134"/>
      <c r="J39" s="1135"/>
      <c r="K39" s="300" t="s">
        <v>475</v>
      </c>
      <c r="L39" s="300" t="s">
        <v>475</v>
      </c>
      <c r="M39" s="301">
        <v>-3044</v>
      </c>
      <c r="N39" s="302" t="s">
        <v>475</v>
      </c>
      <c r="O39" s="293"/>
    </row>
    <row r="40" spans="1:16" ht="27" customHeight="1" x14ac:dyDescent="0.15">
      <c r="A40" s="248"/>
      <c r="B40" s="244"/>
      <c r="C40" s="244"/>
      <c r="D40" s="244"/>
      <c r="E40" s="244"/>
      <c r="F40" s="244"/>
      <c r="G40" s="1130" t="s">
        <v>496</v>
      </c>
      <c r="H40" s="1131"/>
      <c r="I40" s="1131"/>
      <c r="J40" s="1132"/>
      <c r="K40" s="300">
        <v>-411535</v>
      </c>
      <c r="L40" s="300">
        <v>-21351</v>
      </c>
      <c r="M40" s="301">
        <v>-47792</v>
      </c>
      <c r="N40" s="302">
        <v>-55.3</v>
      </c>
      <c r="O40" s="293"/>
    </row>
    <row r="41" spans="1:16" x14ac:dyDescent="0.15">
      <c r="A41" s="248"/>
      <c r="B41" s="244"/>
      <c r="C41" s="244"/>
      <c r="D41" s="244"/>
      <c r="E41" s="244"/>
      <c r="F41" s="244"/>
      <c r="G41" s="1136" t="s">
        <v>282</v>
      </c>
      <c r="H41" s="1137"/>
      <c r="I41" s="1137"/>
      <c r="J41" s="1138"/>
      <c r="K41" s="294">
        <v>332347</v>
      </c>
      <c r="L41" s="300">
        <v>17242</v>
      </c>
      <c r="M41" s="301">
        <v>22698</v>
      </c>
      <c r="N41" s="302">
        <v>-24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1131774</v>
      </c>
      <c r="J51" s="320">
        <v>64163</v>
      </c>
      <c r="K51" s="321">
        <v>8.8000000000000007</v>
      </c>
      <c r="L51" s="322">
        <v>64717</v>
      </c>
      <c r="M51" s="323">
        <v>-1.2</v>
      </c>
      <c r="N51" s="324">
        <v>10</v>
      </c>
    </row>
    <row r="52" spans="1:14" x14ac:dyDescent="0.15">
      <c r="A52" s="248"/>
      <c r="B52" s="244"/>
      <c r="C52" s="244"/>
      <c r="D52" s="244"/>
      <c r="E52" s="244"/>
      <c r="F52" s="244"/>
      <c r="G52" s="325"/>
      <c r="H52" s="326" t="s">
        <v>507</v>
      </c>
      <c r="I52" s="327">
        <v>702237</v>
      </c>
      <c r="J52" s="328">
        <v>39812</v>
      </c>
      <c r="K52" s="329">
        <v>16.399999999999999</v>
      </c>
      <c r="L52" s="330">
        <v>31931</v>
      </c>
      <c r="M52" s="331">
        <v>-2.8</v>
      </c>
      <c r="N52" s="332">
        <v>19.2</v>
      </c>
    </row>
    <row r="53" spans="1:14" x14ac:dyDescent="0.15">
      <c r="A53" s="248"/>
      <c r="B53" s="244"/>
      <c r="C53" s="244"/>
      <c r="D53" s="244"/>
      <c r="E53" s="244"/>
      <c r="F53" s="244"/>
      <c r="G53" s="310" t="s">
        <v>508</v>
      </c>
      <c r="H53" s="311"/>
      <c r="I53" s="319">
        <v>1341429</v>
      </c>
      <c r="J53" s="320">
        <v>75180</v>
      </c>
      <c r="K53" s="321">
        <v>17.2</v>
      </c>
      <c r="L53" s="322">
        <v>61557</v>
      </c>
      <c r="M53" s="323">
        <v>-4.9000000000000004</v>
      </c>
      <c r="N53" s="324">
        <v>22.1</v>
      </c>
    </row>
    <row r="54" spans="1:14" x14ac:dyDescent="0.15">
      <c r="A54" s="248"/>
      <c r="B54" s="244"/>
      <c r="C54" s="244"/>
      <c r="D54" s="244"/>
      <c r="E54" s="244"/>
      <c r="F54" s="244"/>
      <c r="G54" s="325"/>
      <c r="H54" s="326" t="s">
        <v>507</v>
      </c>
      <c r="I54" s="327">
        <v>318457</v>
      </c>
      <c r="J54" s="328">
        <v>17848</v>
      </c>
      <c r="K54" s="329">
        <v>-55.2</v>
      </c>
      <c r="L54" s="330">
        <v>32497</v>
      </c>
      <c r="M54" s="331">
        <v>1.8</v>
      </c>
      <c r="N54" s="332">
        <v>-57</v>
      </c>
    </row>
    <row r="55" spans="1:14" x14ac:dyDescent="0.15">
      <c r="A55" s="248"/>
      <c r="B55" s="244"/>
      <c r="C55" s="244"/>
      <c r="D55" s="244"/>
      <c r="E55" s="244"/>
      <c r="F55" s="244"/>
      <c r="G55" s="310" t="s">
        <v>509</v>
      </c>
      <c r="H55" s="311"/>
      <c r="I55" s="319">
        <v>1732910</v>
      </c>
      <c r="J55" s="320">
        <v>93742</v>
      </c>
      <c r="K55" s="321">
        <v>24.7</v>
      </c>
      <c r="L55" s="322">
        <v>69806</v>
      </c>
      <c r="M55" s="323">
        <v>13.4</v>
      </c>
      <c r="N55" s="324">
        <v>11.3</v>
      </c>
    </row>
    <row r="56" spans="1:14" x14ac:dyDescent="0.15">
      <c r="A56" s="248"/>
      <c r="B56" s="244"/>
      <c r="C56" s="244"/>
      <c r="D56" s="244"/>
      <c r="E56" s="244"/>
      <c r="F56" s="244"/>
      <c r="G56" s="325"/>
      <c r="H56" s="326" t="s">
        <v>507</v>
      </c>
      <c r="I56" s="327">
        <v>259956</v>
      </c>
      <c r="J56" s="328">
        <v>14062</v>
      </c>
      <c r="K56" s="329">
        <v>-21.2</v>
      </c>
      <c r="L56" s="330">
        <v>32823</v>
      </c>
      <c r="M56" s="331">
        <v>1</v>
      </c>
      <c r="N56" s="332">
        <v>-22.2</v>
      </c>
    </row>
    <row r="57" spans="1:14" x14ac:dyDescent="0.15">
      <c r="A57" s="248"/>
      <c r="B57" s="244"/>
      <c r="C57" s="244"/>
      <c r="D57" s="244"/>
      <c r="E57" s="244"/>
      <c r="F57" s="244"/>
      <c r="G57" s="310" t="s">
        <v>510</v>
      </c>
      <c r="H57" s="311"/>
      <c r="I57" s="319">
        <v>1197553</v>
      </c>
      <c r="J57" s="320">
        <v>63342</v>
      </c>
      <c r="K57" s="321">
        <v>-32.4</v>
      </c>
      <c r="L57" s="322">
        <v>74444</v>
      </c>
      <c r="M57" s="323">
        <v>6.6</v>
      </c>
      <c r="N57" s="324">
        <v>-39</v>
      </c>
    </row>
    <row r="58" spans="1:14" x14ac:dyDescent="0.15">
      <c r="A58" s="248"/>
      <c r="B58" s="244"/>
      <c r="C58" s="244"/>
      <c r="D58" s="244"/>
      <c r="E58" s="244"/>
      <c r="F58" s="244"/>
      <c r="G58" s="325"/>
      <c r="H58" s="326" t="s">
        <v>507</v>
      </c>
      <c r="I58" s="327">
        <v>120074</v>
      </c>
      <c r="J58" s="328">
        <v>6351</v>
      </c>
      <c r="K58" s="329">
        <v>-54.8</v>
      </c>
      <c r="L58" s="330">
        <v>34175</v>
      </c>
      <c r="M58" s="331">
        <v>4.0999999999999996</v>
      </c>
      <c r="N58" s="332">
        <v>-58.9</v>
      </c>
    </row>
    <row r="59" spans="1:14" x14ac:dyDescent="0.15">
      <c r="A59" s="248"/>
      <c r="B59" s="244"/>
      <c r="C59" s="244"/>
      <c r="D59" s="244"/>
      <c r="E59" s="244"/>
      <c r="F59" s="244"/>
      <c r="G59" s="310" t="s">
        <v>511</v>
      </c>
      <c r="H59" s="311"/>
      <c r="I59" s="319">
        <v>1207833</v>
      </c>
      <c r="J59" s="320">
        <v>62663</v>
      </c>
      <c r="K59" s="321">
        <v>-1.1000000000000001</v>
      </c>
      <c r="L59" s="322">
        <v>85205</v>
      </c>
      <c r="M59" s="323">
        <v>14.5</v>
      </c>
      <c r="N59" s="324">
        <v>-15.6</v>
      </c>
    </row>
    <row r="60" spans="1:14" x14ac:dyDescent="0.15">
      <c r="A60" s="248"/>
      <c r="B60" s="244"/>
      <c r="C60" s="244"/>
      <c r="D60" s="244"/>
      <c r="E60" s="244"/>
      <c r="F60" s="244"/>
      <c r="G60" s="325"/>
      <c r="H60" s="326" t="s">
        <v>507</v>
      </c>
      <c r="I60" s="333">
        <v>96573</v>
      </c>
      <c r="J60" s="328">
        <v>5010</v>
      </c>
      <c r="K60" s="329">
        <v>-21.1</v>
      </c>
      <c r="L60" s="330">
        <v>38847</v>
      </c>
      <c r="M60" s="331">
        <v>13.7</v>
      </c>
      <c r="N60" s="332">
        <v>-34.799999999999997</v>
      </c>
    </row>
    <row r="61" spans="1:14" x14ac:dyDescent="0.15">
      <c r="A61" s="248"/>
      <c r="B61" s="244"/>
      <c r="C61" s="244"/>
      <c r="D61" s="244"/>
      <c r="E61" s="244"/>
      <c r="F61" s="244"/>
      <c r="G61" s="310" t="s">
        <v>512</v>
      </c>
      <c r="H61" s="334"/>
      <c r="I61" s="335">
        <v>1322300</v>
      </c>
      <c r="J61" s="336">
        <v>71818</v>
      </c>
      <c r="K61" s="337">
        <v>3.4</v>
      </c>
      <c r="L61" s="338">
        <v>71146</v>
      </c>
      <c r="M61" s="339">
        <v>5.7</v>
      </c>
      <c r="N61" s="324">
        <v>-2.2999999999999998</v>
      </c>
    </row>
    <row r="62" spans="1:14" x14ac:dyDescent="0.15">
      <c r="A62" s="248"/>
      <c r="B62" s="244"/>
      <c r="C62" s="244"/>
      <c r="D62" s="244"/>
      <c r="E62" s="244"/>
      <c r="F62" s="244"/>
      <c r="G62" s="325"/>
      <c r="H62" s="326" t="s">
        <v>507</v>
      </c>
      <c r="I62" s="327">
        <v>299459</v>
      </c>
      <c r="J62" s="328">
        <v>16617</v>
      </c>
      <c r="K62" s="329">
        <v>-27.2</v>
      </c>
      <c r="L62" s="330">
        <v>34055</v>
      </c>
      <c r="M62" s="331">
        <v>3.6</v>
      </c>
      <c r="N62" s="332">
        <v>-30.8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9.48</v>
      </c>
      <c r="G47" s="12">
        <v>13.15</v>
      </c>
      <c r="H47" s="12">
        <v>11.52</v>
      </c>
      <c r="I47" s="12">
        <v>12.91</v>
      </c>
      <c r="J47" s="13">
        <v>14.89</v>
      </c>
    </row>
    <row r="48" spans="2:10" ht="57.75" customHeight="1" x14ac:dyDescent="0.15">
      <c r="B48" s="14"/>
      <c r="C48" s="1141" t="s">
        <v>4</v>
      </c>
      <c r="D48" s="1141"/>
      <c r="E48" s="1142"/>
      <c r="F48" s="15">
        <v>4.12</v>
      </c>
      <c r="G48" s="16">
        <v>2.16</v>
      </c>
      <c r="H48" s="16">
        <v>2.66</v>
      </c>
      <c r="I48" s="16">
        <v>2.96</v>
      </c>
      <c r="J48" s="17">
        <v>2.25</v>
      </c>
    </row>
    <row r="49" spans="2:10" ht="57.75" customHeight="1" thickBot="1" x14ac:dyDescent="0.2">
      <c r="B49" s="18"/>
      <c r="C49" s="1143" t="s">
        <v>5</v>
      </c>
      <c r="D49" s="1143"/>
      <c r="E49" s="1144"/>
      <c r="F49" s="19">
        <v>1.01</v>
      </c>
      <c r="G49" s="20">
        <v>2.12</v>
      </c>
      <c r="H49" s="20" t="s">
        <v>519</v>
      </c>
      <c r="I49" s="20">
        <v>2.08</v>
      </c>
      <c r="J49" s="21">
        <v>1.73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10.07</v>
      </c>
      <c r="G34" s="33">
        <v>11.08</v>
      </c>
      <c r="H34" s="33">
        <v>12.83</v>
      </c>
      <c r="I34" s="33">
        <v>13.44</v>
      </c>
      <c r="J34" s="34">
        <v>14.44</v>
      </c>
      <c r="K34" s="22"/>
      <c r="L34" s="22"/>
      <c r="M34" s="22"/>
      <c r="N34" s="22"/>
      <c r="O34" s="22"/>
      <c r="P34" s="22"/>
    </row>
    <row r="35" spans="1:16" ht="39" customHeight="1" x14ac:dyDescent="0.15">
      <c r="A35" s="22"/>
      <c r="B35" s="35"/>
      <c r="C35" s="1145" t="s">
        <v>521</v>
      </c>
      <c r="D35" s="1146"/>
      <c r="E35" s="1147"/>
      <c r="F35" s="36">
        <v>4.12</v>
      </c>
      <c r="G35" s="37">
        <v>2.56</v>
      </c>
      <c r="H35" s="37">
        <v>3.42</v>
      </c>
      <c r="I35" s="37">
        <v>2.96</v>
      </c>
      <c r="J35" s="38">
        <v>2.25</v>
      </c>
      <c r="K35" s="22"/>
      <c r="L35" s="22"/>
      <c r="M35" s="22"/>
      <c r="N35" s="22"/>
      <c r="O35" s="22"/>
      <c r="P35" s="22"/>
    </row>
    <row r="36" spans="1:16" ht="39" customHeight="1" x14ac:dyDescent="0.15">
      <c r="A36" s="22"/>
      <c r="B36" s="35"/>
      <c r="C36" s="1145" t="s">
        <v>522</v>
      </c>
      <c r="D36" s="1146"/>
      <c r="E36" s="1147"/>
      <c r="F36" s="36">
        <v>5.81</v>
      </c>
      <c r="G36" s="37">
        <v>6.91</v>
      </c>
      <c r="H36" s="37">
        <v>9.6999999999999993</v>
      </c>
      <c r="I36" s="37">
        <v>3.48</v>
      </c>
      <c r="J36" s="38">
        <v>1.72</v>
      </c>
      <c r="K36" s="22"/>
      <c r="L36" s="22"/>
      <c r="M36" s="22"/>
      <c r="N36" s="22"/>
      <c r="O36" s="22"/>
      <c r="P36" s="22"/>
    </row>
    <row r="37" spans="1:16" ht="39" customHeight="1" x14ac:dyDescent="0.15">
      <c r="A37" s="22"/>
      <c r="B37" s="35"/>
      <c r="C37" s="1145" t="s">
        <v>523</v>
      </c>
      <c r="D37" s="1146"/>
      <c r="E37" s="1147"/>
      <c r="F37" s="36">
        <v>7.0000000000000007E-2</v>
      </c>
      <c r="G37" s="37">
        <v>7.0000000000000007E-2</v>
      </c>
      <c r="H37" s="37">
        <v>0.04</v>
      </c>
      <c r="I37" s="37">
        <v>0.12</v>
      </c>
      <c r="J37" s="38">
        <v>0.1</v>
      </c>
      <c r="K37" s="22"/>
      <c r="L37" s="22"/>
      <c r="M37" s="22"/>
      <c r="N37" s="22"/>
      <c r="O37" s="22"/>
      <c r="P37" s="22"/>
    </row>
    <row r="38" spans="1:16" ht="39" customHeight="1" x14ac:dyDescent="0.15">
      <c r="A38" s="22"/>
      <c r="B38" s="35"/>
      <c r="C38" s="1145" t="s">
        <v>524</v>
      </c>
      <c r="D38" s="1146"/>
      <c r="E38" s="1147"/>
      <c r="F38" s="36">
        <v>2.69</v>
      </c>
      <c r="G38" s="37">
        <v>2.14</v>
      </c>
      <c r="H38" s="37">
        <v>2.23</v>
      </c>
      <c r="I38" s="37">
        <v>1.28</v>
      </c>
      <c r="J38" s="38">
        <v>0.06</v>
      </c>
      <c r="K38" s="22"/>
      <c r="L38" s="22"/>
      <c r="M38" s="22"/>
      <c r="N38" s="22"/>
      <c r="O38" s="22"/>
      <c r="P38" s="22"/>
    </row>
    <row r="39" spans="1:16" ht="39" customHeight="1" x14ac:dyDescent="0.15">
      <c r="A39" s="22"/>
      <c r="B39" s="35"/>
      <c r="C39" s="1145" t="s">
        <v>525</v>
      </c>
      <c r="D39" s="1146"/>
      <c r="E39" s="1147"/>
      <c r="F39" s="36">
        <v>0.03</v>
      </c>
      <c r="G39" s="37">
        <v>0.02</v>
      </c>
      <c r="H39" s="37">
        <v>0.03</v>
      </c>
      <c r="I39" s="37">
        <v>0.05</v>
      </c>
      <c r="J39" s="38">
        <v>0.04</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527</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493</v>
      </c>
      <c r="L45" s="60">
        <v>506</v>
      </c>
      <c r="M45" s="60">
        <v>517</v>
      </c>
      <c r="N45" s="60">
        <v>534</v>
      </c>
      <c r="O45" s="61">
        <v>555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86</v>
      </c>
      <c r="L48" s="64">
        <v>92</v>
      </c>
      <c r="M48" s="64">
        <v>91</v>
      </c>
      <c r="N48" s="64">
        <v>100</v>
      </c>
      <c r="O48" s="65">
        <v>95</v>
      </c>
      <c r="P48" s="48"/>
      <c r="Q48" s="48"/>
      <c r="R48" s="48"/>
      <c r="S48" s="48"/>
      <c r="T48" s="48"/>
      <c r="U48" s="48"/>
    </row>
    <row r="49" spans="1:21" ht="30.75" customHeight="1" x14ac:dyDescent="0.15">
      <c r="A49" s="48"/>
      <c r="B49" s="1163"/>
      <c r="C49" s="1164"/>
      <c r="D49" s="62"/>
      <c r="E49" s="1155" t="s">
        <v>16</v>
      </c>
      <c r="F49" s="1155"/>
      <c r="G49" s="1155"/>
      <c r="H49" s="1155"/>
      <c r="I49" s="1155"/>
      <c r="J49" s="1156"/>
      <c r="K49" s="63">
        <v>81</v>
      </c>
      <c r="L49" s="64">
        <v>96</v>
      </c>
      <c r="M49" s="64">
        <v>104</v>
      </c>
      <c r="N49" s="64">
        <v>95</v>
      </c>
      <c r="O49" s="65">
        <v>94</v>
      </c>
      <c r="P49" s="48"/>
      <c r="Q49" s="48"/>
      <c r="R49" s="48"/>
      <c r="S49" s="48"/>
      <c r="T49" s="48"/>
      <c r="U49" s="48"/>
    </row>
    <row r="50" spans="1:21" ht="30.75" customHeight="1" x14ac:dyDescent="0.15">
      <c r="A50" s="48"/>
      <c r="B50" s="1163"/>
      <c r="C50" s="1164"/>
      <c r="D50" s="62"/>
      <c r="E50" s="1155" t="s">
        <v>17</v>
      </c>
      <c r="F50" s="1155"/>
      <c r="G50" s="1155"/>
      <c r="H50" s="1155"/>
      <c r="I50" s="1155"/>
      <c r="J50" s="1156"/>
      <c r="K50" s="63">
        <v>8</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324</v>
      </c>
      <c r="L52" s="64">
        <v>347</v>
      </c>
      <c r="M52" s="64">
        <v>373</v>
      </c>
      <c r="N52" s="64">
        <v>388</v>
      </c>
      <c r="O52" s="65">
        <v>411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344</v>
      </c>
      <c r="L53" s="69">
        <v>347</v>
      </c>
      <c r="M53" s="69">
        <v>339</v>
      </c>
      <c r="N53" s="69">
        <v>341</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2016-04-21T09:16:45Z</cp:lastPrinted>
  <dcterms:created xsi:type="dcterms:W3CDTF">2016-02-15T02:31:52Z</dcterms:created>
  <dcterms:modified xsi:type="dcterms:W3CDTF">2016-05-02T04:11:05Z</dcterms:modified>
</cp:coreProperties>
</file>