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tabRatio="8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U34" i="9" s="1"/>
  <c r="CO34" i="9"/>
  <c r="BW34" i="9"/>
  <c r="BW35" i="9" s="1"/>
  <c r="BW36" i="9" s="1"/>
  <c r="BW37" i="9" s="1"/>
  <c r="BW38" i="9" s="1"/>
  <c r="BW39" i="9" s="1"/>
  <c r="BW40" i="9" s="1"/>
  <c r="BW41" i="9" s="1"/>
  <c r="BW42" i="9" s="1"/>
  <c r="BW43" i="9" s="1"/>
  <c r="BE34" i="9"/>
  <c r="C34" i="9"/>
  <c r="U35" i="9" l="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<sst xmlns="http://schemas.openxmlformats.org/spreadsheetml/2006/main" count="994" uniqueCount="540">
  <si>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</si>
  <si>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</si>
  <si>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</si>
  <si>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</si>
  <si>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</si>
  <si>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</si>
  <si>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</si>
  <si>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</si>
  <si>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</si>
  <si>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</si>
  <si>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</si>
  <si>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</si>
  <si>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</si>
  <si>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</si>
  <si>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</si>
  <si>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</si>
  <si>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</si>
  <si>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</si>
  <si>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</si>
  <si>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</si>
  <si>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</si>
  <si>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</si>
  <si>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</si>
  <si>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</si>
  <si>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</si>
  <si>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</si>
  <si>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</si>
  <si>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</si>
  <si>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</si>
  <si>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</si>
  <si>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</si>
  <si>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</si>
  <si>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</si>
  <si>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</si>
  <si>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</si>
  <si>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</si>
  <si>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</si>
  <si>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</si>
  <si>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</si>
  <si>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</si>
  <si>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</si>
  <si>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</si>
  <si>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</si>
  <si>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</si>
  <si>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</si>
  <si>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</si>
  <si>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</si>
  <si>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</si>
  <si>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</si>
  <si>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</si>
  <si>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</si>
  <si>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</si>
  <si>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</si>
  <si>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</si>
  <si>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</si>
  <si>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</si>
  <si>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</si>
  <si>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</si>
  <si>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</si>
  <si>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</si>
  <si>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</si>
  <si>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</si>
  <si>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</si>
  <si>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</si>
  <si>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</si>
  <si>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</si>
  <si>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</si>
  <si>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</si>
  <si>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</si>
  <si>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</si>
  <si>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</si>
  <si>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</si>
  <si>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</si>
  <si>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</si>
  <si>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</si>
  <si>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</si>
  <si>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</si>
  <si>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</si>
  <si>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</si>
  <si>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</si>
  <si>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</si>
  <si>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</si>
  <si>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</si>
  <si>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</si>
  <si>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</si>
  <si>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</si>
  <si>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</si>
  <si>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</si>
  <si>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</si>
  <si>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</si>
  <si>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</si>
  <si>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</si>
  <si>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</si>
  <si>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</si>
  <si>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</si>
  <si>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</si>
  <si>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</si>
  <si>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</si>
  <si>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</si>
  <si>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</si>
  <si>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</si>
  <si>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</si>
  <si>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</si>
  <si>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</si>
  <si>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</si>
  <si>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</si>
  <si>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</si>
  <si>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</si>
  <si>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</si>
  <si>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</si>
  <si>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</si>
  <si>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</si>
  <si>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</si>
  <si>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</si>
  <si>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</si>
  <si>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</si>
  <si>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</si>
  <si>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</si>
  <si>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</si>
  <si>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</si>
  <si>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</si>
  <si>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</si>
  <si>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</si>
  <si>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</si>
  <si>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</si>
  <si>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</si>
  <si>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</si>
  <si>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</si>
  <si>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</si>
  <si>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</si>
  <si>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</si>
  <si>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</si>
  <si>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</si>
  <si>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</si>
  <si>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</si>
  <si>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</si>
  <si>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</si>
  <si>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</si>
  <si>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</si>
  <si>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</si>
  <si>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</si>
  <si>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</si>
  <si>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</si>
  <si>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</si>
  <si>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</si>
  <si>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</si>
  <si>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</si>
  <si>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</si>
  <si>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</si>
  <si>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</si>
  <si>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</si>
  <si>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</si>
  <si>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</si>
  <si>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</si>
  <si>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</si>
  <si>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</si>
  <si>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</si>
  <si>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</si>
  <si>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</si>
  <si>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</si>
  <si>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</si>
  <si>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</si>
  <si>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</si>
  <si>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</si>
  <si>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</si>
  <si>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</si>
  <si>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</si>
  <si>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</si>
  <si>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</si>
  <si>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</si>
  <si>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</si>
  <si>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</si>
  <si>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</si>
  <si>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</si>
  <si>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</si>
  <si>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</si>
  <si>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</si>
  <si>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</si>
  <si>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</si>
  <si>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</si>
  <si>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</si>
  <si>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</si>
  <si>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</si>
  <si>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</si>
  <si>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</si>
  <si>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</si>
  <si>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</si>
  <si>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</si>
  <si>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</si>
  <si>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</si>
  <si>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</si>
  <si>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</si>
  <si>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</si>
  <si>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沖縄県今帰仁村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</si>
  <si>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</si>
  <si>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</si>
  <si>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</si>
  <si>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</si>
  <si>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</si>
  <si>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</si>
  <si>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</si>
  <si>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</si>
  <si>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</si>
  <si>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</si>
  <si>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</si>
  <si>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</si>
  <si>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</si>
  <si>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</si>
  <si>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</si>
  <si>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</si>
  <si>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</si>
  <si>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</si>
  <si>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</si>
  <si>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</si>
  <si>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</si>
  <si>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</si>
  <si>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</si>
  <si>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</si>
  <si>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</si>
  <si>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</si>
  <si>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</si>
  <si>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</si>
  <si>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</si>
  <si>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</si>
  <si>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</si>
  <si>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</si>
  <si>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</si>
  <si>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</si>
  <si>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</si>
  <si>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</si>
  <si>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</si>
  <si>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</si>
  <si>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</si>
  <si>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</si>
  <si>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</si>
  <si>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</si>
  <si>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</si>
  <si>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</si>
  <si>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</si>
  <si>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</si>
  <si>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</si>
  <si>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</si>
  <si>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</si>
  <si>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</si>
  <si>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</si>
  <si>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</si>
  <si>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</si>
  <si>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</si>
  <si>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</si>
  <si>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</si>
  <si>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</si>
  <si>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</si>
  <si>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</si>
  <si>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</si>
  <si>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</si>
  <si>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</si>
  <si>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</si>
  <si>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</si>
  <si>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</si>
  <si>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</si>
  <si>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</si>
  <si>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</si>
  <si>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</si>
  <si>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</si>
  <si>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</si>
  <si>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</si>
  <si>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</si>
  <si>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</si>
  <si>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</si>
  <si>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</si>
  <si>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</si>
  <si>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</si>
  <si>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</si>
  <si>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</si>
  <si>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</si>
  <si>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</si>
  <si>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</si>
  <si>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</si>
  <si>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</si>
  <si>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</si>
  <si>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</si>
  <si>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</si>
  <si>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</si>
  <si>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</si>
  <si>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</si>
  <si>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</si>
  <si>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</si>
  <si>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</si>
  <si>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</si>
  <si>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</si>
  <si>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</si>
  <si>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</si>
  <si>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</si>
  <si>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</si>
  <si>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</si>
  <si>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</si>
  <si>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</si>
  <si>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</si>
  <si>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</si>
  <si>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</si>
  <si>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</si>
  <si>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</si>
  <si>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</si>
  <si>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</si>
  <si>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</si>
  <si>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</si>
  <si>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</si>
  <si>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</si>
  <si>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</si>
  <si>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</si>
  <si>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</si>
  <si>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</si>
  <si>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</si>
  <si>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</si>
  <si>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</si>
  <si>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</si>
  <si>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</si>
  <si>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</si>
  <si>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</si>
  <si>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</si>
  <si>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</si>
  <si>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</si>
  <si>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</si>
  <si>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</si>
  <si>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</si>
  <si>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</si>
  <si>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</si>
  <si>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</si>
  <si>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</si>
  <si>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</si>
  <si>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</si>
  <si>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</si>
  <si>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</si>
  <si>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</si>
  <si>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</si>
  <si>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</si>
  <si>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</si>
  <si>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</si>
  <si>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</si>
  <si>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</si>
  <si>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</si>
  <si>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</si>
  <si>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</si>
  <si>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</si>
  <si>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沖縄県今帰仁村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</si>
  <si>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</si>
  <si>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</si>
  <si>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</si>
  <si>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</si>
  <si>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</si>
  <si>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</si>
  <si>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</si>
  <si>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</si>
  <si>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</si>
  <si>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</si>
  <si>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</si>
  <si>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</si>
  <si>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</si>
  <si>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</si>
  <si>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</si>
  <si>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</si>
  <si>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</si>
  <si>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</si>
  <si>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</si>
  <si>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</si>
  <si>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</si>
  <si>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</si>
  <si>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</si>
  <si>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</si>
  <si>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</si>
  <si>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</si>
  <si>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</si>
  <si>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</si>
  <si>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</si>
  <si>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</si>
  <si>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</si>
  <si>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</si>
  <si>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</si>
  <si>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</si>
  <si>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</si>
  <si>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</si>
  <si>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</si>
  <si>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</si>
  <si>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</si>
  <si>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</si>
  <si>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</si>
  <si>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</si>
  <si>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</si>
  <si>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</si>
  <si>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</si>
  <si>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</si>
  <si>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</si>
  <si>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</si>
  <si>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</si>
  <si>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</si>
  <si>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</si>
  <si>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</si>
  <si>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</si>
  <si>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</si>
  <si>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</si>
  <si>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</si>
  <si>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</si>
  <si>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</si>
  <si>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</si>
  <si>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</si>
  <si>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</si>
  <si>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</si>
  <si>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</si>
  <si>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</si>
  <si>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</si>
  <si>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</si>
  <si>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</si>
  <si>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</si>
  <si>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</si>
  <si>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</si>
  <si>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</si>
  <si>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</si>
  <si>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</si>
  <si>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</si>
  <si>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</si>
  <si>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</si>
  <si>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</si>
  <si>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</si>
  <si>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</si>
  <si>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</si>
  <si>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</si>
  <si>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</si>
  <si>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</si>
  <si>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</si>
  <si>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</si>
  <si>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</si>
  <si>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</si>
  <si>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</si>
  <si>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</si>
  <si>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</si>
  <si>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</si>
  <si>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</si>
  <si>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</si>
  <si>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</si>
  <si>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</si>
  <si>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</si>
  <si>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</si>
  <si>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</si>
  <si>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</si>
  <si>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</si>
  <si>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</si>
  <si>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</si>
  <si>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</si>
  <si>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</si>
  <si>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</si>
  <si>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</si>
  <si>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</si>
  <si>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</si>
  <si>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</si>
  <si>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</si>
  <si>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</si>
  <si>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</si>
  <si>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</si>
  <si>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</si>
  <si>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</si>
  <si>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</si>
  <si>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</si>
  <si>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</si>
  <si>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</si>
  <si>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</si>
  <si>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</si>
  <si>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</si>
  <si>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</si>
  <si>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</si>
  <si>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</si>
  <si>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</si>
  <si>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</si>
  <si>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</si>
  <si>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</si>
  <si>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</si>
  <si>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</si>
  <si>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</si>
  <si>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</si>
  <si>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</si>
  <si>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</si>
  <si>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</si>
  <si>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</si>
  <si>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</si>
  <si>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</si>
  <si>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</si>
  <si>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</si>
  <si>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</si>
  <si>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</si>
  <si>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</si>
  <si>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</si>
  <si>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</si>
  <si>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</si>
  <si>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</si>
  <si>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</si>
  <si>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</si>
  <si>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</si>
  <si>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</si>
  <si>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</si>
  <si>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</si>
  <si>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</si>
  <si>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</si>
  <si>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</si>
  <si>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</si>
  <si>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</si>
  <si>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</si>
  <si>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</si>
  <si>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</si>
  <si>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</si>
  <si>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</si>
  <si>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</si>
  <si>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</si>
  <si>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</si>
  <si>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</si>
  <si>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</si>
  <si>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0.24</t>
  </si>
  <si>
    <t>国民健康保険特別会計</t>
  </si>
  <si>
    <t>▲ 5.30</t>
  </si>
  <si>
    <t>▲ 5.50</t>
  </si>
  <si>
    <t>▲ 8.39</t>
  </si>
  <si>
    <t>▲ 10.47</t>
  </si>
  <si>
    <t>▲ 9.92</t>
  </si>
  <si>
    <t>一般会計</t>
  </si>
  <si>
    <t>水道事業特別会計</t>
  </si>
  <si>
    <t>後期高齢者医療特別会計</t>
  </si>
  <si>
    <t>その他会計（赤字）</t>
  </si>
  <si>
    <t>その他会計（黒字）</t>
  </si>
  <si>
    <t>　　</t>
    <phoneticPr fontId="2"/>
  </si>
  <si>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5"/>
  </si>
  <si>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5"/>
  </si>
  <si>
    <t>本部町今帰仁村消防組合（一般会計）</t>
    <rPh sb="0" eb="3">
      <t>モトブチョウ</t>
    </rPh>
    <rPh sb="3" eb="7">
      <t>ナキジンソン</t>
    </rPh>
    <rPh sb="7" eb="9">
      <t>ショウボウ</t>
    </rPh>
    <rPh sb="9" eb="11">
      <t>クミアイ</t>
    </rPh>
    <rPh sb="12" eb="14">
      <t>イッパン</t>
    </rPh>
    <rPh sb="14" eb="16">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</si>
  <si>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</si>
  <si>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</si>
  <si>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</si>
  <si>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</si>
  <si>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12" eb="14">
      <t>トクベツ</t>
    </rPh>
    <phoneticPr fontId="5"/>
  </si>
  <si>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</si>
  <si>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沖縄県後期高齢者医療広域連合（特別会計）</t>
    <rPh sb="15" eb="17">
      <t>トクベツ</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</si>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</sst>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120829</c:v>
                </c:pt>
                <c:pt idx="1">
                  <c:v>126129</c:v>
                </c:pt>
                <c:pt idx="2">
                  <c:v>114065</c:v>
                </c:pt>
                <c:pt idx="3">
                  <c:v>162541</c:v>
                </c:pt>
                <c:pt idx="4">
                  <c:v>148120</c:v>
                </c:pt>
              </c:numCache>
            </c:numRef>
          </c:val>
          <c:smooth val="0"/>
        </c:ser>
        <c:dLbls>
          <c:showLegendKey val="0"/>
          <c:showVal val="0"/>
          <c:showCatName val="0"/>
          <c:showSerName val="0"/>
          <c:showPercent val="0"/>
          <c:showBubbleSize val="0"/>
        </c:dLbls>
        <c:marker val="1"/>
        <c:smooth val="0"/>
        <c:axId val="110474368"/>
        <c:axId val="110476288"/>
      </c:lineChart>
      <c:catAx>
        <c:axId val="110474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76288"/>
        <c:crosses val="autoZero"/>
        <c:auto val="1"/>
        <c:lblAlgn val="ctr"/>
        <c:lblOffset val="100"/>
        <c:tickLblSkip val="1"/>
        <c:tickMarkSkip val="1"/>
        <c:noMultiLvlLbl val="0"/>
      </c:catAx>
      <c:valAx>
        <c:axId val="1104762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74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6.07</c:v>
                </c:pt>
                <c:pt idx="1">
                  <c:v>6.16</c:v>
                </c:pt>
                <c:pt idx="2">
                  <c:v>5.36</c:v>
                </c:pt>
                <c:pt idx="3">
                  <c:v>5.97</c:v>
                </c:pt>
                <c:pt idx="4">
                  <c:v>8.4600000000000009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8.65</c:v>
                </c:pt>
                <c:pt idx="1">
                  <c:v>10.35</c:v>
                </c:pt>
                <c:pt idx="2">
                  <c:v>11.06</c:v>
                </c:pt>
                <c:pt idx="3">
                  <c:v>11.64</c:v>
                </c:pt>
                <c:pt idx="4">
                  <c:v>12.77</c:v>
                </c:pt>
              </c:numCache>
            </c:numRef>
          </c:val>
        </c:ser>
        <c:dLbls>
          <c:showLegendKey val="0"/>
          <c:showVal val="0"/>
          <c:showCatName val="0"/>
          <c:showSerName val="0"/>
          <c:showPercent val="0"/>
          <c:showBubbleSize val="0"/>
        </c:dLbls>
        <c:gapWidth val="250"/>
        <c:overlap val="100"/>
        <c:axId val="111180416"/>
        <c:axId val="111186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3.35</c:v>
                </c:pt>
                <c:pt idx="1">
                  <c:v>1.67</c:v>
                </c:pt>
                <c:pt idx="2">
                  <c:v>-0.24</c:v>
                </c:pt>
                <c:pt idx="3">
                  <c:v>1.26</c:v>
                </c:pt>
                <c:pt idx="4">
                  <c:v>3.56</c:v>
                </c:pt>
              </c:numCache>
            </c:numRef>
          </c:val>
          <c:smooth val="0"/>
        </c:ser>
        <c:dLbls>
          <c:showLegendKey val="0"/>
          <c:showVal val="0"/>
          <c:showCatName val="0"/>
          <c:showSerName val="0"/>
          <c:showPercent val="0"/>
          <c:showBubbleSize val="0"/>
        </c:dLbls>
        <c:marker val="1"/>
        <c:smooth val="0"/>
        <c:axId val="111180416"/>
        <c:axId val="111186688"/>
      </c:lineChart>
      <c:catAx>
        <c:axId val="11118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186688"/>
        <c:crosses val="autoZero"/>
        <c:auto val="1"/>
        <c:lblAlgn val="ctr"/>
        <c:lblOffset val="100"/>
        <c:tickLblSkip val="1"/>
        <c:tickMarkSkip val="1"/>
        <c:noMultiLvlLbl val="0"/>
      </c:catAx>
      <c:valAx>
        <c:axId val="11118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8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0.04</c:v>
                </c:pt>
                <c:pt idx="8">
                  <c:v>#N/A</c:v>
                </c:pt>
                <c:pt idx="9">
                  <c:v>0.02</c:v>
                </c:pt>
              </c:numCache>
            </c:numRef>
          </c:val>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0.43</c:v>
                </c:pt>
                <c:pt idx="2">
                  <c:v>#N/A</c:v>
                </c:pt>
                <c:pt idx="3">
                  <c:v>0.14000000000000001</c:v>
                </c:pt>
                <c:pt idx="4">
                  <c:v>#N/A</c:v>
                </c:pt>
                <c:pt idx="5">
                  <c:v>0</c:v>
                </c:pt>
                <c:pt idx="6">
                  <c:v>#N/A</c:v>
                </c:pt>
                <c:pt idx="7">
                  <c:v>0</c:v>
                </c:pt>
                <c:pt idx="8">
                  <c:v>#N/A</c:v>
                </c:pt>
                <c:pt idx="9">
                  <c:v>1.86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6.06</c:v>
                </c:pt>
                <c:pt idx="2">
                  <c:v>#N/A</c:v>
                </c:pt>
                <c:pt idx="3">
                  <c:v>6.15</c:v>
                </c:pt>
                <c:pt idx="4">
                  <c:v>#N/A</c:v>
                </c:pt>
                <c:pt idx="5">
                  <c:v>5.35</c:v>
                </c:pt>
                <c:pt idx="6">
                  <c:v>#N/A</c:v>
                </c:pt>
                <c:pt idx="7">
                  <c:v>5.96</c:v>
                </c:pt>
                <c:pt idx="8">
                  <c:v>#N/A</c:v>
                </c:pt>
                <c:pt idx="9">
                  <c:v>8.4499999999999993</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5.3</c:v>
                </c:pt>
                <c:pt idx="1">
                  <c:v>#N/A</c:v>
                </c:pt>
                <c:pt idx="2">
                  <c:v>5.5</c:v>
                </c:pt>
                <c:pt idx="3">
                  <c:v>#N/A</c:v>
                </c:pt>
                <c:pt idx="4">
                  <c:v>8.39</c:v>
                </c:pt>
                <c:pt idx="5">
                  <c:v>#N/A</c:v>
                </c:pt>
                <c:pt idx="6">
                  <c:v>10.47</c:v>
                </c:pt>
                <c:pt idx="7">
                  <c:v>#N/A</c:v>
                </c:pt>
                <c:pt idx="8">
                  <c:v>9.92</c:v>
                </c:pt>
                <c:pt idx="9">
                  <c:v>#N/A</c:v>
                </c:pt>
              </c:numCache>
            </c:numRef>
          </c:val>
        </c:ser>
        <c:dLbls>
          <c:showLegendKey val="0"/>
          <c:showVal val="0"/>
          <c:showCatName val="0"/>
          <c:showSerName val="0"/>
          <c:showPercent val="0"/>
          <c:showBubbleSize val="0"/>
        </c:dLbls>
        <c:gapWidth val="150"/>
        <c:overlap val="100"/>
        <c:axId val="111277184"/>
        <c:axId val="111278720"/>
      </c:barChart>
      <c:catAx>
        <c:axId val="11127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78720"/>
        <c:crosses val="autoZero"/>
        <c:auto val="1"/>
        <c:lblAlgn val="ctr"/>
        <c:lblOffset val="100"/>
        <c:tickLblSkip val="1"/>
        <c:tickMarkSkip val="1"/>
        <c:noMultiLvlLbl val="0"/>
      </c:catAx>
      <c:valAx>
        <c:axId val="11127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7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317</c:v>
                </c:pt>
                <c:pt idx="5">
                  <c:v>328</c:v>
                </c:pt>
                <c:pt idx="8">
                  <c:v>326</c:v>
                </c:pt>
                <c:pt idx="11">
                  <c:v>310</c:v>
                </c:pt>
                <c:pt idx="14">
                  <c:v>293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11</c:v>
                </c:pt>
                <c:pt idx="6">
                  <c:v>11</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60</c:v>
                </c:pt>
                <c:pt idx="3">
                  <c:v>57</c:v>
                </c:pt>
                <c:pt idx="6">
                  <c:v>50</c:v>
                </c:pt>
                <c:pt idx="9">
                  <c:v>62</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c:v>
                </c:pt>
                <c:pt idx="3">
                  <c:v>19</c:v>
                </c:pt>
                <c:pt idx="6">
                  <c:v>23</c:v>
                </c:pt>
                <c:pt idx="9">
                  <c:v>23</c:v>
                </c:pt>
                <c:pt idx="12">
                  <c:v>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548</c:v>
                </c:pt>
                <c:pt idx="3">
                  <c:v>562</c:v>
                </c:pt>
                <c:pt idx="6">
                  <c:v>571</c:v>
                </c:pt>
                <c:pt idx="9">
                  <c:v>549</c:v>
                </c:pt>
                <c:pt idx="12">
                  <c:v>511</c:v>
                </c:pt>
              </c:numCache>
            </c:numRef>
          </c:val>
        </c:ser>
        <c:dLbls>
          <c:showLegendKey val="0"/>
          <c:showVal val="0"/>
          <c:showCatName val="0"/>
          <c:showSerName val="0"/>
          <c:showPercent val="0"/>
          <c:showBubbleSize val="0"/>
        </c:dLbls>
        <c:gapWidth val="100"/>
        <c:overlap val="100"/>
        <c:axId val="111553920"/>
        <c:axId val="111564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324</c:v>
                </c:pt>
                <c:pt idx="2">
                  <c:v>#N/A</c:v>
                </c:pt>
                <c:pt idx="3">
                  <c:v>#N/A</c:v>
                </c:pt>
                <c:pt idx="4">
                  <c:v>322</c:v>
                </c:pt>
                <c:pt idx="5">
                  <c:v>#N/A</c:v>
                </c:pt>
                <c:pt idx="6">
                  <c:v>#N/A</c:v>
                </c:pt>
                <c:pt idx="7">
                  <c:v>330</c:v>
                </c:pt>
                <c:pt idx="8">
                  <c:v>#N/A</c:v>
                </c:pt>
                <c:pt idx="9">
                  <c:v>#N/A</c:v>
                </c:pt>
                <c:pt idx="10">
                  <c:v>336</c:v>
                </c:pt>
                <c:pt idx="11">
                  <c:v>#N/A</c:v>
                </c:pt>
                <c:pt idx="12">
                  <c:v>#N/A</c:v>
                </c:pt>
                <c:pt idx="13">
                  <c:v>274</c:v>
                </c:pt>
                <c:pt idx="14">
                  <c:v>#N/A</c:v>
                </c:pt>
              </c:numCache>
            </c:numRef>
          </c:val>
          <c:smooth val="0"/>
        </c:ser>
        <c:dLbls>
          <c:showLegendKey val="0"/>
          <c:showVal val="0"/>
          <c:showCatName val="0"/>
          <c:showSerName val="0"/>
          <c:showPercent val="0"/>
          <c:showBubbleSize val="0"/>
        </c:dLbls>
        <c:marker val="1"/>
        <c:smooth val="0"/>
        <c:axId val="111553920"/>
        <c:axId val="111564288"/>
      </c:lineChart>
      <c:catAx>
        <c:axId val="11155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64288"/>
        <c:crosses val="autoZero"/>
        <c:auto val="1"/>
        <c:lblAlgn val="ctr"/>
        <c:lblOffset val="100"/>
        <c:tickLblSkip val="1"/>
        <c:tickMarkSkip val="1"/>
        <c:noMultiLvlLbl val="0"/>
      </c:catAx>
      <c:valAx>
        <c:axId val="11156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5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3285</c:v>
                </c:pt>
                <c:pt idx="5">
                  <c:v>3029</c:v>
                </c:pt>
                <c:pt idx="8">
                  <c:v>3150</c:v>
                </c:pt>
                <c:pt idx="11">
                  <c:v>3149</c:v>
                </c:pt>
                <c:pt idx="14">
                  <c:v>3134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294</c:v>
                </c:pt>
                <c:pt idx="5">
                  <c:v>820</c:v>
                </c:pt>
                <c:pt idx="8">
                  <c:v>836</c:v>
                </c:pt>
                <c:pt idx="11">
                  <c:v>818</c:v>
                </c:pt>
                <c:pt idx="14">
                  <c:v>819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91</c:v>
                </c:pt>
                <c:pt idx="9">
                  <c:v>135</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826</c:v>
                </c:pt>
                <c:pt idx="3">
                  <c:v>802</c:v>
                </c:pt>
                <c:pt idx="6">
                  <c:v>792</c:v>
                </c:pt>
                <c:pt idx="9">
                  <c:v>539</c:v>
                </c:pt>
                <c:pt idx="12">
                  <c:v>439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600</c:v>
                </c:pt>
                <c:pt idx="3">
                  <c:v>541</c:v>
                </c:pt>
                <c:pt idx="6">
                  <c:v>504</c:v>
                </c:pt>
                <c:pt idx="9">
                  <c:v>505</c:v>
                </c:pt>
                <c:pt idx="12">
                  <c:v>658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572</c:v>
                </c:pt>
                <c:pt idx="3">
                  <c:v>624</c:v>
                </c:pt>
                <c:pt idx="6">
                  <c:v>529</c:v>
                </c:pt>
                <c:pt idx="9">
                  <c:v>587</c:v>
                </c:pt>
                <c:pt idx="12">
                  <c:v>612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149</c:v>
                </c:pt>
                <c:pt idx="3">
                  <c:v>137</c:v>
                </c:pt>
                <c:pt idx="6">
                  <c:v>126</c:v>
                </c:pt>
                <c:pt idx="9">
                  <c:v>114</c:v>
                </c:pt>
                <c:pt idx="12">
                  <c:v>103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3933</c:v>
                </c:pt>
                <c:pt idx="3">
                  <c:v>3764</c:v>
                </c:pt>
                <c:pt idx="6">
                  <c:v>3550</c:v>
                </c:pt>
                <c:pt idx="9">
                  <c:v>3407</c:v>
                </c:pt>
                <c:pt idx="12">
                  <c:v>3296</c:v>
                </c:pt>
              </c:numCache>
            </c:numRef>
          </c:val>
        </c:ser>
        <c:dLbls>
          <c:showLegendKey val="0"/>
          <c:showVal val="0"/>
          <c:showCatName val="0"/>
          <c:showSerName val="0"/>
          <c:showPercent val="0"/>
          <c:showBubbleSize val="0"/>
        </c:dLbls>
        <c:gapWidth val="100"/>
        <c:overlap val="100"/>
        <c:axId val="111728128"/>
        <c:axId val="111730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2501</c:v>
                </c:pt>
                <c:pt idx="2">
                  <c:v>#N/A</c:v>
                </c:pt>
                <c:pt idx="3">
                  <c:v>#N/A</c:v>
                </c:pt>
                <c:pt idx="4">
                  <c:v>2020</c:v>
                </c:pt>
                <c:pt idx="5">
                  <c:v>#N/A</c:v>
                </c:pt>
                <c:pt idx="6">
                  <c:v>#N/A</c:v>
                </c:pt>
                <c:pt idx="7">
                  <c:v>1607</c:v>
                </c:pt>
                <c:pt idx="8">
                  <c:v>#N/A</c:v>
                </c:pt>
                <c:pt idx="9">
                  <c:v>#N/A</c:v>
                </c:pt>
                <c:pt idx="10">
                  <c:v>1322</c:v>
                </c:pt>
                <c:pt idx="11">
                  <c:v>#N/A</c:v>
                </c:pt>
                <c:pt idx="12">
                  <c:v>#N/A</c:v>
                </c:pt>
                <c:pt idx="13">
                  <c:v>1155</c:v>
                </c:pt>
                <c:pt idx="14">
                  <c:v>#N/A</c:v>
                </c:pt>
              </c:numCache>
            </c:numRef>
          </c:val>
          <c:smooth val="0"/>
        </c:ser>
        <c:dLbls>
          <c:showLegendKey val="0"/>
          <c:showVal val="0"/>
          <c:showCatName val="0"/>
          <c:showSerName val="0"/>
          <c:showPercent val="0"/>
          <c:showBubbleSize val="0"/>
        </c:dLbls>
        <c:marker val="1"/>
        <c:smooth val="0"/>
        <c:axId val="111728128"/>
        <c:axId val="111730048"/>
      </c:lineChart>
      <c:catAx>
        <c:axId val="11172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730048"/>
        <c:crosses val="autoZero"/>
        <c:auto val="1"/>
        <c:lblAlgn val="ctr"/>
        <c:lblOffset val="100"/>
        <c:tickLblSkip val="1"/>
        <c:tickMarkSkip val="1"/>
        <c:noMultiLvlLbl val="0"/>
      </c:catAx>
      <c:valAx>
        <c:axId val="11173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72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9,628
9,595
39.93
6,165,624
5,901,416
255,427
3,019,913
3,295,943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純農村である本村では、生産活動に大きな変化は見られず依然として財政基盤が弱く、類似団体平均を下回っている。今帰仁村財政集中改革プラン、今帰仁村第四次総合計画基本構想に沿った施策の重点化に努め、行政の変化率を図ること</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もとより、基本構想に示す基本方針を見据え、接続的な経済活動確率を目指し、地元産業を育むことに努める。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148872</xdr:rowOff>
    </xdr:to>
    <xdr:cxnSp macro="">
      <xdr:nvCxnSpPr>
        <xdr:cNvPr id="66" name="直線コネクタ 65"/>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148872</xdr:rowOff>
    </xdr:to>
    <xdr:cxnSp macro="">
      <xdr:nvCxnSpPr>
        <xdr:cNvPr id="69" name="直線コネクタ 68"/>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148872</xdr:rowOff>
    </xdr:from>
    <xdr:to>
      <xdr:col>4</xdr:col>
      <xdr:colOff>482600</xdr:colOff>
      <xdr:row>43</xdr:row>
      <xdr:rowOff>148872</xdr:rowOff>
    </xdr:to>
    <xdr:cxnSp macro="">
      <xdr:nvCxnSpPr>
        <xdr:cNvPr id="72" name="直線コネクタ 71"/>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148872</xdr:rowOff>
    </xdr:to>
    <xdr:cxnSp macro="">
      <xdr:nvCxnSpPr>
        <xdr:cNvPr id="75" name="直線コネクタ 74"/>
        <xdr:cNvCxnSpPr/>
      </xdr:nvCxnSpPr>
      <xdr:spPr>
        <a:xfrm>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5" name="円/楕円 84"/>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17232</xdr:rowOff>
    </xdr:from>
    <xdr:ext cx="762000" cy="259045"/>
    <xdr:sp macro="" textlink="">
      <xdr:nvSpPr>
        <xdr:cNvPr id="86" name="財政力該当値テキスト"/>
        <xdr:cNvSpPr txBox="1"/>
      </xdr:nvSpPr>
      <xdr:spPr>
        <a:xfrm>
          <a:off x="5041900" y="738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7" name="円/楕円 86"/>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88" name="テキスト ボックス 87"/>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89" name="円/楕円 88"/>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0" name="テキスト ボックス 89"/>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1" name="円/楕円 90"/>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12999</xdr:rowOff>
    </xdr:from>
    <xdr:ext cx="762000" cy="259045"/>
    <xdr:sp macro="" textlink="">
      <xdr:nvSpPr>
        <xdr:cNvPr id="92" name="テキスト ボックス 91"/>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3" name="円/楕円 92"/>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4" name="テキスト ボックス 93"/>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経常収支比率のついては、平成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年度から類似団体を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a:t>
          </a:r>
          <a:r>
            <a:rPr lang="en-US" altLang="ja-JP" sz="1100" b="0" i="0" baseline="0">
              <a:solidFill>
                <a:schemeClr val="dk1"/>
              </a:solidFill>
              <a:effectLst/>
              <a:latin typeface="+mn-lt"/>
              <a:ea typeface="+mn-ea"/>
              <a:cs typeface="+mn-cs"/>
            </a:rPr>
            <a:t>4.9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っ</a:t>
          </a:r>
          <a:r>
            <a:rPr lang="ja-JP" altLang="ja-JP" sz="1100" b="0" i="0" baseline="0">
              <a:solidFill>
                <a:schemeClr val="dk1"/>
              </a:solidFill>
              <a:effectLst/>
              <a:latin typeface="+mn-lt"/>
              <a:ea typeface="+mn-ea"/>
              <a:cs typeface="+mn-cs"/>
            </a:rPr>
            <a:t>ている。対前年度に比べて</a:t>
          </a:r>
          <a:r>
            <a:rPr lang="ja-JP" altLang="en-US" sz="1100" b="0" i="0" baseline="0">
              <a:solidFill>
                <a:schemeClr val="dk1"/>
              </a:solidFill>
              <a:effectLst/>
              <a:latin typeface="+mn-lt"/>
              <a:ea typeface="+mn-ea"/>
              <a:cs typeface="+mn-cs"/>
            </a:rPr>
            <a:t>も</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ポイントの減となっている。平成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年度からの</a:t>
          </a:r>
          <a:r>
            <a:rPr lang="ja-JP" altLang="en-US" sz="1100" b="0" i="0" baseline="0">
              <a:solidFill>
                <a:schemeClr val="dk1"/>
              </a:solidFill>
              <a:effectLst/>
              <a:latin typeface="+mn-lt"/>
              <a:ea typeface="+mn-ea"/>
              <a:cs typeface="+mn-cs"/>
            </a:rPr>
            <a:t>下回った</a:t>
          </a:r>
          <a:r>
            <a:rPr lang="ja-JP" altLang="ja-JP" sz="1100" b="0" i="0" baseline="0">
              <a:solidFill>
                <a:schemeClr val="dk1"/>
              </a:solidFill>
              <a:effectLst/>
              <a:latin typeface="+mn-lt"/>
              <a:ea typeface="+mn-ea"/>
              <a:cs typeface="+mn-cs"/>
            </a:rPr>
            <a:t>要因としては、退職手当組合負担金の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、物件費の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、一部事務組合に対する負担金の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が要因となっている。平成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年度はそれぞれの要因について</a:t>
          </a:r>
          <a:r>
            <a:rPr lang="ja-JP" altLang="en-US" sz="1100" b="0" i="0" baseline="0">
              <a:solidFill>
                <a:schemeClr val="dk1"/>
              </a:solidFill>
              <a:effectLst/>
              <a:latin typeface="+mn-lt"/>
              <a:ea typeface="+mn-ea"/>
              <a:cs typeface="+mn-cs"/>
            </a:rPr>
            <a:t>大幅に</a:t>
          </a:r>
          <a:r>
            <a:rPr lang="ja-JP" altLang="ja-JP" sz="1100" b="0" i="0" baseline="0">
              <a:solidFill>
                <a:schemeClr val="dk1"/>
              </a:solidFill>
              <a:effectLst/>
              <a:latin typeface="+mn-lt"/>
              <a:ea typeface="+mn-ea"/>
              <a:cs typeface="+mn-cs"/>
            </a:rPr>
            <a:t>減少傾向にあるが今後も行財政の見直しを行い経常経費の削減に努める。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112819</xdr:rowOff>
    </xdr:from>
    <xdr:to>
      <xdr:col>7</xdr:col>
      <xdr:colOff>152400</xdr:colOff>
      <xdr:row>63</xdr:row>
      <xdr:rowOff>102235</xdr:rowOff>
    </xdr:to>
    <xdr:cxnSp macro="">
      <xdr:nvCxnSpPr>
        <xdr:cNvPr id="129" name="直線コネクタ 128"/>
        <xdr:cNvCxnSpPr/>
      </xdr:nvCxnSpPr>
      <xdr:spPr>
        <a:xfrm flipV="1">
          <a:off x="4114800" y="1074271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102235</xdr:rowOff>
    </xdr:from>
    <xdr:to>
      <xdr:col>6</xdr:col>
      <xdr:colOff>0</xdr:colOff>
      <xdr:row>63</xdr:row>
      <xdr:rowOff>114300</xdr:rowOff>
    </xdr:to>
    <xdr:cxnSp macro="">
      <xdr:nvCxnSpPr>
        <xdr:cNvPr id="132" name="直線コネクタ 131"/>
        <xdr:cNvCxnSpPr/>
      </xdr:nvCxnSpPr>
      <xdr:spPr>
        <a:xfrm flipV="1">
          <a:off x="3225800" y="109035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114300</xdr:rowOff>
    </xdr:to>
    <xdr:cxnSp macro="">
      <xdr:nvCxnSpPr>
        <xdr:cNvPr id="135" name="直線コネクタ 134"/>
        <xdr:cNvCxnSpPr/>
      </xdr:nvCxnSpPr>
      <xdr:spPr>
        <a:xfrm>
          <a:off x="2336800" y="1074674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12277</xdr:rowOff>
    </xdr:from>
    <xdr:to>
      <xdr:col>3</xdr:col>
      <xdr:colOff>279400</xdr:colOff>
      <xdr:row>62</xdr:row>
      <xdr:rowOff>116840</xdr:rowOff>
    </xdr:to>
    <xdr:cxnSp macro="">
      <xdr:nvCxnSpPr>
        <xdr:cNvPr id="138" name="直線コネクタ 137"/>
        <xdr:cNvCxnSpPr/>
      </xdr:nvCxnSpPr>
      <xdr:spPr>
        <a:xfrm>
          <a:off x="1447800" y="106421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62019</xdr:rowOff>
    </xdr:from>
    <xdr:to>
      <xdr:col>7</xdr:col>
      <xdr:colOff>203200</xdr:colOff>
      <xdr:row>62</xdr:row>
      <xdr:rowOff>163619</xdr:rowOff>
    </xdr:to>
    <xdr:sp macro="" textlink="">
      <xdr:nvSpPr>
        <xdr:cNvPr id="148" name="円/楕円 147"/>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78546</xdr:rowOff>
    </xdr:from>
    <xdr:ext cx="762000" cy="259045"/>
    <xdr:sp macro="" textlink="">
      <xdr:nvSpPr>
        <xdr:cNvPr id="149" name="財政構造の弾力性該当値テキスト"/>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51435</xdr:rowOff>
    </xdr:from>
    <xdr:to>
      <xdr:col>6</xdr:col>
      <xdr:colOff>50800</xdr:colOff>
      <xdr:row>63</xdr:row>
      <xdr:rowOff>153035</xdr:rowOff>
    </xdr:to>
    <xdr:sp macro="" textlink="">
      <xdr:nvSpPr>
        <xdr:cNvPr id="150" name="円/楕円 149"/>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137812</xdr:rowOff>
    </xdr:from>
    <xdr:ext cx="736600" cy="259045"/>
    <xdr:sp macro="" textlink="">
      <xdr:nvSpPr>
        <xdr:cNvPr id="151" name="テキスト ボックス 150"/>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63500</xdr:rowOff>
    </xdr:from>
    <xdr:to>
      <xdr:col>4</xdr:col>
      <xdr:colOff>533400</xdr:colOff>
      <xdr:row>63</xdr:row>
      <xdr:rowOff>165100</xdr:rowOff>
    </xdr:to>
    <xdr:sp macro="" textlink="">
      <xdr:nvSpPr>
        <xdr:cNvPr id="152" name="円/楕円 151"/>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53" name="テキスト ボックス 152"/>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4" name="円/楕円 153"/>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55" name="テキスト ボックス 154"/>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132927</xdr:rowOff>
    </xdr:from>
    <xdr:to>
      <xdr:col>2</xdr:col>
      <xdr:colOff>127000</xdr:colOff>
      <xdr:row>62</xdr:row>
      <xdr:rowOff>63077</xdr:rowOff>
    </xdr:to>
    <xdr:sp macro="" textlink="">
      <xdr:nvSpPr>
        <xdr:cNvPr id="156" name="円/楕円 155"/>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73254</xdr:rowOff>
    </xdr:from>
    <xdr:ext cx="762000" cy="259045"/>
    <xdr:sp macro="" textlink="">
      <xdr:nvSpPr>
        <xdr:cNvPr id="157" name="テキスト ボックス 156"/>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[183,764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人口一人当たりの決算額は、</a:t>
          </a:r>
          <a:r>
            <a:rPr lang="en-US" altLang="ja-JP" sz="1100" b="0" i="0" baseline="0">
              <a:solidFill>
                <a:schemeClr val="dk1"/>
              </a:solidFill>
              <a:effectLst/>
              <a:latin typeface="+mn-lt"/>
              <a:ea typeface="+mn-ea"/>
              <a:cs typeface="+mn-cs"/>
            </a:rPr>
            <a:t>183,764</a:t>
          </a:r>
          <a:r>
            <a:rPr lang="ja-JP" altLang="ja-JP" sz="1100" b="0" i="0" baseline="0">
              <a:solidFill>
                <a:schemeClr val="dk1"/>
              </a:solidFill>
              <a:effectLst/>
              <a:latin typeface="+mn-lt"/>
              <a:ea typeface="+mn-ea"/>
              <a:cs typeface="+mn-cs"/>
            </a:rPr>
            <a:t>円で類似団体平均値</a:t>
          </a:r>
          <a:r>
            <a:rPr lang="ja-JP" altLang="en-US" sz="1100" b="0" i="0" baseline="0">
              <a:solidFill>
                <a:schemeClr val="dk1"/>
              </a:solidFill>
              <a:effectLst/>
              <a:latin typeface="+mn-lt"/>
              <a:ea typeface="+mn-ea"/>
              <a:cs typeface="+mn-cs"/>
            </a:rPr>
            <a:t>を下回っており</a:t>
          </a:r>
          <a:r>
            <a:rPr lang="ja-JP" altLang="ja-JP" sz="1100" b="0" i="0" baseline="0">
              <a:solidFill>
                <a:schemeClr val="dk1"/>
              </a:solidFill>
              <a:effectLst/>
              <a:latin typeface="+mn-lt"/>
              <a:ea typeface="+mn-ea"/>
              <a:cs typeface="+mn-cs"/>
            </a:rPr>
            <a:t>、前年比と比べると</a:t>
          </a:r>
          <a:r>
            <a:rPr lang="en-US" altLang="ja-JP" sz="1100" b="0" i="0" baseline="0">
              <a:solidFill>
                <a:schemeClr val="dk1"/>
              </a:solidFill>
              <a:effectLst/>
              <a:latin typeface="+mn-lt"/>
              <a:ea typeface="+mn-ea"/>
              <a:cs typeface="+mn-cs"/>
            </a:rPr>
            <a:t>8,491</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の要因としては、退職手当組合負担金の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、退職者補充</a:t>
          </a:r>
          <a:r>
            <a:rPr lang="ja-JP" altLang="en-US" sz="1100" b="0" i="0" baseline="0">
              <a:solidFill>
                <a:schemeClr val="dk1"/>
              </a:solidFill>
              <a:effectLst/>
              <a:latin typeface="+mn-lt"/>
              <a:ea typeface="+mn-ea"/>
              <a:cs typeface="+mn-cs"/>
            </a:rPr>
            <a:t>による新規職員の基本給の減による人件費の減などによる。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94173</xdr:rowOff>
    </xdr:from>
    <xdr:to>
      <xdr:col>7</xdr:col>
      <xdr:colOff>152400</xdr:colOff>
      <xdr:row>83</xdr:row>
      <xdr:rowOff>114661</xdr:rowOff>
    </xdr:to>
    <xdr:cxnSp macro="">
      <xdr:nvCxnSpPr>
        <xdr:cNvPr id="189" name="直線コネクタ 188"/>
        <xdr:cNvCxnSpPr/>
      </xdr:nvCxnSpPr>
      <xdr:spPr>
        <a:xfrm flipV="1">
          <a:off x="4114800" y="14324523"/>
          <a:ext cx="838200" cy="2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92717</xdr:rowOff>
    </xdr:from>
    <xdr:to>
      <xdr:col>6</xdr:col>
      <xdr:colOff>0</xdr:colOff>
      <xdr:row>83</xdr:row>
      <xdr:rowOff>114661</xdr:rowOff>
    </xdr:to>
    <xdr:cxnSp macro="">
      <xdr:nvCxnSpPr>
        <xdr:cNvPr id="192" name="直線コネクタ 191"/>
        <xdr:cNvCxnSpPr/>
      </xdr:nvCxnSpPr>
      <xdr:spPr>
        <a:xfrm>
          <a:off x="3225800" y="14323067"/>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67314</xdr:rowOff>
    </xdr:from>
    <xdr:to>
      <xdr:col>4</xdr:col>
      <xdr:colOff>482600</xdr:colOff>
      <xdr:row>83</xdr:row>
      <xdr:rowOff>92717</xdr:rowOff>
    </xdr:to>
    <xdr:cxnSp macro="">
      <xdr:nvCxnSpPr>
        <xdr:cNvPr id="195" name="直線コネクタ 194"/>
        <xdr:cNvCxnSpPr/>
      </xdr:nvCxnSpPr>
      <xdr:spPr>
        <a:xfrm>
          <a:off x="2336800" y="14297664"/>
          <a:ext cx="889000" cy="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60714</xdr:rowOff>
    </xdr:from>
    <xdr:to>
      <xdr:col>3</xdr:col>
      <xdr:colOff>279400</xdr:colOff>
      <xdr:row>83</xdr:row>
      <xdr:rowOff>67314</xdr:rowOff>
    </xdr:to>
    <xdr:cxnSp macro="">
      <xdr:nvCxnSpPr>
        <xdr:cNvPr id="198" name="直線コネクタ 197"/>
        <xdr:cNvCxnSpPr/>
      </xdr:nvCxnSpPr>
      <xdr:spPr>
        <a:xfrm>
          <a:off x="1447800" y="14291064"/>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43373</xdr:rowOff>
    </xdr:from>
    <xdr:to>
      <xdr:col>7</xdr:col>
      <xdr:colOff>203200</xdr:colOff>
      <xdr:row>83</xdr:row>
      <xdr:rowOff>144973</xdr:rowOff>
    </xdr:to>
    <xdr:sp macro="" textlink="">
      <xdr:nvSpPr>
        <xdr:cNvPr id="208" name="円/楕円 207"/>
        <xdr:cNvSpPr/>
      </xdr:nvSpPr>
      <xdr:spPr>
        <a:xfrm>
          <a:off x="4902200" y="142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59900</xdr:rowOff>
    </xdr:from>
    <xdr:ext cx="762000" cy="259045"/>
    <xdr:sp macro="" textlink="">
      <xdr:nvSpPr>
        <xdr:cNvPr id="209" name="人件費・物件費等の状況該当値テキスト"/>
        <xdr:cNvSpPr txBox="1"/>
      </xdr:nvSpPr>
      <xdr:spPr>
        <a:xfrm>
          <a:off x="5041900" y="141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183,764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63861</xdr:rowOff>
    </xdr:from>
    <xdr:to>
      <xdr:col>6</xdr:col>
      <xdr:colOff>50800</xdr:colOff>
      <xdr:row>83</xdr:row>
      <xdr:rowOff>165461</xdr:rowOff>
    </xdr:to>
    <xdr:sp macro="" textlink="">
      <xdr:nvSpPr>
        <xdr:cNvPr id="210" name="円/楕円 209"/>
        <xdr:cNvSpPr/>
      </xdr:nvSpPr>
      <xdr:spPr>
        <a:xfrm>
          <a:off x="4064000" y="1429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4188</xdr:rowOff>
    </xdr:from>
    <xdr:ext cx="736600" cy="259045"/>
    <xdr:sp macro="" textlink="">
      <xdr:nvSpPr>
        <xdr:cNvPr id="211" name="テキスト ボックス 210"/>
        <xdr:cNvSpPr txBox="1"/>
      </xdr:nvSpPr>
      <xdr:spPr>
        <a:xfrm>
          <a:off x="3733800" y="14063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192,255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41917</xdr:rowOff>
    </xdr:from>
    <xdr:to>
      <xdr:col>4</xdr:col>
      <xdr:colOff>533400</xdr:colOff>
      <xdr:row>83</xdr:row>
      <xdr:rowOff>143517</xdr:rowOff>
    </xdr:to>
    <xdr:sp macro="" textlink="">
      <xdr:nvSpPr>
        <xdr:cNvPr id="212" name="円/楕円 211"/>
        <xdr:cNvSpPr/>
      </xdr:nvSpPr>
      <xdr:spPr>
        <a:xfrm>
          <a:off x="3175000" y="142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153694</xdr:rowOff>
    </xdr:from>
    <xdr:ext cx="762000" cy="259045"/>
    <xdr:sp macro="" textlink="">
      <xdr:nvSpPr>
        <xdr:cNvPr id="213" name="テキスト ボックス 212"/>
        <xdr:cNvSpPr txBox="1"/>
      </xdr:nvSpPr>
      <xdr:spPr>
        <a:xfrm>
          <a:off x="2844800" y="1404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183,161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16514</xdr:rowOff>
    </xdr:from>
    <xdr:to>
      <xdr:col>3</xdr:col>
      <xdr:colOff>330200</xdr:colOff>
      <xdr:row>83</xdr:row>
      <xdr:rowOff>118114</xdr:rowOff>
    </xdr:to>
    <xdr:sp macro="" textlink="">
      <xdr:nvSpPr>
        <xdr:cNvPr id="214" name="円/楕円 213"/>
        <xdr:cNvSpPr/>
      </xdr:nvSpPr>
      <xdr:spPr>
        <a:xfrm>
          <a:off x="2286000" y="1424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128291</xdr:rowOff>
    </xdr:from>
    <xdr:ext cx="762000" cy="259045"/>
    <xdr:sp macro="" textlink="">
      <xdr:nvSpPr>
        <xdr:cNvPr id="215" name="テキスト ボックス 214"/>
        <xdr:cNvSpPr txBox="1"/>
      </xdr:nvSpPr>
      <xdr:spPr>
        <a:xfrm>
          <a:off x="1955800" y="1401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172,633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9914</xdr:rowOff>
    </xdr:from>
    <xdr:to>
      <xdr:col>2</xdr:col>
      <xdr:colOff>127000</xdr:colOff>
      <xdr:row>83</xdr:row>
      <xdr:rowOff>111514</xdr:rowOff>
    </xdr:to>
    <xdr:sp macro="" textlink="">
      <xdr:nvSpPr>
        <xdr:cNvPr id="216" name="円/楕円 215"/>
        <xdr:cNvSpPr/>
      </xdr:nvSpPr>
      <xdr:spPr>
        <a:xfrm>
          <a:off x="1397000" y="142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121691</xdr:rowOff>
    </xdr:from>
    <xdr:ext cx="762000" cy="259045"/>
    <xdr:sp macro="" textlink="">
      <xdr:nvSpPr>
        <xdr:cNvPr id="217" name="テキスト ボックス 216"/>
        <xdr:cNvSpPr txBox="1"/>
      </xdr:nvSpPr>
      <xdr:spPr>
        <a:xfrm>
          <a:off x="1066800" y="1400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169,898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ラスパイレス指数については、給与制度の見直しを図ってきたことにより、類似団体平均値、更に全国町村平均値を下回っている。今後とも各種手当等の点検を行っていく。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12700</xdr:rowOff>
    </xdr:to>
    <xdr:cxnSp macro="">
      <xdr:nvCxnSpPr>
        <xdr:cNvPr id="251" name="直線コネクタ 250"/>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86</xdr:row>
      <xdr:rowOff>117687</xdr:rowOff>
    </xdr:to>
    <xdr:cxnSp macro="">
      <xdr:nvCxnSpPr>
        <xdr:cNvPr id="254" name="直線コネクタ 253"/>
        <xdr:cNvCxnSpPr/>
      </xdr:nvCxnSpPr>
      <xdr:spPr>
        <a:xfrm flipV="1">
          <a:off x="15290800" y="1424305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87</xdr:row>
      <xdr:rowOff>107104</xdr:rowOff>
    </xdr:to>
    <xdr:cxnSp macro="">
      <xdr:nvCxnSpPr>
        <xdr:cNvPr id="257" name="直線コネクタ 256"/>
        <xdr:cNvCxnSpPr/>
      </xdr:nvCxnSpPr>
      <xdr:spPr>
        <a:xfrm flipV="1">
          <a:off x="14401800" y="1486238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87</xdr:row>
      <xdr:rowOff>107104</xdr:rowOff>
    </xdr:to>
    <xdr:cxnSp macro="">
      <xdr:nvCxnSpPr>
        <xdr:cNvPr id="260" name="直線コネクタ 259"/>
        <xdr:cNvCxnSpPr/>
      </xdr:nvCxnSpPr>
      <xdr:spPr>
        <a:xfrm>
          <a:off x="13512800" y="14468263"/>
          <a:ext cx="8890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0" name="円/楕円 269"/>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149877</xdr:rowOff>
    </xdr:from>
    <xdr:ext cx="762000" cy="259045"/>
    <xdr:sp macro="" textlink="">
      <xdr:nvSpPr>
        <xdr:cNvPr id="271"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133350</xdr:rowOff>
    </xdr:from>
    <xdr:to>
      <xdr:col>23</xdr:col>
      <xdr:colOff>457200</xdr:colOff>
      <xdr:row>83</xdr:row>
      <xdr:rowOff>63500</xdr:rowOff>
    </xdr:to>
    <xdr:sp macro="" textlink="">
      <xdr:nvSpPr>
        <xdr:cNvPr id="272" name="円/楕円 271"/>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73677</xdr:rowOff>
    </xdr:from>
    <xdr:ext cx="736600" cy="259045"/>
    <xdr:sp macro="" textlink="">
      <xdr:nvSpPr>
        <xdr:cNvPr id="273" name="テキスト ボックス 272"/>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74" name="円/楕円 273"/>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7214</xdr:rowOff>
    </xdr:from>
    <xdr:ext cx="762000" cy="259045"/>
    <xdr:sp macro="" textlink="">
      <xdr:nvSpPr>
        <xdr:cNvPr id="275" name="テキスト ボックス 274"/>
        <xdr:cNvSpPr txBox="1"/>
      </xdr:nvSpPr>
      <xdr:spPr>
        <a:xfrm>
          <a:off x="14909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56304</xdr:rowOff>
    </xdr:from>
    <xdr:to>
      <xdr:col>21</xdr:col>
      <xdr:colOff>50800</xdr:colOff>
      <xdr:row>87</xdr:row>
      <xdr:rowOff>157904</xdr:rowOff>
    </xdr:to>
    <xdr:sp macro="" textlink="">
      <xdr:nvSpPr>
        <xdr:cNvPr id="276" name="円/楕円 275"/>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77" name="テキスト ボックス 276"/>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15663</xdr:rowOff>
    </xdr:from>
    <xdr:to>
      <xdr:col>19</xdr:col>
      <xdr:colOff>533400</xdr:colOff>
      <xdr:row>84</xdr:row>
      <xdr:rowOff>117263</xdr:rowOff>
    </xdr:to>
    <xdr:sp macro="" textlink="">
      <xdr:nvSpPr>
        <xdr:cNvPr id="278" name="円/楕円 277"/>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127440</xdr:rowOff>
    </xdr:from>
    <xdr:ext cx="762000" cy="259045"/>
    <xdr:sp macro="" textlink="">
      <xdr:nvSpPr>
        <xdr:cNvPr id="279" name="テキスト ボックス 278"/>
        <xdr:cNvSpPr txBox="1"/>
      </xdr:nvSpPr>
      <xdr:spPr>
        <a:xfrm>
          <a:off x="13131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人口千人当たりの職員数は、</a:t>
          </a:r>
          <a:r>
            <a:rPr lang="en-US" altLang="ja-JP" sz="1100" b="0" i="0" baseline="0">
              <a:solidFill>
                <a:schemeClr val="dk1"/>
              </a:solidFill>
              <a:effectLst/>
              <a:latin typeface="+mn-lt"/>
              <a:ea typeface="+mn-ea"/>
              <a:cs typeface="+mn-cs"/>
            </a:rPr>
            <a:t>11.74</a:t>
          </a:r>
          <a:r>
            <a:rPr lang="ja-JP" altLang="ja-JP" sz="1100" b="0" i="0" baseline="0">
              <a:solidFill>
                <a:schemeClr val="dk1"/>
              </a:solidFill>
              <a:effectLst/>
              <a:latin typeface="+mn-lt"/>
              <a:ea typeface="+mn-ea"/>
              <a:cs typeface="+mn-cs"/>
            </a:rPr>
            <a:t>人で類似団体平均値を下回っているが、沖縄県平均値より上回っている。本村の行財政改革プランで行ってきた定員管理の適正化を進める中で、退職者不補充を実施してきたが、近年職員年齢構成のアンバランスや将来を担う人材育成の必要性から新規採用を実施している。今後も限られた職員数で、多様化、高度化する行政需要に的確に対応できるよう、簡素で効率的な組織体制を目指し、必要に応じては各課の職員数の見直しなどの対応をおこな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92274</xdr:rowOff>
    </xdr:from>
    <xdr:to>
      <xdr:col>24</xdr:col>
      <xdr:colOff>558800</xdr:colOff>
      <xdr:row>60</xdr:row>
      <xdr:rowOff>110889</xdr:rowOff>
    </xdr:to>
    <xdr:cxnSp macro="">
      <xdr:nvCxnSpPr>
        <xdr:cNvPr id="316" name="直線コネクタ 315"/>
        <xdr:cNvCxnSpPr/>
      </xdr:nvCxnSpPr>
      <xdr:spPr>
        <a:xfrm>
          <a:off x="16179800" y="10379274"/>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90206</xdr:rowOff>
    </xdr:from>
    <xdr:to>
      <xdr:col>23</xdr:col>
      <xdr:colOff>406400</xdr:colOff>
      <xdr:row>60</xdr:row>
      <xdr:rowOff>92274</xdr:rowOff>
    </xdr:to>
    <xdr:cxnSp macro="">
      <xdr:nvCxnSpPr>
        <xdr:cNvPr id="319" name="直線コネクタ 318"/>
        <xdr:cNvCxnSpPr/>
      </xdr:nvCxnSpPr>
      <xdr:spPr>
        <a:xfrm>
          <a:off x="15290800" y="10377206"/>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88138</xdr:rowOff>
    </xdr:from>
    <xdr:to>
      <xdr:col>22</xdr:col>
      <xdr:colOff>203200</xdr:colOff>
      <xdr:row>60</xdr:row>
      <xdr:rowOff>90206</xdr:rowOff>
    </xdr:to>
    <xdr:cxnSp macro="">
      <xdr:nvCxnSpPr>
        <xdr:cNvPr id="322" name="直線コネクタ 321"/>
        <xdr:cNvCxnSpPr/>
      </xdr:nvCxnSpPr>
      <xdr:spPr>
        <a:xfrm>
          <a:off x="14401800" y="1037513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55045</xdr:rowOff>
    </xdr:from>
    <xdr:to>
      <xdr:col>21</xdr:col>
      <xdr:colOff>0</xdr:colOff>
      <xdr:row>60</xdr:row>
      <xdr:rowOff>88138</xdr:rowOff>
    </xdr:to>
    <xdr:cxnSp macro="">
      <xdr:nvCxnSpPr>
        <xdr:cNvPr id="325" name="直線コネクタ 324"/>
        <xdr:cNvCxnSpPr/>
      </xdr:nvCxnSpPr>
      <xdr:spPr>
        <a:xfrm>
          <a:off x="13512800" y="10342045"/>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60089</xdr:rowOff>
    </xdr:from>
    <xdr:to>
      <xdr:col>24</xdr:col>
      <xdr:colOff>609600</xdr:colOff>
      <xdr:row>60</xdr:row>
      <xdr:rowOff>161689</xdr:rowOff>
    </xdr:to>
    <xdr:sp macro="" textlink="">
      <xdr:nvSpPr>
        <xdr:cNvPr id="335" name="円/楕円 334"/>
        <xdr:cNvSpPr/>
      </xdr:nvSpPr>
      <xdr:spPr>
        <a:xfrm>
          <a:off x="16967200" y="103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76616</xdr:rowOff>
    </xdr:from>
    <xdr:ext cx="762000" cy="259045"/>
    <xdr:sp macro="" textlink="">
      <xdr:nvSpPr>
        <xdr:cNvPr id="336" name="定員管理の状況該当値テキスト"/>
        <xdr:cNvSpPr txBox="1"/>
      </xdr:nvSpPr>
      <xdr:spPr>
        <a:xfrm>
          <a:off x="17106900" y="1019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41474</xdr:rowOff>
    </xdr:from>
    <xdr:to>
      <xdr:col>23</xdr:col>
      <xdr:colOff>457200</xdr:colOff>
      <xdr:row>60</xdr:row>
      <xdr:rowOff>143074</xdr:rowOff>
    </xdr:to>
    <xdr:sp macro="" textlink="">
      <xdr:nvSpPr>
        <xdr:cNvPr id="337" name="円/楕円 336"/>
        <xdr:cNvSpPr/>
      </xdr:nvSpPr>
      <xdr:spPr>
        <a:xfrm>
          <a:off x="16129000" y="1032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153251</xdr:rowOff>
    </xdr:from>
    <xdr:ext cx="736600" cy="259045"/>
    <xdr:sp macro="" textlink="">
      <xdr:nvSpPr>
        <xdr:cNvPr id="338" name="テキスト ボックス 337"/>
        <xdr:cNvSpPr txBox="1"/>
      </xdr:nvSpPr>
      <xdr:spPr>
        <a:xfrm>
          <a:off x="15798800" y="1009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39406</xdr:rowOff>
    </xdr:from>
    <xdr:to>
      <xdr:col>22</xdr:col>
      <xdr:colOff>254000</xdr:colOff>
      <xdr:row>60</xdr:row>
      <xdr:rowOff>141006</xdr:rowOff>
    </xdr:to>
    <xdr:sp macro="" textlink="">
      <xdr:nvSpPr>
        <xdr:cNvPr id="339" name="円/楕円 338"/>
        <xdr:cNvSpPr/>
      </xdr:nvSpPr>
      <xdr:spPr>
        <a:xfrm>
          <a:off x="15240000" y="1032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151183</xdr:rowOff>
    </xdr:from>
    <xdr:ext cx="762000" cy="259045"/>
    <xdr:sp macro="" textlink="">
      <xdr:nvSpPr>
        <xdr:cNvPr id="340" name="テキスト ボックス 339"/>
        <xdr:cNvSpPr txBox="1"/>
      </xdr:nvSpPr>
      <xdr:spPr>
        <a:xfrm>
          <a:off x="14909800" y="1009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37338</xdr:rowOff>
    </xdr:from>
    <xdr:to>
      <xdr:col>21</xdr:col>
      <xdr:colOff>50800</xdr:colOff>
      <xdr:row>60</xdr:row>
      <xdr:rowOff>138938</xdr:rowOff>
    </xdr:to>
    <xdr:sp macro="" textlink="">
      <xdr:nvSpPr>
        <xdr:cNvPr id="341" name="円/楕円 340"/>
        <xdr:cNvSpPr/>
      </xdr:nvSpPr>
      <xdr:spPr>
        <a:xfrm>
          <a:off x="14351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149115</xdr:rowOff>
    </xdr:from>
    <xdr:ext cx="762000" cy="259045"/>
    <xdr:sp macro="" textlink="">
      <xdr:nvSpPr>
        <xdr:cNvPr id="342" name="テキスト ボックス 341"/>
        <xdr:cNvSpPr txBox="1"/>
      </xdr:nvSpPr>
      <xdr:spPr>
        <a:xfrm>
          <a:off x="14020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4245</xdr:rowOff>
    </xdr:from>
    <xdr:to>
      <xdr:col>19</xdr:col>
      <xdr:colOff>533400</xdr:colOff>
      <xdr:row>60</xdr:row>
      <xdr:rowOff>105845</xdr:rowOff>
    </xdr:to>
    <xdr:sp macro="" textlink="">
      <xdr:nvSpPr>
        <xdr:cNvPr id="343" name="円/楕円 342"/>
        <xdr:cNvSpPr/>
      </xdr:nvSpPr>
      <xdr:spPr>
        <a:xfrm>
          <a:off x="13462000" y="102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116022</xdr:rowOff>
    </xdr:from>
    <xdr:ext cx="762000" cy="259045"/>
    <xdr:sp macro="" textlink="">
      <xdr:nvSpPr>
        <xdr:cNvPr id="344" name="テキスト ボックス 343"/>
        <xdr:cNvSpPr txBox="1"/>
      </xdr:nvSpPr>
      <xdr:spPr>
        <a:xfrm>
          <a:off x="13131800" y="1006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実質公債費比率については、</a:t>
          </a:r>
          <a:r>
            <a:rPr lang="en-US" altLang="ja-JP" sz="1100" b="0" i="0" baseline="0">
              <a:solidFill>
                <a:schemeClr val="dk1"/>
              </a:solidFill>
              <a:effectLst/>
              <a:latin typeface="+mn-lt"/>
              <a:ea typeface="+mn-ea"/>
              <a:cs typeface="+mn-cs"/>
            </a:rPr>
            <a:t>11.5</a:t>
          </a:r>
          <a:r>
            <a:rPr lang="ja-JP" altLang="ja-JP" sz="1100" b="0" i="0" baseline="0">
              <a:solidFill>
                <a:schemeClr val="dk1"/>
              </a:solidFill>
              <a:effectLst/>
              <a:latin typeface="+mn-lt"/>
              <a:ea typeface="+mn-ea"/>
              <a:cs typeface="+mn-cs"/>
            </a:rPr>
            <a:t>％となっており、前年度に比べると</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沖縄県平均値を</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ポイント上回っている。ここ数年は</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ポイントの間にある。引き続き起債抑制策により</a:t>
          </a:r>
          <a:r>
            <a:rPr lang="ja-JP" altLang="en-US" sz="1100" b="0" i="0" baseline="0">
              <a:solidFill>
                <a:schemeClr val="dk1"/>
              </a:solidFill>
              <a:effectLst/>
              <a:latin typeface="+mn-lt"/>
              <a:ea typeface="+mn-ea"/>
              <a:cs typeface="+mn-cs"/>
            </a:rPr>
            <a:t>地方</a:t>
          </a:r>
          <a:r>
            <a:rPr lang="ja-JP" altLang="ja-JP" sz="1100" b="0" i="0" baseline="0">
              <a:solidFill>
                <a:schemeClr val="dk1"/>
              </a:solidFill>
              <a:effectLst/>
              <a:latin typeface="+mn-lt"/>
              <a:ea typeface="+mn-ea"/>
              <a:cs typeface="+mn-cs"/>
            </a:rPr>
            <a:t>債発行額は、当該年度の公債費償還額を上限に設定し、抑制に努めていく必要がある。また、実質公債費比率の分子構造にも注視し、公営企業債の元利償還金に対する繰入金や一部事務組合等が起こした地方債の元利償還金対する負担金等の動向も把握してお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126746</xdr:rowOff>
    </xdr:to>
    <xdr:cxnSp macro="">
      <xdr:nvCxnSpPr>
        <xdr:cNvPr id="375" name="直線コネクタ 374"/>
        <xdr:cNvCxnSpPr/>
      </xdr:nvCxnSpPr>
      <xdr:spPr>
        <a:xfrm flipV="1">
          <a:off x="16179800" y="729869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6"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117094</xdr:rowOff>
    </xdr:from>
    <xdr:to>
      <xdr:col>23</xdr:col>
      <xdr:colOff>406400</xdr:colOff>
      <xdr:row>42</xdr:row>
      <xdr:rowOff>126746</xdr:rowOff>
    </xdr:to>
    <xdr:cxnSp macro="">
      <xdr:nvCxnSpPr>
        <xdr:cNvPr id="378" name="直線コネクタ 377"/>
        <xdr:cNvCxnSpPr/>
      </xdr:nvCxnSpPr>
      <xdr:spPr>
        <a:xfrm>
          <a:off x="15290800" y="73179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80" name="テキスト ボックス 379"/>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117094</xdr:rowOff>
    </xdr:from>
    <xdr:to>
      <xdr:col>22</xdr:col>
      <xdr:colOff>203200</xdr:colOff>
      <xdr:row>42</xdr:row>
      <xdr:rowOff>126746</xdr:rowOff>
    </xdr:to>
    <xdr:cxnSp macro="">
      <xdr:nvCxnSpPr>
        <xdr:cNvPr id="381" name="直線コネクタ 380"/>
        <xdr:cNvCxnSpPr/>
      </xdr:nvCxnSpPr>
      <xdr:spPr>
        <a:xfrm flipV="1">
          <a:off x="14401800" y="73179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3" name="テキスト ボックス 382"/>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126746</xdr:rowOff>
    </xdr:from>
    <xdr:to>
      <xdr:col>21</xdr:col>
      <xdr:colOff>0</xdr:colOff>
      <xdr:row>42</xdr:row>
      <xdr:rowOff>126746</xdr:rowOff>
    </xdr:to>
    <xdr:cxnSp macro="">
      <xdr:nvCxnSpPr>
        <xdr:cNvPr id="384" name="直線コネクタ 383"/>
        <xdr:cNvCxnSpPr/>
      </xdr:nvCxnSpPr>
      <xdr:spPr>
        <a:xfrm>
          <a:off x="13512800" y="7327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4" name="円/楕円 393"/>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5"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75946</xdr:rowOff>
    </xdr:from>
    <xdr:to>
      <xdr:col>23</xdr:col>
      <xdr:colOff>457200</xdr:colOff>
      <xdr:row>43</xdr:row>
      <xdr:rowOff>6096</xdr:rowOff>
    </xdr:to>
    <xdr:sp macro="" textlink="">
      <xdr:nvSpPr>
        <xdr:cNvPr id="396" name="円/楕円 395"/>
        <xdr:cNvSpPr/>
      </xdr:nvSpPr>
      <xdr:spPr>
        <a:xfrm>
          <a:off x="16129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162323</xdr:rowOff>
    </xdr:from>
    <xdr:ext cx="736600" cy="259045"/>
    <xdr:sp macro="" textlink="">
      <xdr:nvSpPr>
        <xdr:cNvPr id="397" name="テキスト ボックス 396"/>
        <xdr:cNvSpPr txBox="1"/>
      </xdr:nvSpPr>
      <xdr:spPr>
        <a:xfrm>
          <a:off x="15798800" y="736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66294</xdr:rowOff>
    </xdr:from>
    <xdr:to>
      <xdr:col>22</xdr:col>
      <xdr:colOff>254000</xdr:colOff>
      <xdr:row>42</xdr:row>
      <xdr:rowOff>167894</xdr:rowOff>
    </xdr:to>
    <xdr:sp macro="" textlink="">
      <xdr:nvSpPr>
        <xdr:cNvPr id="398" name="円/楕円 397"/>
        <xdr:cNvSpPr/>
      </xdr:nvSpPr>
      <xdr:spPr>
        <a:xfrm>
          <a:off x="15240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152671</xdr:rowOff>
    </xdr:from>
    <xdr:ext cx="762000" cy="259045"/>
    <xdr:sp macro="" textlink="">
      <xdr:nvSpPr>
        <xdr:cNvPr id="399" name="テキスト ボックス 398"/>
        <xdr:cNvSpPr txBox="1"/>
      </xdr:nvSpPr>
      <xdr:spPr>
        <a:xfrm>
          <a:off x="14909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75946</xdr:rowOff>
    </xdr:from>
    <xdr:to>
      <xdr:col>21</xdr:col>
      <xdr:colOff>50800</xdr:colOff>
      <xdr:row>43</xdr:row>
      <xdr:rowOff>6096</xdr:rowOff>
    </xdr:to>
    <xdr:sp macro="" textlink="">
      <xdr:nvSpPr>
        <xdr:cNvPr id="400" name="円/楕円 399"/>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16273</xdr:rowOff>
    </xdr:from>
    <xdr:ext cx="762000" cy="259045"/>
    <xdr:sp macro="" textlink="">
      <xdr:nvSpPr>
        <xdr:cNvPr id="401" name="テキスト ボックス 400"/>
        <xdr:cNvSpPr txBox="1"/>
      </xdr:nvSpPr>
      <xdr:spPr>
        <a:xfrm>
          <a:off x="14020800" y="704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75946</xdr:rowOff>
    </xdr:from>
    <xdr:to>
      <xdr:col>19</xdr:col>
      <xdr:colOff>533400</xdr:colOff>
      <xdr:row>43</xdr:row>
      <xdr:rowOff>6096</xdr:rowOff>
    </xdr:to>
    <xdr:sp macro="" textlink="">
      <xdr:nvSpPr>
        <xdr:cNvPr id="402" name="円/楕円 401"/>
        <xdr:cNvSpPr/>
      </xdr:nvSpPr>
      <xdr:spPr>
        <a:xfrm>
          <a:off x="13462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16273</xdr:rowOff>
    </xdr:from>
    <xdr:ext cx="762000" cy="259045"/>
    <xdr:sp macro="" textlink="">
      <xdr:nvSpPr>
        <xdr:cNvPr id="403" name="テキスト ボックス 402"/>
        <xdr:cNvSpPr txBox="1"/>
      </xdr:nvSpPr>
      <xdr:spPr>
        <a:xfrm>
          <a:off x="13131800" y="704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将来負担比率の値は</a:t>
          </a:r>
          <a:r>
            <a:rPr lang="en-US" altLang="ja-JP" sz="1100" b="0" i="0" baseline="0">
              <a:solidFill>
                <a:schemeClr val="dk1"/>
              </a:solidFill>
              <a:effectLst/>
              <a:latin typeface="+mn-lt"/>
              <a:ea typeface="+mn-ea"/>
              <a:cs typeface="+mn-cs"/>
            </a:rPr>
            <a:t>42.3</a:t>
          </a:r>
          <a:r>
            <a:rPr lang="ja-JP" altLang="ja-JP" sz="1100" b="0" i="0" baseline="0">
              <a:solidFill>
                <a:schemeClr val="dk1"/>
              </a:solidFill>
              <a:effectLst/>
              <a:latin typeface="+mn-lt"/>
              <a:ea typeface="+mn-ea"/>
              <a:cs typeface="+mn-cs"/>
            </a:rPr>
            <a:t>％となっ</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前年比では</a:t>
          </a:r>
          <a:r>
            <a:rPr lang="en-US" altLang="ja-JP" sz="1100" b="0" i="0" baseline="0">
              <a:solidFill>
                <a:schemeClr val="dk1"/>
              </a:solidFill>
              <a:effectLst/>
              <a:latin typeface="+mn-lt"/>
              <a:ea typeface="+mn-ea"/>
              <a:cs typeface="+mn-cs"/>
            </a:rPr>
            <a:t>6.3</a:t>
          </a:r>
          <a:r>
            <a:rPr lang="ja-JP" altLang="ja-JP" sz="1100" b="0" i="0" baseline="0">
              <a:solidFill>
                <a:schemeClr val="dk1"/>
              </a:solidFill>
              <a:effectLst/>
              <a:latin typeface="+mn-lt"/>
              <a:ea typeface="+mn-ea"/>
              <a:cs typeface="+mn-cs"/>
            </a:rPr>
            <a:t>ポイントの減となっている。年々減少傾向となっていはいるが、類似団体平均値と比べると</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ポイント近くの開きになっている。沖縄県平均値と比べると</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の減となっている。その主な要因としては、一般会計に係る地方債の現在高はかなり抑えられているものの、水道事業特別会計の事業費増に伴う公営企業債等繰入見込み額の増、清掃施設組合や消防組合の施設整備事業に伴う組合等負担見込額の増などがある。特別会計では国保事業特別会計の累積赤字があり、予断を許せない状況に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56062</xdr:rowOff>
    </xdr:from>
    <xdr:to>
      <xdr:col>24</xdr:col>
      <xdr:colOff>558800</xdr:colOff>
      <xdr:row>16</xdr:row>
      <xdr:rowOff>128451</xdr:rowOff>
    </xdr:to>
    <xdr:cxnSp macro="">
      <xdr:nvCxnSpPr>
        <xdr:cNvPr id="439" name="直線コネクタ 438"/>
        <xdr:cNvCxnSpPr/>
      </xdr:nvCxnSpPr>
      <xdr:spPr>
        <a:xfrm flipV="1">
          <a:off x="16179800" y="2799262"/>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128451</xdr:rowOff>
    </xdr:from>
    <xdr:to>
      <xdr:col>23</xdr:col>
      <xdr:colOff>406400</xdr:colOff>
      <xdr:row>17</xdr:row>
      <xdr:rowOff>83397</xdr:rowOff>
    </xdr:to>
    <xdr:cxnSp macro="">
      <xdr:nvCxnSpPr>
        <xdr:cNvPr id="442" name="直線コネクタ 441"/>
        <xdr:cNvCxnSpPr/>
      </xdr:nvCxnSpPr>
      <xdr:spPr>
        <a:xfrm flipV="1">
          <a:off x="15290800" y="2871651"/>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83397</xdr:rowOff>
    </xdr:from>
    <xdr:to>
      <xdr:col>22</xdr:col>
      <xdr:colOff>203200</xdr:colOff>
      <xdr:row>18</xdr:row>
      <xdr:rowOff>80857</xdr:rowOff>
    </xdr:to>
    <xdr:cxnSp macro="">
      <xdr:nvCxnSpPr>
        <xdr:cNvPr id="445" name="直線コネクタ 444"/>
        <xdr:cNvCxnSpPr/>
      </xdr:nvCxnSpPr>
      <xdr:spPr>
        <a:xfrm flipV="1">
          <a:off x="14401800" y="299804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80857</xdr:rowOff>
    </xdr:from>
    <xdr:to>
      <xdr:col>21</xdr:col>
      <xdr:colOff>0</xdr:colOff>
      <xdr:row>19</xdr:row>
      <xdr:rowOff>97851</xdr:rowOff>
    </xdr:to>
    <xdr:cxnSp macro="">
      <xdr:nvCxnSpPr>
        <xdr:cNvPr id="448" name="直線コネクタ 447"/>
        <xdr:cNvCxnSpPr/>
      </xdr:nvCxnSpPr>
      <xdr:spPr>
        <a:xfrm flipV="1">
          <a:off x="13512800" y="3166957"/>
          <a:ext cx="889000" cy="1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5262</xdr:rowOff>
    </xdr:from>
    <xdr:to>
      <xdr:col>24</xdr:col>
      <xdr:colOff>609600</xdr:colOff>
      <xdr:row>16</xdr:row>
      <xdr:rowOff>106862</xdr:rowOff>
    </xdr:to>
    <xdr:sp macro="" textlink="">
      <xdr:nvSpPr>
        <xdr:cNvPr id="458" name="円/楕円 457"/>
        <xdr:cNvSpPr/>
      </xdr:nvSpPr>
      <xdr:spPr>
        <a:xfrm>
          <a:off x="169672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148789</xdr:rowOff>
    </xdr:from>
    <xdr:ext cx="762000" cy="259045"/>
    <xdr:sp macro="" textlink="">
      <xdr:nvSpPr>
        <xdr:cNvPr id="459" name="将来負担の状況該当値テキスト"/>
        <xdr:cNvSpPr txBox="1"/>
      </xdr:nvSpPr>
      <xdr:spPr>
        <a:xfrm>
          <a:off x="17106900" y="272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77651</xdr:rowOff>
    </xdr:from>
    <xdr:to>
      <xdr:col>23</xdr:col>
      <xdr:colOff>457200</xdr:colOff>
      <xdr:row>17</xdr:row>
      <xdr:rowOff>7801</xdr:rowOff>
    </xdr:to>
    <xdr:sp macro="" textlink="">
      <xdr:nvSpPr>
        <xdr:cNvPr id="460" name="円/楕円 459"/>
        <xdr:cNvSpPr/>
      </xdr:nvSpPr>
      <xdr:spPr>
        <a:xfrm>
          <a:off x="16129000" y="28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164028</xdr:rowOff>
    </xdr:from>
    <xdr:ext cx="736600" cy="259045"/>
    <xdr:sp macro="" textlink="">
      <xdr:nvSpPr>
        <xdr:cNvPr id="461" name="テキスト ボックス 460"/>
        <xdr:cNvSpPr txBox="1"/>
      </xdr:nvSpPr>
      <xdr:spPr>
        <a:xfrm>
          <a:off x="15798800" y="2907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32597</xdr:rowOff>
    </xdr:from>
    <xdr:to>
      <xdr:col>22</xdr:col>
      <xdr:colOff>254000</xdr:colOff>
      <xdr:row>17</xdr:row>
      <xdr:rowOff>134197</xdr:rowOff>
    </xdr:to>
    <xdr:sp macro="" textlink="">
      <xdr:nvSpPr>
        <xdr:cNvPr id="462" name="円/楕円 461"/>
        <xdr:cNvSpPr/>
      </xdr:nvSpPr>
      <xdr:spPr>
        <a:xfrm>
          <a:off x="15240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118974</xdr:rowOff>
    </xdr:from>
    <xdr:ext cx="762000" cy="259045"/>
    <xdr:sp macro="" textlink="">
      <xdr:nvSpPr>
        <xdr:cNvPr id="463" name="テキスト ボックス 462"/>
        <xdr:cNvSpPr txBox="1"/>
      </xdr:nvSpPr>
      <xdr:spPr>
        <a:xfrm>
          <a:off x="14909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30057</xdr:rowOff>
    </xdr:from>
    <xdr:to>
      <xdr:col>21</xdr:col>
      <xdr:colOff>50800</xdr:colOff>
      <xdr:row>18</xdr:row>
      <xdr:rowOff>131657</xdr:rowOff>
    </xdr:to>
    <xdr:sp macro="" textlink="">
      <xdr:nvSpPr>
        <xdr:cNvPr id="464" name="円/楕円 463"/>
        <xdr:cNvSpPr/>
      </xdr:nvSpPr>
      <xdr:spPr>
        <a:xfrm>
          <a:off x="14351000" y="31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116434</xdr:rowOff>
    </xdr:from>
    <xdr:ext cx="762000" cy="259045"/>
    <xdr:sp macro="" textlink="">
      <xdr:nvSpPr>
        <xdr:cNvPr id="465" name="テキスト ボックス 464"/>
        <xdr:cNvSpPr txBox="1"/>
      </xdr:nvSpPr>
      <xdr:spPr>
        <a:xfrm>
          <a:off x="14020800" y="3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47051</xdr:rowOff>
    </xdr:from>
    <xdr:to>
      <xdr:col>19</xdr:col>
      <xdr:colOff>533400</xdr:colOff>
      <xdr:row>19</xdr:row>
      <xdr:rowOff>148651</xdr:rowOff>
    </xdr:to>
    <xdr:sp macro="" textlink="">
      <xdr:nvSpPr>
        <xdr:cNvPr id="466" name="円/楕円 465"/>
        <xdr:cNvSpPr/>
      </xdr:nvSpPr>
      <xdr:spPr>
        <a:xfrm>
          <a:off x="13462000" y="33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133428</xdr:rowOff>
    </xdr:from>
    <xdr:ext cx="762000" cy="259045"/>
    <xdr:sp macro="" textlink="">
      <xdr:nvSpPr>
        <xdr:cNvPr id="467" name="テキスト ボックス 466"/>
        <xdr:cNvSpPr txBox="1"/>
      </xdr:nvSpPr>
      <xdr:spPr>
        <a:xfrm>
          <a:off x="13131800" y="339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沖縄県今帰仁村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9,628
9,595
39.93
6,165,624
5,901,416
255,427
3,019,913
3,295,943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類似団体と比較して、比率はまだ高い状況にあるが行財政改革に基づき改善を進めてきた結果、平成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年度までは減少傾向であったが、平成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年度に上昇に転じ、平成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年度については、</a:t>
          </a:r>
          <a:r>
            <a:rPr lang="ja-JP" altLang="en-US" sz="1100" b="0" i="0" baseline="0">
              <a:solidFill>
                <a:schemeClr val="dk1"/>
              </a:solidFill>
              <a:effectLst/>
              <a:latin typeface="+mn-lt"/>
              <a:ea typeface="+mn-ea"/>
              <a:cs typeface="+mn-cs"/>
            </a:rPr>
            <a:t>対前年比で</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減少している。、近年、退職者不補充を実施してきたが、職員年齢構成のアンバランスや将来を担う人材育成の必要性から新規採用を実施した結果上昇に転じている。今後も事務事業の見直し等、職員数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129286</xdr:rowOff>
    </xdr:from>
    <xdr:to>
      <xdr:col>7</xdr:col>
      <xdr:colOff>15875</xdr:colOff>
      <xdr:row>37</xdr:row>
      <xdr:rowOff>152146</xdr:rowOff>
    </xdr:to>
    <xdr:cxnSp macro="">
      <xdr:nvCxnSpPr>
        <xdr:cNvPr id="62" name="直線コネクタ 61"/>
        <xdr:cNvCxnSpPr/>
      </xdr:nvCxnSpPr>
      <xdr:spPr>
        <a:xfrm flipV="1">
          <a:off x="3987800" y="64729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152146</xdr:rowOff>
    </xdr:from>
    <xdr:to>
      <xdr:col>5</xdr:col>
      <xdr:colOff>549275</xdr:colOff>
      <xdr:row>38</xdr:row>
      <xdr:rowOff>3556</xdr:rowOff>
    </xdr:to>
    <xdr:cxnSp macro="">
      <xdr:nvCxnSpPr>
        <xdr:cNvPr id="65" name="直線コネクタ 64"/>
        <xdr:cNvCxnSpPr/>
      </xdr:nvCxnSpPr>
      <xdr:spPr>
        <a:xfrm flipV="1">
          <a:off x="3098800" y="6495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38</xdr:row>
      <xdr:rowOff>3556</xdr:rowOff>
    </xdr:to>
    <xdr:cxnSp macro="">
      <xdr:nvCxnSpPr>
        <xdr:cNvPr id="68" name="直線コネクタ 67"/>
        <xdr:cNvCxnSpPr/>
      </xdr:nvCxnSpPr>
      <xdr:spPr>
        <a:xfrm>
          <a:off x="2209800" y="64317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37</xdr:row>
      <xdr:rowOff>101854</xdr:rowOff>
    </xdr:to>
    <xdr:cxnSp macro="">
      <xdr:nvCxnSpPr>
        <xdr:cNvPr id="71" name="直線コネクタ 70"/>
        <xdr:cNvCxnSpPr/>
      </xdr:nvCxnSpPr>
      <xdr:spPr>
        <a:xfrm flipV="1">
          <a:off x="1320800" y="64317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78486</xdr:rowOff>
    </xdr:from>
    <xdr:to>
      <xdr:col>7</xdr:col>
      <xdr:colOff>66675</xdr:colOff>
      <xdr:row>38</xdr:row>
      <xdr:rowOff>8636</xdr:rowOff>
    </xdr:to>
    <xdr:sp macro="" textlink="">
      <xdr:nvSpPr>
        <xdr:cNvPr id="81" name="円/楕円 80"/>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50563</xdr:rowOff>
    </xdr:from>
    <xdr:ext cx="762000" cy="259045"/>
    <xdr:sp macro="" textlink="">
      <xdr:nvSpPr>
        <xdr:cNvPr id="82"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101346</xdr:rowOff>
    </xdr:from>
    <xdr:to>
      <xdr:col>5</xdr:col>
      <xdr:colOff>600075</xdr:colOff>
      <xdr:row>38</xdr:row>
      <xdr:rowOff>31496</xdr:rowOff>
    </xdr:to>
    <xdr:sp macro="" textlink="">
      <xdr:nvSpPr>
        <xdr:cNvPr id="83" name="円/楕円 82"/>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84" name="テキスト ボックス 83"/>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124206</xdr:rowOff>
    </xdr:from>
    <xdr:to>
      <xdr:col>4</xdr:col>
      <xdr:colOff>396875</xdr:colOff>
      <xdr:row>38</xdr:row>
      <xdr:rowOff>54356</xdr:rowOff>
    </xdr:to>
    <xdr:sp macro="" textlink="">
      <xdr:nvSpPr>
        <xdr:cNvPr id="85" name="円/楕円 84"/>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39133</xdr:rowOff>
    </xdr:from>
    <xdr:ext cx="762000" cy="259045"/>
    <xdr:sp macro="" textlink="">
      <xdr:nvSpPr>
        <xdr:cNvPr id="86" name="テキスト ボックス 85"/>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7" name="円/楕円 86"/>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88" name="テキスト ボックス 87"/>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51054</xdr:rowOff>
    </xdr:from>
    <xdr:to>
      <xdr:col>1</xdr:col>
      <xdr:colOff>676275</xdr:colOff>
      <xdr:row>37</xdr:row>
      <xdr:rowOff>152654</xdr:rowOff>
    </xdr:to>
    <xdr:sp macro="" textlink="">
      <xdr:nvSpPr>
        <xdr:cNvPr id="89" name="円/楕円 88"/>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137431</xdr:rowOff>
    </xdr:from>
    <xdr:ext cx="762000" cy="259045"/>
    <xdr:sp macro="" textlink="">
      <xdr:nvSpPr>
        <xdr:cNvPr id="90" name="テキスト ボックス 89"/>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物件費に係る経常収支比率は、類似団体を下回っている。対前年度と比べると</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ポイント減になっている。要因としては、委託事業の減少がみられる。本村の状況として、ごみ処理業務や消防業務を一部事務組合で行っていることや、平成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年の中学校統合、平成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年度に行った閉校に伴う小学校の再編が行われたことも上昇の抑制に寄与している。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97282</xdr:rowOff>
    </xdr:from>
    <xdr:to>
      <xdr:col>24</xdr:col>
      <xdr:colOff>31750</xdr:colOff>
      <xdr:row>15</xdr:row>
      <xdr:rowOff>106426</xdr:rowOff>
    </xdr:to>
    <xdr:cxnSp macro="">
      <xdr:nvCxnSpPr>
        <xdr:cNvPr id="120" name="直線コネクタ 119"/>
        <xdr:cNvCxnSpPr/>
      </xdr:nvCxnSpPr>
      <xdr:spPr>
        <a:xfrm flipV="1">
          <a:off x="15671800" y="26690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106426</xdr:rowOff>
    </xdr:from>
    <xdr:to>
      <xdr:col>22</xdr:col>
      <xdr:colOff>565150</xdr:colOff>
      <xdr:row>15</xdr:row>
      <xdr:rowOff>152146</xdr:rowOff>
    </xdr:to>
    <xdr:cxnSp macro="">
      <xdr:nvCxnSpPr>
        <xdr:cNvPr id="123" name="直線コネクタ 122"/>
        <xdr:cNvCxnSpPr/>
      </xdr:nvCxnSpPr>
      <xdr:spPr>
        <a:xfrm flipV="1">
          <a:off x="14782800" y="2678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101854</xdr:rowOff>
    </xdr:from>
    <xdr:to>
      <xdr:col>21</xdr:col>
      <xdr:colOff>361950</xdr:colOff>
      <xdr:row>15</xdr:row>
      <xdr:rowOff>152146</xdr:rowOff>
    </xdr:to>
    <xdr:cxnSp macro="">
      <xdr:nvCxnSpPr>
        <xdr:cNvPr id="126" name="直線コネクタ 125"/>
        <xdr:cNvCxnSpPr/>
      </xdr:nvCxnSpPr>
      <xdr:spPr>
        <a:xfrm>
          <a:off x="13893800" y="26736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83566</xdr:rowOff>
    </xdr:from>
    <xdr:to>
      <xdr:col>20</xdr:col>
      <xdr:colOff>158750</xdr:colOff>
      <xdr:row>15</xdr:row>
      <xdr:rowOff>101854</xdr:rowOff>
    </xdr:to>
    <xdr:cxnSp macro="">
      <xdr:nvCxnSpPr>
        <xdr:cNvPr id="129" name="直線コネクタ 128"/>
        <xdr:cNvCxnSpPr/>
      </xdr:nvCxnSpPr>
      <xdr:spPr>
        <a:xfrm>
          <a:off x="13004800" y="2655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3" name="テキスト ボックス 132"/>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46482</xdr:rowOff>
    </xdr:from>
    <xdr:to>
      <xdr:col>24</xdr:col>
      <xdr:colOff>82550</xdr:colOff>
      <xdr:row>15</xdr:row>
      <xdr:rowOff>148082</xdr:rowOff>
    </xdr:to>
    <xdr:sp macro="" textlink="">
      <xdr:nvSpPr>
        <xdr:cNvPr id="139" name="円/楕円 138"/>
        <xdr:cNvSpPr/>
      </xdr:nvSpPr>
      <xdr:spPr>
        <a:xfrm>
          <a:off x="164592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126509</xdr:rowOff>
    </xdr:from>
    <xdr:ext cx="762000" cy="259045"/>
    <xdr:sp macro="" textlink="">
      <xdr:nvSpPr>
        <xdr:cNvPr id="140" name="物件費該当値テキスト"/>
        <xdr:cNvSpPr txBox="1"/>
      </xdr:nvSpPr>
      <xdr:spPr>
        <a:xfrm>
          <a:off x="16598900" y="252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55626</xdr:rowOff>
    </xdr:from>
    <xdr:to>
      <xdr:col>22</xdr:col>
      <xdr:colOff>615950</xdr:colOff>
      <xdr:row>15</xdr:row>
      <xdr:rowOff>157226</xdr:rowOff>
    </xdr:to>
    <xdr:sp macro="" textlink="">
      <xdr:nvSpPr>
        <xdr:cNvPr id="141" name="円/楕円 140"/>
        <xdr:cNvSpPr/>
      </xdr:nvSpPr>
      <xdr:spPr>
        <a:xfrm>
          <a:off x="15621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167403</xdr:rowOff>
    </xdr:from>
    <xdr:ext cx="736600" cy="259045"/>
    <xdr:sp macro="" textlink="">
      <xdr:nvSpPr>
        <xdr:cNvPr id="142" name="テキスト ボックス 141"/>
        <xdr:cNvSpPr txBox="1"/>
      </xdr:nvSpPr>
      <xdr:spPr>
        <a:xfrm>
          <a:off x="15290800" y="2396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101346</xdr:rowOff>
    </xdr:from>
    <xdr:to>
      <xdr:col>21</xdr:col>
      <xdr:colOff>412750</xdr:colOff>
      <xdr:row>16</xdr:row>
      <xdr:rowOff>31496</xdr:rowOff>
    </xdr:to>
    <xdr:sp macro="" textlink="">
      <xdr:nvSpPr>
        <xdr:cNvPr id="143" name="円/楕円 142"/>
        <xdr:cNvSpPr/>
      </xdr:nvSpPr>
      <xdr:spPr>
        <a:xfrm>
          <a:off x="14732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41673</xdr:rowOff>
    </xdr:from>
    <xdr:ext cx="762000" cy="259045"/>
    <xdr:sp macro="" textlink="">
      <xdr:nvSpPr>
        <xdr:cNvPr id="144" name="テキスト ボックス 143"/>
        <xdr:cNvSpPr txBox="1"/>
      </xdr:nvSpPr>
      <xdr:spPr>
        <a:xfrm>
          <a:off x="14401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51054</xdr:rowOff>
    </xdr:from>
    <xdr:to>
      <xdr:col>20</xdr:col>
      <xdr:colOff>209550</xdr:colOff>
      <xdr:row>15</xdr:row>
      <xdr:rowOff>152654</xdr:rowOff>
    </xdr:to>
    <xdr:sp macro="" textlink="">
      <xdr:nvSpPr>
        <xdr:cNvPr id="145" name="円/楕円 144"/>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162831</xdr:rowOff>
    </xdr:from>
    <xdr:ext cx="762000" cy="259045"/>
    <xdr:sp macro="" textlink="">
      <xdr:nvSpPr>
        <xdr:cNvPr id="146" name="テキスト ボックス 14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32766</xdr:rowOff>
    </xdr:from>
    <xdr:to>
      <xdr:col>19</xdr:col>
      <xdr:colOff>6350</xdr:colOff>
      <xdr:row>15</xdr:row>
      <xdr:rowOff>134366</xdr:rowOff>
    </xdr:to>
    <xdr:sp macro="" textlink="">
      <xdr:nvSpPr>
        <xdr:cNvPr id="147" name="円/楕円 146"/>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144543</xdr:rowOff>
    </xdr:from>
    <xdr:ext cx="762000" cy="259045"/>
    <xdr:sp macro="" textlink="">
      <xdr:nvSpPr>
        <xdr:cNvPr id="148" name="テキスト ボックス 14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扶助費に係る経常収支比率は、類似団体を下回っている。前年度に比べると</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ポイントの増となっている。上昇の要因としては、身体障害者支援費が年々増加傾向となっている。今後とも村民の健康づくりを推進し扶助費の抑制を図る。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12700</xdr:rowOff>
    </xdr:to>
    <xdr:cxnSp macro="">
      <xdr:nvCxnSpPr>
        <xdr:cNvPr id="181" name="直線コネクタ 180"/>
        <xdr:cNvCxnSpPr/>
      </xdr:nvCxnSpPr>
      <xdr:spPr>
        <a:xfrm>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165100</xdr:rowOff>
    </xdr:to>
    <xdr:cxnSp macro="">
      <xdr:nvCxnSpPr>
        <xdr:cNvPr id="184" name="直線コネクタ 183"/>
        <xdr:cNvCxnSpPr/>
      </xdr:nvCxnSpPr>
      <xdr:spPr>
        <a:xfrm>
          <a:off x="3098800" y="9118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xdr:rowOff>
    </xdr:from>
    <xdr:to>
      <xdr:col>4</xdr:col>
      <xdr:colOff>346075</xdr:colOff>
      <xdr:row>53</xdr:row>
      <xdr:rowOff>31750</xdr:rowOff>
    </xdr:to>
    <xdr:cxnSp macro="">
      <xdr:nvCxnSpPr>
        <xdr:cNvPr id="187" name="直線コネクタ 186"/>
        <xdr:cNvCxnSpPr/>
      </xdr:nvCxnSpPr>
      <xdr:spPr>
        <a:xfrm>
          <a:off x="2209800" y="9099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12700</xdr:rowOff>
    </xdr:to>
    <xdr:cxnSp macro="">
      <xdr:nvCxnSpPr>
        <xdr:cNvPr id="190" name="直線コネクタ 189"/>
        <xdr:cNvCxnSpPr/>
      </xdr:nvCxnSpPr>
      <xdr:spPr>
        <a:xfrm>
          <a:off x="1320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0" name="円/楕円 199"/>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1"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2" name="円/楕円 201"/>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3" name="テキスト ボックス 202"/>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04" name="円/楕円 203"/>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05" name="テキスト ボックス 204"/>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133350</xdr:rowOff>
    </xdr:from>
    <xdr:to>
      <xdr:col>3</xdr:col>
      <xdr:colOff>193675</xdr:colOff>
      <xdr:row>53</xdr:row>
      <xdr:rowOff>63500</xdr:rowOff>
    </xdr:to>
    <xdr:sp macro="" textlink="">
      <xdr:nvSpPr>
        <xdr:cNvPr id="206" name="円/楕円 205"/>
        <xdr:cNvSpPr/>
      </xdr:nvSpPr>
      <xdr:spPr>
        <a:xfrm>
          <a:off x="2159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73677</xdr:rowOff>
    </xdr:from>
    <xdr:ext cx="762000" cy="259045"/>
    <xdr:sp macro="" textlink="">
      <xdr:nvSpPr>
        <xdr:cNvPr id="207" name="テキスト ボックス 206"/>
        <xdr:cNvSpPr txBox="1"/>
      </xdr:nvSpPr>
      <xdr:spPr>
        <a:xfrm>
          <a:off x="1828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08" name="円/楕円 207"/>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09" name="テキスト ボックス 208"/>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繰出金、一部事務組合負担金などが減少しており対前年度比で</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ポイントの減少になっている</a:t>
          </a:r>
          <a:r>
            <a:rPr lang="ja-JP" altLang="ja-JP" sz="1100" b="0" i="0" baseline="0">
              <a:solidFill>
                <a:schemeClr val="dk1"/>
              </a:solidFill>
              <a:effectLst/>
              <a:latin typeface="+mn-lt"/>
              <a:ea typeface="+mn-ea"/>
              <a:cs typeface="+mn-cs"/>
            </a:rPr>
            <a:t>。今後も、保険事業及び高齢者対策への経費の伸びが見込まれるが、適正な事業執行を行い見直しを図っていく必要がある。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104140</xdr:rowOff>
    </xdr:from>
    <xdr:to>
      <xdr:col>24</xdr:col>
      <xdr:colOff>31750</xdr:colOff>
      <xdr:row>58</xdr:row>
      <xdr:rowOff>29845</xdr:rowOff>
    </xdr:to>
    <xdr:cxnSp macro="">
      <xdr:nvCxnSpPr>
        <xdr:cNvPr id="237" name="直線コネクタ 236"/>
        <xdr:cNvCxnSpPr/>
      </xdr:nvCxnSpPr>
      <xdr:spPr>
        <a:xfrm flipV="1">
          <a:off x="15671800" y="987679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144145</xdr:rowOff>
    </xdr:from>
    <xdr:to>
      <xdr:col>22</xdr:col>
      <xdr:colOff>565150</xdr:colOff>
      <xdr:row>58</xdr:row>
      <xdr:rowOff>29845</xdr:rowOff>
    </xdr:to>
    <xdr:cxnSp macro="">
      <xdr:nvCxnSpPr>
        <xdr:cNvPr id="240" name="直線コネクタ 239"/>
        <xdr:cNvCxnSpPr/>
      </xdr:nvCxnSpPr>
      <xdr:spPr>
        <a:xfrm>
          <a:off x="14782800" y="99167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144145</xdr:rowOff>
    </xdr:from>
    <xdr:to>
      <xdr:col>21</xdr:col>
      <xdr:colOff>361950</xdr:colOff>
      <xdr:row>57</xdr:row>
      <xdr:rowOff>155575</xdr:rowOff>
    </xdr:to>
    <xdr:cxnSp macro="">
      <xdr:nvCxnSpPr>
        <xdr:cNvPr id="243" name="直線コネクタ 242"/>
        <xdr:cNvCxnSpPr/>
      </xdr:nvCxnSpPr>
      <xdr:spPr>
        <a:xfrm flipV="1">
          <a:off x="13893800" y="9916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98425</xdr:rowOff>
    </xdr:from>
    <xdr:to>
      <xdr:col>20</xdr:col>
      <xdr:colOff>158750</xdr:colOff>
      <xdr:row>57</xdr:row>
      <xdr:rowOff>155575</xdr:rowOff>
    </xdr:to>
    <xdr:cxnSp macro="">
      <xdr:nvCxnSpPr>
        <xdr:cNvPr id="246" name="直線コネクタ 245"/>
        <xdr:cNvCxnSpPr/>
      </xdr:nvCxnSpPr>
      <xdr:spPr>
        <a:xfrm>
          <a:off x="13004800" y="9871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53340</xdr:rowOff>
    </xdr:from>
    <xdr:to>
      <xdr:col>24</xdr:col>
      <xdr:colOff>82550</xdr:colOff>
      <xdr:row>57</xdr:row>
      <xdr:rowOff>154940</xdr:rowOff>
    </xdr:to>
    <xdr:sp macro="" textlink="">
      <xdr:nvSpPr>
        <xdr:cNvPr id="256" name="円/楕円 255"/>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69867</xdr:rowOff>
    </xdr:from>
    <xdr:ext cx="762000" cy="259045"/>
    <xdr:sp macro="" textlink="">
      <xdr:nvSpPr>
        <xdr:cNvPr id="257" name="その他該当値テキスト"/>
        <xdr:cNvSpPr txBox="1"/>
      </xdr:nvSpPr>
      <xdr:spPr>
        <a:xfrm>
          <a:off x="16598900" y="967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150495</xdr:rowOff>
    </xdr:from>
    <xdr:to>
      <xdr:col>22</xdr:col>
      <xdr:colOff>615950</xdr:colOff>
      <xdr:row>58</xdr:row>
      <xdr:rowOff>80645</xdr:rowOff>
    </xdr:to>
    <xdr:sp macro="" textlink="">
      <xdr:nvSpPr>
        <xdr:cNvPr id="258" name="円/楕円 257"/>
        <xdr:cNvSpPr/>
      </xdr:nvSpPr>
      <xdr:spPr>
        <a:xfrm>
          <a:off x="15621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65422</xdr:rowOff>
    </xdr:from>
    <xdr:ext cx="736600" cy="259045"/>
    <xdr:sp macro="" textlink="">
      <xdr:nvSpPr>
        <xdr:cNvPr id="259" name="テキスト ボックス 258"/>
        <xdr:cNvSpPr txBox="1"/>
      </xdr:nvSpPr>
      <xdr:spPr>
        <a:xfrm>
          <a:off x="15290800" y="1000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93345</xdr:rowOff>
    </xdr:from>
    <xdr:to>
      <xdr:col>21</xdr:col>
      <xdr:colOff>412750</xdr:colOff>
      <xdr:row>58</xdr:row>
      <xdr:rowOff>23495</xdr:rowOff>
    </xdr:to>
    <xdr:sp macro="" textlink="">
      <xdr:nvSpPr>
        <xdr:cNvPr id="260" name="円/楕円 259"/>
        <xdr:cNvSpPr/>
      </xdr:nvSpPr>
      <xdr:spPr>
        <a:xfrm>
          <a:off x="14732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33672</xdr:rowOff>
    </xdr:from>
    <xdr:ext cx="762000" cy="259045"/>
    <xdr:sp macro="" textlink="">
      <xdr:nvSpPr>
        <xdr:cNvPr id="261" name="テキスト ボックス 260"/>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104775</xdr:rowOff>
    </xdr:from>
    <xdr:to>
      <xdr:col>20</xdr:col>
      <xdr:colOff>209550</xdr:colOff>
      <xdr:row>58</xdr:row>
      <xdr:rowOff>34925</xdr:rowOff>
    </xdr:to>
    <xdr:sp macro="" textlink="">
      <xdr:nvSpPr>
        <xdr:cNvPr id="262" name="円/楕円 261"/>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63" name="テキスト ボックス 262"/>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47625</xdr:rowOff>
    </xdr:from>
    <xdr:to>
      <xdr:col>19</xdr:col>
      <xdr:colOff>6350</xdr:colOff>
      <xdr:row>57</xdr:row>
      <xdr:rowOff>149225</xdr:rowOff>
    </xdr:to>
    <xdr:sp macro="" textlink="">
      <xdr:nvSpPr>
        <xdr:cNvPr id="264" name="円/楕円 263"/>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159402</xdr:rowOff>
    </xdr:from>
    <xdr:ext cx="762000" cy="259045"/>
    <xdr:sp macro="" textlink="">
      <xdr:nvSpPr>
        <xdr:cNvPr id="265" name="テキスト ボックス 264"/>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ポイント上回っている。沖縄県平均や全国平均と比べても大きく上回っている状態にある。平成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対前年比で</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ポイントの減少に転じてはいるが、</a:t>
          </a:r>
          <a:r>
            <a:rPr lang="ja-JP" altLang="ja-JP" sz="1100" b="0" i="0" baseline="0">
              <a:solidFill>
                <a:schemeClr val="dk1"/>
              </a:solidFill>
              <a:effectLst/>
              <a:latin typeface="+mn-lt"/>
              <a:ea typeface="+mn-ea"/>
              <a:cs typeface="+mn-cs"/>
            </a:rPr>
            <a:t>今後とも補助金等の効果を見極め、補助金交付が妥当かどうか明確な基準を設けて見直しを図っていく必要がある。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154758</xdr:rowOff>
    </xdr:from>
    <xdr:to>
      <xdr:col>24</xdr:col>
      <xdr:colOff>31750</xdr:colOff>
      <xdr:row>38</xdr:row>
      <xdr:rowOff>15966</xdr:rowOff>
    </xdr:to>
    <xdr:cxnSp macro="">
      <xdr:nvCxnSpPr>
        <xdr:cNvPr id="299" name="直線コネクタ 298"/>
        <xdr:cNvCxnSpPr/>
      </xdr:nvCxnSpPr>
      <xdr:spPr>
        <a:xfrm flipV="1">
          <a:off x="15671800" y="64984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167822</xdr:rowOff>
    </xdr:from>
    <xdr:to>
      <xdr:col>22</xdr:col>
      <xdr:colOff>565150</xdr:colOff>
      <xdr:row>38</xdr:row>
      <xdr:rowOff>15966</xdr:rowOff>
    </xdr:to>
    <xdr:cxnSp macro="">
      <xdr:nvCxnSpPr>
        <xdr:cNvPr id="302" name="直線コネクタ 301"/>
        <xdr:cNvCxnSpPr/>
      </xdr:nvCxnSpPr>
      <xdr:spPr>
        <a:xfrm>
          <a:off x="14782800" y="65114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109039</xdr:rowOff>
    </xdr:from>
    <xdr:to>
      <xdr:col>21</xdr:col>
      <xdr:colOff>361950</xdr:colOff>
      <xdr:row>37</xdr:row>
      <xdr:rowOff>167822</xdr:rowOff>
    </xdr:to>
    <xdr:cxnSp macro="">
      <xdr:nvCxnSpPr>
        <xdr:cNvPr id="305" name="直線コネクタ 304"/>
        <xdr:cNvCxnSpPr/>
      </xdr:nvCxnSpPr>
      <xdr:spPr>
        <a:xfrm>
          <a:off x="13893800" y="645268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63319</xdr:rowOff>
    </xdr:from>
    <xdr:to>
      <xdr:col>20</xdr:col>
      <xdr:colOff>158750</xdr:colOff>
      <xdr:row>37</xdr:row>
      <xdr:rowOff>109039</xdr:rowOff>
    </xdr:to>
    <xdr:cxnSp macro="">
      <xdr:nvCxnSpPr>
        <xdr:cNvPr id="308" name="直線コネクタ 307"/>
        <xdr:cNvCxnSpPr/>
      </xdr:nvCxnSpPr>
      <xdr:spPr>
        <a:xfrm>
          <a:off x="13004800" y="640696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103958</xdr:rowOff>
    </xdr:from>
    <xdr:to>
      <xdr:col>24</xdr:col>
      <xdr:colOff>82550</xdr:colOff>
      <xdr:row>38</xdr:row>
      <xdr:rowOff>34108</xdr:rowOff>
    </xdr:to>
    <xdr:sp macro="" textlink="">
      <xdr:nvSpPr>
        <xdr:cNvPr id="318" name="円/楕円 317"/>
        <xdr:cNvSpPr/>
      </xdr:nvSpPr>
      <xdr:spPr>
        <a:xfrm>
          <a:off x="164592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76035</xdr:rowOff>
    </xdr:from>
    <xdr:ext cx="762000" cy="259045"/>
    <xdr:sp macro="" textlink="">
      <xdr:nvSpPr>
        <xdr:cNvPr id="319" name="補助費等該当値テキスト"/>
        <xdr:cNvSpPr txBox="1"/>
      </xdr:nvSpPr>
      <xdr:spPr>
        <a:xfrm>
          <a:off x="16598900" y="64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136616</xdr:rowOff>
    </xdr:from>
    <xdr:to>
      <xdr:col>22</xdr:col>
      <xdr:colOff>615950</xdr:colOff>
      <xdr:row>38</xdr:row>
      <xdr:rowOff>66766</xdr:rowOff>
    </xdr:to>
    <xdr:sp macro="" textlink="">
      <xdr:nvSpPr>
        <xdr:cNvPr id="320" name="円/楕円 319"/>
        <xdr:cNvSpPr/>
      </xdr:nvSpPr>
      <xdr:spPr>
        <a:xfrm>
          <a:off x="15621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51543</xdr:rowOff>
    </xdr:from>
    <xdr:ext cx="736600" cy="259045"/>
    <xdr:sp macro="" textlink="">
      <xdr:nvSpPr>
        <xdr:cNvPr id="321" name="テキスト ボックス 320"/>
        <xdr:cNvSpPr txBox="1"/>
      </xdr:nvSpPr>
      <xdr:spPr>
        <a:xfrm>
          <a:off x="15290800" y="6566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117022</xdr:rowOff>
    </xdr:from>
    <xdr:to>
      <xdr:col>21</xdr:col>
      <xdr:colOff>412750</xdr:colOff>
      <xdr:row>38</xdr:row>
      <xdr:rowOff>47172</xdr:rowOff>
    </xdr:to>
    <xdr:sp macro="" textlink="">
      <xdr:nvSpPr>
        <xdr:cNvPr id="322" name="円/楕円 321"/>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31949</xdr:rowOff>
    </xdr:from>
    <xdr:ext cx="762000" cy="259045"/>
    <xdr:sp macro="" textlink="">
      <xdr:nvSpPr>
        <xdr:cNvPr id="323" name="テキスト ボックス 322"/>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58239</xdr:rowOff>
    </xdr:from>
    <xdr:to>
      <xdr:col>20</xdr:col>
      <xdr:colOff>209550</xdr:colOff>
      <xdr:row>37</xdr:row>
      <xdr:rowOff>159838</xdr:rowOff>
    </xdr:to>
    <xdr:sp macro="" textlink="">
      <xdr:nvSpPr>
        <xdr:cNvPr id="324" name="円/楕円 323"/>
        <xdr:cNvSpPr/>
      </xdr:nvSpPr>
      <xdr:spPr>
        <a:xfrm>
          <a:off x="13843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144615</xdr:rowOff>
    </xdr:from>
    <xdr:ext cx="762000" cy="259045"/>
    <xdr:sp macro="" textlink="">
      <xdr:nvSpPr>
        <xdr:cNvPr id="325" name="テキスト ボックス 324"/>
        <xdr:cNvSpPr txBox="1"/>
      </xdr:nvSpPr>
      <xdr:spPr>
        <a:xfrm>
          <a:off x="13512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12519</xdr:rowOff>
    </xdr:from>
    <xdr:to>
      <xdr:col>19</xdr:col>
      <xdr:colOff>6350</xdr:colOff>
      <xdr:row>37</xdr:row>
      <xdr:rowOff>114119</xdr:rowOff>
    </xdr:to>
    <xdr:sp macro="" textlink="">
      <xdr:nvSpPr>
        <xdr:cNvPr id="326" name="円/楕円 325"/>
        <xdr:cNvSpPr/>
      </xdr:nvSpPr>
      <xdr:spPr>
        <a:xfrm>
          <a:off x="12954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124296</xdr:rowOff>
    </xdr:from>
    <xdr:ext cx="762000" cy="259045"/>
    <xdr:sp macro="" textlink="">
      <xdr:nvSpPr>
        <xdr:cNvPr id="327" name="テキスト ボックス 326"/>
        <xdr:cNvSpPr txBox="1"/>
      </xdr:nvSpPr>
      <xdr:spPr>
        <a:xfrm>
          <a:off x="12623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の比率に比べると下回っているが、沖縄県平均値よりは上回っている。今後においても産業振興及び住民環境整備の基盤整備事業等の需要が見込まれることから、事業を厳選し、新規地方債の発行については、起債限度額は当該年度の公債費の額を上回らない範囲に事業年度調整を行う等、後年度の公債費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40132</xdr:rowOff>
    </xdr:to>
    <xdr:cxnSp macro="">
      <xdr:nvCxnSpPr>
        <xdr:cNvPr id="357" name="直線コネクタ 356"/>
        <xdr:cNvCxnSpPr/>
      </xdr:nvCxnSpPr>
      <xdr:spPr>
        <a:xfrm flipV="1">
          <a:off x="3987800" y="133583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76708</xdr:rowOff>
    </xdr:to>
    <xdr:cxnSp macro="">
      <xdr:nvCxnSpPr>
        <xdr:cNvPr id="360" name="直線コネクタ 359"/>
        <xdr:cNvCxnSpPr/>
      </xdr:nvCxnSpPr>
      <xdr:spPr>
        <a:xfrm flipV="1">
          <a:off x="3098800" y="13413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76708</xdr:rowOff>
    </xdr:to>
    <xdr:cxnSp macro="">
      <xdr:nvCxnSpPr>
        <xdr:cNvPr id="363" name="直線コネクタ 362"/>
        <xdr:cNvCxnSpPr/>
      </xdr:nvCxnSpPr>
      <xdr:spPr>
        <a:xfrm>
          <a:off x="2209800" y="13431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58420</xdr:rowOff>
    </xdr:to>
    <xdr:cxnSp macro="">
      <xdr:nvCxnSpPr>
        <xdr:cNvPr id="366" name="直線コネクタ 365"/>
        <xdr:cNvCxnSpPr/>
      </xdr:nvCxnSpPr>
      <xdr:spPr>
        <a:xfrm>
          <a:off x="1320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6" name="円/楕円 375"/>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122445</xdr:rowOff>
    </xdr:from>
    <xdr:ext cx="762000" cy="259045"/>
    <xdr:sp macro="" textlink="">
      <xdr:nvSpPr>
        <xdr:cNvPr id="377" name="公債費該当値テキスト"/>
        <xdr:cNvSpPr txBox="1"/>
      </xdr:nvSpPr>
      <xdr:spPr>
        <a:xfrm>
          <a:off x="4914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78" name="円/楕円 377"/>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79" name="テキスト ボックス 378"/>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0" name="円/楕円 379"/>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81" name="テキスト ボックス 380"/>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82" name="円/楕円 381"/>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119397</xdr:rowOff>
    </xdr:from>
    <xdr:ext cx="762000" cy="259045"/>
    <xdr:sp macro="" textlink="">
      <xdr:nvSpPr>
        <xdr:cNvPr id="383" name="テキスト ボックス 382"/>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4" name="円/楕円 383"/>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5" name="テキスト ボックス 384"/>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公債費外に係る経常収支比率は、</a:t>
          </a:r>
          <a:r>
            <a:rPr lang="en-US" altLang="ja-JP" sz="1100" b="0" i="0" baseline="0">
              <a:solidFill>
                <a:schemeClr val="dk1"/>
              </a:solidFill>
              <a:effectLst/>
              <a:latin typeface="+mn-lt"/>
              <a:ea typeface="+mn-ea"/>
              <a:cs typeface="+mn-cs"/>
            </a:rPr>
            <a:t>61.8</a:t>
          </a:r>
          <a:r>
            <a:rPr lang="ja-JP" altLang="ja-JP" sz="1100" b="0" i="0" baseline="0">
              <a:solidFill>
                <a:schemeClr val="dk1"/>
              </a:solidFill>
              <a:effectLst/>
              <a:latin typeface="+mn-lt"/>
              <a:ea typeface="+mn-ea"/>
              <a:cs typeface="+mn-cs"/>
            </a:rPr>
            <a:t>％となっていて対前年度に比べると</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がみられる。その主な要因としては人件費の減</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繰出金の減などとなっている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においては、</a:t>
          </a:r>
          <a:r>
            <a:rPr lang="ja-JP" altLang="en-US" sz="1100" b="0" i="0" baseline="0">
              <a:solidFill>
                <a:schemeClr val="dk1"/>
              </a:solidFill>
              <a:effectLst/>
              <a:latin typeface="+mn-lt"/>
              <a:ea typeface="+mn-ea"/>
              <a:cs typeface="+mn-cs"/>
            </a:rPr>
            <a:t>わずかだか上昇している</a:t>
          </a:r>
          <a:r>
            <a:rPr lang="ja-JP" altLang="ja-JP" sz="1100" b="0" i="0" baseline="0">
              <a:solidFill>
                <a:schemeClr val="dk1"/>
              </a:solidFill>
              <a:effectLst/>
              <a:latin typeface="+mn-lt"/>
              <a:ea typeface="+mn-ea"/>
              <a:cs typeface="+mn-cs"/>
            </a:rPr>
            <a:t>。今後も増加に転じないように適正な事業計画、事業執行を図っていく必要がある。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153126</xdr:rowOff>
    </xdr:from>
    <xdr:to>
      <xdr:col>24</xdr:col>
      <xdr:colOff>31750</xdr:colOff>
      <xdr:row>75</xdr:row>
      <xdr:rowOff>73116</xdr:rowOff>
    </xdr:to>
    <xdr:cxnSp macro="">
      <xdr:nvCxnSpPr>
        <xdr:cNvPr id="420" name="直線コネクタ 419"/>
        <xdr:cNvCxnSpPr/>
      </xdr:nvCxnSpPr>
      <xdr:spPr>
        <a:xfrm flipV="1">
          <a:off x="15671800" y="1284042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56787</xdr:rowOff>
    </xdr:from>
    <xdr:to>
      <xdr:col>22</xdr:col>
      <xdr:colOff>565150</xdr:colOff>
      <xdr:row>75</xdr:row>
      <xdr:rowOff>73116</xdr:rowOff>
    </xdr:to>
    <xdr:cxnSp macro="">
      <xdr:nvCxnSpPr>
        <xdr:cNvPr id="423" name="直線コネクタ 422"/>
        <xdr:cNvCxnSpPr/>
      </xdr:nvCxnSpPr>
      <xdr:spPr>
        <a:xfrm>
          <a:off x="14782800" y="129155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104140</xdr:rowOff>
    </xdr:from>
    <xdr:to>
      <xdr:col>21</xdr:col>
      <xdr:colOff>361950</xdr:colOff>
      <xdr:row>75</xdr:row>
      <xdr:rowOff>56787</xdr:rowOff>
    </xdr:to>
    <xdr:cxnSp macro="">
      <xdr:nvCxnSpPr>
        <xdr:cNvPr id="426" name="直線コネクタ 425"/>
        <xdr:cNvCxnSpPr/>
      </xdr:nvCxnSpPr>
      <xdr:spPr>
        <a:xfrm>
          <a:off x="13893800" y="127914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42091</xdr:rowOff>
    </xdr:from>
    <xdr:to>
      <xdr:col>20</xdr:col>
      <xdr:colOff>158750</xdr:colOff>
      <xdr:row>74</xdr:row>
      <xdr:rowOff>104140</xdr:rowOff>
    </xdr:to>
    <xdr:cxnSp macro="">
      <xdr:nvCxnSpPr>
        <xdr:cNvPr id="429" name="直線コネクタ 428"/>
        <xdr:cNvCxnSpPr/>
      </xdr:nvCxnSpPr>
      <xdr:spPr>
        <a:xfrm>
          <a:off x="13004800" y="127293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102326</xdr:rowOff>
    </xdr:from>
    <xdr:to>
      <xdr:col>24</xdr:col>
      <xdr:colOff>82550</xdr:colOff>
      <xdr:row>75</xdr:row>
      <xdr:rowOff>32476</xdr:rowOff>
    </xdr:to>
    <xdr:sp macro="" textlink="">
      <xdr:nvSpPr>
        <xdr:cNvPr id="439" name="円/楕円 438"/>
        <xdr:cNvSpPr/>
      </xdr:nvSpPr>
      <xdr:spPr>
        <a:xfrm>
          <a:off x="164592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118853</xdr:rowOff>
    </xdr:from>
    <xdr:ext cx="762000" cy="259045"/>
    <xdr:sp macro="" textlink="">
      <xdr:nvSpPr>
        <xdr:cNvPr id="440" name="公債費以外該当値テキスト"/>
        <xdr:cNvSpPr txBox="1"/>
      </xdr:nvSpPr>
      <xdr:spPr>
        <a:xfrm>
          <a:off x="16598900" y="1263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22316</xdr:rowOff>
    </xdr:from>
    <xdr:to>
      <xdr:col>22</xdr:col>
      <xdr:colOff>615950</xdr:colOff>
      <xdr:row>75</xdr:row>
      <xdr:rowOff>123916</xdr:rowOff>
    </xdr:to>
    <xdr:sp macro="" textlink="">
      <xdr:nvSpPr>
        <xdr:cNvPr id="441" name="円/楕円 440"/>
        <xdr:cNvSpPr/>
      </xdr:nvSpPr>
      <xdr:spPr>
        <a:xfrm>
          <a:off x="15621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108693</xdr:rowOff>
    </xdr:from>
    <xdr:ext cx="736600" cy="259045"/>
    <xdr:sp macro="" textlink="">
      <xdr:nvSpPr>
        <xdr:cNvPr id="442" name="テキスト ボックス 441"/>
        <xdr:cNvSpPr txBox="1"/>
      </xdr:nvSpPr>
      <xdr:spPr>
        <a:xfrm>
          <a:off x="15290800" y="12967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5987</xdr:rowOff>
    </xdr:from>
    <xdr:to>
      <xdr:col>21</xdr:col>
      <xdr:colOff>412750</xdr:colOff>
      <xdr:row>75</xdr:row>
      <xdr:rowOff>107587</xdr:rowOff>
    </xdr:to>
    <xdr:sp macro="" textlink="">
      <xdr:nvSpPr>
        <xdr:cNvPr id="443" name="円/楕円 442"/>
        <xdr:cNvSpPr/>
      </xdr:nvSpPr>
      <xdr:spPr>
        <a:xfrm>
          <a:off x="14732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92364</xdr:rowOff>
    </xdr:from>
    <xdr:ext cx="762000" cy="259045"/>
    <xdr:sp macro="" textlink="">
      <xdr:nvSpPr>
        <xdr:cNvPr id="444" name="テキスト ボックス 443"/>
        <xdr:cNvSpPr txBox="1"/>
      </xdr:nvSpPr>
      <xdr:spPr>
        <a:xfrm>
          <a:off x="144018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53340</xdr:rowOff>
    </xdr:from>
    <xdr:to>
      <xdr:col>20</xdr:col>
      <xdr:colOff>209550</xdr:colOff>
      <xdr:row>74</xdr:row>
      <xdr:rowOff>154940</xdr:rowOff>
    </xdr:to>
    <xdr:sp macro="" textlink="">
      <xdr:nvSpPr>
        <xdr:cNvPr id="445" name="円/楕円 444"/>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165117</xdr:rowOff>
    </xdr:from>
    <xdr:ext cx="762000" cy="259045"/>
    <xdr:sp macro="" textlink="">
      <xdr:nvSpPr>
        <xdr:cNvPr id="446" name="テキスト ボックス 445"/>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162741</xdr:rowOff>
    </xdr:from>
    <xdr:to>
      <xdr:col>19</xdr:col>
      <xdr:colOff>6350</xdr:colOff>
      <xdr:row>74</xdr:row>
      <xdr:rowOff>92891</xdr:rowOff>
    </xdr:to>
    <xdr:sp macro="" textlink="">
      <xdr:nvSpPr>
        <xdr:cNvPr id="447" name="円/楕円 446"/>
        <xdr:cNvSpPr/>
      </xdr:nvSpPr>
      <xdr:spPr>
        <a:xfrm>
          <a:off x="12954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103068</xdr:rowOff>
    </xdr:from>
    <xdr:ext cx="762000" cy="259045"/>
    <xdr:sp macro="" textlink="">
      <xdr:nvSpPr>
        <xdr:cNvPr id="448" name="テキスト ボックス 447"/>
        <xdr:cNvSpPr txBox="1"/>
      </xdr:nvSpPr>
      <xdr:spPr>
        <a:xfrm>
          <a:off x="12623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沖縄県今帰仁村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23578</xdr:rowOff>
    </xdr:from>
    <xdr:to>
      <xdr:col>4</xdr:col>
      <xdr:colOff>1117600</xdr:colOff>
      <xdr:row>18</xdr:row>
      <xdr:rowOff>53827</xdr:rowOff>
    </xdr:to>
    <xdr:cxnSp macro="">
      <xdr:nvCxnSpPr>
        <xdr:cNvPr id="46" name="直線コネクタ 45"/>
        <xdr:cNvCxnSpPr/>
      </xdr:nvCxnSpPr>
      <xdr:spPr bwMode="auto">
        <a:xfrm>
          <a:off x="5003800" y="3157303"/>
          <a:ext cx="647700" cy="30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23578</xdr:rowOff>
    </xdr:from>
    <xdr:to>
      <xdr:col>4</xdr:col>
      <xdr:colOff>469900</xdr:colOff>
      <xdr:row>18</xdr:row>
      <xdr:rowOff>32047</xdr:rowOff>
    </xdr:to>
    <xdr:cxnSp macro="">
      <xdr:nvCxnSpPr>
        <xdr:cNvPr id="49" name="直線コネクタ 48"/>
        <xdr:cNvCxnSpPr/>
      </xdr:nvCxnSpPr>
      <xdr:spPr bwMode="auto">
        <a:xfrm flipV="1">
          <a:off x="4305300" y="3157303"/>
          <a:ext cx="698500" cy="8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32047</xdr:rowOff>
    </xdr:from>
    <xdr:to>
      <xdr:col>3</xdr:col>
      <xdr:colOff>904875</xdr:colOff>
      <xdr:row>18</xdr:row>
      <xdr:rowOff>58570</xdr:rowOff>
    </xdr:to>
    <xdr:cxnSp macro="">
      <xdr:nvCxnSpPr>
        <xdr:cNvPr id="52" name="直線コネクタ 51"/>
        <xdr:cNvCxnSpPr/>
      </xdr:nvCxnSpPr>
      <xdr:spPr bwMode="auto">
        <a:xfrm flipV="1">
          <a:off x="3606800" y="3165772"/>
          <a:ext cx="698500" cy="2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58570</xdr:rowOff>
    </xdr:from>
    <xdr:to>
      <xdr:col>3</xdr:col>
      <xdr:colOff>206375</xdr:colOff>
      <xdr:row>18</xdr:row>
      <xdr:rowOff>86803</xdr:rowOff>
    </xdr:to>
    <xdr:cxnSp macro="">
      <xdr:nvCxnSpPr>
        <xdr:cNvPr id="55" name="直線コネクタ 54"/>
        <xdr:cNvCxnSpPr/>
      </xdr:nvCxnSpPr>
      <xdr:spPr bwMode="auto">
        <a:xfrm flipV="1">
          <a:off x="2908300" y="3192295"/>
          <a:ext cx="698500" cy="2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3027</xdr:rowOff>
    </xdr:from>
    <xdr:to>
      <xdr:col>5</xdr:col>
      <xdr:colOff>34925</xdr:colOff>
      <xdr:row>18</xdr:row>
      <xdr:rowOff>104627</xdr:rowOff>
    </xdr:to>
    <xdr:sp macro="" textlink="">
      <xdr:nvSpPr>
        <xdr:cNvPr id="65" name="円/楕円 64"/>
        <xdr:cNvSpPr/>
      </xdr:nvSpPr>
      <xdr:spPr bwMode="auto">
        <a:xfrm>
          <a:off x="5600700" y="313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146554</xdr:rowOff>
    </xdr:from>
    <xdr:ext cx="762000" cy="259045"/>
    <xdr:sp macro="" textlink="">
      <xdr:nvSpPr>
        <xdr:cNvPr id="66" name="人口1人当たり決算額の推移該当値テキスト130"/>
        <xdr:cNvSpPr txBox="1"/>
      </xdr:nvSpPr>
      <xdr:spPr>
        <a:xfrm>
          <a:off x="5740400" y="31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131,137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144228</xdr:rowOff>
    </xdr:from>
    <xdr:to>
      <xdr:col>4</xdr:col>
      <xdr:colOff>520700</xdr:colOff>
      <xdr:row>18</xdr:row>
      <xdr:rowOff>74378</xdr:rowOff>
    </xdr:to>
    <xdr:sp macro="" textlink="">
      <xdr:nvSpPr>
        <xdr:cNvPr id="67" name="円/楕円 66"/>
        <xdr:cNvSpPr/>
      </xdr:nvSpPr>
      <xdr:spPr bwMode="auto">
        <a:xfrm>
          <a:off x="4953000" y="310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59155</xdr:rowOff>
    </xdr:from>
    <xdr:ext cx="736600" cy="259045"/>
    <xdr:sp macro="" textlink="">
      <xdr:nvSpPr>
        <xdr:cNvPr id="68" name="テキスト ボックス 67"/>
        <xdr:cNvSpPr txBox="1"/>
      </xdr:nvSpPr>
      <xdr:spPr>
        <a:xfrm>
          <a:off x="4622800" y="3192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136,430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152697</xdr:rowOff>
    </xdr:from>
    <xdr:to>
      <xdr:col>3</xdr:col>
      <xdr:colOff>955675</xdr:colOff>
      <xdr:row>18</xdr:row>
      <xdr:rowOff>82847</xdr:rowOff>
    </xdr:to>
    <xdr:sp macro="" textlink="">
      <xdr:nvSpPr>
        <xdr:cNvPr id="69" name="円/楕円 68"/>
        <xdr:cNvSpPr/>
      </xdr:nvSpPr>
      <xdr:spPr bwMode="auto">
        <a:xfrm>
          <a:off x="4254500" y="311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67624</xdr:rowOff>
    </xdr:from>
    <xdr:ext cx="762000" cy="259045"/>
    <xdr:sp macro="" textlink="">
      <xdr:nvSpPr>
        <xdr:cNvPr id="70" name="テキスト ボックス 69"/>
        <xdr:cNvSpPr txBox="1"/>
      </xdr:nvSpPr>
      <xdr:spPr>
        <a:xfrm>
          <a:off x="3924300" y="3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134,948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7770</xdr:rowOff>
    </xdr:from>
    <xdr:to>
      <xdr:col>3</xdr:col>
      <xdr:colOff>257175</xdr:colOff>
      <xdr:row>18</xdr:row>
      <xdr:rowOff>109370</xdr:rowOff>
    </xdr:to>
    <xdr:sp macro="" textlink="">
      <xdr:nvSpPr>
        <xdr:cNvPr id="71" name="円/楕円 70"/>
        <xdr:cNvSpPr/>
      </xdr:nvSpPr>
      <xdr:spPr bwMode="auto">
        <a:xfrm>
          <a:off x="3556000" y="314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94147</xdr:rowOff>
    </xdr:from>
    <xdr:ext cx="762000" cy="259045"/>
    <xdr:sp macro="" textlink="">
      <xdr:nvSpPr>
        <xdr:cNvPr id="72" name="テキスト ボックス 71"/>
        <xdr:cNvSpPr txBox="1"/>
      </xdr:nvSpPr>
      <xdr:spPr>
        <a:xfrm>
          <a:off x="3225800" y="322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130,307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36003</xdr:rowOff>
    </xdr:from>
    <xdr:to>
      <xdr:col>2</xdr:col>
      <xdr:colOff>692150</xdr:colOff>
      <xdr:row>18</xdr:row>
      <xdr:rowOff>137602</xdr:rowOff>
    </xdr:to>
    <xdr:sp macro="" textlink="">
      <xdr:nvSpPr>
        <xdr:cNvPr id="73" name="円/楕円 72"/>
        <xdr:cNvSpPr/>
      </xdr:nvSpPr>
      <xdr:spPr bwMode="auto">
        <a:xfrm>
          <a:off x="2857500" y="316972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122379</xdr:rowOff>
    </xdr:from>
    <xdr:ext cx="762000" cy="259045"/>
    <xdr:sp macro="" textlink="">
      <xdr:nvSpPr>
        <xdr:cNvPr id="74" name="テキスト ボックス 73"/>
        <xdr:cNvSpPr txBox="1"/>
      </xdr:nvSpPr>
      <xdr:spPr>
        <a:xfrm>
          <a:off x="2527300" y="325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120586</xdr:rowOff>
    </xdr:from>
    <xdr:to>
      <xdr:col>4</xdr:col>
      <xdr:colOff>1117600</xdr:colOff>
      <xdr:row>35</xdr:row>
      <xdr:rowOff>203060</xdr:rowOff>
    </xdr:to>
    <xdr:cxnSp macro="">
      <xdr:nvCxnSpPr>
        <xdr:cNvPr id="107" name="直線コネクタ 106"/>
        <xdr:cNvCxnSpPr/>
      </xdr:nvCxnSpPr>
      <xdr:spPr bwMode="auto">
        <a:xfrm>
          <a:off x="5003800" y="6730936"/>
          <a:ext cx="647700" cy="82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120586</xdr:rowOff>
    </xdr:from>
    <xdr:to>
      <xdr:col>4</xdr:col>
      <xdr:colOff>469900</xdr:colOff>
      <xdr:row>35</xdr:row>
      <xdr:rowOff>124130</xdr:rowOff>
    </xdr:to>
    <xdr:cxnSp macro="">
      <xdr:nvCxnSpPr>
        <xdr:cNvPr id="110" name="直線コネクタ 109"/>
        <xdr:cNvCxnSpPr/>
      </xdr:nvCxnSpPr>
      <xdr:spPr bwMode="auto">
        <a:xfrm flipV="1">
          <a:off x="4305300" y="6730936"/>
          <a:ext cx="6985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124130</xdr:rowOff>
    </xdr:from>
    <xdr:to>
      <xdr:col>3</xdr:col>
      <xdr:colOff>904875</xdr:colOff>
      <xdr:row>35</xdr:row>
      <xdr:rowOff>136258</xdr:rowOff>
    </xdr:to>
    <xdr:cxnSp macro="">
      <xdr:nvCxnSpPr>
        <xdr:cNvPr id="113" name="直線コネクタ 112"/>
        <xdr:cNvCxnSpPr/>
      </xdr:nvCxnSpPr>
      <xdr:spPr bwMode="auto">
        <a:xfrm flipV="1">
          <a:off x="3606800" y="6734480"/>
          <a:ext cx="698500" cy="1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132270</xdr:rowOff>
    </xdr:from>
    <xdr:to>
      <xdr:col>3</xdr:col>
      <xdr:colOff>206375</xdr:colOff>
      <xdr:row>35</xdr:row>
      <xdr:rowOff>136258</xdr:rowOff>
    </xdr:to>
    <xdr:cxnSp macro="">
      <xdr:nvCxnSpPr>
        <xdr:cNvPr id="116" name="直線コネクタ 115"/>
        <xdr:cNvCxnSpPr/>
      </xdr:nvCxnSpPr>
      <xdr:spPr bwMode="auto">
        <a:xfrm>
          <a:off x="2908300" y="6742620"/>
          <a:ext cx="698500" cy="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152260</xdr:rowOff>
    </xdr:from>
    <xdr:to>
      <xdr:col>5</xdr:col>
      <xdr:colOff>34925</xdr:colOff>
      <xdr:row>35</xdr:row>
      <xdr:rowOff>253860</xdr:rowOff>
    </xdr:to>
    <xdr:sp macro="" textlink="">
      <xdr:nvSpPr>
        <xdr:cNvPr id="126" name="円/楕円 125"/>
        <xdr:cNvSpPr/>
      </xdr:nvSpPr>
      <xdr:spPr bwMode="auto">
        <a:xfrm>
          <a:off x="5600700" y="676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124337</xdr:rowOff>
    </xdr:from>
    <xdr:ext cx="762000" cy="259045"/>
    <xdr:sp macro="" textlink="">
      <xdr:nvSpPr>
        <xdr:cNvPr id="127" name="人口1人当たり決算額の推移該当値テキスト445"/>
        <xdr:cNvSpPr txBox="1"/>
      </xdr:nvSpPr>
      <xdr:spPr>
        <a:xfrm>
          <a:off x="5740400" y="67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69786</xdr:rowOff>
    </xdr:from>
    <xdr:to>
      <xdr:col>4</xdr:col>
      <xdr:colOff>520700</xdr:colOff>
      <xdr:row>35</xdr:row>
      <xdr:rowOff>171386</xdr:rowOff>
    </xdr:to>
    <xdr:sp macro="" textlink="">
      <xdr:nvSpPr>
        <xdr:cNvPr id="128" name="円/楕円 127"/>
        <xdr:cNvSpPr/>
      </xdr:nvSpPr>
      <xdr:spPr bwMode="auto">
        <a:xfrm>
          <a:off x="4953000" y="6680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156163</xdr:rowOff>
    </xdr:from>
    <xdr:ext cx="736600" cy="259045"/>
    <xdr:sp macro="" textlink="">
      <xdr:nvSpPr>
        <xdr:cNvPr id="129" name="テキスト ボックス 128"/>
        <xdr:cNvSpPr txBox="1"/>
      </xdr:nvSpPr>
      <xdr:spPr>
        <a:xfrm>
          <a:off x="4622800" y="676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73330</xdr:rowOff>
    </xdr:from>
    <xdr:to>
      <xdr:col>3</xdr:col>
      <xdr:colOff>955675</xdr:colOff>
      <xdr:row>35</xdr:row>
      <xdr:rowOff>174930</xdr:rowOff>
    </xdr:to>
    <xdr:sp macro="" textlink="">
      <xdr:nvSpPr>
        <xdr:cNvPr id="130" name="円/楕円 129"/>
        <xdr:cNvSpPr/>
      </xdr:nvSpPr>
      <xdr:spPr bwMode="auto">
        <a:xfrm>
          <a:off x="4254500" y="6683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159707</xdr:rowOff>
    </xdr:from>
    <xdr:ext cx="762000" cy="259045"/>
    <xdr:sp macro="" textlink="">
      <xdr:nvSpPr>
        <xdr:cNvPr id="131" name="テキスト ボックス 130"/>
        <xdr:cNvSpPr txBox="1"/>
      </xdr:nvSpPr>
      <xdr:spPr>
        <a:xfrm>
          <a:off x="3924300" y="67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85458</xdr:rowOff>
    </xdr:from>
    <xdr:to>
      <xdr:col>3</xdr:col>
      <xdr:colOff>257175</xdr:colOff>
      <xdr:row>35</xdr:row>
      <xdr:rowOff>187058</xdr:rowOff>
    </xdr:to>
    <xdr:sp macro="" textlink="">
      <xdr:nvSpPr>
        <xdr:cNvPr id="132" name="円/楕円 131"/>
        <xdr:cNvSpPr/>
      </xdr:nvSpPr>
      <xdr:spPr bwMode="auto">
        <a:xfrm>
          <a:off x="3556000" y="669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171835</xdr:rowOff>
    </xdr:from>
    <xdr:ext cx="762000" cy="259045"/>
    <xdr:sp macro="" textlink="">
      <xdr:nvSpPr>
        <xdr:cNvPr id="133" name="テキスト ボックス 132"/>
        <xdr:cNvSpPr txBox="1"/>
      </xdr:nvSpPr>
      <xdr:spPr>
        <a:xfrm>
          <a:off x="3225800" y="678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81470</xdr:rowOff>
    </xdr:from>
    <xdr:to>
      <xdr:col>2</xdr:col>
      <xdr:colOff>692150</xdr:colOff>
      <xdr:row>35</xdr:row>
      <xdr:rowOff>183070</xdr:rowOff>
    </xdr:to>
    <xdr:sp macro="" textlink="">
      <xdr:nvSpPr>
        <xdr:cNvPr id="134" name="円/楕円 133"/>
        <xdr:cNvSpPr/>
      </xdr:nvSpPr>
      <xdr:spPr bwMode="auto">
        <a:xfrm>
          <a:off x="2857500" y="6691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167847</xdr:rowOff>
    </xdr:from>
    <xdr:ext cx="762000" cy="259045"/>
    <xdr:sp macro="" textlink="">
      <xdr:nvSpPr>
        <xdr:cNvPr id="135" name="テキスト ボックス 134"/>
        <xdr:cNvSpPr txBox="1"/>
      </xdr:nvSpPr>
      <xdr:spPr>
        <a:xfrm>
          <a:off x="2527300" y="67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実質単年度収支は、</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ポイントの増である。実質収支比率は、ここ数年</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％台で</a:t>
          </a:r>
          <a:r>
            <a:rPr lang="ja-JP" altLang="en-US" sz="1100" b="0" i="0" baseline="0">
              <a:solidFill>
                <a:schemeClr val="dk1"/>
              </a:solidFill>
              <a:effectLst/>
              <a:latin typeface="+mn-lt"/>
              <a:ea typeface="+mn-ea"/>
              <a:cs typeface="+mn-cs"/>
            </a:rPr>
            <a:t>あったが平成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％に上昇している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年度において標準財政規模比で示す財政調整基金の残高については前年比</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増である。しかしながら依然として財政基盤が弱いことに変わりはない状況にある。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年度は繰出し金の増により</a:t>
          </a:r>
          <a:r>
            <a:rPr lang="ja-JP" altLang="ja-JP" sz="1100" b="0" i="0" baseline="0">
              <a:solidFill>
                <a:schemeClr val="dk1"/>
              </a:solidFill>
              <a:effectLst/>
              <a:latin typeface="+mn-lt"/>
              <a:ea typeface="+mn-ea"/>
              <a:cs typeface="+mn-cs"/>
            </a:rPr>
            <a:t>国民健康保険特別会計の赤字額が</a:t>
          </a:r>
          <a:r>
            <a:rPr lang="ja-JP" altLang="en-US" sz="1100" b="0" i="0" baseline="0">
              <a:solidFill>
                <a:schemeClr val="dk1"/>
              </a:solidFill>
              <a:effectLst/>
              <a:latin typeface="+mn-lt"/>
              <a:ea typeface="+mn-ea"/>
              <a:cs typeface="+mn-cs"/>
            </a:rPr>
            <a:t>微減</a:t>
          </a:r>
          <a:r>
            <a:rPr lang="ja-JP" altLang="ja-JP" sz="1100" b="0" i="0" baseline="0">
              <a:solidFill>
                <a:schemeClr val="dk1"/>
              </a:solidFill>
              <a:effectLst/>
              <a:latin typeface="+mn-lt"/>
              <a:ea typeface="+mn-ea"/>
              <a:cs typeface="+mn-cs"/>
            </a:rPr>
            <a:t>し、対前年比においては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減少、水道事情特別会計は臨時交付金（元気臨時交付金）により</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ポイントの増、また一般会計が対前年比において</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ポイントの増となり、平成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年度と続いた黒字額を赤字額が上回る事はさけられた</a:t>
          </a:r>
          <a:r>
            <a:rPr lang="ja-JP" altLang="ja-JP" sz="1100" b="0" i="0" baseline="0">
              <a:solidFill>
                <a:schemeClr val="dk1"/>
              </a:solidFill>
              <a:effectLst/>
              <a:latin typeface="+mn-lt"/>
              <a:ea typeface="+mn-ea"/>
              <a:cs typeface="+mn-cs"/>
            </a:rPr>
            <a:t>。今後とも医療費の増大がみられることから、生活習慣病の予防、健康教育・健康相談・栄養指導など健康づくりを強力に推進するとともに、収納率向上に努めていく必要がある。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実質公債費比率の算定に用いる分子の構造で元利償還金は、対前年度比で</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百万円の減となっている。同時にその分子から差引かれる算入公債費等も</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百万円の減となっている。</a:t>
          </a:r>
          <a:endParaRPr lang="ja-JP" altLang="ja-JP" sz="1400">
            <a:effectLst/>
          </a:endParaRPr>
        </a:p>
        <a:p>
          <a:pPr rtl="0"/>
          <a:r>
            <a:rPr lang="ja-JP" altLang="ja-JP" sz="1100" b="0" i="0" baseline="0">
              <a:solidFill>
                <a:schemeClr val="dk1"/>
              </a:solidFill>
              <a:effectLst/>
              <a:latin typeface="+mn-lt"/>
              <a:ea typeface="+mn-ea"/>
              <a:cs typeface="+mn-cs"/>
            </a:rPr>
            <a:t>　公営企業債の元利償還金に対する繰入金は、同額となっているが、組合等が起こした地方債の元利償還金に対する負担金等の分子は、</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百万の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がみられる。今後とも個々の元利償還金等の数値を注視していく必要がある。</a:t>
          </a:r>
          <a:endParaRPr lang="ja-JP" altLang="ja-JP" sz="1400">
            <a:effectLst/>
          </a:endParaRPr>
        </a:p>
        <a:p>
          <a:pPr rtl="0"/>
          <a:r>
            <a:rPr lang="ja-JP" altLang="ja-JP" sz="1100" b="0" i="0" baseline="0">
              <a:solidFill>
                <a:schemeClr val="dk1"/>
              </a:solidFill>
              <a:effectLst/>
              <a:latin typeface="+mn-lt"/>
              <a:ea typeface="+mn-ea"/>
              <a:cs typeface="+mn-cs"/>
            </a:rPr>
            <a:t>　近年、実質公債費は減少傾向であったが、Ｈ</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年度は微増に転じている。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年度はふたたび減少に転じてはいるが</a:t>
          </a:r>
          <a:r>
            <a:rPr lang="ja-JP" altLang="ja-JP" sz="1100" b="0" i="0" baseline="0">
              <a:solidFill>
                <a:schemeClr val="dk1"/>
              </a:solidFill>
              <a:effectLst/>
              <a:latin typeface="+mn-lt"/>
              <a:ea typeface="+mn-ea"/>
              <a:cs typeface="+mn-cs"/>
            </a:rPr>
            <a:t>、今後とも注視が必要である。</a:t>
          </a:r>
          <a:endParaRPr lang="ja-JP" altLang="ja-JP" sz="1400">
            <a:effectLst/>
          </a:endParaRPr>
        </a:p>
        <a:p>
          <a:pPr rtl="0"/>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の算定に用いる分子の構造において、一般会計等に係る地方債の現在高については、当該年度の公債費償還額を上回らないように地方債発行額を毎年抑制してきた効果が出てきており、将来負担比率の減少につながっている。個々の項目についても年々減少傾向にあるが、公営企業債等繰入</a:t>
          </a:r>
          <a:r>
            <a:rPr lang="ja-JP" altLang="en-US" sz="1100" b="0" i="0" baseline="0">
              <a:solidFill>
                <a:schemeClr val="dk1"/>
              </a:solidFill>
              <a:effectLst/>
              <a:latin typeface="+mn-lt"/>
              <a:ea typeface="+mn-ea"/>
              <a:cs typeface="+mn-cs"/>
            </a:rPr>
            <a:t>、組合等負担等</a:t>
          </a:r>
          <a:r>
            <a:rPr lang="ja-JP" altLang="ja-JP" sz="1100" b="0" i="0" baseline="0">
              <a:solidFill>
                <a:schemeClr val="dk1"/>
              </a:solidFill>
              <a:effectLst/>
              <a:latin typeface="+mn-lt"/>
              <a:ea typeface="+mn-ea"/>
              <a:cs typeface="+mn-cs"/>
            </a:rPr>
            <a:t>が増加に転じており、注視が必要である。将来負担比率の算定に用いる分子構造で、差引要因となっている充当可能財源等は、充当可能基金及び基準財政需要額算入見込額がわずかながら減少となっている。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6165624</v>
      </c>
      <c r="BO4" s="349"/>
      <c r="BP4" s="349"/>
      <c r="BQ4" s="349"/>
      <c r="BR4" s="349"/>
      <c r="BS4" s="349"/>
      <c r="BT4" s="349"/>
      <c r="BU4" s="350"/>
      <c r="BV4" s="348">
        <v>6349349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8.5</v>
      </c>
      <c r="CU4" s="355"/>
      <c r="CV4" s="355"/>
      <c r="CW4" s="355"/>
      <c r="CX4" s="355"/>
      <c r="CY4" s="355"/>
      <c r="CZ4" s="355"/>
      <c r="DA4" s="356"/>
      <c r="DB4" s="354">
        <v>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5901416</v>
      </c>
      <c r="BO5" s="386"/>
      <c r="BP5" s="386"/>
      <c r="BQ5" s="386"/>
      <c r="BR5" s="386"/>
      <c r="BS5" s="386"/>
      <c r="BT5" s="386"/>
      <c r="BU5" s="387"/>
      <c r="BV5" s="385">
        <v>6158907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78.7</v>
      </c>
      <c r="CU5" s="383"/>
      <c r="CV5" s="383"/>
      <c r="CW5" s="383"/>
      <c r="CX5" s="383"/>
      <c r="CY5" s="383"/>
      <c r="CZ5" s="383"/>
      <c r="DA5" s="384"/>
      <c r="DB5" s="382">
        <v>82.7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264208</v>
      </c>
      <c r="BO6" s="386"/>
      <c r="BP6" s="386"/>
      <c r="BQ6" s="386"/>
      <c r="BR6" s="386"/>
      <c r="BS6" s="386"/>
      <c r="BT6" s="386"/>
      <c r="BU6" s="387"/>
      <c r="BV6" s="385">
        <v>190442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83.1</v>
      </c>
      <c r="CU6" s="423"/>
      <c r="CV6" s="423"/>
      <c r="CW6" s="423"/>
      <c r="CX6" s="423"/>
      <c r="CY6" s="423"/>
      <c r="CZ6" s="423"/>
      <c r="DA6" s="424"/>
      <c r="DB6" s="422">
        <v>87.4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8781</v>
      </c>
      <c r="BO7" s="386"/>
      <c r="BP7" s="386"/>
      <c r="BQ7" s="386"/>
      <c r="BR7" s="386"/>
      <c r="BS7" s="386"/>
      <c r="BT7" s="386"/>
      <c r="BU7" s="387"/>
      <c r="BV7" s="385">
        <v>9664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3019913</v>
      </c>
      <c r="CU7" s="386"/>
      <c r="CV7" s="386"/>
      <c r="CW7" s="386"/>
      <c r="CX7" s="386"/>
      <c r="CY7" s="386"/>
      <c r="CZ7" s="386"/>
      <c r="DA7" s="387"/>
      <c r="DB7" s="385">
        <v>3028836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255427</v>
      </c>
      <c r="BO8" s="386"/>
      <c r="BP8" s="386"/>
      <c r="BQ8" s="386"/>
      <c r="BR8" s="386"/>
      <c r="BS8" s="386"/>
      <c r="BT8" s="386"/>
      <c r="BU8" s="387"/>
      <c r="BV8" s="385">
        <v>180778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9257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74649</v>
      </c>
      <c r="BO9" s="386"/>
      <c r="BP9" s="386"/>
      <c r="BQ9" s="386"/>
      <c r="BR9" s="386"/>
      <c r="BS9" s="386"/>
      <c r="BT9" s="386"/>
      <c r="BU9" s="387"/>
      <c r="BV9" s="385">
        <v>19175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14.2</v>
      </c>
      <c r="CU9" s="383"/>
      <c r="CV9" s="383"/>
      <c r="CW9" s="383"/>
      <c r="CX9" s="383"/>
      <c r="CY9" s="383"/>
      <c r="CZ9" s="383"/>
      <c r="DA9" s="384"/>
      <c r="DB9" s="382">
        <v>15.2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9476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135631</v>
      </c>
      <c r="BO10" s="386"/>
      <c r="BP10" s="386"/>
      <c r="BQ10" s="386"/>
      <c r="BR10" s="386"/>
      <c r="BS10" s="386"/>
      <c r="BT10" s="386"/>
      <c r="BU10" s="387"/>
      <c r="BV10" s="385">
        <v>129455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9628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102697</v>
      </c>
      <c r="BO12" s="386"/>
      <c r="BP12" s="386"/>
      <c r="BQ12" s="386"/>
      <c r="BR12" s="386"/>
      <c r="BS12" s="386"/>
      <c r="BT12" s="386"/>
      <c r="BU12" s="387"/>
      <c r="BV12" s="385">
        <v>110586</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v>4.46</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9595</v>
      </c>
      <c r="S13" s="467"/>
      <c r="T13" s="467"/>
      <c r="U13" s="467"/>
      <c r="V13" s="468"/>
      <c r="W13" s="401" t="s">
        <v>122</v>
      </c>
      <c r="X13" s="402"/>
      <c r="Y13" s="402"/>
      <c r="Z13" s="402"/>
      <c r="AA13" s="402"/>
      <c r="AB13" s="392"/>
      <c r="AC13" s="436">
        <v>1049</v>
      </c>
      <c r="AD13" s="437"/>
      <c r="AE13" s="437"/>
      <c r="AF13" s="437"/>
      <c r="AG13" s="476"/>
      <c r="AH13" s="436">
        <v>1227</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107583</v>
      </c>
      <c r="BO13" s="386"/>
      <c r="BP13" s="386"/>
      <c r="BQ13" s="386"/>
      <c r="BR13" s="386"/>
      <c r="BS13" s="386"/>
      <c r="BT13" s="386"/>
      <c r="BU13" s="387"/>
      <c r="BV13" s="385">
        <v>38044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11.5</v>
      </c>
      <c r="CU13" s="383"/>
      <c r="CV13" s="383"/>
      <c r="CW13" s="383"/>
      <c r="CX13" s="383"/>
      <c r="CY13" s="383"/>
      <c r="CZ13" s="383"/>
      <c r="DA13" s="384"/>
      <c r="DB13" s="382">
        <v>12.1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9590</v>
      </c>
      <c r="S14" s="467"/>
      <c r="T14" s="467"/>
      <c r="U14" s="467"/>
      <c r="V14" s="468"/>
      <c r="W14" s="375"/>
      <c r="X14" s="376"/>
      <c r="Y14" s="376"/>
      <c r="Z14" s="376"/>
      <c r="AA14" s="376"/>
      <c r="AB14" s="365"/>
      <c r="AC14" s="469">
        <v>26.1</v>
      </c>
      <c r="AD14" s="470"/>
      <c r="AE14" s="470"/>
      <c r="AF14" s="470"/>
      <c r="AG14" s="471"/>
      <c r="AH14" s="469">
        <v>30.2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42.3</v>
      </c>
      <c r="CU14" s="481"/>
      <c r="CV14" s="481"/>
      <c r="CW14" s="481"/>
      <c r="CX14" s="481"/>
      <c r="CY14" s="481"/>
      <c r="CZ14" s="481"/>
      <c r="DA14" s="482"/>
      <c r="DB14" s="480">
        <v>48.6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9555</v>
      </c>
      <c r="S15" s="467"/>
      <c r="T15" s="467"/>
      <c r="U15" s="467"/>
      <c r="V15" s="468"/>
      <c r="W15" s="401" t="s">
        <v>129</v>
      </c>
      <c r="X15" s="402"/>
      <c r="Y15" s="402"/>
      <c r="Z15" s="402"/>
      <c r="AA15" s="402"/>
      <c r="AB15" s="392"/>
      <c r="AC15" s="436">
        <v>573</v>
      </c>
      <c r="AD15" s="437"/>
      <c r="AE15" s="437"/>
      <c r="AF15" s="437"/>
      <c r="AG15" s="476"/>
      <c r="AH15" s="436">
        <v>644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577837</v>
      </c>
      <c r="BO15" s="349"/>
      <c r="BP15" s="349"/>
      <c r="BQ15" s="349"/>
      <c r="BR15" s="349"/>
      <c r="BS15" s="349"/>
      <c r="BT15" s="349"/>
      <c r="BU15" s="350"/>
      <c r="BV15" s="348">
        <v>538447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14.2</v>
      </c>
      <c r="AD16" s="470"/>
      <c r="AE16" s="470"/>
      <c r="AF16" s="470"/>
      <c r="AG16" s="471"/>
      <c r="AH16" s="469">
        <v>15.8</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2704917</v>
      </c>
      <c r="BO16" s="386"/>
      <c r="BP16" s="386"/>
      <c r="BQ16" s="386"/>
      <c r="BR16" s="386"/>
      <c r="BS16" s="386"/>
      <c r="BT16" s="386"/>
      <c r="BU16" s="387"/>
      <c r="BV16" s="385">
        <v>2719306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2403</v>
      </c>
      <c r="AD17" s="437"/>
      <c r="AE17" s="437"/>
      <c r="AF17" s="437"/>
      <c r="AG17" s="476"/>
      <c r="AH17" s="436">
        <v>2185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735250</v>
      </c>
      <c r="BO17" s="386"/>
      <c r="BP17" s="386"/>
      <c r="BQ17" s="386"/>
      <c r="BR17" s="386"/>
      <c r="BS17" s="386"/>
      <c r="BT17" s="386"/>
      <c r="BU17" s="387"/>
      <c r="BV17" s="385">
        <v>685746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39.93</v>
      </c>
      <c r="M18" s="498"/>
      <c r="N18" s="498"/>
      <c r="O18" s="498"/>
      <c r="P18" s="498"/>
      <c r="Q18" s="498"/>
      <c r="R18" s="499"/>
      <c r="S18" s="499"/>
      <c r="T18" s="499"/>
      <c r="U18" s="499"/>
      <c r="V18" s="500"/>
      <c r="W18" s="403"/>
      <c r="X18" s="404"/>
      <c r="Y18" s="404"/>
      <c r="Z18" s="404"/>
      <c r="AA18" s="404"/>
      <c r="AB18" s="395"/>
      <c r="AC18" s="501">
        <v>59.7</v>
      </c>
      <c r="AD18" s="502"/>
      <c r="AE18" s="502"/>
      <c r="AF18" s="502"/>
      <c r="AG18" s="503"/>
      <c r="AH18" s="501">
        <v>53.7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2382862</v>
      </c>
      <c r="BO18" s="386"/>
      <c r="BP18" s="386"/>
      <c r="BQ18" s="386"/>
      <c r="BR18" s="386"/>
      <c r="BS18" s="386"/>
      <c r="BT18" s="386"/>
      <c r="BU18" s="387"/>
      <c r="BV18" s="385">
        <v>2510283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232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3612013</v>
      </c>
      <c r="BO19" s="386"/>
      <c r="BP19" s="386"/>
      <c r="BQ19" s="386"/>
      <c r="BR19" s="386"/>
      <c r="BS19" s="386"/>
      <c r="BT19" s="386"/>
      <c r="BU19" s="387"/>
      <c r="BV19" s="385">
        <v>3612281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3368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3295943</v>
      </c>
      <c r="BO23" s="386"/>
      <c r="BP23" s="386"/>
      <c r="BQ23" s="386"/>
      <c r="BR23" s="386"/>
      <c r="BS23" s="386"/>
      <c r="BT23" s="386"/>
      <c r="BU23" s="387"/>
      <c r="BV23" s="385">
        <v>3407316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6696</v>
      </c>
      <c r="R24" s="437"/>
      <c r="S24" s="437"/>
      <c r="T24" s="437"/>
      <c r="U24" s="437"/>
      <c r="V24" s="476"/>
      <c r="W24" s="531"/>
      <c r="X24" s="519"/>
      <c r="Y24" s="520"/>
      <c r="Z24" s="435" t="s">
        <v>152</v>
      </c>
      <c r="AA24" s="415"/>
      <c r="AB24" s="415"/>
      <c r="AC24" s="415"/>
      <c r="AD24" s="415"/>
      <c r="AE24" s="415"/>
      <c r="AF24" s="415"/>
      <c r="AG24" s="416"/>
      <c r="AH24" s="436">
        <v>108</v>
      </c>
      <c r="AI24" s="437"/>
      <c r="AJ24" s="437"/>
      <c r="AK24" s="437"/>
      <c r="AL24" s="476"/>
      <c r="AM24" s="436">
        <v>318600</v>
      </c>
      <c r="AN24" s="437"/>
      <c r="AO24" s="437"/>
      <c r="AP24" s="437"/>
      <c r="AQ24" s="437"/>
      <c r="AR24" s="476"/>
      <c r="AS24" s="436">
        <v>2950</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2611845</v>
      </c>
      <c r="BO24" s="386"/>
      <c r="BP24" s="386"/>
      <c r="BQ24" s="386"/>
      <c r="BR24" s="386"/>
      <c r="BS24" s="386"/>
      <c r="BT24" s="386"/>
      <c r="BU24" s="387"/>
      <c r="BV24" s="385">
        <v>2556022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5719</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119112</v>
      </c>
      <c r="BO25" s="349"/>
      <c r="BP25" s="349"/>
      <c r="BQ25" s="349"/>
      <c r="BR25" s="349"/>
      <c r="BS25" s="349"/>
      <c r="BT25" s="349"/>
      <c r="BU25" s="350"/>
      <c r="BV25" s="348">
        <v>119112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5367</v>
      </c>
      <c r="R26" s="437"/>
      <c r="S26" s="437"/>
      <c r="T26" s="437"/>
      <c r="U26" s="437"/>
      <c r="V26" s="476"/>
      <c r="W26" s="531"/>
      <c r="X26" s="519"/>
      <c r="Y26" s="520"/>
      <c r="Z26" s="435" t="s">
        <v>158</v>
      </c>
      <c r="AA26" s="541"/>
      <c r="AB26" s="541"/>
      <c r="AC26" s="541"/>
      <c r="AD26" s="541"/>
      <c r="AE26" s="541"/>
      <c r="AF26" s="541"/>
      <c r="AG26" s="542"/>
      <c r="AH26" s="436">
        <v>4</v>
      </c>
      <c r="AI26" s="437"/>
      <c r="AJ26" s="437"/>
      <c r="AK26" s="437"/>
      <c r="AL26" s="476"/>
      <c r="AM26" s="436">
        <v>11736</v>
      </c>
      <c r="AN26" s="437"/>
      <c r="AO26" s="437"/>
      <c r="AP26" s="437"/>
      <c r="AQ26" s="437"/>
      <c r="AR26" s="476"/>
      <c r="AS26" s="436">
        <v>2934</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2650</v>
      </c>
      <c r="R27" s="437"/>
      <c r="S27" s="437"/>
      <c r="T27" s="437"/>
      <c r="U27" s="437"/>
      <c r="V27" s="476"/>
      <c r="W27" s="531"/>
      <c r="X27" s="519"/>
      <c r="Y27" s="520"/>
      <c r="Z27" s="435" t="s">
        <v>161</v>
      </c>
      <c r="AA27" s="415"/>
      <c r="AB27" s="415"/>
      <c r="AC27" s="415"/>
      <c r="AD27" s="415"/>
      <c r="AE27" s="415"/>
      <c r="AF27" s="415"/>
      <c r="AG27" s="416"/>
      <c r="AH27" s="436">
        <v>5</v>
      </c>
      <c r="AI27" s="437"/>
      <c r="AJ27" s="437"/>
      <c r="AK27" s="437"/>
      <c r="AL27" s="476"/>
      <c r="AM27" s="436">
        <v>16274</v>
      </c>
      <c r="AN27" s="437"/>
      <c r="AO27" s="437"/>
      <c r="AP27" s="437"/>
      <c r="AQ27" s="437"/>
      <c r="AR27" s="476"/>
      <c r="AS27" s="436">
        <v>3255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2200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385609</v>
      </c>
      <c r="BO28" s="349"/>
      <c r="BP28" s="349"/>
      <c r="BQ28" s="349"/>
      <c r="BR28" s="349"/>
      <c r="BS28" s="349"/>
      <c r="BT28" s="349"/>
      <c r="BU28" s="350"/>
      <c r="BV28" s="348">
        <v>352675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9</v>
      </c>
      <c r="M29" s="437"/>
      <c r="N29" s="437"/>
      <c r="O29" s="437"/>
      <c r="P29" s="476"/>
      <c r="Q29" s="436">
        <v>2040</v>
      </c>
      <c r="R29" s="437"/>
      <c r="S29" s="437"/>
      <c r="T29" s="437"/>
      <c r="U29" s="437"/>
      <c r="V29" s="476"/>
      <c r="W29" s="532"/>
      <c r="X29" s="533"/>
      <c r="Y29" s="534"/>
      <c r="Z29" s="435" t="s">
        <v>168</v>
      </c>
      <c r="AA29" s="415"/>
      <c r="AB29" s="415"/>
      <c r="AC29" s="415"/>
      <c r="AD29" s="415"/>
      <c r="AE29" s="415"/>
      <c r="AF29" s="415"/>
      <c r="AG29" s="416"/>
      <c r="AH29" s="436">
        <v>113</v>
      </c>
      <c r="AI29" s="437"/>
      <c r="AJ29" s="437"/>
      <c r="AK29" s="437"/>
      <c r="AL29" s="476"/>
      <c r="AM29" s="436">
        <v>334874</v>
      </c>
      <c r="AN29" s="437"/>
      <c r="AO29" s="437"/>
      <c r="AP29" s="437"/>
      <c r="AQ29" s="437"/>
      <c r="AR29" s="476"/>
      <c r="AS29" s="436">
        <v>2963</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28476</v>
      </c>
      <c r="BO29" s="386"/>
      <c r="BP29" s="386"/>
      <c r="BQ29" s="386"/>
      <c r="BR29" s="386"/>
      <c r="BS29" s="386"/>
      <c r="BT29" s="386"/>
      <c r="BU29" s="387"/>
      <c r="BV29" s="385">
        <v>28471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90.5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405035</v>
      </c>
      <c r="BO30" s="555"/>
      <c r="BP30" s="555"/>
      <c r="BQ30" s="555"/>
      <c r="BR30" s="555"/>
      <c r="BS30" s="555"/>
      <c r="BT30" s="555"/>
      <c r="BU30" s="556"/>
      <c r="BV30" s="554">
        <v>436760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水道事業特別会計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5</v>
      </c>
      <c r="BX34" s="566"/>
      <c r="BY34" s="567" t="str">
        <f>IF('各会計、関係団体の財政状況及び健全化判断比率'!B68="","",'各会計、関係団体の財政状況及び健全化判断比率'!B68)</f>
        <v>北部広域市町村圏事務組合（一般会計）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6</v>
      </c>
      <c r="BX35" s="566"/>
      <c r="BY35" s="567" t="str">
        <f>IF('各会計、関係団体の財政状況及び健全化判断比率'!B69="","",'各会計、関係団体の財政状況及び健全化判断比率'!B69)</f>
        <v>本部町今帰仁村清掃施設組合（一般会計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7</v>
      </c>
      <c r="BX36" s="566"/>
      <c r="BY36" s="567" t="str">
        <f>IF('各会計、関係団体の財政状況及び健全化判断比率'!B70="","",'各会計、関係団体の財政状況及び健全化判断比率'!B70)</f>
        <v>本部町今帰仁村消防組合（一般会計）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8</v>
      </c>
      <c r="BX37" s="566"/>
      <c r="BY37" s="567" t="str">
        <f>IF('各会計、関係団体の財政状況及び健全化判断比率'!B71="","",'各会計、関係団体の財政状況及び健全化判断比率'!B71)</f>
        <v>沖縄県市町村総合事務組合（一般会計）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9</v>
      </c>
      <c r="BX38" s="566"/>
      <c r="BY38" s="567" t="str">
        <f>IF('各会計、関係団体の財政状況及び健全化判断比率'!B72="","",'各会計、関係団体の財政状況及び健全化判断比率'!B72)</f>
        <v>沖縄県市町村自治会館管理組合（一般会計）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10</v>
      </c>
      <c r="BX39" s="566"/>
      <c r="BY39" s="567" t="str">
        <f>IF('各会計、関係団体の財政状況及び健全化判断比率'!B73="","",'各会計、関係団体の財政状況及び健全化判断比率'!B73)</f>
        <v>沖縄県町村交通災害共済組合（一般会計）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11</v>
      </c>
      <c r="BX40" s="566"/>
      <c r="BY40" s="567" t="str">
        <f>IF('各会計、関係団体の財政状況及び健全化判断比率'!B74="","",'各会計、関係団体の財政状況及び健全化判断比率'!B74)</f>
        <v>沖縄県介護保険広域連合（一般会計）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12</v>
      </c>
      <c r="BX41" s="566"/>
      <c r="BY41" s="567" t="str">
        <f>IF('各会計、関係団体の財政状況及び健全化判断比率'!B75="","",'各会計、関係団体の財政状況及び健全化判断比率'!B75)</f>
        <v>沖縄県介護保険広域連合（特別会計）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13</v>
      </c>
      <c r="BX42" s="566"/>
      <c r="BY42" s="567" t="str">
        <f>IF('各会計、関係団体の財政状況及び健全化判断比率'!B76="","",'各会計、関係団体の財政状況及び健全化判断比率'!B76)</f>
        <v>沖縄県後期高齢者医療広域連合（一般会計）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14</v>
      </c>
      <c r="BX43" s="566"/>
      <c r="BY43" s="567" t="str">
        <f>IF('各会計、関係団体の財政状況及び健全化判断比率'!B77="","",'各会計、関係団体の財政状況及び健全化判断比率'!B77)</f>
        <v>沖縄県後期高齢者医療広域連合（特別会計）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509</v>
      </c>
      <c r="J40" s="79" t="s">
        <v>510</v>
      </c>
      <c r="K40" s="79" t="s">
        <v>511</v>
      </c>
      <c r="L40" s="79" t="s">
        <v>512</v>
      </c>
      <c r="M40" s="80" t="s">
        <v>513</v>
      </c>
    </row>
    <row r="41" spans="2:13" ht="27.75" customHeight="1" x14ac:dyDescent="0.15">
      <c r="B41" s="1169" t="s">
        <v>24</v>
      </c>
      <c r="C41" s="1170"/>
      <c r="D41" s="81"/>
      <c r="E41" s="1175" t="s">
        <v>25</v>
      </c>
      <c r="F41" s="1175"/>
      <c r="G41" s="1175"/>
      <c r="H41" s="1176"/>
      <c r="I41" s="82">
        <v>3933</v>
      </c>
      <c r="J41" s="83">
        <v>3764</v>
      </c>
      <c r="K41" s="83">
        <v>3550</v>
      </c>
      <c r="L41" s="83">
        <v>3407</v>
      </c>
      <c r="M41" s="84">
        <v>3296</v>
      </c>
    </row>
    <row r="42" spans="2:13" ht="27.75" customHeight="1" x14ac:dyDescent="0.15">
      <c r="B42" s="1171"/>
      <c r="C42" s="1172"/>
      <c r="D42" s="85"/>
      <c r="E42" s="1177" t="s">
        <v>26</v>
      </c>
      <c r="F42" s="1177"/>
      <c r="G42" s="1177"/>
      <c r="H42" s="1178"/>
      <c r="I42" s="86">
        <v>149</v>
      </c>
      <c r="J42" s="87">
        <v>137</v>
      </c>
      <c r="K42" s="87">
        <v>126</v>
      </c>
      <c r="L42" s="87">
        <v>114</v>
      </c>
      <c r="M42" s="88">
        <v>103</v>
      </c>
    </row>
    <row r="43" spans="2:13" ht="27.75" customHeight="1" x14ac:dyDescent="0.15">
      <c r="B43" s="1171"/>
      <c r="C43" s="1172"/>
      <c r="D43" s="85"/>
      <c r="E43" s="1177" t="s">
        <v>27</v>
      </c>
      <c r="F43" s="1177"/>
      <c r="G43" s="1177"/>
      <c r="H43" s="1178"/>
      <c r="I43" s="86">
        <v>572</v>
      </c>
      <c r="J43" s="87">
        <v>624</v>
      </c>
      <c r="K43" s="87">
        <v>529</v>
      </c>
      <c r="L43" s="87">
        <v>587</v>
      </c>
      <c r="M43" s="88">
        <v>612</v>
      </c>
    </row>
    <row r="44" spans="2:13" ht="27.75" customHeight="1" x14ac:dyDescent="0.15">
      <c r="B44" s="1171"/>
      <c r="C44" s="1172"/>
      <c r="D44" s="85"/>
      <c r="E44" s="1177" t="s">
        <v>28</v>
      </c>
      <c r="F44" s="1177"/>
      <c r="G44" s="1177"/>
      <c r="H44" s="1178"/>
      <c r="I44" s="86">
        <v>600</v>
      </c>
      <c r="J44" s="87">
        <v>541</v>
      </c>
      <c r="K44" s="87">
        <v>504</v>
      </c>
      <c r="L44" s="87">
        <v>505</v>
      </c>
      <c r="M44" s="88">
        <v>658</v>
      </c>
    </row>
    <row r="45" spans="2:13" ht="27.75" customHeight="1" x14ac:dyDescent="0.15">
      <c r="B45" s="1171"/>
      <c r="C45" s="1172"/>
      <c r="D45" s="85"/>
      <c r="E45" s="1177" t="s">
        <v>29</v>
      </c>
      <c r="F45" s="1177"/>
      <c r="G45" s="1177"/>
      <c r="H45" s="1178"/>
      <c r="I45" s="86">
        <v>826</v>
      </c>
      <c r="J45" s="87">
        <v>802</v>
      </c>
      <c r="K45" s="87">
        <v>792</v>
      </c>
      <c r="L45" s="87">
        <v>539</v>
      </c>
      <c r="M45" s="88">
        <v>439</v>
      </c>
    </row>
    <row r="46" spans="2:13" ht="27.75" customHeight="1" x14ac:dyDescent="0.15">
      <c r="B46" s="1171"/>
      <c r="C46" s="1172"/>
      <c r="D46" s="85"/>
      <c r="E46" s="1177" t="s">
        <v>30</v>
      </c>
      <c r="F46" s="1177"/>
      <c r="G46" s="1177"/>
      <c r="H46" s="1178"/>
      <c r="I46" s="86" t="s">
        <v>470</v>
      </c>
      <c r="J46" s="87" t="s">
        <v>470</v>
      </c>
      <c r="K46" s="87" t="s">
        <v>470</v>
      </c>
      <c r="L46" s="87" t="s">
        <v>470</v>
      </c>
      <c r="M46" s="88" t="s">
        <v>470</v>
      </c>
    </row>
    <row r="47" spans="2:13" ht="27.75" customHeight="1" x14ac:dyDescent="0.15">
      <c r="B47" s="1171"/>
      <c r="C47" s="1172"/>
      <c r="D47" s="85"/>
      <c r="E47" s="1177" t="s">
        <v>31</v>
      </c>
      <c r="F47" s="1177"/>
      <c r="G47" s="1177"/>
      <c r="H47" s="1178"/>
      <c r="I47" s="86" t="s">
        <v>470</v>
      </c>
      <c r="J47" s="87" t="s">
        <v>470</v>
      </c>
      <c r="K47" s="87">
        <v>91</v>
      </c>
      <c r="L47" s="87">
        <v>135</v>
      </c>
      <c r="M47" s="88" t="s">
        <v>470</v>
      </c>
    </row>
    <row r="48" spans="2:13" ht="27.75" customHeight="1" x14ac:dyDescent="0.15">
      <c r="B48" s="1173"/>
      <c r="C48" s="1174"/>
      <c r="D48" s="85"/>
      <c r="E48" s="1177" t="s">
        <v>32</v>
      </c>
      <c r="F48" s="1177"/>
      <c r="G48" s="1177"/>
      <c r="H48" s="1178"/>
      <c r="I48" s="86" t="s">
        <v>470</v>
      </c>
      <c r="J48" s="87" t="s">
        <v>470</v>
      </c>
      <c r="K48" s="87" t="s">
        <v>470</v>
      </c>
      <c r="L48" s="87" t="s">
        <v>470</v>
      </c>
      <c r="M48" s="88" t="s">
        <v>470</v>
      </c>
    </row>
    <row r="49" spans="2:13" ht="27.75" customHeight="1" x14ac:dyDescent="0.15">
      <c r="B49" s="1179" t="s">
        <v>33</v>
      </c>
      <c r="C49" s="1180"/>
      <c r="D49" s="89"/>
      <c r="E49" s="1177" t="s">
        <v>34</v>
      </c>
      <c r="F49" s="1177"/>
      <c r="G49" s="1177"/>
      <c r="H49" s="1178"/>
      <c r="I49" s="86">
        <v>294</v>
      </c>
      <c r="J49" s="87">
        <v>820</v>
      </c>
      <c r="K49" s="87">
        <v>836</v>
      </c>
      <c r="L49" s="87">
        <v>818</v>
      </c>
      <c r="M49" s="88">
        <v>819</v>
      </c>
    </row>
    <row r="50" spans="2:13" ht="27.75" customHeight="1" x14ac:dyDescent="0.15">
      <c r="B50" s="1171"/>
      <c r="C50" s="1172"/>
      <c r="D50" s="85"/>
      <c r="E50" s="1177" t="s">
        <v>35</v>
      </c>
      <c r="F50" s="1177"/>
      <c r="G50" s="1177"/>
      <c r="H50" s="1178"/>
      <c r="I50" s="86" t="s">
        <v>470</v>
      </c>
      <c r="J50" s="87" t="s">
        <v>470</v>
      </c>
      <c r="K50" s="87" t="s">
        <v>470</v>
      </c>
      <c r="L50" s="87" t="s">
        <v>470</v>
      </c>
      <c r="M50" s="88" t="s">
        <v>470</v>
      </c>
    </row>
    <row r="51" spans="2:13" ht="27.75" customHeight="1" x14ac:dyDescent="0.15">
      <c r="B51" s="1173"/>
      <c r="C51" s="1174"/>
      <c r="D51" s="85"/>
      <c r="E51" s="1177" t="s">
        <v>36</v>
      </c>
      <c r="F51" s="1177"/>
      <c r="G51" s="1177"/>
      <c r="H51" s="1178"/>
      <c r="I51" s="86">
        <v>3285</v>
      </c>
      <c r="J51" s="87">
        <v>3029</v>
      </c>
      <c r="K51" s="87">
        <v>3150</v>
      </c>
      <c r="L51" s="87">
        <v>3149</v>
      </c>
      <c r="M51" s="88">
        <v>3134</v>
      </c>
    </row>
    <row r="52" spans="2:13" ht="27.75" customHeight="1" thickBot="1" x14ac:dyDescent="0.2">
      <c r="B52" s="1181" t="s">
        <v>37</v>
      </c>
      <c r="C52" s="1182"/>
      <c r="D52" s="90"/>
      <c r="E52" s="1183" t="s">
        <v>38</v>
      </c>
      <c r="F52" s="1183"/>
      <c r="G52" s="1183"/>
      <c r="H52" s="1184"/>
      <c r="I52" s="91">
        <v>2501</v>
      </c>
      <c r="J52" s="92">
        <v>2020</v>
      </c>
      <c r="K52" s="92">
        <v>1607</v>
      </c>
      <c r="L52" s="92">
        <v>1322</v>
      </c>
      <c r="M52" s="93">
        <v>1155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508</v>
      </c>
      <c r="G2" s="111"/>
      <c r="H2" s="112"/>
    </row>
    <row r="3" spans="1:8" x14ac:dyDescent="0.15">
      <c r="A3" s="108" t="s">
        <v>501</v>
      </c>
      <c r="B3" s="113"/>
      <c r="C3" s="114"/>
      <c r="D3" s="115">
        <v>120829</v>
      </c>
      <c r="E3" s="116"/>
      <c r="F3" s="117">
        <v>192544</v>
      </c>
      <c r="G3" s="118"/>
      <c r="H3" s="119"/>
    </row>
    <row r="4" spans="1:8" x14ac:dyDescent="0.15">
      <c r="A4" s="120"/>
      <c r="B4" s="121"/>
      <c r="C4" s="122"/>
      <c r="D4" s="123">
        <v>35536</v>
      </c>
      <c r="E4" s="124"/>
      <c r="F4" s="125">
        <v>82235</v>
      </c>
      <c r="G4" s="126"/>
      <c r="H4" s="127"/>
    </row>
    <row r="5" spans="1:8" x14ac:dyDescent="0.15">
      <c r="A5" s="108" t="s">
        <v>503</v>
      </c>
      <c r="B5" s="113"/>
      <c r="C5" s="114"/>
      <c r="D5" s="115">
        <v>126129</v>
      </c>
      <c r="E5" s="116"/>
      <c r="F5" s="117">
        <v>146140</v>
      </c>
      <c r="G5" s="118"/>
      <c r="H5" s="119"/>
    </row>
    <row r="6" spans="1:8" x14ac:dyDescent="0.15">
      <c r="A6" s="120"/>
      <c r="B6" s="121"/>
      <c r="C6" s="122"/>
      <c r="D6" s="123">
        <v>20277</v>
      </c>
      <c r="E6" s="124"/>
      <c r="F6" s="125">
        <v>75451</v>
      </c>
      <c r="G6" s="126"/>
      <c r="H6" s="127"/>
    </row>
    <row r="7" spans="1:8" x14ac:dyDescent="0.15">
      <c r="A7" s="108" t="s">
        <v>504</v>
      </c>
      <c r="B7" s="113"/>
      <c r="C7" s="114"/>
      <c r="D7" s="115">
        <v>114065</v>
      </c>
      <c r="E7" s="116"/>
      <c r="F7" s="117">
        <v>146641</v>
      </c>
      <c r="G7" s="118"/>
      <c r="H7" s="119"/>
    </row>
    <row r="8" spans="1:8" x14ac:dyDescent="0.15">
      <c r="A8" s="120"/>
      <c r="B8" s="121"/>
      <c r="C8" s="122"/>
      <c r="D8" s="123">
        <v>9459</v>
      </c>
      <c r="E8" s="124"/>
      <c r="F8" s="125">
        <v>68142</v>
      </c>
      <c r="G8" s="126"/>
      <c r="H8" s="127"/>
    </row>
    <row r="9" spans="1:8" x14ac:dyDescent="0.15">
      <c r="A9" s="108" t="s">
        <v>505</v>
      </c>
      <c r="B9" s="113"/>
      <c r="C9" s="114"/>
      <c r="D9" s="115">
        <v>162541</v>
      </c>
      <c r="E9" s="116"/>
      <c r="F9" s="117">
        <v>174587</v>
      </c>
      <c r="G9" s="118"/>
      <c r="H9" s="119"/>
    </row>
    <row r="10" spans="1:8" x14ac:dyDescent="0.15">
      <c r="A10" s="120"/>
      <c r="B10" s="121"/>
      <c r="C10" s="122"/>
      <c r="D10" s="123">
        <v>5441</v>
      </c>
      <c r="E10" s="124"/>
      <c r="F10" s="125">
        <v>79695</v>
      </c>
      <c r="G10" s="126"/>
      <c r="H10" s="127"/>
    </row>
    <row r="11" spans="1:8" x14ac:dyDescent="0.15">
      <c r="A11" s="108" t="s">
        <v>506</v>
      </c>
      <c r="B11" s="113"/>
      <c r="C11" s="114"/>
      <c r="D11" s="115">
        <v>148120</v>
      </c>
      <c r="E11" s="116"/>
      <c r="F11" s="117">
        <v>175675</v>
      </c>
      <c r="G11" s="118"/>
      <c r="H11" s="119"/>
    </row>
    <row r="12" spans="1:8" x14ac:dyDescent="0.15">
      <c r="A12" s="120"/>
      <c r="B12" s="121"/>
      <c r="C12" s="128"/>
      <c r="D12" s="123">
        <v>4055</v>
      </c>
      <c r="E12" s="124"/>
      <c r="F12" s="125">
        <v>87698</v>
      </c>
      <c r="G12" s="126"/>
      <c r="H12" s="127"/>
    </row>
    <row r="13" spans="1:8" x14ac:dyDescent="0.15">
      <c r="A13" s="108"/>
      <c r="B13" s="113"/>
      <c r="C13" s="129"/>
      <c r="D13" s="130">
        <v>134337</v>
      </c>
      <c r="E13" s="131"/>
      <c r="F13" s="132">
        <v>167117</v>
      </c>
      <c r="G13" s="133"/>
      <c r="H13" s="119"/>
    </row>
    <row r="14" spans="1:8" x14ac:dyDescent="0.15">
      <c r="A14" s="120"/>
      <c r="B14" s="121"/>
      <c r="C14" s="122"/>
      <c r="D14" s="123">
        <v>14954</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6.07</v>
      </c>
      <c r="C19" s="134">
        <f>ROUND(VALUE(SUBSTITUTE(実質収支比率等に係る経年分析!G$48,"▲","-")),2)</f>
        <v>6.16</v>
      </c>
      <c r="D19" s="134">
        <f>ROUND(VALUE(SUBSTITUTE(実質収支比率等に係る経年分析!H$48,"▲","-")),2)</f>
        <v>5.36</v>
      </c>
      <c r="E19" s="134">
        <f>ROUND(VALUE(SUBSTITUTE(実質収支比率等に係る経年分析!I$48,"▲","-")),2)</f>
        <v>5.97</v>
      </c>
      <c r="F19" s="134">
        <f>ROUND(VALUE(SUBSTITUTE(実質収支比率等に係る経年分析!J$48,"▲","-")),2)</f>
        <v>8.4600000000000009</v>
      </c>
    </row>
    <row r="20" spans="1:11" x14ac:dyDescent="0.15">
      <c r="A20" s="134" t="s">
        <v>43</v>
      </c>
      <c r="B20" s="134">
        <f>ROUND(VALUE(SUBSTITUTE(実質収支比率等に係る経年分析!F$47,"▲","-")),2)</f>
        <v>8.65</v>
      </c>
      <c r="C20" s="134">
        <f>ROUND(VALUE(SUBSTITUTE(実質収支比率等に係る経年分析!G$47,"▲","-")),2)</f>
        <v>10.35</v>
      </c>
      <c r="D20" s="134">
        <f>ROUND(VALUE(SUBSTITUTE(実質収支比率等に係る経年分析!H$47,"▲","-")),2)</f>
        <v>11.06</v>
      </c>
      <c r="E20" s="134">
        <f>ROUND(VALUE(SUBSTITUTE(実質収支比率等に係る経年分析!I$47,"▲","-")),2)</f>
        <v>11.64</v>
      </c>
      <c r="F20" s="134">
        <f>ROUND(VALUE(SUBSTITUTE(実質収支比率等に係る経年分析!J$47,"▲","-")),2)</f>
        <v>12.77</v>
      </c>
    </row>
    <row r="21" spans="1:11" x14ac:dyDescent="0.15">
      <c r="A21" s="134" t="s">
        <v>44</v>
      </c>
      <c r="B21" s="134">
        <f>IF(ISNUMBER(VALUE(SUBSTITUTE(実質収支比率等に係る経年分析!F$49,"▲","-"))),ROUND(VALUE(SUBSTITUTE(実質収支比率等に係る経年分析!F$49,"▲","-")),2),NA())</f>
        <v>3.35</v>
      </c>
      <c r="C21" s="134">
        <f>IF(ISNUMBER(VALUE(SUBSTITUTE(実質収支比率等に係る経年分析!G$49,"▲","-"))),ROUND(VALUE(SUBSTITUTE(実質収支比率等に係る経年分析!G$49,"▲","-")),2),NA())</f>
        <v>1.67</v>
      </c>
      <c r="D21" s="134">
        <f>IF(ISNUMBER(VALUE(SUBSTITUTE(実質収支比率等に係る経年分析!H$49,"▲","-"))),ROUND(VALUE(SUBSTITUTE(実質収支比率等に係る経年分析!H$49,"▲","-")),2),NA())</f>
        <v>-0.24</v>
      </c>
      <c r="E21" s="134">
        <f>IF(ISNUMBER(VALUE(SUBSTITUTE(実質収支比率等に係る経年分析!I$49,"▲","-"))),ROUND(VALUE(SUBSTITUTE(実質収支比率等に係る経年分析!I$49,"▲","-")),2),NA())</f>
        <v>1.26</v>
      </c>
      <c r="F21" s="134">
        <f>IF(ISNUMBER(VALUE(SUBSTITUTE(実質収支比率等に係る経年分析!J$49,"▲","-"))),ROUND(VALUE(SUBSTITUTE(実質収支比率等に係る経年分析!J$49,"▲","-")),2),NA())</f>
        <v>3.56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x14ac:dyDescent="0.15">
      <c r="A34" s="135" t="str">
        <f>IF(連結実質赤字比率に係る赤字・黒字の構成分析!C$36="",NA(),連結実質赤字比率に係る赤字・黒字の構成分析!C$36)</f>
        <v>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8.4499999999999993</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5.3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8.39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10.47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9.92</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317</v>
      </c>
      <c r="E42" s="136"/>
      <c r="F42" s="136"/>
      <c r="G42" s="136">
        <f>'実質公債費比率（分子）の構造'!L$52</f>
        <v>328</v>
      </c>
      <c r="H42" s="136"/>
      <c r="I42" s="136"/>
      <c r="J42" s="136">
        <f>'実質公債費比率（分子）の構造'!M$52</f>
        <v>326</v>
      </c>
      <c r="K42" s="136"/>
      <c r="L42" s="136"/>
      <c r="M42" s="136">
        <f>'実質公債費比率（分子）の構造'!N$52</f>
        <v>310</v>
      </c>
      <c r="N42" s="136"/>
      <c r="O42" s="136"/>
      <c r="P42" s="136">
        <f>'実質公債費比率（分子）の構造'!O$52</f>
        <v>293</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11</v>
      </c>
      <c r="C44" s="136"/>
      <c r="D44" s="136"/>
      <c r="E44" s="136">
        <f>'実質公債費比率（分子）の構造'!L$50</f>
        <v>11</v>
      </c>
      <c r="F44" s="136"/>
      <c r="G44" s="136"/>
      <c r="H44" s="136">
        <f>'実質公債費比率（分子）の構造'!M$50</f>
        <v>11</v>
      </c>
      <c r="I44" s="136"/>
      <c r="J44" s="136"/>
      <c r="K44" s="136">
        <f>'実質公債費比率（分子）の構造'!N$50</f>
        <v>11</v>
      </c>
      <c r="L44" s="136"/>
      <c r="M44" s="136"/>
      <c r="N44" s="136">
        <f>'実質公債費比率（分子）の構造'!O$50</f>
        <v>11</v>
      </c>
      <c r="O44" s="136"/>
      <c r="P44" s="136"/>
    </row>
    <row r="45" spans="1:16" x14ac:dyDescent="0.15">
      <c r="A45" s="136" t="s">
        <v>54</v>
      </c>
      <c r="B45" s="136">
        <f>'実質公債費比率（分子）の構造'!K$49</f>
        <v>60</v>
      </c>
      <c r="C45" s="136"/>
      <c r="D45" s="136"/>
      <c r="E45" s="136">
        <f>'実質公債費比率（分子）の構造'!L$49</f>
        <v>57</v>
      </c>
      <c r="F45" s="136"/>
      <c r="G45" s="136"/>
      <c r="H45" s="136">
        <f>'実質公債費比率（分子）の構造'!M$49</f>
        <v>50</v>
      </c>
      <c r="I45" s="136"/>
      <c r="J45" s="136"/>
      <c r="K45" s="136">
        <f>'実質公債費比率（分子）の構造'!N$49</f>
        <v>62</v>
      </c>
      <c r="L45" s="136"/>
      <c r="M45" s="136"/>
      <c r="N45" s="136">
        <f>'実質公債費比率（分子）の構造'!O$49</f>
        <v>21</v>
      </c>
      <c r="O45" s="136"/>
      <c r="P45" s="136"/>
    </row>
    <row r="46" spans="1:16" x14ac:dyDescent="0.15">
      <c r="A46" s="136" t="s">
        <v>55</v>
      </c>
      <c r="B46" s="136">
        <f>'実質公債費比率（分子）の構造'!K$48</f>
        <v>21</v>
      </c>
      <c r="C46" s="136"/>
      <c r="D46" s="136"/>
      <c r="E46" s="136">
        <f>'実質公債費比率（分子）の構造'!L$48</f>
        <v>19</v>
      </c>
      <c r="F46" s="136"/>
      <c r="G46" s="136"/>
      <c r="H46" s="136">
        <f>'実質公債費比率（分子）の構造'!M$48</f>
        <v>23</v>
      </c>
      <c r="I46" s="136"/>
      <c r="J46" s="136"/>
      <c r="K46" s="136">
        <f>'実質公債費比率（分子）の構造'!N$48</f>
        <v>23</v>
      </c>
      <c r="L46" s="136"/>
      <c r="M46" s="136"/>
      <c r="N46" s="136">
        <f>'実質公債費比率（分子）の構造'!O$48</f>
        <v>23</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548</v>
      </c>
      <c r="C49" s="136"/>
      <c r="D49" s="136"/>
      <c r="E49" s="136">
        <f>'実質公債費比率（分子）の構造'!L$45</f>
        <v>562</v>
      </c>
      <c r="F49" s="136"/>
      <c r="G49" s="136"/>
      <c r="H49" s="136">
        <f>'実質公債費比率（分子）の構造'!M$45</f>
        <v>571</v>
      </c>
      <c r="I49" s="136"/>
      <c r="J49" s="136"/>
      <c r="K49" s="136">
        <f>'実質公債費比率（分子）の構造'!N$45</f>
        <v>549</v>
      </c>
      <c r="L49" s="136"/>
      <c r="M49" s="136"/>
      <c r="N49" s="136">
        <f>'実質公債費比率（分子）の構造'!O$45</f>
        <v>511</v>
      </c>
      <c r="O49" s="136"/>
      <c r="P49" s="136"/>
    </row>
    <row r="50" spans="1:16" x14ac:dyDescent="0.15">
      <c r="A50" s="136" t="s">
        <v>58</v>
      </c>
      <c r="B50" s="136" t="e">
        <f>NA()</f>
        <v>#N/A</v>
      </c>
      <c r="C50" s="136">
        <f>IF(ISNUMBER('実質公債費比率（分子）の構造'!K$53),'実質公債費比率（分子）の構造'!K$53,NA())</f>
        <v>324</v>
      </c>
      <c r="D50" s="136" t="e">
        <f>NA()</f>
        <v>#N/A</v>
      </c>
      <c r="E50" s="136" t="e">
        <f>NA()</f>
        <v>#N/A</v>
      </c>
      <c r="F50" s="136">
        <f>IF(ISNUMBER('実質公債費比率（分子）の構造'!L$53),'実質公債費比率（分子）の構造'!L$53,NA())</f>
        <v>322</v>
      </c>
      <c r="G50" s="136" t="e">
        <f>NA()</f>
        <v>#N/A</v>
      </c>
      <c r="H50" s="136" t="e">
        <f>NA()</f>
        <v>#N/A</v>
      </c>
      <c r="I50" s="136">
        <f>IF(ISNUMBER('実質公債費比率（分子）の構造'!M$53),'実質公債費比率（分子）の構造'!M$53,NA())</f>
        <v>330</v>
      </c>
      <c r="J50" s="136" t="e">
        <f>NA()</f>
        <v>#N/A</v>
      </c>
      <c r="K50" s="136" t="e">
        <f>NA()</f>
        <v>#N/A</v>
      </c>
      <c r="L50" s="136">
        <f>IF(ISNUMBER('実質公債費比率（分子）の構造'!N$53),'実質公債費比率（分子）の構造'!N$53,NA())</f>
        <v>336</v>
      </c>
      <c r="M50" s="136" t="e">
        <f>NA()</f>
        <v>#N/A</v>
      </c>
      <c r="N50" s="136" t="e">
        <f>NA()</f>
        <v>#N/A</v>
      </c>
      <c r="O50" s="136">
        <f>IF(ISNUMBER('実質公債費比率（分子）の構造'!O$53),'実質公債費比率（分子）の構造'!O$53,NA())</f>
        <v>274</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3285</v>
      </c>
      <c r="E56" s="135"/>
      <c r="F56" s="135"/>
      <c r="G56" s="135">
        <f>'将来負担比率（分子）の構造'!J$51</f>
        <v>3029</v>
      </c>
      <c r="H56" s="135"/>
      <c r="I56" s="135"/>
      <c r="J56" s="135">
        <f>'将来負担比率（分子）の構造'!K$51</f>
        <v>3150</v>
      </c>
      <c r="K56" s="135"/>
      <c r="L56" s="135"/>
      <c r="M56" s="135">
        <f>'将来負担比率（分子）の構造'!L$51</f>
        <v>3149</v>
      </c>
      <c r="N56" s="135"/>
      <c r="O56" s="135"/>
      <c r="P56" s="135">
        <f>'将来負担比率（分子）の構造'!M$51</f>
        <v>3134</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294</v>
      </c>
      <c r="E58" s="135"/>
      <c r="F58" s="135"/>
      <c r="G58" s="135">
        <f>'将来負担比率（分子）の構造'!J$49</f>
        <v>820</v>
      </c>
      <c r="H58" s="135"/>
      <c r="I58" s="135"/>
      <c r="J58" s="135">
        <f>'将来負担比率（分子）の構造'!K$49</f>
        <v>836</v>
      </c>
      <c r="K58" s="135"/>
      <c r="L58" s="135"/>
      <c r="M58" s="135">
        <f>'将来負担比率（分子）の構造'!L$49</f>
        <v>818</v>
      </c>
      <c r="N58" s="135"/>
      <c r="O58" s="135"/>
      <c r="P58" s="135">
        <f>'将来負担比率（分子）の構造'!M$49</f>
        <v>819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f>'将来負担比率（分子）の構造'!K$47</f>
        <v>91</v>
      </c>
      <c r="I60" s="135"/>
      <c r="J60" s="135"/>
      <c r="K60" s="135">
        <f>'将来負担比率（分子）の構造'!L$47</f>
        <v>135</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826</v>
      </c>
      <c r="C62" s="135"/>
      <c r="D62" s="135"/>
      <c r="E62" s="135">
        <f>'将来負担比率（分子）の構造'!J$45</f>
        <v>802</v>
      </c>
      <c r="F62" s="135"/>
      <c r="G62" s="135"/>
      <c r="H62" s="135">
        <f>'将来負担比率（分子）の構造'!K$45</f>
        <v>792</v>
      </c>
      <c r="I62" s="135"/>
      <c r="J62" s="135"/>
      <c r="K62" s="135">
        <f>'将来負担比率（分子）の構造'!L$45</f>
        <v>539</v>
      </c>
      <c r="L62" s="135"/>
      <c r="M62" s="135"/>
      <c r="N62" s="135">
        <f>'将来負担比率（分子）の構造'!M$45</f>
        <v>439</v>
      </c>
      <c r="O62" s="135"/>
      <c r="P62" s="135"/>
    </row>
    <row r="63" spans="1:16" x14ac:dyDescent="0.15">
      <c r="A63" s="135" t="s">
        <v>28</v>
      </c>
      <c r="B63" s="135">
        <f>'将来負担比率（分子）の構造'!I$44</f>
        <v>600</v>
      </c>
      <c r="C63" s="135"/>
      <c r="D63" s="135"/>
      <c r="E63" s="135">
        <f>'将来負担比率（分子）の構造'!J$44</f>
        <v>541</v>
      </c>
      <c r="F63" s="135"/>
      <c r="G63" s="135"/>
      <c r="H63" s="135">
        <f>'将来負担比率（分子）の構造'!K$44</f>
        <v>504</v>
      </c>
      <c r="I63" s="135"/>
      <c r="J63" s="135"/>
      <c r="K63" s="135">
        <f>'将来負担比率（分子）の構造'!L$44</f>
        <v>505</v>
      </c>
      <c r="L63" s="135"/>
      <c r="M63" s="135"/>
      <c r="N63" s="135">
        <f>'将来負担比率（分子）の構造'!M$44</f>
        <v>658</v>
      </c>
      <c r="O63" s="135"/>
      <c r="P63" s="135"/>
    </row>
    <row r="64" spans="1:16" x14ac:dyDescent="0.15">
      <c r="A64" s="135" t="s">
        <v>27</v>
      </c>
      <c r="B64" s="135">
        <f>'将来負担比率（分子）の構造'!I$43</f>
        <v>572</v>
      </c>
      <c r="C64" s="135"/>
      <c r="D64" s="135"/>
      <c r="E64" s="135">
        <f>'将来負担比率（分子）の構造'!J$43</f>
        <v>624</v>
      </c>
      <c r="F64" s="135"/>
      <c r="G64" s="135"/>
      <c r="H64" s="135">
        <f>'将来負担比率（分子）の構造'!K$43</f>
        <v>529</v>
      </c>
      <c r="I64" s="135"/>
      <c r="J64" s="135"/>
      <c r="K64" s="135">
        <f>'将来負担比率（分子）の構造'!L$43</f>
        <v>587</v>
      </c>
      <c r="L64" s="135"/>
      <c r="M64" s="135"/>
      <c r="N64" s="135">
        <f>'将来負担比率（分子）の構造'!M$43</f>
        <v>612</v>
      </c>
      <c r="O64" s="135"/>
      <c r="P64" s="135"/>
    </row>
    <row r="65" spans="1:16" x14ac:dyDescent="0.15">
      <c r="A65" s="135" t="s">
        <v>26</v>
      </c>
      <c r="B65" s="135">
        <f>'将来負担比率（分子）の構造'!I$42</f>
        <v>149</v>
      </c>
      <c r="C65" s="135"/>
      <c r="D65" s="135"/>
      <c r="E65" s="135">
        <f>'将来負担比率（分子）の構造'!J$42</f>
        <v>137</v>
      </c>
      <c r="F65" s="135"/>
      <c r="G65" s="135"/>
      <c r="H65" s="135">
        <f>'将来負担比率（分子）の構造'!K$42</f>
        <v>126</v>
      </c>
      <c r="I65" s="135"/>
      <c r="J65" s="135"/>
      <c r="K65" s="135">
        <f>'将来負担比率（分子）の構造'!L$42</f>
        <v>114</v>
      </c>
      <c r="L65" s="135"/>
      <c r="M65" s="135"/>
      <c r="N65" s="135">
        <f>'将来負担比率（分子）の構造'!M$42</f>
        <v>103</v>
      </c>
      <c r="O65" s="135"/>
      <c r="P65" s="135"/>
    </row>
    <row r="66" spans="1:16" x14ac:dyDescent="0.15">
      <c r="A66" s="135" t="s">
        <v>25</v>
      </c>
      <c r="B66" s="135">
        <f>'将来負担比率（分子）の構造'!I$41</f>
        <v>3933</v>
      </c>
      <c r="C66" s="135"/>
      <c r="D66" s="135"/>
      <c r="E66" s="135">
        <f>'将来負担比率（分子）の構造'!J$41</f>
        <v>3764</v>
      </c>
      <c r="F66" s="135"/>
      <c r="G66" s="135"/>
      <c r="H66" s="135">
        <f>'将来負担比率（分子）の構造'!K$41</f>
        <v>3550</v>
      </c>
      <c r="I66" s="135"/>
      <c r="J66" s="135"/>
      <c r="K66" s="135">
        <f>'将来負担比率（分子）の構造'!L$41</f>
        <v>3407</v>
      </c>
      <c r="L66" s="135"/>
      <c r="M66" s="135"/>
      <c r="N66" s="135">
        <f>'将来負担比率（分子）の構造'!M$41</f>
        <v>3296</v>
      </c>
      <c r="O66" s="135"/>
      <c r="P66" s="135"/>
    </row>
    <row r="67" spans="1:16" x14ac:dyDescent="0.15">
      <c r="A67" s="135" t="s">
        <v>62</v>
      </c>
      <c r="B67" s="135" t="e">
        <f>NA()</f>
        <v>#N/A</v>
      </c>
      <c r="C67" s="135">
        <f>IF(ISNUMBER('将来負担比率（分子）の構造'!I$52), IF('将来負担比率（分子）の構造'!I$52 &lt; 0, 0, '将来負担比率（分子）の構造'!I$52), NA())</f>
        <v>2501</v>
      </c>
      <c r="D67" s="135" t="e">
        <f>NA()</f>
        <v>#N/A</v>
      </c>
      <c r="E67" s="135" t="e">
        <f>NA()</f>
        <v>#N/A</v>
      </c>
      <c r="F67" s="135">
        <f>IF(ISNUMBER('将来負担比率（分子）の構造'!J$52), IF('将来負担比率（分子）の構造'!J$52 &lt; 0, 0, '将来負担比率（分子）の構造'!J$52), NA())</f>
        <v>2020</v>
      </c>
      <c r="G67" s="135" t="e">
        <f>NA()</f>
        <v>#N/A</v>
      </c>
      <c r="H67" s="135" t="e">
        <f>NA()</f>
        <v>#N/A</v>
      </c>
      <c r="I67" s="135">
        <f>IF(ISNUMBER('将来負担比率（分子）の構造'!K$52), IF('将来負担比率（分子）の構造'!K$52 &lt; 0, 0, '将来負担比率（分子）の構造'!K$52), NA())</f>
        <v>1607</v>
      </c>
      <c r="J67" s="135" t="e">
        <f>NA()</f>
        <v>#N/A</v>
      </c>
      <c r="K67" s="135" t="e">
        <f>NA()</f>
        <v>#N/A</v>
      </c>
      <c r="L67" s="135">
        <f>IF(ISNUMBER('将来負担比率（分子）の構造'!L$52), IF('将来負担比率（分子）の構造'!L$52 &lt; 0, 0, '将来負担比率（分子）の構造'!L$52), NA())</f>
        <v>1322</v>
      </c>
      <c r="M67" s="135" t="e">
        <f>NA()</f>
        <v>#N/A</v>
      </c>
      <c r="N67" s="135" t="e">
        <f>NA()</f>
        <v>#N/A</v>
      </c>
      <c r="O67" s="135">
        <f>IF(ISNUMBER('将来負担比率（分子）の構造'!M$52), IF('将来負担比率（分子）の構造'!M$52 &lt; 0, 0, '将来負担比率（分子）の構造'!M$52), NA())</f>
        <v>1155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597284</v>
      </c>
      <c r="S5" s="583"/>
      <c r="T5" s="583"/>
      <c r="U5" s="583"/>
      <c r="V5" s="583"/>
      <c r="W5" s="583"/>
      <c r="X5" s="583"/>
      <c r="Y5" s="584"/>
      <c r="Z5" s="585">
        <v>9.6999999999999993</v>
      </c>
      <c r="AA5" s="585"/>
      <c r="AB5" s="585"/>
      <c r="AC5" s="585"/>
      <c r="AD5" s="586">
        <v>596731</v>
      </c>
      <c r="AE5" s="586"/>
      <c r="AF5" s="586"/>
      <c r="AG5" s="586"/>
      <c r="AH5" s="586"/>
      <c r="AI5" s="586"/>
      <c r="AJ5" s="586"/>
      <c r="AK5" s="586"/>
      <c r="AL5" s="587">
        <v>20.8</v>
      </c>
      <c r="AM5" s="588"/>
      <c r="AN5" s="588"/>
      <c r="AO5" s="589"/>
      <c r="AP5" s="579" t="s">
        <v>206</v>
      </c>
      <c r="AQ5" s="580"/>
      <c r="AR5" s="580"/>
      <c r="AS5" s="580"/>
      <c r="AT5" s="580"/>
      <c r="AU5" s="580"/>
      <c r="AV5" s="580"/>
      <c r="AW5" s="580"/>
      <c r="AX5" s="580"/>
      <c r="AY5" s="580"/>
      <c r="AZ5" s="580"/>
      <c r="BA5" s="580"/>
      <c r="BB5" s="580"/>
      <c r="BC5" s="580"/>
      <c r="BD5" s="580"/>
      <c r="BE5" s="580"/>
      <c r="BF5" s="581"/>
      <c r="BG5" s="593">
        <v>597284</v>
      </c>
      <c r="BH5" s="594"/>
      <c r="BI5" s="594"/>
      <c r="BJ5" s="594"/>
      <c r="BK5" s="594"/>
      <c r="BL5" s="594"/>
      <c r="BM5" s="594"/>
      <c r="BN5" s="595"/>
      <c r="BO5" s="596">
        <v>100</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45058</v>
      </c>
      <c r="S6" s="594"/>
      <c r="T6" s="594"/>
      <c r="U6" s="594"/>
      <c r="V6" s="594"/>
      <c r="W6" s="594"/>
      <c r="X6" s="594"/>
      <c r="Y6" s="595"/>
      <c r="Z6" s="596">
        <v>0.7</v>
      </c>
      <c r="AA6" s="596"/>
      <c r="AB6" s="596"/>
      <c r="AC6" s="596"/>
      <c r="AD6" s="597">
        <v>45058</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597284</v>
      </c>
      <c r="BH6" s="594"/>
      <c r="BI6" s="594"/>
      <c r="BJ6" s="594"/>
      <c r="BK6" s="594"/>
      <c r="BL6" s="594"/>
      <c r="BM6" s="594"/>
      <c r="BN6" s="595"/>
      <c r="BO6" s="596">
        <v>100</v>
      </c>
      <c r="BP6" s="596"/>
      <c r="BQ6" s="596"/>
      <c r="BR6" s="596"/>
      <c r="BS6" s="597" t="s">
        <v>213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74139</v>
      </c>
      <c r="CS6" s="594"/>
      <c r="CT6" s="594"/>
      <c r="CU6" s="594"/>
      <c r="CV6" s="594"/>
      <c r="CW6" s="594"/>
      <c r="CX6" s="594"/>
      <c r="CY6" s="595"/>
      <c r="CZ6" s="596">
        <v>1.3</v>
      </c>
      <c r="DA6" s="596"/>
      <c r="DB6" s="596"/>
      <c r="DC6" s="596"/>
      <c r="DD6" s="602" t="s">
        <v>213</v>
      </c>
      <c r="DE6" s="594"/>
      <c r="DF6" s="594"/>
      <c r="DG6" s="594"/>
      <c r="DH6" s="594"/>
      <c r="DI6" s="594"/>
      <c r="DJ6" s="594"/>
      <c r="DK6" s="594"/>
      <c r="DL6" s="594"/>
      <c r="DM6" s="594"/>
      <c r="DN6" s="594"/>
      <c r="DO6" s="594"/>
      <c r="DP6" s="595"/>
      <c r="DQ6" s="602">
        <v>74139</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831</v>
      </c>
      <c r="S7" s="594"/>
      <c r="T7" s="594"/>
      <c r="U7" s="594"/>
      <c r="V7" s="594"/>
      <c r="W7" s="594"/>
      <c r="X7" s="594"/>
      <c r="Y7" s="595"/>
      <c r="Z7" s="596">
        <v>0</v>
      </c>
      <c r="AA7" s="596"/>
      <c r="AB7" s="596"/>
      <c r="AC7" s="596"/>
      <c r="AD7" s="597">
        <v>831</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192559</v>
      </c>
      <c r="BH7" s="594"/>
      <c r="BI7" s="594"/>
      <c r="BJ7" s="594"/>
      <c r="BK7" s="594"/>
      <c r="BL7" s="594"/>
      <c r="BM7" s="594"/>
      <c r="BN7" s="595"/>
      <c r="BO7" s="596">
        <v>32.200000000000003</v>
      </c>
      <c r="BP7" s="596"/>
      <c r="BQ7" s="596"/>
      <c r="BR7" s="596"/>
      <c r="BS7" s="597" t="s">
        <v>213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1005817</v>
      </c>
      <c r="CS7" s="594"/>
      <c r="CT7" s="594"/>
      <c r="CU7" s="594"/>
      <c r="CV7" s="594"/>
      <c r="CW7" s="594"/>
      <c r="CX7" s="594"/>
      <c r="CY7" s="595"/>
      <c r="CZ7" s="596">
        <v>17</v>
      </c>
      <c r="DA7" s="596"/>
      <c r="DB7" s="596"/>
      <c r="DC7" s="596"/>
      <c r="DD7" s="602">
        <v>217912</v>
      </c>
      <c r="DE7" s="594"/>
      <c r="DF7" s="594"/>
      <c r="DG7" s="594"/>
      <c r="DH7" s="594"/>
      <c r="DI7" s="594"/>
      <c r="DJ7" s="594"/>
      <c r="DK7" s="594"/>
      <c r="DL7" s="594"/>
      <c r="DM7" s="594"/>
      <c r="DN7" s="594"/>
      <c r="DO7" s="594"/>
      <c r="DP7" s="595"/>
      <c r="DQ7" s="602">
        <v>735306</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1232</v>
      </c>
      <c r="S8" s="594"/>
      <c r="T8" s="594"/>
      <c r="U8" s="594"/>
      <c r="V8" s="594"/>
      <c r="W8" s="594"/>
      <c r="X8" s="594"/>
      <c r="Y8" s="595"/>
      <c r="Z8" s="596">
        <v>0</v>
      </c>
      <c r="AA8" s="596"/>
      <c r="AB8" s="596"/>
      <c r="AC8" s="596"/>
      <c r="AD8" s="597">
        <v>1232</v>
      </c>
      <c r="AE8" s="597"/>
      <c r="AF8" s="597"/>
      <c r="AG8" s="597"/>
      <c r="AH8" s="597"/>
      <c r="AI8" s="597"/>
      <c r="AJ8" s="597"/>
      <c r="AK8" s="597"/>
      <c r="AL8" s="598">
        <v>0</v>
      </c>
      <c r="AM8" s="599"/>
      <c r="AN8" s="599"/>
      <c r="AO8" s="600"/>
      <c r="AP8" s="590" t="s">
        <v>219</v>
      </c>
      <c r="AQ8" s="591"/>
      <c r="AR8" s="591"/>
      <c r="AS8" s="591"/>
      <c r="AT8" s="591"/>
      <c r="AU8" s="591"/>
      <c r="AV8" s="591"/>
      <c r="AW8" s="591"/>
      <c r="AX8" s="591"/>
      <c r="AY8" s="591"/>
      <c r="AZ8" s="591"/>
      <c r="BA8" s="591"/>
      <c r="BB8" s="591"/>
      <c r="BC8" s="591"/>
      <c r="BD8" s="591"/>
      <c r="BE8" s="591"/>
      <c r="BF8" s="592"/>
      <c r="BG8" s="593">
        <v>10503</v>
      </c>
      <c r="BH8" s="594"/>
      <c r="BI8" s="594"/>
      <c r="BJ8" s="594"/>
      <c r="BK8" s="594"/>
      <c r="BL8" s="594"/>
      <c r="BM8" s="594"/>
      <c r="BN8" s="595"/>
      <c r="BO8" s="596">
        <v>1.8</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1648339</v>
      </c>
      <c r="CS8" s="594"/>
      <c r="CT8" s="594"/>
      <c r="CU8" s="594"/>
      <c r="CV8" s="594"/>
      <c r="CW8" s="594"/>
      <c r="CX8" s="594"/>
      <c r="CY8" s="595"/>
      <c r="CZ8" s="596">
        <v>27.9</v>
      </c>
      <c r="DA8" s="596"/>
      <c r="DB8" s="596"/>
      <c r="DC8" s="596"/>
      <c r="DD8" s="602">
        <v>52</v>
      </c>
      <c r="DE8" s="594"/>
      <c r="DF8" s="594"/>
      <c r="DG8" s="594"/>
      <c r="DH8" s="594"/>
      <c r="DI8" s="594"/>
      <c r="DJ8" s="594"/>
      <c r="DK8" s="594"/>
      <c r="DL8" s="594"/>
      <c r="DM8" s="594"/>
      <c r="DN8" s="594"/>
      <c r="DO8" s="594"/>
      <c r="DP8" s="595"/>
      <c r="DQ8" s="602">
        <v>985662</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926</v>
      </c>
      <c r="S9" s="594"/>
      <c r="T9" s="594"/>
      <c r="U9" s="594"/>
      <c r="V9" s="594"/>
      <c r="W9" s="594"/>
      <c r="X9" s="594"/>
      <c r="Y9" s="595"/>
      <c r="Z9" s="596">
        <v>0</v>
      </c>
      <c r="AA9" s="596"/>
      <c r="AB9" s="596"/>
      <c r="AC9" s="596"/>
      <c r="AD9" s="597">
        <v>926</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164694</v>
      </c>
      <c r="BH9" s="594"/>
      <c r="BI9" s="594"/>
      <c r="BJ9" s="594"/>
      <c r="BK9" s="594"/>
      <c r="BL9" s="594"/>
      <c r="BM9" s="594"/>
      <c r="BN9" s="595"/>
      <c r="BO9" s="596">
        <v>27.6</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330796</v>
      </c>
      <c r="CS9" s="594"/>
      <c r="CT9" s="594"/>
      <c r="CU9" s="594"/>
      <c r="CV9" s="594"/>
      <c r="CW9" s="594"/>
      <c r="CX9" s="594"/>
      <c r="CY9" s="595"/>
      <c r="CZ9" s="596">
        <v>5.6</v>
      </c>
      <c r="DA9" s="596"/>
      <c r="DB9" s="596"/>
      <c r="DC9" s="596"/>
      <c r="DD9" s="602" t="s">
        <v>220</v>
      </c>
      <c r="DE9" s="594"/>
      <c r="DF9" s="594"/>
      <c r="DG9" s="594"/>
      <c r="DH9" s="594"/>
      <c r="DI9" s="594"/>
      <c r="DJ9" s="594"/>
      <c r="DK9" s="594"/>
      <c r="DL9" s="594"/>
      <c r="DM9" s="594"/>
      <c r="DN9" s="594"/>
      <c r="DO9" s="594"/>
      <c r="DP9" s="595"/>
      <c r="DQ9" s="602">
        <v>298923</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74184</v>
      </c>
      <c r="S10" s="594"/>
      <c r="T10" s="594"/>
      <c r="U10" s="594"/>
      <c r="V10" s="594"/>
      <c r="W10" s="594"/>
      <c r="X10" s="594"/>
      <c r="Y10" s="595"/>
      <c r="Z10" s="596">
        <v>1.2</v>
      </c>
      <c r="AA10" s="596"/>
      <c r="AB10" s="596"/>
      <c r="AC10" s="596"/>
      <c r="AD10" s="597">
        <v>74184</v>
      </c>
      <c r="AE10" s="597"/>
      <c r="AF10" s="597"/>
      <c r="AG10" s="597"/>
      <c r="AH10" s="597"/>
      <c r="AI10" s="597"/>
      <c r="AJ10" s="597"/>
      <c r="AK10" s="597"/>
      <c r="AL10" s="598">
        <v>2.6</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12481</v>
      </c>
      <c r="BH10" s="594"/>
      <c r="BI10" s="594"/>
      <c r="BJ10" s="594"/>
      <c r="BK10" s="594"/>
      <c r="BL10" s="594"/>
      <c r="BM10" s="594"/>
      <c r="BN10" s="595"/>
      <c r="BO10" s="596">
        <v>2.1</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220</v>
      </c>
      <c r="CS10" s="594"/>
      <c r="CT10" s="594"/>
      <c r="CU10" s="594"/>
      <c r="CV10" s="594"/>
      <c r="CW10" s="594"/>
      <c r="CX10" s="594"/>
      <c r="CY10" s="595"/>
      <c r="CZ10" s="596" t="s">
        <v>220</v>
      </c>
      <c r="DA10" s="596"/>
      <c r="DB10" s="596"/>
      <c r="DC10" s="596"/>
      <c r="DD10" s="602" t="s">
        <v>220</v>
      </c>
      <c r="DE10" s="594"/>
      <c r="DF10" s="594"/>
      <c r="DG10" s="594"/>
      <c r="DH10" s="594"/>
      <c r="DI10" s="594"/>
      <c r="DJ10" s="594"/>
      <c r="DK10" s="594"/>
      <c r="DL10" s="594"/>
      <c r="DM10" s="594"/>
      <c r="DN10" s="594"/>
      <c r="DO10" s="594"/>
      <c r="DP10" s="595"/>
      <c r="DQ10" s="602" t="s">
        <v>220</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13932</v>
      </c>
      <c r="S11" s="594"/>
      <c r="T11" s="594"/>
      <c r="U11" s="594"/>
      <c r="V11" s="594"/>
      <c r="W11" s="594"/>
      <c r="X11" s="594"/>
      <c r="Y11" s="595"/>
      <c r="Z11" s="596">
        <v>0.2</v>
      </c>
      <c r="AA11" s="596"/>
      <c r="AB11" s="596"/>
      <c r="AC11" s="596"/>
      <c r="AD11" s="597">
        <v>13932</v>
      </c>
      <c r="AE11" s="597"/>
      <c r="AF11" s="597"/>
      <c r="AG11" s="597"/>
      <c r="AH11" s="597"/>
      <c r="AI11" s="597"/>
      <c r="AJ11" s="597"/>
      <c r="AK11" s="597"/>
      <c r="AL11" s="598">
        <v>0.5</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4881</v>
      </c>
      <c r="BH11" s="594"/>
      <c r="BI11" s="594"/>
      <c r="BJ11" s="594"/>
      <c r="BK11" s="594"/>
      <c r="BL11" s="594"/>
      <c r="BM11" s="594"/>
      <c r="BN11" s="595"/>
      <c r="BO11" s="596">
        <v>0.8</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704333</v>
      </c>
      <c r="CS11" s="594"/>
      <c r="CT11" s="594"/>
      <c r="CU11" s="594"/>
      <c r="CV11" s="594"/>
      <c r="CW11" s="594"/>
      <c r="CX11" s="594"/>
      <c r="CY11" s="595"/>
      <c r="CZ11" s="596">
        <v>11.9</v>
      </c>
      <c r="DA11" s="596"/>
      <c r="DB11" s="596"/>
      <c r="DC11" s="596"/>
      <c r="DD11" s="602">
        <v>511557</v>
      </c>
      <c r="DE11" s="594"/>
      <c r="DF11" s="594"/>
      <c r="DG11" s="594"/>
      <c r="DH11" s="594"/>
      <c r="DI11" s="594"/>
      <c r="DJ11" s="594"/>
      <c r="DK11" s="594"/>
      <c r="DL11" s="594"/>
      <c r="DM11" s="594"/>
      <c r="DN11" s="594"/>
      <c r="DO11" s="594"/>
      <c r="DP11" s="595"/>
      <c r="DQ11" s="602">
        <v>148428</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315962</v>
      </c>
      <c r="BH12" s="594"/>
      <c r="BI12" s="594"/>
      <c r="BJ12" s="594"/>
      <c r="BK12" s="594"/>
      <c r="BL12" s="594"/>
      <c r="BM12" s="594"/>
      <c r="BN12" s="595"/>
      <c r="BO12" s="596">
        <v>52.9</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202010</v>
      </c>
      <c r="CS12" s="594"/>
      <c r="CT12" s="594"/>
      <c r="CU12" s="594"/>
      <c r="CV12" s="594"/>
      <c r="CW12" s="594"/>
      <c r="CX12" s="594"/>
      <c r="CY12" s="595"/>
      <c r="CZ12" s="596">
        <v>3.4</v>
      </c>
      <c r="DA12" s="596"/>
      <c r="DB12" s="596"/>
      <c r="DC12" s="596"/>
      <c r="DD12" s="602">
        <v>102186</v>
      </c>
      <c r="DE12" s="594"/>
      <c r="DF12" s="594"/>
      <c r="DG12" s="594"/>
      <c r="DH12" s="594"/>
      <c r="DI12" s="594"/>
      <c r="DJ12" s="594"/>
      <c r="DK12" s="594"/>
      <c r="DL12" s="594"/>
      <c r="DM12" s="594"/>
      <c r="DN12" s="594"/>
      <c r="DO12" s="594"/>
      <c r="DP12" s="595"/>
      <c r="DQ12" s="602">
        <v>17564</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4329</v>
      </c>
      <c r="S13" s="594"/>
      <c r="T13" s="594"/>
      <c r="U13" s="594"/>
      <c r="V13" s="594"/>
      <c r="W13" s="594"/>
      <c r="X13" s="594"/>
      <c r="Y13" s="595"/>
      <c r="Z13" s="596">
        <v>0.1</v>
      </c>
      <c r="AA13" s="596"/>
      <c r="AB13" s="596"/>
      <c r="AC13" s="596"/>
      <c r="AD13" s="597">
        <v>4329</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315409</v>
      </c>
      <c r="BH13" s="594"/>
      <c r="BI13" s="594"/>
      <c r="BJ13" s="594"/>
      <c r="BK13" s="594"/>
      <c r="BL13" s="594"/>
      <c r="BM13" s="594"/>
      <c r="BN13" s="595"/>
      <c r="BO13" s="596">
        <v>52.8</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479398</v>
      </c>
      <c r="CS13" s="594"/>
      <c r="CT13" s="594"/>
      <c r="CU13" s="594"/>
      <c r="CV13" s="594"/>
      <c r="CW13" s="594"/>
      <c r="CX13" s="594"/>
      <c r="CY13" s="595"/>
      <c r="CZ13" s="596">
        <v>8.1</v>
      </c>
      <c r="DA13" s="596"/>
      <c r="DB13" s="596"/>
      <c r="DC13" s="596"/>
      <c r="DD13" s="602">
        <v>386157</v>
      </c>
      <c r="DE13" s="594"/>
      <c r="DF13" s="594"/>
      <c r="DG13" s="594"/>
      <c r="DH13" s="594"/>
      <c r="DI13" s="594"/>
      <c r="DJ13" s="594"/>
      <c r="DK13" s="594"/>
      <c r="DL13" s="594"/>
      <c r="DM13" s="594"/>
      <c r="DN13" s="594"/>
      <c r="DO13" s="594"/>
      <c r="DP13" s="595"/>
      <c r="DQ13" s="602">
        <v>63977</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28028</v>
      </c>
      <c r="BH14" s="594"/>
      <c r="BI14" s="594"/>
      <c r="BJ14" s="594"/>
      <c r="BK14" s="594"/>
      <c r="BL14" s="594"/>
      <c r="BM14" s="594"/>
      <c r="BN14" s="595"/>
      <c r="BO14" s="596">
        <v>4.7</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185297</v>
      </c>
      <c r="CS14" s="594"/>
      <c r="CT14" s="594"/>
      <c r="CU14" s="594"/>
      <c r="CV14" s="594"/>
      <c r="CW14" s="594"/>
      <c r="CX14" s="594"/>
      <c r="CY14" s="595"/>
      <c r="CZ14" s="596">
        <v>3.1</v>
      </c>
      <c r="DA14" s="596"/>
      <c r="DB14" s="596"/>
      <c r="DC14" s="596"/>
      <c r="DD14" s="602" t="s">
        <v>220</v>
      </c>
      <c r="DE14" s="594"/>
      <c r="DF14" s="594"/>
      <c r="DG14" s="594"/>
      <c r="DH14" s="594"/>
      <c r="DI14" s="594"/>
      <c r="DJ14" s="594"/>
      <c r="DK14" s="594"/>
      <c r="DL14" s="594"/>
      <c r="DM14" s="594"/>
      <c r="DN14" s="594"/>
      <c r="DO14" s="594"/>
      <c r="DP14" s="595"/>
      <c r="DQ14" s="602">
        <v>185297</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1816</v>
      </c>
      <c r="S15" s="594"/>
      <c r="T15" s="594"/>
      <c r="U15" s="594"/>
      <c r="V15" s="594"/>
      <c r="W15" s="594"/>
      <c r="X15" s="594"/>
      <c r="Y15" s="595"/>
      <c r="Z15" s="596">
        <v>0</v>
      </c>
      <c r="AA15" s="596"/>
      <c r="AB15" s="596"/>
      <c r="AC15" s="596"/>
      <c r="AD15" s="597">
        <v>1816</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60735</v>
      </c>
      <c r="BH15" s="594"/>
      <c r="BI15" s="594"/>
      <c r="BJ15" s="594"/>
      <c r="BK15" s="594"/>
      <c r="BL15" s="594"/>
      <c r="BM15" s="594"/>
      <c r="BN15" s="595"/>
      <c r="BO15" s="596">
        <v>10.199999999999999</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750529</v>
      </c>
      <c r="CS15" s="594"/>
      <c r="CT15" s="594"/>
      <c r="CU15" s="594"/>
      <c r="CV15" s="594"/>
      <c r="CW15" s="594"/>
      <c r="CX15" s="594"/>
      <c r="CY15" s="595"/>
      <c r="CZ15" s="596">
        <v>12.7</v>
      </c>
      <c r="DA15" s="596"/>
      <c r="DB15" s="596"/>
      <c r="DC15" s="596"/>
      <c r="DD15" s="602">
        <v>208231</v>
      </c>
      <c r="DE15" s="594"/>
      <c r="DF15" s="594"/>
      <c r="DG15" s="594"/>
      <c r="DH15" s="594"/>
      <c r="DI15" s="594"/>
      <c r="DJ15" s="594"/>
      <c r="DK15" s="594"/>
      <c r="DL15" s="594"/>
      <c r="DM15" s="594"/>
      <c r="DN15" s="594"/>
      <c r="DO15" s="594"/>
      <c r="DP15" s="595"/>
      <c r="DQ15" s="602">
        <v>323010</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2309350</v>
      </c>
      <c r="S16" s="594"/>
      <c r="T16" s="594"/>
      <c r="U16" s="594"/>
      <c r="V16" s="594"/>
      <c r="W16" s="594"/>
      <c r="X16" s="594"/>
      <c r="Y16" s="595"/>
      <c r="Z16" s="596">
        <v>37.5</v>
      </c>
      <c r="AA16" s="596"/>
      <c r="AB16" s="596"/>
      <c r="AC16" s="596"/>
      <c r="AD16" s="597">
        <v>2127080</v>
      </c>
      <c r="AE16" s="597"/>
      <c r="AF16" s="597"/>
      <c r="AG16" s="597"/>
      <c r="AH16" s="597"/>
      <c r="AI16" s="597"/>
      <c r="AJ16" s="597"/>
      <c r="AK16" s="597"/>
      <c r="AL16" s="598">
        <v>74.2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8468</v>
      </c>
      <c r="CS16" s="594"/>
      <c r="CT16" s="594"/>
      <c r="CU16" s="594"/>
      <c r="CV16" s="594"/>
      <c r="CW16" s="594"/>
      <c r="CX16" s="594"/>
      <c r="CY16" s="595"/>
      <c r="CZ16" s="596">
        <v>0.1</v>
      </c>
      <c r="DA16" s="596"/>
      <c r="DB16" s="596"/>
      <c r="DC16" s="596"/>
      <c r="DD16" s="602" t="s">
        <v>220</v>
      </c>
      <c r="DE16" s="594"/>
      <c r="DF16" s="594"/>
      <c r="DG16" s="594"/>
      <c r="DH16" s="594"/>
      <c r="DI16" s="594"/>
      <c r="DJ16" s="594"/>
      <c r="DK16" s="594"/>
      <c r="DL16" s="594"/>
      <c r="DM16" s="594"/>
      <c r="DN16" s="594"/>
      <c r="DO16" s="594"/>
      <c r="DP16" s="595"/>
      <c r="DQ16" s="602">
        <v>3209</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2127080</v>
      </c>
      <c r="S17" s="594"/>
      <c r="T17" s="594"/>
      <c r="U17" s="594"/>
      <c r="V17" s="594"/>
      <c r="W17" s="594"/>
      <c r="X17" s="594"/>
      <c r="Y17" s="595"/>
      <c r="Z17" s="596">
        <v>34.5</v>
      </c>
      <c r="AA17" s="596"/>
      <c r="AB17" s="596"/>
      <c r="AC17" s="596"/>
      <c r="AD17" s="597">
        <v>2127080</v>
      </c>
      <c r="AE17" s="597"/>
      <c r="AF17" s="597"/>
      <c r="AG17" s="597"/>
      <c r="AH17" s="597"/>
      <c r="AI17" s="597"/>
      <c r="AJ17" s="597"/>
      <c r="AK17" s="597"/>
      <c r="AL17" s="598">
        <v>74.2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512290</v>
      </c>
      <c r="CS17" s="594"/>
      <c r="CT17" s="594"/>
      <c r="CU17" s="594"/>
      <c r="CV17" s="594"/>
      <c r="CW17" s="594"/>
      <c r="CX17" s="594"/>
      <c r="CY17" s="595"/>
      <c r="CZ17" s="596">
        <v>8.6999999999999993</v>
      </c>
      <c r="DA17" s="596"/>
      <c r="DB17" s="596"/>
      <c r="DC17" s="596"/>
      <c r="DD17" s="602" t="s">
        <v>220</v>
      </c>
      <c r="DE17" s="594"/>
      <c r="DF17" s="594"/>
      <c r="DG17" s="594"/>
      <c r="DH17" s="594"/>
      <c r="DI17" s="594"/>
      <c r="DJ17" s="594"/>
      <c r="DK17" s="594"/>
      <c r="DL17" s="594"/>
      <c r="DM17" s="594"/>
      <c r="DN17" s="594"/>
      <c r="DO17" s="594"/>
      <c r="DP17" s="595"/>
      <c r="DQ17" s="602">
        <v>512290</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182270</v>
      </c>
      <c r="S18" s="594"/>
      <c r="T18" s="594"/>
      <c r="U18" s="594"/>
      <c r="V18" s="594"/>
      <c r="W18" s="594"/>
      <c r="X18" s="594"/>
      <c r="Y18" s="595"/>
      <c r="Z18" s="596">
        <v>3</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220</v>
      </c>
      <c r="BH19" s="594"/>
      <c r="BI19" s="594"/>
      <c r="BJ19" s="594"/>
      <c r="BK19" s="594"/>
      <c r="BL19" s="594"/>
      <c r="BM19" s="594"/>
      <c r="BN19" s="595"/>
      <c r="BO19" s="596" t="s">
        <v>220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3048942</v>
      </c>
      <c r="S20" s="594"/>
      <c r="T20" s="594"/>
      <c r="U20" s="594"/>
      <c r="V20" s="594"/>
      <c r="W20" s="594"/>
      <c r="X20" s="594"/>
      <c r="Y20" s="595"/>
      <c r="Z20" s="596">
        <v>49.5</v>
      </c>
      <c r="AA20" s="596"/>
      <c r="AB20" s="596"/>
      <c r="AC20" s="596"/>
      <c r="AD20" s="597">
        <v>2866119</v>
      </c>
      <c r="AE20" s="597"/>
      <c r="AF20" s="597"/>
      <c r="AG20" s="597"/>
      <c r="AH20" s="597"/>
      <c r="AI20" s="597"/>
      <c r="AJ20" s="597"/>
      <c r="AK20" s="597"/>
      <c r="AL20" s="598">
        <v>99.9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220</v>
      </c>
      <c r="BH20" s="594"/>
      <c r="BI20" s="594"/>
      <c r="BJ20" s="594"/>
      <c r="BK20" s="594"/>
      <c r="BL20" s="594"/>
      <c r="BM20" s="594"/>
      <c r="BN20" s="595"/>
      <c r="BO20" s="596" t="s">
        <v>220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5901416</v>
      </c>
      <c r="CS20" s="594"/>
      <c r="CT20" s="594"/>
      <c r="CU20" s="594"/>
      <c r="CV20" s="594"/>
      <c r="CW20" s="594"/>
      <c r="CX20" s="594"/>
      <c r="CY20" s="595"/>
      <c r="CZ20" s="596">
        <v>100</v>
      </c>
      <c r="DA20" s="596"/>
      <c r="DB20" s="596"/>
      <c r="DC20" s="596"/>
      <c r="DD20" s="602">
        <v>1426095</v>
      </c>
      <c r="DE20" s="594"/>
      <c r="DF20" s="594"/>
      <c r="DG20" s="594"/>
      <c r="DH20" s="594"/>
      <c r="DI20" s="594"/>
      <c r="DJ20" s="594"/>
      <c r="DK20" s="594"/>
      <c r="DL20" s="594"/>
      <c r="DM20" s="594"/>
      <c r="DN20" s="594"/>
      <c r="DO20" s="594"/>
      <c r="DP20" s="595"/>
      <c r="DQ20" s="602">
        <v>3347805</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2072</v>
      </c>
      <c r="S21" s="594"/>
      <c r="T21" s="594"/>
      <c r="U21" s="594"/>
      <c r="V21" s="594"/>
      <c r="W21" s="594"/>
      <c r="X21" s="594"/>
      <c r="Y21" s="595"/>
      <c r="Z21" s="596">
        <v>0</v>
      </c>
      <c r="AA21" s="596"/>
      <c r="AB21" s="596"/>
      <c r="AC21" s="596"/>
      <c r="AD21" s="597">
        <v>2072</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36355</v>
      </c>
      <c r="S22" s="594"/>
      <c r="T22" s="594"/>
      <c r="U22" s="594"/>
      <c r="V22" s="594"/>
      <c r="W22" s="594"/>
      <c r="X22" s="594"/>
      <c r="Y22" s="595"/>
      <c r="Z22" s="596">
        <v>0.6</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176647</v>
      </c>
      <c r="S23" s="594"/>
      <c r="T23" s="594"/>
      <c r="U23" s="594"/>
      <c r="V23" s="594"/>
      <c r="W23" s="594"/>
      <c r="X23" s="594"/>
      <c r="Y23" s="595"/>
      <c r="Z23" s="596">
        <v>2.9</v>
      </c>
      <c r="AA23" s="596"/>
      <c r="AB23" s="596"/>
      <c r="AC23" s="596"/>
      <c r="AD23" s="597" t="s">
        <v>220</v>
      </c>
      <c r="AE23" s="597"/>
      <c r="AF23" s="597"/>
      <c r="AG23" s="597"/>
      <c r="AH23" s="597"/>
      <c r="AI23" s="597"/>
      <c r="AJ23" s="597"/>
      <c r="AK23" s="597"/>
      <c r="AL23" s="598" t="s">
        <v>220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7808</v>
      </c>
      <c r="S24" s="594"/>
      <c r="T24" s="594"/>
      <c r="U24" s="594"/>
      <c r="V24" s="594"/>
      <c r="W24" s="594"/>
      <c r="X24" s="594"/>
      <c r="Y24" s="595"/>
      <c r="Z24" s="596">
        <v>0.1</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2066372</v>
      </c>
      <c r="CS24" s="583"/>
      <c r="CT24" s="583"/>
      <c r="CU24" s="583"/>
      <c r="CV24" s="583"/>
      <c r="CW24" s="583"/>
      <c r="CX24" s="583"/>
      <c r="CY24" s="584"/>
      <c r="CZ24" s="622">
        <v>35</v>
      </c>
      <c r="DA24" s="623"/>
      <c r="DB24" s="623"/>
      <c r="DC24" s="624"/>
      <c r="DD24" s="621">
        <v>1462295</v>
      </c>
      <c r="DE24" s="583"/>
      <c r="DF24" s="583"/>
      <c r="DG24" s="583"/>
      <c r="DH24" s="583"/>
      <c r="DI24" s="583"/>
      <c r="DJ24" s="583"/>
      <c r="DK24" s="584"/>
      <c r="DL24" s="621">
        <v>1399776</v>
      </c>
      <c r="DM24" s="583"/>
      <c r="DN24" s="583"/>
      <c r="DO24" s="583"/>
      <c r="DP24" s="583"/>
      <c r="DQ24" s="583"/>
      <c r="DR24" s="583"/>
      <c r="DS24" s="583"/>
      <c r="DT24" s="583"/>
      <c r="DU24" s="583"/>
      <c r="DV24" s="584"/>
      <c r="DW24" s="587">
        <v>46.3</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577520</v>
      </c>
      <c r="S25" s="594"/>
      <c r="T25" s="594"/>
      <c r="U25" s="594"/>
      <c r="V25" s="594"/>
      <c r="W25" s="594"/>
      <c r="X25" s="594"/>
      <c r="Y25" s="595"/>
      <c r="Z25" s="596">
        <v>9.4</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933332</v>
      </c>
      <c r="CS25" s="613"/>
      <c r="CT25" s="613"/>
      <c r="CU25" s="613"/>
      <c r="CV25" s="613"/>
      <c r="CW25" s="613"/>
      <c r="CX25" s="613"/>
      <c r="CY25" s="614"/>
      <c r="CZ25" s="627">
        <v>15.8</v>
      </c>
      <c r="DA25" s="628"/>
      <c r="DB25" s="628"/>
      <c r="DC25" s="629"/>
      <c r="DD25" s="602">
        <v>800402</v>
      </c>
      <c r="DE25" s="613"/>
      <c r="DF25" s="613"/>
      <c r="DG25" s="613"/>
      <c r="DH25" s="613"/>
      <c r="DI25" s="613"/>
      <c r="DJ25" s="613"/>
      <c r="DK25" s="614"/>
      <c r="DL25" s="602">
        <v>796794</v>
      </c>
      <c r="DM25" s="613"/>
      <c r="DN25" s="613"/>
      <c r="DO25" s="613"/>
      <c r="DP25" s="613"/>
      <c r="DQ25" s="613"/>
      <c r="DR25" s="613"/>
      <c r="DS25" s="613"/>
      <c r="DT25" s="613"/>
      <c r="DU25" s="613"/>
      <c r="DV25" s="614"/>
      <c r="DW25" s="598">
        <v>26.3</v>
      </c>
      <c r="DX25" s="625"/>
      <c r="DY25" s="625"/>
      <c r="DZ25" s="625"/>
      <c r="EA25" s="625"/>
      <c r="EB25" s="625"/>
      <c r="EC25" s="626"/>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560744</v>
      </c>
      <c r="CS26" s="594"/>
      <c r="CT26" s="594"/>
      <c r="CU26" s="594"/>
      <c r="CV26" s="594"/>
      <c r="CW26" s="594"/>
      <c r="CX26" s="594"/>
      <c r="CY26" s="595"/>
      <c r="CZ26" s="627">
        <v>9.5</v>
      </c>
      <c r="DA26" s="628"/>
      <c r="DB26" s="628"/>
      <c r="DC26" s="629"/>
      <c r="DD26" s="602">
        <v>456123</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x14ac:dyDescent="0.15">
      <c r="B27" s="590" t="s">
        <v>279</v>
      </c>
      <c r="C27" s="591"/>
      <c r="D27" s="591"/>
      <c r="E27" s="591"/>
      <c r="F27" s="591"/>
      <c r="G27" s="591"/>
      <c r="H27" s="591"/>
      <c r="I27" s="591"/>
      <c r="J27" s="591"/>
      <c r="K27" s="591"/>
      <c r="L27" s="591"/>
      <c r="M27" s="591"/>
      <c r="N27" s="591"/>
      <c r="O27" s="591"/>
      <c r="P27" s="591"/>
      <c r="Q27" s="592"/>
      <c r="R27" s="593">
        <v>1382177</v>
      </c>
      <c r="S27" s="594"/>
      <c r="T27" s="594"/>
      <c r="U27" s="594"/>
      <c r="V27" s="594"/>
      <c r="W27" s="594"/>
      <c r="X27" s="594"/>
      <c r="Y27" s="595"/>
      <c r="Z27" s="596">
        <v>22.4</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597284</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620750</v>
      </c>
      <c r="CS27" s="613"/>
      <c r="CT27" s="613"/>
      <c r="CU27" s="613"/>
      <c r="CV27" s="613"/>
      <c r="CW27" s="613"/>
      <c r="CX27" s="613"/>
      <c r="CY27" s="614"/>
      <c r="CZ27" s="627">
        <v>10.5</v>
      </c>
      <c r="DA27" s="628"/>
      <c r="DB27" s="628"/>
      <c r="DC27" s="629"/>
      <c r="DD27" s="602">
        <v>149603</v>
      </c>
      <c r="DE27" s="613"/>
      <c r="DF27" s="613"/>
      <c r="DG27" s="613"/>
      <c r="DH27" s="613"/>
      <c r="DI27" s="613"/>
      <c r="DJ27" s="613"/>
      <c r="DK27" s="614"/>
      <c r="DL27" s="602">
        <v>90692</v>
      </c>
      <c r="DM27" s="613"/>
      <c r="DN27" s="613"/>
      <c r="DO27" s="613"/>
      <c r="DP27" s="613"/>
      <c r="DQ27" s="613"/>
      <c r="DR27" s="613"/>
      <c r="DS27" s="613"/>
      <c r="DT27" s="613"/>
      <c r="DU27" s="613"/>
      <c r="DV27" s="614"/>
      <c r="DW27" s="598">
        <v>3</v>
      </c>
      <c r="DX27" s="625"/>
      <c r="DY27" s="625"/>
      <c r="DZ27" s="625"/>
      <c r="EA27" s="625"/>
      <c r="EB27" s="625"/>
      <c r="EC27" s="626"/>
    </row>
    <row r="28" spans="2:133" ht="11.25" customHeight="1" x14ac:dyDescent="0.15">
      <c r="B28" s="590" t="s">
        <v>282</v>
      </c>
      <c r="C28" s="591"/>
      <c r="D28" s="591"/>
      <c r="E28" s="591"/>
      <c r="F28" s="591"/>
      <c r="G28" s="591"/>
      <c r="H28" s="591"/>
      <c r="I28" s="591"/>
      <c r="J28" s="591"/>
      <c r="K28" s="591"/>
      <c r="L28" s="591"/>
      <c r="M28" s="591"/>
      <c r="N28" s="591"/>
      <c r="O28" s="591"/>
      <c r="P28" s="591"/>
      <c r="Q28" s="592"/>
      <c r="R28" s="593">
        <v>22097</v>
      </c>
      <c r="S28" s="594"/>
      <c r="T28" s="594"/>
      <c r="U28" s="594"/>
      <c r="V28" s="594"/>
      <c r="W28" s="594"/>
      <c r="X28" s="594"/>
      <c r="Y28" s="595"/>
      <c r="Z28" s="596">
        <v>0.4</v>
      </c>
      <c r="AA28" s="596"/>
      <c r="AB28" s="596"/>
      <c r="AC28" s="596"/>
      <c r="AD28" s="597" t="s">
        <v>220</v>
      </c>
      <c r="AE28" s="597"/>
      <c r="AF28" s="597"/>
      <c r="AG28" s="597"/>
      <c r="AH28" s="597"/>
      <c r="AI28" s="597"/>
      <c r="AJ28" s="597"/>
      <c r="AK28" s="597"/>
      <c r="AL28" s="598" t="s">
        <v>220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512290</v>
      </c>
      <c r="CS28" s="594"/>
      <c r="CT28" s="594"/>
      <c r="CU28" s="594"/>
      <c r="CV28" s="594"/>
      <c r="CW28" s="594"/>
      <c r="CX28" s="594"/>
      <c r="CY28" s="595"/>
      <c r="CZ28" s="627">
        <v>8.6999999999999993</v>
      </c>
      <c r="DA28" s="628"/>
      <c r="DB28" s="628"/>
      <c r="DC28" s="629"/>
      <c r="DD28" s="602">
        <v>512290</v>
      </c>
      <c r="DE28" s="594"/>
      <c r="DF28" s="594"/>
      <c r="DG28" s="594"/>
      <c r="DH28" s="594"/>
      <c r="DI28" s="594"/>
      <c r="DJ28" s="594"/>
      <c r="DK28" s="595"/>
      <c r="DL28" s="602">
        <v>512290</v>
      </c>
      <c r="DM28" s="594"/>
      <c r="DN28" s="594"/>
      <c r="DO28" s="594"/>
      <c r="DP28" s="594"/>
      <c r="DQ28" s="594"/>
      <c r="DR28" s="594"/>
      <c r="DS28" s="594"/>
      <c r="DT28" s="594"/>
      <c r="DU28" s="594"/>
      <c r="DV28" s="595"/>
      <c r="DW28" s="598">
        <v>16.899999999999999</v>
      </c>
      <c r="DX28" s="625"/>
      <c r="DY28" s="625"/>
      <c r="DZ28" s="625"/>
      <c r="EA28" s="625"/>
      <c r="EB28" s="625"/>
      <c r="EC28" s="626"/>
    </row>
    <row r="29" spans="2:133" ht="11.25" customHeight="1" x14ac:dyDescent="0.15">
      <c r="B29" s="590" t="s">
        <v>284</v>
      </c>
      <c r="C29" s="591"/>
      <c r="D29" s="591"/>
      <c r="E29" s="591"/>
      <c r="F29" s="591"/>
      <c r="G29" s="591"/>
      <c r="H29" s="591"/>
      <c r="I29" s="591"/>
      <c r="J29" s="591"/>
      <c r="K29" s="591"/>
      <c r="L29" s="591"/>
      <c r="M29" s="591"/>
      <c r="N29" s="591"/>
      <c r="O29" s="591"/>
      <c r="P29" s="591"/>
      <c r="Q29" s="592"/>
      <c r="R29" s="593">
        <v>34848</v>
      </c>
      <c r="S29" s="594"/>
      <c r="T29" s="594"/>
      <c r="U29" s="594"/>
      <c r="V29" s="594"/>
      <c r="W29" s="594"/>
      <c r="X29" s="594"/>
      <c r="Y29" s="595"/>
      <c r="Z29" s="596">
        <v>0.6</v>
      </c>
      <c r="AA29" s="596"/>
      <c r="AB29" s="596"/>
      <c r="AC29" s="596"/>
      <c r="AD29" s="597" t="s">
        <v>220</v>
      </c>
      <c r="AE29" s="597"/>
      <c r="AF29" s="597"/>
      <c r="AG29" s="597"/>
      <c r="AH29" s="597"/>
      <c r="AI29" s="597"/>
      <c r="AJ29" s="597"/>
      <c r="AK29" s="597"/>
      <c r="AL29" s="598" t="s">
        <v>220</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510817</v>
      </c>
      <c r="CS29" s="613"/>
      <c r="CT29" s="613"/>
      <c r="CU29" s="613"/>
      <c r="CV29" s="613"/>
      <c r="CW29" s="613"/>
      <c r="CX29" s="613"/>
      <c r="CY29" s="614"/>
      <c r="CZ29" s="627">
        <v>8.6999999999999993</v>
      </c>
      <c r="DA29" s="628"/>
      <c r="DB29" s="628"/>
      <c r="DC29" s="629"/>
      <c r="DD29" s="602">
        <v>510817</v>
      </c>
      <c r="DE29" s="613"/>
      <c r="DF29" s="613"/>
      <c r="DG29" s="613"/>
      <c r="DH29" s="613"/>
      <c r="DI29" s="613"/>
      <c r="DJ29" s="613"/>
      <c r="DK29" s="614"/>
      <c r="DL29" s="602">
        <v>510817</v>
      </c>
      <c r="DM29" s="613"/>
      <c r="DN29" s="613"/>
      <c r="DO29" s="613"/>
      <c r="DP29" s="613"/>
      <c r="DQ29" s="613"/>
      <c r="DR29" s="613"/>
      <c r="DS29" s="613"/>
      <c r="DT29" s="613"/>
      <c r="DU29" s="613"/>
      <c r="DV29" s="614"/>
      <c r="DW29" s="598">
        <v>16.899999999999999</v>
      </c>
      <c r="DX29" s="625"/>
      <c r="DY29" s="625"/>
      <c r="DZ29" s="625"/>
      <c r="EA29" s="625"/>
      <c r="EB29" s="625"/>
      <c r="EC29" s="626"/>
    </row>
    <row r="30" spans="2:133" ht="11.25" customHeight="1" x14ac:dyDescent="0.15">
      <c r="B30" s="590" t="s">
        <v>289</v>
      </c>
      <c r="C30" s="591"/>
      <c r="D30" s="591"/>
      <c r="E30" s="591"/>
      <c r="F30" s="591"/>
      <c r="G30" s="591"/>
      <c r="H30" s="591"/>
      <c r="I30" s="591"/>
      <c r="J30" s="591"/>
      <c r="K30" s="591"/>
      <c r="L30" s="591"/>
      <c r="M30" s="591"/>
      <c r="N30" s="591"/>
      <c r="O30" s="591"/>
      <c r="P30" s="591"/>
      <c r="Q30" s="592"/>
      <c r="R30" s="593">
        <v>192879</v>
      </c>
      <c r="S30" s="594"/>
      <c r="T30" s="594"/>
      <c r="U30" s="594"/>
      <c r="V30" s="594"/>
      <c r="W30" s="594"/>
      <c r="X30" s="594"/>
      <c r="Y30" s="595"/>
      <c r="Z30" s="596">
        <v>3.1</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168</v>
      </c>
      <c r="AY30" s="580"/>
      <c r="AZ30" s="580"/>
      <c r="BA30" s="580"/>
      <c r="BB30" s="580"/>
      <c r="BC30" s="580"/>
      <c r="BD30" s="580"/>
      <c r="BE30" s="580"/>
      <c r="BF30" s="581"/>
      <c r="BG30" s="651">
        <v>97.7</v>
      </c>
      <c r="BH30" s="652"/>
      <c r="BI30" s="652"/>
      <c r="BJ30" s="652"/>
      <c r="BK30" s="652"/>
      <c r="BL30" s="652"/>
      <c r="BM30" s="588">
        <v>93.6</v>
      </c>
      <c r="BN30" s="652"/>
      <c r="BO30" s="652"/>
      <c r="BP30" s="652"/>
      <c r="BQ30" s="653"/>
      <c r="BR30" s="651">
        <v>97.1</v>
      </c>
      <c r="BS30" s="652"/>
      <c r="BT30" s="652"/>
      <c r="BU30" s="652"/>
      <c r="BV30" s="652"/>
      <c r="BW30" s="652"/>
      <c r="BX30" s="588">
        <v>91.7</v>
      </c>
      <c r="BY30" s="652"/>
      <c r="BZ30" s="652"/>
      <c r="CA30" s="652"/>
      <c r="CB30" s="653"/>
      <c r="CD30" s="656"/>
      <c r="CE30" s="657"/>
      <c r="CF30" s="607" t="s">
        <v>292</v>
      </c>
      <c r="CG30" s="608"/>
      <c r="CH30" s="608"/>
      <c r="CI30" s="608"/>
      <c r="CJ30" s="608"/>
      <c r="CK30" s="608"/>
      <c r="CL30" s="608"/>
      <c r="CM30" s="608"/>
      <c r="CN30" s="608"/>
      <c r="CO30" s="608"/>
      <c r="CP30" s="608"/>
      <c r="CQ30" s="609"/>
      <c r="CR30" s="593">
        <v>466356</v>
      </c>
      <c r="CS30" s="594"/>
      <c r="CT30" s="594"/>
      <c r="CU30" s="594"/>
      <c r="CV30" s="594"/>
      <c r="CW30" s="594"/>
      <c r="CX30" s="594"/>
      <c r="CY30" s="595"/>
      <c r="CZ30" s="627">
        <v>7.9</v>
      </c>
      <c r="DA30" s="628"/>
      <c r="DB30" s="628"/>
      <c r="DC30" s="629"/>
      <c r="DD30" s="602">
        <v>466356</v>
      </c>
      <c r="DE30" s="594"/>
      <c r="DF30" s="594"/>
      <c r="DG30" s="594"/>
      <c r="DH30" s="594"/>
      <c r="DI30" s="594"/>
      <c r="DJ30" s="594"/>
      <c r="DK30" s="595"/>
      <c r="DL30" s="602">
        <v>466356</v>
      </c>
      <c r="DM30" s="594"/>
      <c r="DN30" s="594"/>
      <c r="DO30" s="594"/>
      <c r="DP30" s="594"/>
      <c r="DQ30" s="594"/>
      <c r="DR30" s="594"/>
      <c r="DS30" s="594"/>
      <c r="DT30" s="594"/>
      <c r="DU30" s="594"/>
      <c r="DV30" s="595"/>
      <c r="DW30" s="598">
        <v>15.4</v>
      </c>
      <c r="DX30" s="625"/>
      <c r="DY30" s="625"/>
      <c r="DZ30" s="625"/>
      <c r="EA30" s="625"/>
      <c r="EB30" s="625"/>
      <c r="EC30" s="626"/>
    </row>
    <row r="31" spans="2:133" ht="11.25" customHeight="1" x14ac:dyDescent="0.15">
      <c r="B31" s="590" t="s">
        <v>293</v>
      </c>
      <c r="C31" s="591"/>
      <c r="D31" s="591"/>
      <c r="E31" s="591"/>
      <c r="F31" s="591"/>
      <c r="G31" s="591"/>
      <c r="H31" s="591"/>
      <c r="I31" s="591"/>
      <c r="J31" s="591"/>
      <c r="K31" s="591"/>
      <c r="L31" s="591"/>
      <c r="M31" s="591"/>
      <c r="N31" s="591"/>
      <c r="O31" s="591"/>
      <c r="P31" s="591"/>
      <c r="Q31" s="592"/>
      <c r="R31" s="593">
        <v>190442</v>
      </c>
      <c r="S31" s="594"/>
      <c r="T31" s="594"/>
      <c r="U31" s="594"/>
      <c r="V31" s="594"/>
      <c r="W31" s="594"/>
      <c r="X31" s="594"/>
      <c r="Y31" s="595"/>
      <c r="Z31" s="596">
        <v>3.1</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98.2</v>
      </c>
      <c r="BH31" s="613"/>
      <c r="BI31" s="613"/>
      <c r="BJ31" s="613"/>
      <c r="BK31" s="613"/>
      <c r="BL31" s="613"/>
      <c r="BM31" s="599">
        <v>94.8</v>
      </c>
      <c r="BN31" s="649"/>
      <c r="BO31" s="649"/>
      <c r="BP31" s="649"/>
      <c r="BQ31" s="650"/>
      <c r="BR31" s="648">
        <v>97.7</v>
      </c>
      <c r="BS31" s="613"/>
      <c r="BT31" s="613"/>
      <c r="BU31" s="613"/>
      <c r="BV31" s="613"/>
      <c r="BW31" s="613"/>
      <c r="BX31" s="599">
        <v>92.3</v>
      </c>
      <c r="BY31" s="649"/>
      <c r="BZ31" s="649"/>
      <c r="CA31" s="649"/>
      <c r="CB31" s="650"/>
      <c r="CD31" s="656"/>
      <c r="CE31" s="657"/>
      <c r="CF31" s="607" t="s">
        <v>296</v>
      </c>
      <c r="CG31" s="608"/>
      <c r="CH31" s="608"/>
      <c r="CI31" s="608"/>
      <c r="CJ31" s="608"/>
      <c r="CK31" s="608"/>
      <c r="CL31" s="608"/>
      <c r="CM31" s="608"/>
      <c r="CN31" s="608"/>
      <c r="CO31" s="608"/>
      <c r="CP31" s="608"/>
      <c r="CQ31" s="609"/>
      <c r="CR31" s="593">
        <v>44461</v>
      </c>
      <c r="CS31" s="613"/>
      <c r="CT31" s="613"/>
      <c r="CU31" s="613"/>
      <c r="CV31" s="613"/>
      <c r="CW31" s="613"/>
      <c r="CX31" s="613"/>
      <c r="CY31" s="614"/>
      <c r="CZ31" s="627">
        <v>0.8</v>
      </c>
      <c r="DA31" s="628"/>
      <c r="DB31" s="628"/>
      <c r="DC31" s="629"/>
      <c r="DD31" s="602">
        <v>44461</v>
      </c>
      <c r="DE31" s="613"/>
      <c r="DF31" s="613"/>
      <c r="DG31" s="613"/>
      <c r="DH31" s="613"/>
      <c r="DI31" s="613"/>
      <c r="DJ31" s="613"/>
      <c r="DK31" s="614"/>
      <c r="DL31" s="602">
        <v>44461</v>
      </c>
      <c r="DM31" s="613"/>
      <c r="DN31" s="613"/>
      <c r="DO31" s="613"/>
      <c r="DP31" s="613"/>
      <c r="DQ31" s="613"/>
      <c r="DR31" s="613"/>
      <c r="DS31" s="613"/>
      <c r="DT31" s="613"/>
      <c r="DU31" s="613"/>
      <c r="DV31" s="614"/>
      <c r="DW31" s="598">
        <v>1.5</v>
      </c>
      <c r="DX31" s="625"/>
      <c r="DY31" s="625"/>
      <c r="DZ31" s="625"/>
      <c r="EA31" s="625"/>
      <c r="EB31" s="625"/>
      <c r="EC31" s="626"/>
    </row>
    <row r="32" spans="2:133" ht="11.25" customHeight="1" x14ac:dyDescent="0.15">
      <c r="B32" s="590" t="s">
        <v>297</v>
      </c>
      <c r="C32" s="591"/>
      <c r="D32" s="591"/>
      <c r="E32" s="591"/>
      <c r="F32" s="591"/>
      <c r="G32" s="591"/>
      <c r="H32" s="591"/>
      <c r="I32" s="591"/>
      <c r="J32" s="591"/>
      <c r="K32" s="591"/>
      <c r="L32" s="591"/>
      <c r="M32" s="591"/>
      <c r="N32" s="591"/>
      <c r="O32" s="591"/>
      <c r="P32" s="591"/>
      <c r="Q32" s="592"/>
      <c r="R32" s="593">
        <v>138854</v>
      </c>
      <c r="S32" s="594"/>
      <c r="T32" s="594"/>
      <c r="U32" s="594"/>
      <c r="V32" s="594"/>
      <c r="W32" s="594"/>
      <c r="X32" s="594"/>
      <c r="Y32" s="595"/>
      <c r="Z32" s="596">
        <v>2.2999999999999998</v>
      </c>
      <c r="AA32" s="596"/>
      <c r="AB32" s="596"/>
      <c r="AC32" s="596"/>
      <c r="AD32" s="597">
        <v>137</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v>
      </c>
      <c r="BH32" s="661"/>
      <c r="BI32" s="661"/>
      <c r="BJ32" s="661"/>
      <c r="BK32" s="661"/>
      <c r="BL32" s="661"/>
      <c r="BM32" s="662">
        <v>91.8</v>
      </c>
      <c r="BN32" s="661"/>
      <c r="BO32" s="661"/>
      <c r="BP32" s="661"/>
      <c r="BQ32" s="663"/>
      <c r="BR32" s="660">
        <v>96</v>
      </c>
      <c r="BS32" s="661"/>
      <c r="BT32" s="661"/>
      <c r="BU32" s="661"/>
      <c r="BV32" s="661"/>
      <c r="BW32" s="661"/>
      <c r="BX32" s="662">
        <v>89.6</v>
      </c>
      <c r="BY32" s="661"/>
      <c r="BZ32" s="661"/>
      <c r="CA32" s="661"/>
      <c r="CB32" s="663"/>
      <c r="CD32" s="658"/>
      <c r="CE32" s="659"/>
      <c r="CF32" s="607" t="s">
        <v>299</v>
      </c>
      <c r="CG32" s="608"/>
      <c r="CH32" s="608"/>
      <c r="CI32" s="608"/>
      <c r="CJ32" s="608"/>
      <c r="CK32" s="608"/>
      <c r="CL32" s="608"/>
      <c r="CM32" s="608"/>
      <c r="CN32" s="608"/>
      <c r="CO32" s="608"/>
      <c r="CP32" s="608"/>
      <c r="CQ32" s="609"/>
      <c r="CR32" s="593">
        <v>1473</v>
      </c>
      <c r="CS32" s="594"/>
      <c r="CT32" s="594"/>
      <c r="CU32" s="594"/>
      <c r="CV32" s="594"/>
      <c r="CW32" s="594"/>
      <c r="CX32" s="594"/>
      <c r="CY32" s="595"/>
      <c r="CZ32" s="627">
        <v>0</v>
      </c>
      <c r="DA32" s="628"/>
      <c r="DB32" s="628"/>
      <c r="DC32" s="629"/>
      <c r="DD32" s="602">
        <v>1473</v>
      </c>
      <c r="DE32" s="594"/>
      <c r="DF32" s="594"/>
      <c r="DG32" s="594"/>
      <c r="DH32" s="594"/>
      <c r="DI32" s="594"/>
      <c r="DJ32" s="594"/>
      <c r="DK32" s="595"/>
      <c r="DL32" s="602">
        <v>1473</v>
      </c>
      <c r="DM32" s="594"/>
      <c r="DN32" s="594"/>
      <c r="DO32" s="594"/>
      <c r="DP32" s="594"/>
      <c r="DQ32" s="594"/>
      <c r="DR32" s="594"/>
      <c r="DS32" s="594"/>
      <c r="DT32" s="594"/>
      <c r="DU32" s="594"/>
      <c r="DV32" s="595"/>
      <c r="DW32" s="598">
        <v>0</v>
      </c>
      <c r="DX32" s="625"/>
      <c r="DY32" s="625"/>
      <c r="DZ32" s="625"/>
      <c r="EA32" s="625"/>
      <c r="EB32" s="625"/>
      <c r="EC32" s="626"/>
    </row>
    <row r="33" spans="2:133" ht="11.25" customHeight="1" x14ac:dyDescent="0.15">
      <c r="B33" s="590" t="s">
        <v>300</v>
      </c>
      <c r="C33" s="591"/>
      <c r="D33" s="591"/>
      <c r="E33" s="591"/>
      <c r="F33" s="591"/>
      <c r="G33" s="591"/>
      <c r="H33" s="591"/>
      <c r="I33" s="591"/>
      <c r="J33" s="591"/>
      <c r="K33" s="591"/>
      <c r="L33" s="591"/>
      <c r="M33" s="591"/>
      <c r="N33" s="591"/>
      <c r="O33" s="591"/>
      <c r="P33" s="591"/>
      <c r="Q33" s="592"/>
      <c r="R33" s="593">
        <v>354983</v>
      </c>
      <c r="S33" s="594"/>
      <c r="T33" s="594"/>
      <c r="U33" s="594"/>
      <c r="V33" s="594"/>
      <c r="W33" s="594"/>
      <c r="X33" s="594"/>
      <c r="Y33" s="595"/>
      <c r="Z33" s="596">
        <v>5.8</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2400481</v>
      </c>
      <c r="CS33" s="613"/>
      <c r="CT33" s="613"/>
      <c r="CU33" s="613"/>
      <c r="CV33" s="613"/>
      <c r="CW33" s="613"/>
      <c r="CX33" s="613"/>
      <c r="CY33" s="614"/>
      <c r="CZ33" s="627">
        <v>40.700000000000003</v>
      </c>
      <c r="DA33" s="628"/>
      <c r="DB33" s="628"/>
      <c r="DC33" s="629"/>
      <c r="DD33" s="602">
        <v>1822071</v>
      </c>
      <c r="DE33" s="613"/>
      <c r="DF33" s="613"/>
      <c r="DG33" s="613"/>
      <c r="DH33" s="613"/>
      <c r="DI33" s="613"/>
      <c r="DJ33" s="613"/>
      <c r="DK33" s="614"/>
      <c r="DL33" s="602">
        <v>983086</v>
      </c>
      <c r="DM33" s="613"/>
      <c r="DN33" s="613"/>
      <c r="DO33" s="613"/>
      <c r="DP33" s="613"/>
      <c r="DQ33" s="613"/>
      <c r="DR33" s="613"/>
      <c r="DS33" s="613"/>
      <c r="DT33" s="613"/>
      <c r="DU33" s="613"/>
      <c r="DV33" s="614"/>
      <c r="DW33" s="598">
        <v>32.5</v>
      </c>
      <c r="DX33" s="625"/>
      <c r="DY33" s="625"/>
      <c r="DZ33" s="625"/>
      <c r="EA33" s="625"/>
      <c r="EB33" s="625"/>
      <c r="EC33" s="626"/>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976182</v>
      </c>
      <c r="CS34" s="594"/>
      <c r="CT34" s="594"/>
      <c r="CU34" s="594"/>
      <c r="CV34" s="594"/>
      <c r="CW34" s="594"/>
      <c r="CX34" s="594"/>
      <c r="CY34" s="595"/>
      <c r="CZ34" s="627">
        <v>16.5</v>
      </c>
      <c r="DA34" s="628"/>
      <c r="DB34" s="628"/>
      <c r="DC34" s="629"/>
      <c r="DD34" s="602">
        <v>613712</v>
      </c>
      <c r="DE34" s="594"/>
      <c r="DF34" s="594"/>
      <c r="DG34" s="594"/>
      <c r="DH34" s="594"/>
      <c r="DI34" s="594"/>
      <c r="DJ34" s="594"/>
      <c r="DK34" s="595"/>
      <c r="DL34" s="602">
        <v>244031</v>
      </c>
      <c r="DM34" s="594"/>
      <c r="DN34" s="594"/>
      <c r="DO34" s="594"/>
      <c r="DP34" s="594"/>
      <c r="DQ34" s="594"/>
      <c r="DR34" s="594"/>
      <c r="DS34" s="594"/>
      <c r="DT34" s="594"/>
      <c r="DU34" s="594"/>
      <c r="DV34" s="595"/>
      <c r="DW34" s="598">
        <v>8.1</v>
      </c>
      <c r="DX34" s="625"/>
      <c r="DY34" s="625"/>
      <c r="DZ34" s="625"/>
      <c r="EA34" s="625"/>
      <c r="EB34" s="625"/>
      <c r="EC34" s="626"/>
    </row>
    <row r="35" spans="2:133" ht="11.25" customHeight="1" x14ac:dyDescent="0.15">
      <c r="B35" s="590" t="s">
        <v>306</v>
      </c>
      <c r="C35" s="591"/>
      <c r="D35" s="591"/>
      <c r="E35" s="591"/>
      <c r="F35" s="591"/>
      <c r="G35" s="591"/>
      <c r="H35" s="591"/>
      <c r="I35" s="591"/>
      <c r="J35" s="591"/>
      <c r="K35" s="591"/>
      <c r="L35" s="591"/>
      <c r="M35" s="591"/>
      <c r="N35" s="591"/>
      <c r="O35" s="591"/>
      <c r="P35" s="591"/>
      <c r="Q35" s="592"/>
      <c r="R35" s="593">
        <v>157583</v>
      </c>
      <c r="S35" s="594"/>
      <c r="T35" s="594"/>
      <c r="U35" s="594"/>
      <c r="V35" s="594"/>
      <c r="W35" s="594"/>
      <c r="X35" s="594"/>
      <c r="Y35" s="595"/>
      <c r="Z35" s="596">
        <v>2.6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607065</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-299787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3448</v>
      </c>
      <c r="CS35" s="613"/>
      <c r="CT35" s="613"/>
      <c r="CU35" s="613"/>
      <c r="CV35" s="613"/>
      <c r="CW35" s="613"/>
      <c r="CX35" s="613"/>
      <c r="CY35" s="614"/>
      <c r="CZ35" s="627">
        <v>0.1</v>
      </c>
      <c r="DA35" s="628"/>
      <c r="DB35" s="628"/>
      <c r="DC35" s="629"/>
      <c r="DD35" s="602">
        <v>3448</v>
      </c>
      <c r="DE35" s="613"/>
      <c r="DF35" s="613"/>
      <c r="DG35" s="613"/>
      <c r="DH35" s="613"/>
      <c r="DI35" s="613"/>
      <c r="DJ35" s="613"/>
      <c r="DK35" s="614"/>
      <c r="DL35" s="602" t="s">
        <v>220</v>
      </c>
      <c r="DM35" s="613"/>
      <c r="DN35" s="613"/>
      <c r="DO35" s="613"/>
      <c r="DP35" s="613"/>
      <c r="DQ35" s="613"/>
      <c r="DR35" s="613"/>
      <c r="DS35" s="613"/>
      <c r="DT35" s="613"/>
      <c r="DU35" s="613"/>
      <c r="DV35" s="614"/>
      <c r="DW35" s="598" t="s">
        <v>220</v>
      </c>
      <c r="DX35" s="625"/>
      <c r="DY35" s="625"/>
      <c r="DZ35" s="625"/>
      <c r="EA35" s="625"/>
      <c r="EB35" s="625"/>
      <c r="EC35" s="626"/>
    </row>
    <row r="36" spans="2:133" ht="11.25" customHeight="1" x14ac:dyDescent="0.15">
      <c r="B36" s="636" t="s">
        <v>310</v>
      </c>
      <c r="C36" s="637"/>
      <c r="D36" s="637"/>
      <c r="E36" s="637"/>
      <c r="F36" s="637"/>
      <c r="G36" s="637"/>
      <c r="H36" s="637"/>
      <c r="I36" s="637"/>
      <c r="J36" s="637"/>
      <c r="K36" s="637"/>
      <c r="L36" s="637"/>
      <c r="M36" s="637"/>
      <c r="N36" s="637"/>
      <c r="O36" s="637"/>
      <c r="P36" s="637"/>
      <c r="Q36" s="638"/>
      <c r="R36" s="665">
        <v>6165624</v>
      </c>
      <c r="S36" s="666"/>
      <c r="T36" s="666"/>
      <c r="U36" s="666"/>
      <c r="V36" s="666"/>
      <c r="W36" s="666"/>
      <c r="X36" s="666"/>
      <c r="Y36" s="667"/>
      <c r="Z36" s="668">
        <v>100</v>
      </c>
      <c r="AA36" s="668"/>
      <c r="AB36" s="668"/>
      <c r="AC36" s="668"/>
      <c r="AD36" s="669">
        <v>2868328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22500</v>
      </c>
      <c r="BA36" s="594"/>
      <c r="BB36" s="594"/>
      <c r="BC36" s="594"/>
      <c r="BD36" s="613"/>
      <c r="BE36" s="613"/>
      <c r="BF36" s="650"/>
      <c r="BG36" s="607" t="s">
        <v>312</v>
      </c>
      <c r="BH36" s="608"/>
      <c r="BI36" s="608"/>
      <c r="BJ36" s="608"/>
      <c r="BK36" s="608"/>
      <c r="BL36" s="608"/>
      <c r="BM36" s="608"/>
      <c r="BN36" s="608"/>
      <c r="BO36" s="608"/>
      <c r="BP36" s="608"/>
      <c r="BQ36" s="608"/>
      <c r="BR36" s="608"/>
      <c r="BS36" s="608"/>
      <c r="BT36" s="608"/>
      <c r="BU36" s="609"/>
      <c r="BV36" s="593">
        <v>-338692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619693</v>
      </c>
      <c r="CS36" s="594"/>
      <c r="CT36" s="594"/>
      <c r="CU36" s="594"/>
      <c r="CV36" s="594"/>
      <c r="CW36" s="594"/>
      <c r="CX36" s="594"/>
      <c r="CY36" s="595"/>
      <c r="CZ36" s="627">
        <v>10.5</v>
      </c>
      <c r="DA36" s="628"/>
      <c r="DB36" s="628"/>
      <c r="DC36" s="629"/>
      <c r="DD36" s="602">
        <v>495727</v>
      </c>
      <c r="DE36" s="594"/>
      <c r="DF36" s="594"/>
      <c r="DG36" s="594"/>
      <c r="DH36" s="594"/>
      <c r="DI36" s="594"/>
      <c r="DJ36" s="594"/>
      <c r="DK36" s="595"/>
      <c r="DL36" s="602">
        <v>416276</v>
      </c>
      <c r="DM36" s="594"/>
      <c r="DN36" s="594"/>
      <c r="DO36" s="594"/>
      <c r="DP36" s="594"/>
      <c r="DQ36" s="594"/>
      <c r="DR36" s="594"/>
      <c r="DS36" s="594"/>
      <c r="DT36" s="594"/>
      <c r="DU36" s="594"/>
      <c r="DV36" s="595"/>
      <c r="DW36" s="598">
        <v>13.8</v>
      </c>
      <c r="DX36" s="625"/>
      <c r="DY36" s="625"/>
      <c r="DZ36" s="625"/>
      <c r="EA36" s="625"/>
      <c r="EB36" s="625"/>
      <c r="EC36" s="626"/>
    </row>
    <row r="37" spans="2:133" ht="11.25" customHeight="1" x14ac:dyDescent="0.15">
      <c r="AQ37" s="672" t="s">
        <v>314</v>
      </c>
      <c r="AR37" s="673"/>
      <c r="AS37" s="673"/>
      <c r="AT37" s="673"/>
      <c r="AU37" s="673"/>
      <c r="AV37" s="673"/>
      <c r="AW37" s="673"/>
      <c r="AX37" s="673"/>
      <c r="AY37" s="674"/>
      <c r="AZ37" s="593" t="s">
        <v>213</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2047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383943</v>
      </c>
      <c r="CS37" s="613"/>
      <c r="CT37" s="613"/>
      <c r="CU37" s="613"/>
      <c r="CV37" s="613"/>
      <c r="CW37" s="613"/>
      <c r="CX37" s="613"/>
      <c r="CY37" s="614"/>
      <c r="CZ37" s="627">
        <v>6.5</v>
      </c>
      <c r="DA37" s="628"/>
      <c r="DB37" s="628"/>
      <c r="DC37" s="629"/>
      <c r="DD37" s="602">
        <v>383943</v>
      </c>
      <c r="DE37" s="613"/>
      <c r="DF37" s="613"/>
      <c r="DG37" s="613"/>
      <c r="DH37" s="613"/>
      <c r="DI37" s="613"/>
      <c r="DJ37" s="613"/>
      <c r="DK37" s="614"/>
      <c r="DL37" s="602">
        <v>383943</v>
      </c>
      <c r="DM37" s="613"/>
      <c r="DN37" s="613"/>
      <c r="DO37" s="613"/>
      <c r="DP37" s="613"/>
      <c r="DQ37" s="613"/>
      <c r="DR37" s="613"/>
      <c r="DS37" s="613"/>
      <c r="DT37" s="613"/>
      <c r="DU37" s="613"/>
      <c r="DV37" s="614"/>
      <c r="DW37" s="598">
        <v>12.7</v>
      </c>
      <c r="DX37" s="625"/>
      <c r="DY37" s="625"/>
      <c r="DZ37" s="625"/>
      <c r="EA37" s="625"/>
      <c r="EB37" s="625"/>
      <c r="EC37" s="626"/>
    </row>
    <row r="38" spans="2:133" ht="11.25" customHeight="1" x14ac:dyDescent="0.15">
      <c r="AQ38" s="672" t="s">
        <v>317</v>
      </c>
      <c r="AR38" s="673"/>
      <c r="AS38" s="673"/>
      <c r="AT38" s="673"/>
      <c r="AU38" s="673"/>
      <c r="AV38" s="673"/>
      <c r="AW38" s="673"/>
      <c r="AX38" s="673"/>
      <c r="AY38" s="674"/>
      <c r="AZ38" s="593" t="s">
        <v>220</v>
      </c>
      <c r="BA38" s="594"/>
      <c r="BB38" s="594"/>
      <c r="BC38" s="594"/>
      <c r="BD38" s="613"/>
      <c r="BE38" s="613"/>
      <c r="BF38" s="650"/>
      <c r="BG38" s="607" t="s">
        <v>318</v>
      </c>
      <c r="BH38" s="608"/>
      <c r="BI38" s="608"/>
      <c r="BJ38" s="608"/>
      <c r="BK38" s="608"/>
      <c r="BL38" s="608"/>
      <c r="BM38" s="608"/>
      <c r="BN38" s="608"/>
      <c r="BO38" s="608"/>
      <c r="BP38" s="608"/>
      <c r="BQ38" s="608"/>
      <c r="BR38" s="608"/>
      <c r="BS38" s="608"/>
      <c r="BT38" s="608"/>
      <c r="BU38" s="609"/>
      <c r="BV38" s="593">
        <v>3787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607065</v>
      </c>
      <c r="CS38" s="594"/>
      <c r="CT38" s="594"/>
      <c r="CU38" s="594"/>
      <c r="CV38" s="594"/>
      <c r="CW38" s="594"/>
      <c r="CX38" s="594"/>
      <c r="CY38" s="595"/>
      <c r="CZ38" s="627">
        <v>10.3</v>
      </c>
      <c r="DA38" s="628"/>
      <c r="DB38" s="628"/>
      <c r="DC38" s="629"/>
      <c r="DD38" s="602">
        <v>524775</v>
      </c>
      <c r="DE38" s="594"/>
      <c r="DF38" s="594"/>
      <c r="DG38" s="594"/>
      <c r="DH38" s="594"/>
      <c r="DI38" s="594"/>
      <c r="DJ38" s="594"/>
      <c r="DK38" s="595"/>
      <c r="DL38" s="602">
        <v>322779</v>
      </c>
      <c r="DM38" s="594"/>
      <c r="DN38" s="594"/>
      <c r="DO38" s="594"/>
      <c r="DP38" s="594"/>
      <c r="DQ38" s="594"/>
      <c r="DR38" s="594"/>
      <c r="DS38" s="594"/>
      <c r="DT38" s="594"/>
      <c r="DU38" s="594"/>
      <c r="DV38" s="595"/>
      <c r="DW38" s="598">
        <v>10.7</v>
      </c>
      <c r="DX38" s="625"/>
      <c r="DY38" s="625"/>
      <c r="DZ38" s="625"/>
      <c r="EA38" s="625"/>
      <c r="EB38" s="625"/>
      <c r="EC38" s="626"/>
    </row>
    <row r="39" spans="2:133" ht="11.25" customHeight="1" x14ac:dyDescent="0.15">
      <c r="AQ39" s="672" t="s">
        <v>320</v>
      </c>
      <c r="AR39" s="673"/>
      <c r="AS39" s="673"/>
      <c r="AT39" s="673"/>
      <c r="AU39" s="673"/>
      <c r="AV39" s="673"/>
      <c r="AW39" s="673"/>
      <c r="AX39" s="673"/>
      <c r="AY39" s="674"/>
      <c r="AZ39" s="593" t="s">
        <v>220</v>
      </c>
      <c r="BA39" s="594"/>
      <c r="BB39" s="594"/>
      <c r="BC39" s="594"/>
      <c r="BD39" s="613"/>
      <c r="BE39" s="613"/>
      <c r="BF39" s="650"/>
      <c r="BG39" s="678" t="s">
        <v>321</v>
      </c>
      <c r="BH39" s="679"/>
      <c r="BI39" s="679"/>
      <c r="BJ39" s="679"/>
      <c r="BK39" s="679"/>
      <c r="BL39" s="187"/>
      <c r="BM39" s="608" t="s">
        <v>322</v>
      </c>
      <c r="BN39" s="608"/>
      <c r="BO39" s="608"/>
      <c r="BP39" s="608"/>
      <c r="BQ39" s="608"/>
      <c r="BR39" s="608"/>
      <c r="BS39" s="608"/>
      <c r="BT39" s="608"/>
      <c r="BU39" s="609"/>
      <c r="BV39" s="593">
        <v>59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194093</v>
      </c>
      <c r="CS39" s="613"/>
      <c r="CT39" s="613"/>
      <c r="CU39" s="613"/>
      <c r="CV39" s="613"/>
      <c r="CW39" s="613"/>
      <c r="CX39" s="613"/>
      <c r="CY39" s="614"/>
      <c r="CZ39" s="627">
        <v>3.3</v>
      </c>
      <c r="DA39" s="628"/>
      <c r="DB39" s="628"/>
      <c r="DC39" s="629"/>
      <c r="DD39" s="602">
        <v>184409</v>
      </c>
      <c r="DE39" s="613"/>
      <c r="DF39" s="613"/>
      <c r="DG39" s="613"/>
      <c r="DH39" s="613"/>
      <c r="DI39" s="613"/>
      <c r="DJ39" s="613"/>
      <c r="DK39" s="614"/>
      <c r="DL39" s="602" t="s">
        <v>220</v>
      </c>
      <c r="DM39" s="613"/>
      <c r="DN39" s="613"/>
      <c r="DO39" s="613"/>
      <c r="DP39" s="613"/>
      <c r="DQ39" s="613"/>
      <c r="DR39" s="613"/>
      <c r="DS39" s="613"/>
      <c r="DT39" s="613"/>
      <c r="DU39" s="613"/>
      <c r="DV39" s="614"/>
      <c r="DW39" s="598" t="s">
        <v>220</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248155</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191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t="s">
        <v>220</v>
      </c>
      <c r="CS40" s="594"/>
      <c r="CT40" s="594"/>
      <c r="CU40" s="594"/>
      <c r="CV40" s="594"/>
      <c r="CW40" s="594"/>
      <c r="CX40" s="594"/>
      <c r="CY40" s="595"/>
      <c r="CZ40" s="627" t="s">
        <v>220</v>
      </c>
      <c r="DA40" s="628"/>
      <c r="DB40" s="628"/>
      <c r="DC40" s="629"/>
      <c r="DD40" s="602" t="s">
        <v>220</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336410</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288</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213</v>
      </c>
      <c r="CS41" s="613"/>
      <c r="CT41" s="613"/>
      <c r="CU41" s="613"/>
      <c r="CV41" s="613"/>
      <c r="CW41" s="613"/>
      <c r="CX41" s="613"/>
      <c r="CY41" s="614"/>
      <c r="CZ41" s="627" t="s">
        <v>213</v>
      </c>
      <c r="DA41" s="628"/>
      <c r="DB41" s="628"/>
      <c r="DC41" s="629"/>
      <c r="DD41" s="602" t="s">
        <v>213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1434563</v>
      </c>
      <c r="CS42" s="594"/>
      <c r="CT42" s="594"/>
      <c r="CU42" s="594"/>
      <c r="CV42" s="594"/>
      <c r="CW42" s="594"/>
      <c r="CX42" s="594"/>
      <c r="CY42" s="595"/>
      <c r="CZ42" s="627">
        <v>24.3</v>
      </c>
      <c r="DA42" s="676"/>
      <c r="DB42" s="676"/>
      <c r="DC42" s="677"/>
      <c r="DD42" s="602">
        <v>63439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123</v>
      </c>
      <c r="CS43" s="613"/>
      <c r="CT43" s="613"/>
      <c r="CU43" s="613"/>
      <c r="CV43" s="613"/>
      <c r="CW43" s="613"/>
      <c r="CX43" s="613"/>
      <c r="CY43" s="614"/>
      <c r="CZ43" s="627">
        <v>0</v>
      </c>
      <c r="DA43" s="628"/>
      <c r="DB43" s="628"/>
      <c r="DC43" s="629"/>
      <c r="DD43" s="602">
        <v>123</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287</v>
      </c>
      <c r="CE44" s="700"/>
      <c r="CF44" s="590" t="s">
        <v>335</v>
      </c>
      <c r="CG44" s="591"/>
      <c r="CH44" s="591"/>
      <c r="CI44" s="591"/>
      <c r="CJ44" s="591"/>
      <c r="CK44" s="591"/>
      <c r="CL44" s="591"/>
      <c r="CM44" s="591"/>
      <c r="CN44" s="591"/>
      <c r="CO44" s="591"/>
      <c r="CP44" s="591"/>
      <c r="CQ44" s="592"/>
      <c r="CR44" s="593">
        <v>1426095</v>
      </c>
      <c r="CS44" s="594"/>
      <c r="CT44" s="594"/>
      <c r="CU44" s="594"/>
      <c r="CV44" s="594"/>
      <c r="CW44" s="594"/>
      <c r="CX44" s="594"/>
      <c r="CY44" s="595"/>
      <c r="CZ44" s="627">
        <v>24.2</v>
      </c>
      <c r="DA44" s="676"/>
      <c r="DB44" s="676"/>
      <c r="DC44" s="677"/>
      <c r="DD44" s="602">
        <v>60230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1387052</v>
      </c>
      <c r="CS45" s="613"/>
      <c r="CT45" s="613"/>
      <c r="CU45" s="613"/>
      <c r="CV45" s="613"/>
      <c r="CW45" s="613"/>
      <c r="CX45" s="613"/>
      <c r="CY45" s="614"/>
      <c r="CZ45" s="627">
        <v>23.5</v>
      </c>
      <c r="DA45" s="628"/>
      <c r="DB45" s="628"/>
      <c r="DC45" s="629"/>
      <c r="DD45" s="602">
        <v>26387</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39043</v>
      </c>
      <c r="CS46" s="594"/>
      <c r="CT46" s="594"/>
      <c r="CU46" s="594"/>
      <c r="CV46" s="594"/>
      <c r="CW46" s="594"/>
      <c r="CX46" s="594"/>
      <c r="CY46" s="595"/>
      <c r="CZ46" s="627">
        <v>0.7</v>
      </c>
      <c r="DA46" s="676"/>
      <c r="DB46" s="676"/>
      <c r="DC46" s="677"/>
      <c r="DD46" s="602">
        <v>33843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8468</v>
      </c>
      <c r="CS47" s="613"/>
      <c r="CT47" s="613"/>
      <c r="CU47" s="613"/>
      <c r="CV47" s="613"/>
      <c r="CW47" s="613"/>
      <c r="CX47" s="613"/>
      <c r="CY47" s="614"/>
      <c r="CZ47" s="627">
        <v>0.1</v>
      </c>
      <c r="DA47" s="628"/>
      <c r="DB47" s="628"/>
      <c r="DC47" s="629"/>
      <c r="DD47" s="602">
        <v>3209</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5901416</v>
      </c>
      <c r="CS49" s="661"/>
      <c r="CT49" s="661"/>
      <c r="CU49" s="661"/>
      <c r="CV49" s="661"/>
      <c r="CW49" s="661"/>
      <c r="CX49" s="661"/>
      <c r="CY49" s="688"/>
      <c r="CZ49" s="689">
        <v>100</v>
      </c>
      <c r="DA49" s="690"/>
      <c r="DB49" s="690"/>
      <c r="DC49" s="691"/>
      <c r="DD49" s="692">
        <v>3347805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6166</v>
      </c>
      <c r="R7" s="723"/>
      <c r="S7" s="723"/>
      <c r="T7" s="723"/>
      <c r="U7" s="723"/>
      <c r="V7" s="723">
        <v>5901</v>
      </c>
      <c r="W7" s="723"/>
      <c r="X7" s="723"/>
      <c r="Y7" s="723"/>
      <c r="Z7" s="723"/>
      <c r="AA7" s="723">
        <v>264</v>
      </c>
      <c r="AB7" s="723"/>
      <c r="AC7" s="723"/>
      <c r="AD7" s="723"/>
      <c r="AE7" s="724"/>
      <c r="AF7" s="725">
        <v>255</v>
      </c>
      <c r="AG7" s="726"/>
      <c r="AH7" s="726"/>
      <c r="AI7" s="726"/>
      <c r="AJ7" s="727"/>
      <c r="AK7" s="762"/>
      <c r="AL7" s="763"/>
      <c r="AM7" s="763"/>
      <c r="AN7" s="763"/>
      <c r="AO7" s="763"/>
      <c r="AP7" s="763">
        <v>3296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6166</v>
      </c>
      <c r="R23" s="782"/>
      <c r="S23" s="782"/>
      <c r="T23" s="782"/>
      <c r="U23" s="782"/>
      <c r="V23" s="782">
        <v>5901</v>
      </c>
      <c r="W23" s="782"/>
      <c r="X23" s="782"/>
      <c r="Y23" s="782"/>
      <c r="Z23" s="782"/>
      <c r="AA23" s="782">
        <v>264</v>
      </c>
      <c r="AB23" s="782"/>
      <c r="AC23" s="782"/>
      <c r="AD23" s="782"/>
      <c r="AE23" s="783"/>
      <c r="AF23" s="784">
        <v>255</v>
      </c>
      <c r="AG23" s="782"/>
      <c r="AH23" s="782"/>
      <c r="AI23" s="782"/>
      <c r="AJ23" s="785"/>
      <c r="AK23" s="786"/>
      <c r="AL23" s="787"/>
      <c r="AM23" s="787"/>
      <c r="AN23" s="787"/>
      <c r="AO23" s="787"/>
      <c r="AP23" s="782">
        <v>3296</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1840</v>
      </c>
      <c r="R28" s="811"/>
      <c r="S28" s="811"/>
      <c r="T28" s="811"/>
      <c r="U28" s="811"/>
      <c r="V28" s="811">
        <v>2140</v>
      </c>
      <c r="W28" s="811"/>
      <c r="X28" s="811"/>
      <c r="Y28" s="811"/>
      <c r="Z28" s="811"/>
      <c r="AA28" s="811">
        <v>-300</v>
      </c>
      <c r="AB28" s="811"/>
      <c r="AC28" s="811"/>
      <c r="AD28" s="811"/>
      <c r="AE28" s="812"/>
      <c r="AF28" s="813">
        <v>-300</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83</v>
      </c>
      <c r="R29" s="747"/>
      <c r="S29" s="747"/>
      <c r="T29" s="747"/>
      <c r="U29" s="747"/>
      <c r="V29" s="747">
        <v>83</v>
      </c>
      <c r="W29" s="747"/>
      <c r="X29" s="747"/>
      <c r="Y29" s="747"/>
      <c r="Z29" s="747"/>
      <c r="AA29" s="747">
        <v>1</v>
      </c>
      <c r="AB29" s="747"/>
      <c r="AC29" s="747"/>
      <c r="AD29" s="747"/>
      <c r="AE29" s="748"/>
      <c r="AF29" s="749">
        <v>1</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333</v>
      </c>
      <c r="R30" s="747"/>
      <c r="S30" s="747"/>
      <c r="T30" s="747"/>
      <c r="U30" s="747"/>
      <c r="V30" s="747">
        <v>390</v>
      </c>
      <c r="W30" s="747"/>
      <c r="X30" s="747"/>
      <c r="Y30" s="747"/>
      <c r="Z30" s="747"/>
      <c r="AA30" s="747">
        <v>-56</v>
      </c>
      <c r="AB30" s="747"/>
      <c r="AC30" s="747"/>
      <c r="AD30" s="747"/>
      <c r="AE30" s="748"/>
      <c r="AF30" s="749">
        <v>56</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t="s">
        <v>381</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t="s">
        <v>526</v>
      </c>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-243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385</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386</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527</v>
      </c>
      <c r="C68" s="858"/>
      <c r="D68" s="858"/>
      <c r="E68" s="858"/>
      <c r="F68" s="858"/>
      <c r="G68" s="858"/>
      <c r="H68" s="858"/>
      <c r="I68" s="858"/>
      <c r="J68" s="858"/>
      <c r="K68" s="858"/>
      <c r="L68" s="858"/>
      <c r="M68" s="858"/>
      <c r="N68" s="858"/>
      <c r="O68" s="858"/>
      <c r="P68" s="859"/>
      <c r="Q68" s="860">
        <v>2775</v>
      </c>
      <c r="R68" s="854"/>
      <c r="S68" s="854"/>
      <c r="T68" s="854"/>
      <c r="U68" s="854"/>
      <c r="V68" s="854">
        <v>2754</v>
      </c>
      <c r="W68" s="854"/>
      <c r="X68" s="854"/>
      <c r="Y68" s="854"/>
      <c r="Z68" s="854"/>
      <c r="AA68" s="854">
        <v>21</v>
      </c>
      <c r="AB68" s="854"/>
      <c r="AC68" s="854"/>
      <c r="AD68" s="854"/>
      <c r="AE68" s="854"/>
      <c r="AF68" s="854">
        <v>21</v>
      </c>
      <c r="AG68" s="854"/>
      <c r="AH68" s="854"/>
      <c r="AI68" s="854"/>
      <c r="AJ68" s="854"/>
      <c r="AK68" s="854">
        <v>10</v>
      </c>
      <c r="AL68" s="854"/>
      <c r="AM68" s="854"/>
      <c r="AN68" s="854"/>
      <c r="AO68" s="854"/>
      <c r="AP68" s="854">
        <v>305</v>
      </c>
      <c r="AQ68" s="854"/>
      <c r="AR68" s="854"/>
      <c r="AS68" s="854"/>
      <c r="AT68" s="854"/>
      <c r="AU68" s="854" t="s">
        <v>537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528</v>
      </c>
      <c r="C69" s="862"/>
      <c r="D69" s="862"/>
      <c r="E69" s="862"/>
      <c r="F69" s="862"/>
      <c r="G69" s="862"/>
      <c r="H69" s="862"/>
      <c r="I69" s="862"/>
      <c r="J69" s="862"/>
      <c r="K69" s="862"/>
      <c r="L69" s="862"/>
      <c r="M69" s="862"/>
      <c r="N69" s="862"/>
      <c r="O69" s="862"/>
      <c r="P69" s="863"/>
      <c r="Q69" s="864">
        <v>1198</v>
      </c>
      <c r="R69" s="819"/>
      <c r="S69" s="819"/>
      <c r="T69" s="819"/>
      <c r="U69" s="819"/>
      <c r="V69" s="819">
        <v>1158</v>
      </c>
      <c r="W69" s="819"/>
      <c r="X69" s="819"/>
      <c r="Y69" s="819"/>
      <c r="Z69" s="819"/>
      <c r="AA69" s="819">
        <v>40</v>
      </c>
      <c r="AB69" s="819"/>
      <c r="AC69" s="819"/>
      <c r="AD69" s="819"/>
      <c r="AE69" s="819"/>
      <c r="AF69" s="819">
        <v>40</v>
      </c>
      <c r="AG69" s="819"/>
      <c r="AH69" s="819"/>
      <c r="AI69" s="819"/>
      <c r="AJ69" s="819"/>
      <c r="AK69" s="819">
        <v>0</v>
      </c>
      <c r="AL69" s="819"/>
      <c r="AM69" s="819"/>
      <c r="AN69" s="819"/>
      <c r="AO69" s="819"/>
      <c r="AP69" s="819">
        <v>383</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529</v>
      </c>
      <c r="C70" s="862"/>
      <c r="D70" s="862"/>
      <c r="E70" s="862"/>
      <c r="F70" s="862"/>
      <c r="G70" s="862"/>
      <c r="H70" s="862"/>
      <c r="I70" s="862"/>
      <c r="J70" s="862"/>
      <c r="K70" s="862"/>
      <c r="L70" s="862"/>
      <c r="M70" s="862"/>
      <c r="N70" s="862"/>
      <c r="O70" s="862"/>
      <c r="P70" s="863"/>
      <c r="Q70" s="864">
        <v>533</v>
      </c>
      <c r="R70" s="819"/>
      <c r="S70" s="819"/>
      <c r="T70" s="819"/>
      <c r="U70" s="819"/>
      <c r="V70" s="819">
        <v>527</v>
      </c>
      <c r="W70" s="819"/>
      <c r="X70" s="819"/>
      <c r="Y70" s="819"/>
      <c r="Z70" s="819"/>
      <c r="AA70" s="819">
        <v>7</v>
      </c>
      <c r="AB70" s="819"/>
      <c r="AC70" s="819"/>
      <c r="AD70" s="819"/>
      <c r="AE70" s="819"/>
      <c r="AF70" s="819">
        <v>7</v>
      </c>
      <c r="AG70" s="819"/>
      <c r="AH70" s="819"/>
      <c r="AI70" s="819"/>
      <c r="AJ70" s="819"/>
      <c r="AK70" s="819">
        <v>0</v>
      </c>
      <c r="AL70" s="819"/>
      <c r="AM70" s="819"/>
      <c r="AN70" s="819"/>
      <c r="AO70" s="819"/>
      <c r="AP70" s="819">
        <v>211</v>
      </c>
      <c r="AQ70" s="819"/>
      <c r="AR70" s="819"/>
      <c r="AS70" s="819"/>
      <c r="AT70" s="819"/>
      <c r="AU70" s="819" t="s">
        <v>539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530</v>
      </c>
      <c r="C71" s="862"/>
      <c r="D71" s="862"/>
      <c r="E71" s="862"/>
      <c r="F71" s="862"/>
      <c r="G71" s="862"/>
      <c r="H71" s="862"/>
      <c r="I71" s="862"/>
      <c r="J71" s="862"/>
      <c r="K71" s="862"/>
      <c r="L71" s="862"/>
      <c r="M71" s="862"/>
      <c r="N71" s="862"/>
      <c r="O71" s="862"/>
      <c r="P71" s="863"/>
      <c r="Q71" s="864">
        <v>13848</v>
      </c>
      <c r="R71" s="819"/>
      <c r="S71" s="819"/>
      <c r="T71" s="819"/>
      <c r="U71" s="819"/>
      <c r="V71" s="819">
        <v>13741</v>
      </c>
      <c r="W71" s="819"/>
      <c r="X71" s="819"/>
      <c r="Y71" s="819"/>
      <c r="Z71" s="819"/>
      <c r="AA71" s="819">
        <v>107</v>
      </c>
      <c r="AB71" s="819"/>
      <c r="AC71" s="819"/>
      <c r="AD71" s="819"/>
      <c r="AE71" s="819"/>
      <c r="AF71" s="819">
        <v>107</v>
      </c>
      <c r="AG71" s="819"/>
      <c r="AH71" s="819"/>
      <c r="AI71" s="819"/>
      <c r="AJ71" s="819"/>
      <c r="AK71" s="819">
        <v>7</v>
      </c>
      <c r="AL71" s="819"/>
      <c r="AM71" s="819"/>
      <c r="AN71" s="819"/>
      <c r="AO71" s="819"/>
      <c r="AP71" s="819">
        <v>0</v>
      </c>
      <c r="AQ71" s="819"/>
      <c r="AR71" s="819"/>
      <c r="AS71" s="819"/>
      <c r="AT71" s="819"/>
      <c r="AU71" s="819" t="s">
        <v>539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531</v>
      </c>
      <c r="C72" s="862"/>
      <c r="D72" s="862"/>
      <c r="E72" s="862"/>
      <c r="F72" s="862"/>
      <c r="G72" s="862"/>
      <c r="H72" s="862"/>
      <c r="I72" s="862"/>
      <c r="J72" s="862"/>
      <c r="K72" s="862"/>
      <c r="L72" s="862"/>
      <c r="M72" s="862"/>
      <c r="N72" s="862"/>
      <c r="O72" s="862"/>
      <c r="P72" s="863"/>
      <c r="Q72" s="864">
        <v>664</v>
      </c>
      <c r="R72" s="819"/>
      <c r="S72" s="819"/>
      <c r="T72" s="819"/>
      <c r="U72" s="819"/>
      <c r="V72" s="819">
        <v>655</v>
      </c>
      <c r="W72" s="819"/>
      <c r="X72" s="819"/>
      <c r="Y72" s="819"/>
      <c r="Z72" s="819"/>
      <c r="AA72" s="819">
        <v>9</v>
      </c>
      <c r="AB72" s="819"/>
      <c r="AC72" s="819"/>
      <c r="AD72" s="819"/>
      <c r="AE72" s="819"/>
      <c r="AF72" s="819">
        <v>9</v>
      </c>
      <c r="AG72" s="819"/>
      <c r="AH72" s="819"/>
      <c r="AI72" s="819"/>
      <c r="AJ72" s="819"/>
      <c r="AK72" s="819">
        <v>0</v>
      </c>
      <c r="AL72" s="819"/>
      <c r="AM72" s="819"/>
      <c r="AN72" s="819"/>
      <c r="AO72" s="819"/>
      <c r="AP72" s="819">
        <v>0</v>
      </c>
      <c r="AQ72" s="819"/>
      <c r="AR72" s="819"/>
      <c r="AS72" s="819"/>
      <c r="AT72" s="819"/>
      <c r="AU72" s="819" t="s">
        <v>537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532</v>
      </c>
      <c r="C73" s="862"/>
      <c r="D73" s="862"/>
      <c r="E73" s="862"/>
      <c r="F73" s="862"/>
      <c r="G73" s="862"/>
      <c r="H73" s="862"/>
      <c r="I73" s="862"/>
      <c r="J73" s="862"/>
      <c r="K73" s="862"/>
      <c r="L73" s="862"/>
      <c r="M73" s="862"/>
      <c r="N73" s="862"/>
      <c r="O73" s="862"/>
      <c r="P73" s="863"/>
      <c r="Q73" s="864">
        <v>12</v>
      </c>
      <c r="R73" s="819"/>
      <c r="S73" s="819"/>
      <c r="T73" s="819"/>
      <c r="U73" s="819"/>
      <c r="V73" s="819">
        <v>7</v>
      </c>
      <c r="W73" s="819"/>
      <c r="X73" s="819"/>
      <c r="Y73" s="819"/>
      <c r="Z73" s="819"/>
      <c r="AA73" s="819">
        <v>5</v>
      </c>
      <c r="AB73" s="819"/>
      <c r="AC73" s="819"/>
      <c r="AD73" s="819"/>
      <c r="AE73" s="819"/>
      <c r="AF73" s="819">
        <v>5</v>
      </c>
      <c r="AG73" s="819"/>
      <c r="AH73" s="819"/>
      <c r="AI73" s="819"/>
      <c r="AJ73" s="819"/>
      <c r="AK73" s="819">
        <v>0</v>
      </c>
      <c r="AL73" s="819"/>
      <c r="AM73" s="819"/>
      <c r="AN73" s="819"/>
      <c r="AO73" s="819"/>
      <c r="AP73" s="819">
        <v>0</v>
      </c>
      <c r="AQ73" s="819"/>
      <c r="AR73" s="819"/>
      <c r="AS73" s="819"/>
      <c r="AT73" s="819"/>
      <c r="AU73" s="819" t="s">
        <v>538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533</v>
      </c>
      <c r="C74" s="862"/>
      <c r="D74" s="862"/>
      <c r="E74" s="862"/>
      <c r="F74" s="862"/>
      <c r="G74" s="862"/>
      <c r="H74" s="862"/>
      <c r="I74" s="862"/>
      <c r="J74" s="862"/>
      <c r="K74" s="862"/>
      <c r="L74" s="862"/>
      <c r="M74" s="862"/>
      <c r="N74" s="862"/>
      <c r="O74" s="862"/>
      <c r="P74" s="863"/>
      <c r="Q74" s="864">
        <v>896</v>
      </c>
      <c r="R74" s="819"/>
      <c r="S74" s="819"/>
      <c r="T74" s="819"/>
      <c r="U74" s="819"/>
      <c r="V74" s="819">
        <v>875</v>
      </c>
      <c r="W74" s="819"/>
      <c r="X74" s="819"/>
      <c r="Y74" s="819"/>
      <c r="Z74" s="819"/>
      <c r="AA74" s="819">
        <v>20</v>
      </c>
      <c r="AB74" s="819"/>
      <c r="AC74" s="819"/>
      <c r="AD74" s="819"/>
      <c r="AE74" s="819"/>
      <c r="AF74" s="819">
        <v>20</v>
      </c>
      <c r="AG74" s="819"/>
      <c r="AH74" s="819"/>
      <c r="AI74" s="819"/>
      <c r="AJ74" s="819"/>
      <c r="AK74" s="819">
        <v>21</v>
      </c>
      <c r="AL74" s="819"/>
      <c r="AM74" s="819"/>
      <c r="AN74" s="819"/>
      <c r="AO74" s="819"/>
      <c r="AP74" s="819">
        <v>0</v>
      </c>
      <c r="AQ74" s="819"/>
      <c r="AR74" s="819"/>
      <c r="AS74" s="819"/>
      <c r="AT74" s="819"/>
      <c r="AU74" s="819" t="s">
        <v>537</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534</v>
      </c>
      <c r="C75" s="862"/>
      <c r="D75" s="862"/>
      <c r="E75" s="862"/>
      <c r="F75" s="862"/>
      <c r="G75" s="862"/>
      <c r="H75" s="862"/>
      <c r="I75" s="862"/>
      <c r="J75" s="862"/>
      <c r="K75" s="862"/>
      <c r="L75" s="862"/>
      <c r="M75" s="862"/>
      <c r="N75" s="862"/>
      <c r="O75" s="862"/>
      <c r="P75" s="863"/>
      <c r="Q75" s="867">
        <v>28404</v>
      </c>
      <c r="R75" s="868"/>
      <c r="S75" s="868"/>
      <c r="T75" s="868"/>
      <c r="U75" s="818"/>
      <c r="V75" s="869">
        <v>27950</v>
      </c>
      <c r="W75" s="868"/>
      <c r="X75" s="868"/>
      <c r="Y75" s="868"/>
      <c r="Z75" s="818"/>
      <c r="AA75" s="869">
        <v>455</v>
      </c>
      <c r="AB75" s="868"/>
      <c r="AC75" s="868"/>
      <c r="AD75" s="868"/>
      <c r="AE75" s="818"/>
      <c r="AF75" s="869">
        <v>455</v>
      </c>
      <c r="AG75" s="868"/>
      <c r="AH75" s="868"/>
      <c r="AI75" s="868"/>
      <c r="AJ75" s="818"/>
      <c r="AK75" s="869">
        <v>188</v>
      </c>
      <c r="AL75" s="868"/>
      <c r="AM75" s="868"/>
      <c r="AN75" s="868"/>
      <c r="AO75" s="818"/>
      <c r="AP75" s="869">
        <v>0</v>
      </c>
      <c r="AQ75" s="868"/>
      <c r="AR75" s="868"/>
      <c r="AS75" s="868"/>
      <c r="AT75" s="818"/>
      <c r="AU75" s="869" t="s">
        <v>538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535</v>
      </c>
      <c r="C76" s="862"/>
      <c r="D76" s="862"/>
      <c r="E76" s="862"/>
      <c r="F76" s="862"/>
      <c r="G76" s="862"/>
      <c r="H76" s="862"/>
      <c r="I76" s="862"/>
      <c r="J76" s="862"/>
      <c r="K76" s="862"/>
      <c r="L76" s="862"/>
      <c r="M76" s="862"/>
      <c r="N76" s="862"/>
      <c r="O76" s="862"/>
      <c r="P76" s="863"/>
      <c r="Q76" s="867">
        <v>1181</v>
      </c>
      <c r="R76" s="868"/>
      <c r="S76" s="868"/>
      <c r="T76" s="868"/>
      <c r="U76" s="818"/>
      <c r="V76" s="869">
        <v>1153</v>
      </c>
      <c r="W76" s="868"/>
      <c r="X76" s="868"/>
      <c r="Y76" s="868"/>
      <c r="Z76" s="818"/>
      <c r="AA76" s="869">
        <v>27</v>
      </c>
      <c r="AB76" s="868"/>
      <c r="AC76" s="868"/>
      <c r="AD76" s="868"/>
      <c r="AE76" s="818"/>
      <c r="AF76" s="869">
        <v>27</v>
      </c>
      <c r="AG76" s="868"/>
      <c r="AH76" s="868"/>
      <c r="AI76" s="868"/>
      <c r="AJ76" s="818"/>
      <c r="AK76" s="869">
        <v>0</v>
      </c>
      <c r="AL76" s="868"/>
      <c r="AM76" s="868"/>
      <c r="AN76" s="868"/>
      <c r="AO76" s="818"/>
      <c r="AP76" s="869">
        <v>0</v>
      </c>
      <c r="AQ76" s="868"/>
      <c r="AR76" s="868"/>
      <c r="AS76" s="868"/>
      <c r="AT76" s="818"/>
      <c r="AU76" s="869" t="s">
        <v>538</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536</v>
      </c>
      <c r="C77" s="862"/>
      <c r="D77" s="862"/>
      <c r="E77" s="862"/>
      <c r="F77" s="862"/>
      <c r="G77" s="862"/>
      <c r="H77" s="862"/>
      <c r="I77" s="862"/>
      <c r="J77" s="862"/>
      <c r="K77" s="862"/>
      <c r="L77" s="862"/>
      <c r="M77" s="862"/>
      <c r="N77" s="862"/>
      <c r="O77" s="862"/>
      <c r="P77" s="863"/>
      <c r="Q77" s="867">
        <v>13668</v>
      </c>
      <c r="R77" s="868"/>
      <c r="S77" s="868"/>
      <c r="T77" s="868"/>
      <c r="U77" s="818"/>
      <c r="V77" s="869">
        <v>12997</v>
      </c>
      <c r="W77" s="868"/>
      <c r="X77" s="868"/>
      <c r="Y77" s="868"/>
      <c r="Z77" s="818"/>
      <c r="AA77" s="869">
        <v>6671</v>
      </c>
      <c r="AB77" s="868"/>
      <c r="AC77" s="868"/>
      <c r="AD77" s="868"/>
      <c r="AE77" s="818"/>
      <c r="AF77" s="869">
        <v>6671</v>
      </c>
      <c r="AG77" s="868"/>
      <c r="AH77" s="868"/>
      <c r="AI77" s="868"/>
      <c r="AJ77" s="818"/>
      <c r="AK77" s="869">
        <v>1851</v>
      </c>
      <c r="AL77" s="868"/>
      <c r="AM77" s="868"/>
      <c r="AN77" s="868"/>
      <c r="AO77" s="818"/>
      <c r="AP77" s="869">
        <v>0</v>
      </c>
      <c r="AQ77" s="868"/>
      <c r="AR77" s="868"/>
      <c r="AS77" s="868"/>
      <c r="AT77" s="818"/>
      <c r="AU77" s="869" t="s">
        <v>538</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7363</v>
      </c>
      <c r="AG88" s="830"/>
      <c r="AH88" s="830"/>
      <c r="AI88" s="830"/>
      <c r="AJ88" s="830"/>
      <c r="AK88" s="827"/>
      <c r="AL88" s="827"/>
      <c r="AM88" s="827"/>
      <c r="AN88" s="827"/>
      <c r="AO88" s="827"/>
      <c r="AP88" s="830">
        <v>899</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388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396</v>
      </c>
      <c r="AB109" s="883"/>
      <c r="AC109" s="883"/>
      <c r="AD109" s="883"/>
      <c r="AE109" s="884"/>
      <c r="AF109" s="882" t="s">
        <v>286</v>
      </c>
      <c r="AG109" s="883"/>
      <c r="AH109" s="883"/>
      <c r="AI109" s="883"/>
      <c r="AJ109" s="884"/>
      <c r="AK109" s="882" t="s">
        <v>285</v>
      </c>
      <c r="AL109" s="883"/>
      <c r="AM109" s="883"/>
      <c r="AN109" s="883"/>
      <c r="AO109" s="884"/>
      <c r="AP109" s="882" t="s">
        <v>397</v>
      </c>
      <c r="AQ109" s="883"/>
      <c r="AR109" s="883"/>
      <c r="AS109" s="883"/>
      <c r="AT109" s="885"/>
      <c r="AU109" s="904" t="s">
        <v>395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396</v>
      </c>
      <c r="BR109" s="883"/>
      <c r="BS109" s="883"/>
      <c r="BT109" s="883"/>
      <c r="BU109" s="884"/>
      <c r="BV109" s="882" t="s">
        <v>286</v>
      </c>
      <c r="BW109" s="883"/>
      <c r="BX109" s="883"/>
      <c r="BY109" s="883"/>
      <c r="BZ109" s="884"/>
      <c r="CA109" s="882" t="s">
        <v>285</v>
      </c>
      <c r="CB109" s="883"/>
      <c r="CC109" s="883"/>
      <c r="CD109" s="883"/>
      <c r="CE109" s="884"/>
      <c r="CF109" s="905" t="s">
        <v>397</v>
      </c>
      <c r="CG109" s="905"/>
      <c r="CH109" s="905"/>
      <c r="CI109" s="905"/>
      <c r="CJ109" s="905"/>
      <c r="CK109" s="882" t="s">
        <v>398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396</v>
      </c>
      <c r="DH109" s="883"/>
      <c r="DI109" s="883"/>
      <c r="DJ109" s="883"/>
      <c r="DK109" s="884"/>
      <c r="DL109" s="882" t="s">
        <v>286</v>
      </c>
      <c r="DM109" s="883"/>
      <c r="DN109" s="883"/>
      <c r="DO109" s="883"/>
      <c r="DP109" s="884"/>
      <c r="DQ109" s="882" t="s">
        <v>285</v>
      </c>
      <c r="DR109" s="883"/>
      <c r="DS109" s="883"/>
      <c r="DT109" s="883"/>
      <c r="DU109" s="884"/>
      <c r="DV109" s="882" t="s">
        <v>397</v>
      </c>
      <c r="DW109" s="883"/>
      <c r="DX109" s="883"/>
      <c r="DY109" s="883"/>
      <c r="DZ109" s="885"/>
    </row>
    <row r="110" spans="1:131" s="197" customFormat="1" ht="26.25" customHeight="1" x14ac:dyDescent="0.15">
      <c r="A110" s="886" t="s">
        <v>399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571432</v>
      </c>
      <c r="AB110" s="890"/>
      <c r="AC110" s="890"/>
      <c r="AD110" s="890"/>
      <c r="AE110" s="891"/>
      <c r="AF110" s="892">
        <v>548951</v>
      </c>
      <c r="AG110" s="890"/>
      <c r="AH110" s="890"/>
      <c r="AI110" s="890"/>
      <c r="AJ110" s="891"/>
      <c r="AK110" s="892">
        <v>510817</v>
      </c>
      <c r="AL110" s="890"/>
      <c r="AM110" s="890"/>
      <c r="AN110" s="890"/>
      <c r="AO110" s="891"/>
      <c r="AP110" s="893">
        <v>18.7</v>
      </c>
      <c r="AQ110" s="894"/>
      <c r="AR110" s="894"/>
      <c r="AS110" s="894"/>
      <c r="AT110" s="895"/>
      <c r="AU110" s="896" t="s">
        <v>60</v>
      </c>
      <c r="AV110" s="897"/>
      <c r="AW110" s="897"/>
      <c r="AX110" s="897"/>
      <c r="AY110" s="898"/>
      <c r="AZ110" s="940" t="s">
        <v>400</v>
      </c>
      <c r="BA110" s="887"/>
      <c r="BB110" s="887"/>
      <c r="BC110" s="887"/>
      <c r="BD110" s="887"/>
      <c r="BE110" s="887"/>
      <c r="BF110" s="887"/>
      <c r="BG110" s="887"/>
      <c r="BH110" s="887"/>
      <c r="BI110" s="887"/>
      <c r="BJ110" s="887"/>
      <c r="BK110" s="887"/>
      <c r="BL110" s="887"/>
      <c r="BM110" s="887"/>
      <c r="BN110" s="887"/>
      <c r="BO110" s="887"/>
      <c r="BP110" s="888"/>
      <c r="BQ110" s="926">
        <v>3549801</v>
      </c>
      <c r="BR110" s="927"/>
      <c r="BS110" s="927"/>
      <c r="BT110" s="927"/>
      <c r="BU110" s="927"/>
      <c r="BV110" s="927">
        <v>3407316</v>
      </c>
      <c r="BW110" s="927"/>
      <c r="BX110" s="927"/>
      <c r="BY110" s="927"/>
      <c r="BZ110" s="927"/>
      <c r="CA110" s="927">
        <v>3295943</v>
      </c>
      <c r="CB110" s="927"/>
      <c r="CC110" s="927"/>
      <c r="CD110" s="927"/>
      <c r="CE110" s="927"/>
      <c r="CF110" s="941">
        <v>120.9</v>
      </c>
      <c r="CG110" s="942"/>
      <c r="CH110" s="942"/>
      <c r="CI110" s="942"/>
      <c r="CJ110" s="942"/>
      <c r="CK110" s="943" t="s">
        <v>401</v>
      </c>
      <c r="CL110" s="944"/>
      <c r="CM110" s="923" t="s">
        <v>402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404</v>
      </c>
      <c r="BA111" s="950"/>
      <c r="BB111" s="950"/>
      <c r="BC111" s="950"/>
      <c r="BD111" s="950"/>
      <c r="BE111" s="950"/>
      <c r="BF111" s="950"/>
      <c r="BG111" s="950"/>
      <c r="BH111" s="950"/>
      <c r="BI111" s="950"/>
      <c r="BJ111" s="950"/>
      <c r="BK111" s="950"/>
      <c r="BL111" s="950"/>
      <c r="BM111" s="950"/>
      <c r="BN111" s="950"/>
      <c r="BO111" s="950"/>
      <c r="BP111" s="951"/>
      <c r="BQ111" s="919">
        <v>125862</v>
      </c>
      <c r="BR111" s="920"/>
      <c r="BS111" s="920"/>
      <c r="BT111" s="920"/>
      <c r="BU111" s="920"/>
      <c r="BV111" s="920">
        <v>114420</v>
      </c>
      <c r="BW111" s="920"/>
      <c r="BX111" s="920"/>
      <c r="BY111" s="920"/>
      <c r="BZ111" s="920"/>
      <c r="CA111" s="920">
        <v>102978</v>
      </c>
      <c r="CB111" s="920"/>
      <c r="CC111" s="920"/>
      <c r="CD111" s="920"/>
      <c r="CE111" s="920"/>
      <c r="CF111" s="914">
        <v>3.8</v>
      </c>
      <c r="CG111" s="915"/>
      <c r="CH111" s="915"/>
      <c r="CI111" s="915"/>
      <c r="CJ111" s="915"/>
      <c r="CK111" s="945"/>
      <c r="CL111" s="946"/>
      <c r="CM111" s="916" t="s">
        <v>405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406</v>
      </c>
      <c r="B112" s="953"/>
      <c r="C112" s="950" t="s">
        <v>407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408</v>
      </c>
      <c r="BA112" s="950"/>
      <c r="BB112" s="950"/>
      <c r="BC112" s="950"/>
      <c r="BD112" s="950"/>
      <c r="BE112" s="950"/>
      <c r="BF112" s="950"/>
      <c r="BG112" s="950"/>
      <c r="BH112" s="950"/>
      <c r="BI112" s="950"/>
      <c r="BJ112" s="950"/>
      <c r="BK112" s="950"/>
      <c r="BL112" s="950"/>
      <c r="BM112" s="950"/>
      <c r="BN112" s="950"/>
      <c r="BO112" s="950"/>
      <c r="BP112" s="951"/>
      <c r="BQ112" s="919">
        <v>529423</v>
      </c>
      <c r="BR112" s="920"/>
      <c r="BS112" s="920"/>
      <c r="BT112" s="920"/>
      <c r="BU112" s="920"/>
      <c r="BV112" s="920">
        <v>587202</v>
      </c>
      <c r="BW112" s="920"/>
      <c r="BX112" s="920"/>
      <c r="BY112" s="920"/>
      <c r="BZ112" s="920"/>
      <c r="CA112" s="920">
        <v>612095</v>
      </c>
      <c r="CB112" s="920"/>
      <c r="CC112" s="920"/>
      <c r="CD112" s="920"/>
      <c r="CE112" s="920"/>
      <c r="CF112" s="914">
        <v>22.4</v>
      </c>
      <c r="CG112" s="915"/>
      <c r="CH112" s="915"/>
      <c r="CI112" s="915"/>
      <c r="CJ112" s="915"/>
      <c r="CK112" s="945"/>
      <c r="CL112" s="946"/>
      <c r="CM112" s="916" t="s">
        <v>409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125862</v>
      </c>
      <c r="DH112" s="920"/>
      <c r="DI112" s="920"/>
      <c r="DJ112" s="920"/>
      <c r="DK112" s="920"/>
      <c r="DL112" s="920">
        <v>114420</v>
      </c>
      <c r="DM112" s="920"/>
      <c r="DN112" s="920"/>
      <c r="DO112" s="920"/>
      <c r="DP112" s="920"/>
      <c r="DQ112" s="920">
        <v>102978</v>
      </c>
      <c r="DR112" s="920"/>
      <c r="DS112" s="920"/>
      <c r="DT112" s="920"/>
      <c r="DU112" s="920"/>
      <c r="DV112" s="921">
        <v>3.8</v>
      </c>
      <c r="DW112" s="921"/>
      <c r="DX112" s="921"/>
      <c r="DY112" s="921"/>
      <c r="DZ112" s="922"/>
    </row>
    <row r="113" spans="1:130" s="197" customFormat="1" ht="26.25" customHeight="1" x14ac:dyDescent="0.15">
      <c r="A113" s="954"/>
      <c r="B113" s="955"/>
      <c r="C113" s="950" t="s">
        <v>410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22700</v>
      </c>
      <c r="AB113" s="934"/>
      <c r="AC113" s="934"/>
      <c r="AD113" s="934"/>
      <c r="AE113" s="935"/>
      <c r="AF113" s="936">
        <v>22600</v>
      </c>
      <c r="AG113" s="934"/>
      <c r="AH113" s="934"/>
      <c r="AI113" s="934"/>
      <c r="AJ113" s="935"/>
      <c r="AK113" s="936">
        <v>22500</v>
      </c>
      <c r="AL113" s="934"/>
      <c r="AM113" s="934"/>
      <c r="AN113" s="934"/>
      <c r="AO113" s="935"/>
      <c r="AP113" s="937">
        <v>0.8</v>
      </c>
      <c r="AQ113" s="938"/>
      <c r="AR113" s="938"/>
      <c r="AS113" s="938"/>
      <c r="AT113" s="939"/>
      <c r="AU113" s="899"/>
      <c r="AV113" s="900"/>
      <c r="AW113" s="900"/>
      <c r="AX113" s="900"/>
      <c r="AY113" s="901"/>
      <c r="AZ113" s="949" t="s">
        <v>411</v>
      </c>
      <c r="BA113" s="950"/>
      <c r="BB113" s="950"/>
      <c r="BC113" s="950"/>
      <c r="BD113" s="950"/>
      <c r="BE113" s="950"/>
      <c r="BF113" s="950"/>
      <c r="BG113" s="950"/>
      <c r="BH113" s="950"/>
      <c r="BI113" s="950"/>
      <c r="BJ113" s="950"/>
      <c r="BK113" s="950"/>
      <c r="BL113" s="950"/>
      <c r="BM113" s="950"/>
      <c r="BN113" s="950"/>
      <c r="BO113" s="950"/>
      <c r="BP113" s="951"/>
      <c r="BQ113" s="919">
        <v>504222</v>
      </c>
      <c r="BR113" s="920"/>
      <c r="BS113" s="920"/>
      <c r="BT113" s="920"/>
      <c r="BU113" s="920"/>
      <c r="BV113" s="920">
        <v>505380</v>
      </c>
      <c r="BW113" s="920"/>
      <c r="BX113" s="920"/>
      <c r="BY113" s="920"/>
      <c r="BZ113" s="920"/>
      <c r="CA113" s="920">
        <v>658380</v>
      </c>
      <c r="CB113" s="920"/>
      <c r="CC113" s="920"/>
      <c r="CD113" s="920"/>
      <c r="CE113" s="920"/>
      <c r="CF113" s="914">
        <v>24.1</v>
      </c>
      <c r="CG113" s="915"/>
      <c r="CH113" s="915"/>
      <c r="CI113" s="915"/>
      <c r="CJ113" s="915"/>
      <c r="CK113" s="945"/>
      <c r="CL113" s="946"/>
      <c r="CM113" s="916" t="s">
        <v>412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49837</v>
      </c>
      <c r="AB114" s="959"/>
      <c r="AC114" s="959"/>
      <c r="AD114" s="959"/>
      <c r="AE114" s="960"/>
      <c r="AF114" s="961">
        <v>61614</v>
      </c>
      <c r="AG114" s="959"/>
      <c r="AH114" s="959"/>
      <c r="AI114" s="959"/>
      <c r="AJ114" s="960"/>
      <c r="AK114" s="961">
        <v>21009</v>
      </c>
      <c r="AL114" s="959"/>
      <c r="AM114" s="959"/>
      <c r="AN114" s="959"/>
      <c r="AO114" s="960"/>
      <c r="AP114" s="962">
        <v>0.8</v>
      </c>
      <c r="AQ114" s="963"/>
      <c r="AR114" s="963"/>
      <c r="AS114" s="963"/>
      <c r="AT114" s="964"/>
      <c r="AU114" s="899"/>
      <c r="AV114" s="900"/>
      <c r="AW114" s="900"/>
      <c r="AX114" s="900"/>
      <c r="AY114" s="901"/>
      <c r="AZ114" s="949" t="s">
        <v>414</v>
      </c>
      <c r="BA114" s="950"/>
      <c r="BB114" s="950"/>
      <c r="BC114" s="950"/>
      <c r="BD114" s="950"/>
      <c r="BE114" s="950"/>
      <c r="BF114" s="950"/>
      <c r="BG114" s="950"/>
      <c r="BH114" s="950"/>
      <c r="BI114" s="950"/>
      <c r="BJ114" s="950"/>
      <c r="BK114" s="950"/>
      <c r="BL114" s="950"/>
      <c r="BM114" s="950"/>
      <c r="BN114" s="950"/>
      <c r="BO114" s="950"/>
      <c r="BP114" s="951"/>
      <c r="BQ114" s="919">
        <v>792238</v>
      </c>
      <c r="BR114" s="920"/>
      <c r="BS114" s="920"/>
      <c r="BT114" s="920"/>
      <c r="BU114" s="920"/>
      <c r="BV114" s="920">
        <v>538883</v>
      </c>
      <c r="BW114" s="920"/>
      <c r="BX114" s="920"/>
      <c r="BY114" s="920"/>
      <c r="BZ114" s="920"/>
      <c r="CA114" s="920">
        <v>438827</v>
      </c>
      <c r="CB114" s="920"/>
      <c r="CC114" s="920"/>
      <c r="CD114" s="920"/>
      <c r="CE114" s="920"/>
      <c r="CF114" s="914">
        <v>16.100000000000001</v>
      </c>
      <c r="CG114" s="915"/>
      <c r="CH114" s="915"/>
      <c r="CI114" s="915"/>
      <c r="CJ114" s="915"/>
      <c r="CK114" s="945"/>
      <c r="CL114" s="946"/>
      <c r="CM114" s="916" t="s">
        <v>415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416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11442</v>
      </c>
      <c r="AB115" s="934"/>
      <c r="AC115" s="934"/>
      <c r="AD115" s="934"/>
      <c r="AE115" s="935"/>
      <c r="AF115" s="936">
        <v>11442</v>
      </c>
      <c r="AG115" s="934"/>
      <c r="AH115" s="934"/>
      <c r="AI115" s="934"/>
      <c r="AJ115" s="935"/>
      <c r="AK115" s="936">
        <v>11442</v>
      </c>
      <c r="AL115" s="934"/>
      <c r="AM115" s="934"/>
      <c r="AN115" s="934"/>
      <c r="AO115" s="935"/>
      <c r="AP115" s="937">
        <v>0.4</v>
      </c>
      <c r="AQ115" s="938"/>
      <c r="AR115" s="938"/>
      <c r="AS115" s="938"/>
      <c r="AT115" s="939"/>
      <c r="AU115" s="899"/>
      <c r="AV115" s="900"/>
      <c r="AW115" s="900"/>
      <c r="AX115" s="900"/>
      <c r="AY115" s="901"/>
      <c r="AZ115" s="949" t="s">
        <v>417</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418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419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959</v>
      </c>
      <c r="AB116" s="959"/>
      <c r="AC116" s="959"/>
      <c r="AD116" s="959"/>
      <c r="AE116" s="960"/>
      <c r="AF116" s="961">
        <v>1070</v>
      </c>
      <c r="AG116" s="959"/>
      <c r="AH116" s="959"/>
      <c r="AI116" s="959"/>
      <c r="AJ116" s="960"/>
      <c r="AK116" s="961">
        <v>1472</v>
      </c>
      <c r="AL116" s="959"/>
      <c r="AM116" s="959"/>
      <c r="AN116" s="959"/>
      <c r="AO116" s="960"/>
      <c r="AP116" s="962">
        <v>0.1</v>
      </c>
      <c r="AQ116" s="963"/>
      <c r="AR116" s="963"/>
      <c r="AS116" s="963"/>
      <c r="AT116" s="964"/>
      <c r="AU116" s="899"/>
      <c r="AV116" s="900"/>
      <c r="AW116" s="900"/>
      <c r="AX116" s="900"/>
      <c r="AY116" s="901"/>
      <c r="AZ116" s="949" t="s">
        <v>420</v>
      </c>
      <c r="BA116" s="950"/>
      <c r="BB116" s="950"/>
      <c r="BC116" s="950"/>
      <c r="BD116" s="950"/>
      <c r="BE116" s="950"/>
      <c r="BF116" s="950"/>
      <c r="BG116" s="950"/>
      <c r="BH116" s="950"/>
      <c r="BI116" s="950"/>
      <c r="BJ116" s="950"/>
      <c r="BK116" s="950"/>
      <c r="BL116" s="950"/>
      <c r="BM116" s="950"/>
      <c r="BN116" s="950"/>
      <c r="BO116" s="950"/>
      <c r="BP116" s="951"/>
      <c r="BQ116" s="919">
        <v>90885</v>
      </c>
      <c r="BR116" s="920"/>
      <c r="BS116" s="920"/>
      <c r="BT116" s="920"/>
      <c r="BU116" s="920"/>
      <c r="BV116" s="920">
        <v>135351</v>
      </c>
      <c r="BW116" s="920"/>
      <c r="BX116" s="920"/>
      <c r="BY116" s="920"/>
      <c r="BZ116" s="920"/>
      <c r="CA116" s="920" t="s">
        <v>110</v>
      </c>
      <c r="CB116" s="920"/>
      <c r="CC116" s="920"/>
      <c r="CD116" s="920"/>
      <c r="CE116" s="920"/>
      <c r="CF116" s="914" t="s">
        <v>110</v>
      </c>
      <c r="CG116" s="915"/>
      <c r="CH116" s="915"/>
      <c r="CI116" s="915"/>
      <c r="CJ116" s="915"/>
      <c r="CK116" s="945"/>
      <c r="CL116" s="946"/>
      <c r="CM116" s="916" t="s">
        <v>421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422</v>
      </c>
      <c r="Z117" s="884"/>
      <c r="AA117" s="996">
        <v>656370</v>
      </c>
      <c r="AB117" s="966"/>
      <c r="AC117" s="966"/>
      <c r="AD117" s="966"/>
      <c r="AE117" s="967"/>
      <c r="AF117" s="965">
        <v>645677</v>
      </c>
      <c r="AG117" s="966"/>
      <c r="AH117" s="966"/>
      <c r="AI117" s="966"/>
      <c r="AJ117" s="967"/>
      <c r="AK117" s="965">
        <v>567240</v>
      </c>
      <c r="AL117" s="966"/>
      <c r="AM117" s="966"/>
      <c r="AN117" s="966"/>
      <c r="AO117" s="967"/>
      <c r="AP117" s="968"/>
      <c r="AQ117" s="969"/>
      <c r="AR117" s="969"/>
      <c r="AS117" s="969"/>
      <c r="AT117" s="970"/>
      <c r="AU117" s="899"/>
      <c r="AV117" s="900"/>
      <c r="AW117" s="900"/>
      <c r="AX117" s="900"/>
      <c r="AY117" s="901"/>
      <c r="AZ117" s="995" t="s">
        <v>423</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398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396</v>
      </c>
      <c r="AB118" s="883"/>
      <c r="AC118" s="883"/>
      <c r="AD118" s="883"/>
      <c r="AE118" s="884"/>
      <c r="AF118" s="882" t="s">
        <v>286</v>
      </c>
      <c r="AG118" s="883"/>
      <c r="AH118" s="883"/>
      <c r="AI118" s="883"/>
      <c r="AJ118" s="884"/>
      <c r="AK118" s="882" t="s">
        <v>285</v>
      </c>
      <c r="AL118" s="883"/>
      <c r="AM118" s="883"/>
      <c r="AN118" s="883"/>
      <c r="AO118" s="884"/>
      <c r="AP118" s="990" t="s">
        <v>397</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425</v>
      </c>
      <c r="BP118" s="994"/>
      <c r="BQ118" s="985">
        <v>5592431</v>
      </c>
      <c r="BR118" s="986"/>
      <c r="BS118" s="986"/>
      <c r="BT118" s="986"/>
      <c r="BU118" s="986"/>
      <c r="BV118" s="986">
        <v>5288552</v>
      </c>
      <c r="BW118" s="986"/>
      <c r="BX118" s="986"/>
      <c r="BY118" s="986"/>
      <c r="BZ118" s="986"/>
      <c r="CA118" s="986">
        <v>5108223</v>
      </c>
      <c r="CB118" s="986"/>
      <c r="CC118" s="986"/>
      <c r="CD118" s="986"/>
      <c r="CE118" s="986"/>
      <c r="CF118" s="987"/>
      <c r="CG118" s="988"/>
      <c r="CH118" s="988"/>
      <c r="CI118" s="988"/>
      <c r="CJ118" s="989"/>
      <c r="CK118" s="945"/>
      <c r="CL118" s="946"/>
      <c r="CM118" s="916" t="s">
        <v>426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401</v>
      </c>
      <c r="B119" s="944"/>
      <c r="C119" s="923" t="s">
        <v>402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427</v>
      </c>
      <c r="AV119" s="978"/>
      <c r="AW119" s="978"/>
      <c r="AX119" s="978"/>
      <c r="AY119" s="979"/>
      <c r="AZ119" s="940" t="s">
        <v>428</v>
      </c>
      <c r="BA119" s="887"/>
      <c r="BB119" s="887"/>
      <c r="BC119" s="887"/>
      <c r="BD119" s="887"/>
      <c r="BE119" s="887"/>
      <c r="BF119" s="887"/>
      <c r="BG119" s="887"/>
      <c r="BH119" s="887"/>
      <c r="BI119" s="887"/>
      <c r="BJ119" s="887"/>
      <c r="BK119" s="887"/>
      <c r="BL119" s="887"/>
      <c r="BM119" s="887"/>
      <c r="BN119" s="887"/>
      <c r="BO119" s="887"/>
      <c r="BP119" s="888"/>
      <c r="BQ119" s="926">
        <v>835815</v>
      </c>
      <c r="BR119" s="927"/>
      <c r="BS119" s="927"/>
      <c r="BT119" s="927"/>
      <c r="BU119" s="927"/>
      <c r="BV119" s="927">
        <v>817906</v>
      </c>
      <c r="BW119" s="927"/>
      <c r="BX119" s="927"/>
      <c r="BY119" s="927"/>
      <c r="BZ119" s="927"/>
      <c r="CA119" s="927">
        <v>819120</v>
      </c>
      <c r="CB119" s="927"/>
      <c r="CC119" s="927"/>
      <c r="CD119" s="927"/>
      <c r="CE119" s="927"/>
      <c r="CF119" s="941">
        <v>30</v>
      </c>
      <c r="CG119" s="942"/>
      <c r="CH119" s="942"/>
      <c r="CI119" s="942"/>
      <c r="CJ119" s="942"/>
      <c r="CK119" s="947"/>
      <c r="CL119" s="948"/>
      <c r="CM119" s="1004" t="s">
        <v>429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405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430</v>
      </c>
      <c r="BA120" s="950"/>
      <c r="BB120" s="950"/>
      <c r="BC120" s="950"/>
      <c r="BD120" s="950"/>
      <c r="BE120" s="950"/>
      <c r="BF120" s="950"/>
      <c r="BG120" s="950"/>
      <c r="BH120" s="950"/>
      <c r="BI120" s="950"/>
      <c r="BJ120" s="950"/>
      <c r="BK120" s="950"/>
      <c r="BL120" s="950"/>
      <c r="BM120" s="950"/>
      <c r="BN120" s="950"/>
      <c r="BO120" s="950"/>
      <c r="BP120" s="951"/>
      <c r="BQ120" s="919" t="s">
        <v>110</v>
      </c>
      <c r="BR120" s="920"/>
      <c r="BS120" s="920"/>
      <c r="BT120" s="920"/>
      <c r="BU120" s="920"/>
      <c r="BV120" s="920" t="s">
        <v>110</v>
      </c>
      <c r="BW120" s="920"/>
      <c r="BX120" s="920"/>
      <c r="BY120" s="920"/>
      <c r="BZ120" s="920"/>
      <c r="CA120" s="920" t="s">
        <v>110</v>
      </c>
      <c r="CB120" s="920"/>
      <c r="CC120" s="920"/>
      <c r="CD120" s="920"/>
      <c r="CE120" s="920"/>
      <c r="CF120" s="914" t="s">
        <v>110</v>
      </c>
      <c r="CG120" s="915"/>
      <c r="CH120" s="915"/>
      <c r="CI120" s="915"/>
      <c r="CJ120" s="915"/>
      <c r="CK120" s="1013" t="s">
        <v>431</v>
      </c>
      <c r="CL120" s="1014"/>
      <c r="CM120" s="1014"/>
      <c r="CN120" s="1014"/>
      <c r="CO120" s="1015"/>
      <c r="CP120" s="1021" t="s">
        <v>380</v>
      </c>
      <c r="CQ120" s="1022"/>
      <c r="CR120" s="1022"/>
      <c r="CS120" s="1022"/>
      <c r="CT120" s="1022"/>
      <c r="CU120" s="1022"/>
      <c r="CV120" s="1022"/>
      <c r="CW120" s="1022"/>
      <c r="CX120" s="1022"/>
      <c r="CY120" s="1022"/>
      <c r="CZ120" s="1022"/>
      <c r="DA120" s="1022"/>
      <c r="DB120" s="1022"/>
      <c r="DC120" s="1022"/>
      <c r="DD120" s="1022"/>
      <c r="DE120" s="1022"/>
      <c r="DF120" s="1023"/>
      <c r="DG120" s="926">
        <v>529423</v>
      </c>
      <c r="DH120" s="927"/>
      <c r="DI120" s="927"/>
      <c r="DJ120" s="927"/>
      <c r="DK120" s="927"/>
      <c r="DL120" s="927">
        <v>587202</v>
      </c>
      <c r="DM120" s="927"/>
      <c r="DN120" s="927"/>
      <c r="DO120" s="927"/>
      <c r="DP120" s="927"/>
      <c r="DQ120" s="927">
        <v>612095</v>
      </c>
      <c r="DR120" s="927"/>
      <c r="DS120" s="927"/>
      <c r="DT120" s="927"/>
      <c r="DU120" s="927"/>
      <c r="DV120" s="928">
        <v>22.4</v>
      </c>
      <c r="DW120" s="928"/>
      <c r="DX120" s="928"/>
      <c r="DY120" s="928"/>
      <c r="DZ120" s="929"/>
    </row>
    <row r="121" spans="1:130" s="197" customFormat="1" ht="26.25" customHeight="1" x14ac:dyDescent="0.15">
      <c r="A121" s="975"/>
      <c r="B121" s="946"/>
      <c r="C121" s="1010" t="s">
        <v>432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11442</v>
      </c>
      <c r="AB121" s="959"/>
      <c r="AC121" s="959"/>
      <c r="AD121" s="959"/>
      <c r="AE121" s="960"/>
      <c r="AF121" s="961">
        <v>11442</v>
      </c>
      <c r="AG121" s="959"/>
      <c r="AH121" s="959"/>
      <c r="AI121" s="959"/>
      <c r="AJ121" s="960"/>
      <c r="AK121" s="961">
        <v>11442</v>
      </c>
      <c r="AL121" s="959"/>
      <c r="AM121" s="959"/>
      <c r="AN121" s="959"/>
      <c r="AO121" s="960"/>
      <c r="AP121" s="962">
        <v>0.4</v>
      </c>
      <c r="AQ121" s="963"/>
      <c r="AR121" s="963"/>
      <c r="AS121" s="963"/>
      <c r="AT121" s="964"/>
      <c r="AU121" s="980"/>
      <c r="AV121" s="981"/>
      <c r="AW121" s="981"/>
      <c r="AX121" s="981"/>
      <c r="AY121" s="982"/>
      <c r="AZ121" s="995" t="s">
        <v>433</v>
      </c>
      <c r="BA121" s="971"/>
      <c r="BB121" s="971"/>
      <c r="BC121" s="971"/>
      <c r="BD121" s="971"/>
      <c r="BE121" s="971"/>
      <c r="BF121" s="971"/>
      <c r="BG121" s="971"/>
      <c r="BH121" s="971"/>
      <c r="BI121" s="971"/>
      <c r="BJ121" s="971"/>
      <c r="BK121" s="971"/>
      <c r="BL121" s="971"/>
      <c r="BM121" s="971"/>
      <c r="BN121" s="971"/>
      <c r="BO121" s="971"/>
      <c r="BP121" s="972"/>
      <c r="BQ121" s="985">
        <v>3149593</v>
      </c>
      <c r="BR121" s="986"/>
      <c r="BS121" s="986"/>
      <c r="BT121" s="986"/>
      <c r="BU121" s="986"/>
      <c r="BV121" s="986">
        <v>3148864</v>
      </c>
      <c r="BW121" s="986"/>
      <c r="BX121" s="986"/>
      <c r="BY121" s="986"/>
      <c r="BZ121" s="986"/>
      <c r="CA121" s="986">
        <v>3134332</v>
      </c>
      <c r="CB121" s="986"/>
      <c r="CC121" s="986"/>
      <c r="CD121" s="986"/>
      <c r="CE121" s="986"/>
      <c r="CF121" s="1024">
        <v>114.9</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415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434</v>
      </c>
      <c r="BP122" s="994"/>
      <c r="BQ122" s="1034">
        <v>3985408</v>
      </c>
      <c r="BR122" s="1035"/>
      <c r="BS122" s="1035"/>
      <c r="BT122" s="1035"/>
      <c r="BU122" s="1035"/>
      <c r="BV122" s="1035">
        <v>3966770</v>
      </c>
      <c r="BW122" s="1035"/>
      <c r="BX122" s="1035"/>
      <c r="BY122" s="1035"/>
      <c r="BZ122" s="1035"/>
      <c r="CA122" s="1035">
        <v>3953452</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59.6</v>
      </c>
      <c r="BR123" s="1027"/>
      <c r="BS123" s="1027"/>
      <c r="BT123" s="1027"/>
      <c r="BU123" s="1027"/>
      <c r="BV123" s="1027">
        <v>48.6</v>
      </c>
      <c r="BW123" s="1027"/>
      <c r="BX123" s="1027"/>
      <c r="BY123" s="1027"/>
      <c r="BZ123" s="1027"/>
      <c r="CA123" s="1027">
        <v>42.3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436</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426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437</v>
      </c>
      <c r="CL125" s="1014"/>
      <c r="CM125" s="1014"/>
      <c r="CN125" s="1014"/>
      <c r="CO125" s="1015"/>
      <c r="CP125" s="940" t="s">
        <v>438</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429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439</v>
      </c>
      <c r="AY126" s="1037"/>
      <c r="AZ126" s="1037"/>
      <c r="BA126" s="1037"/>
      <c r="BB126" s="1037"/>
      <c r="BC126" s="1037"/>
      <c r="BD126" s="1037"/>
      <c r="BE126" s="1038"/>
      <c r="BF126" s="1052" t="s">
        <v>440</v>
      </c>
      <c r="BG126" s="1037"/>
      <c r="BH126" s="1037"/>
      <c r="BI126" s="1037"/>
      <c r="BJ126" s="1037"/>
      <c r="BK126" s="1037"/>
      <c r="BL126" s="1038"/>
      <c r="BM126" s="1052" t="s">
        <v>441</v>
      </c>
      <c r="BN126" s="1037"/>
      <c r="BO126" s="1037"/>
      <c r="BP126" s="1037"/>
      <c r="BQ126" s="1037"/>
      <c r="BR126" s="1037"/>
      <c r="BS126" s="1038"/>
      <c r="BT126" s="1052" t="s">
        <v>442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443</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444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445</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446</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447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448</v>
      </c>
      <c r="X128" s="1073"/>
      <c r="Y128" s="1073"/>
      <c r="Z128" s="1074"/>
      <c r="AA128" s="1089" t="s">
        <v>110</v>
      </c>
      <c r="AB128" s="1090"/>
      <c r="AC128" s="1090"/>
      <c r="AD128" s="1090"/>
      <c r="AE128" s="1091"/>
      <c r="AF128" s="1092" t="s">
        <v>110</v>
      </c>
      <c r="AG128" s="1090"/>
      <c r="AH128" s="1090"/>
      <c r="AI128" s="1090"/>
      <c r="AJ128" s="1091"/>
      <c r="AK128" s="1092" t="s">
        <v>110</v>
      </c>
      <c r="AL128" s="1090"/>
      <c r="AM128" s="1090"/>
      <c r="AN128" s="1090"/>
      <c r="AO128" s="1091"/>
      <c r="AP128" s="1093"/>
      <c r="AQ128" s="1094"/>
      <c r="AR128" s="1094"/>
      <c r="AS128" s="1094"/>
      <c r="AT128" s="1095"/>
      <c r="AU128" s="235"/>
      <c r="AV128" s="235"/>
      <c r="AW128" s="235"/>
      <c r="AX128" s="1054" t="s">
        <v>449</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450</v>
      </c>
      <c r="X129" s="1061"/>
      <c r="Y129" s="1061"/>
      <c r="Z129" s="1062"/>
      <c r="AA129" s="958">
        <v>3017641</v>
      </c>
      <c r="AB129" s="959"/>
      <c r="AC129" s="959"/>
      <c r="AD129" s="959"/>
      <c r="AE129" s="960"/>
      <c r="AF129" s="961">
        <v>3028836</v>
      </c>
      <c r="AG129" s="959"/>
      <c r="AH129" s="959"/>
      <c r="AI129" s="959"/>
      <c r="AJ129" s="960"/>
      <c r="AK129" s="961">
        <v>3019913</v>
      </c>
      <c r="AL129" s="959"/>
      <c r="AM129" s="959"/>
      <c r="AN129" s="959"/>
      <c r="AO129" s="960"/>
      <c r="AP129" s="1063"/>
      <c r="AQ129" s="1064"/>
      <c r="AR129" s="1064"/>
      <c r="AS129" s="1064"/>
      <c r="AT129" s="1065"/>
      <c r="AU129" s="235"/>
      <c r="AV129" s="235"/>
      <c r="AW129" s="235"/>
      <c r="AX129" s="1054" t="s">
        <v>451</v>
      </c>
      <c r="AY129" s="950"/>
      <c r="AZ129" s="950"/>
      <c r="BA129" s="950"/>
      <c r="BB129" s="950"/>
      <c r="BC129" s="950"/>
      <c r="BD129" s="950"/>
      <c r="BE129" s="951"/>
      <c r="BF129" s="1055">
        <v>11.5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453</v>
      </c>
      <c r="X130" s="1061"/>
      <c r="Y130" s="1061"/>
      <c r="Z130" s="1062"/>
      <c r="AA130" s="958">
        <v>325395</v>
      </c>
      <c r="AB130" s="959"/>
      <c r="AC130" s="959"/>
      <c r="AD130" s="959"/>
      <c r="AE130" s="960"/>
      <c r="AF130" s="961">
        <v>309981</v>
      </c>
      <c r="AG130" s="959"/>
      <c r="AH130" s="959"/>
      <c r="AI130" s="959"/>
      <c r="AJ130" s="960"/>
      <c r="AK130" s="961">
        <v>292737</v>
      </c>
      <c r="AL130" s="959"/>
      <c r="AM130" s="959"/>
      <c r="AN130" s="959"/>
      <c r="AO130" s="960"/>
      <c r="AP130" s="1063"/>
      <c r="AQ130" s="1064"/>
      <c r="AR130" s="1064"/>
      <c r="AS130" s="1064"/>
      <c r="AT130" s="1065"/>
      <c r="AU130" s="235"/>
      <c r="AV130" s="235"/>
      <c r="AW130" s="235"/>
      <c r="AX130" s="1113" t="s">
        <v>454</v>
      </c>
      <c r="AY130" s="1045"/>
      <c r="AZ130" s="1045"/>
      <c r="BA130" s="1045"/>
      <c r="BB130" s="1045"/>
      <c r="BC130" s="1045"/>
      <c r="BD130" s="1045"/>
      <c r="BE130" s="1046"/>
      <c r="BF130" s="1075">
        <v>42.3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455</v>
      </c>
      <c r="X131" s="1084"/>
      <c r="Y131" s="1084"/>
      <c r="Z131" s="1085"/>
      <c r="AA131" s="997">
        <v>2692246</v>
      </c>
      <c r="AB131" s="998"/>
      <c r="AC131" s="998"/>
      <c r="AD131" s="998"/>
      <c r="AE131" s="999"/>
      <c r="AF131" s="1000">
        <v>2718855</v>
      </c>
      <c r="AG131" s="998"/>
      <c r="AH131" s="998"/>
      <c r="AI131" s="998"/>
      <c r="AJ131" s="999"/>
      <c r="AK131" s="1000">
        <v>2727176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457</v>
      </c>
      <c r="W132" s="1101"/>
      <c r="X132" s="1101"/>
      <c r="Y132" s="1101"/>
      <c r="Z132" s="1102"/>
      <c r="AA132" s="1103">
        <v>12.29363884</v>
      </c>
      <c r="AB132" s="1104"/>
      <c r="AC132" s="1104"/>
      <c r="AD132" s="1104"/>
      <c r="AE132" s="1105"/>
      <c r="AF132" s="1106">
        <v>12.346962230000001</v>
      </c>
      <c r="AG132" s="1104"/>
      <c r="AH132" s="1104"/>
      <c r="AI132" s="1104"/>
      <c r="AJ132" s="1105"/>
      <c r="AK132" s="1106">
        <v>10.065466989999999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458</v>
      </c>
      <c r="W133" s="1108"/>
      <c r="X133" s="1108"/>
      <c r="Y133" s="1108"/>
      <c r="Z133" s="1109"/>
      <c r="AA133" s="1110">
        <v>11.9</v>
      </c>
      <c r="AB133" s="1111"/>
      <c r="AC133" s="1111"/>
      <c r="AD133" s="1111"/>
      <c r="AE133" s="1112"/>
      <c r="AF133" s="1110">
        <v>12.1</v>
      </c>
      <c r="AG133" s="1111"/>
      <c r="AH133" s="1111"/>
      <c r="AI133" s="1111"/>
      <c r="AJ133" s="1112"/>
      <c r="AK133" s="1110">
        <v>11.5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52"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459</v>
      </c>
      <c r="B5" s="246"/>
      <c r="C5" s="246"/>
      <c r="D5" s="246"/>
      <c r="E5" s="246"/>
      <c r="F5" s="246"/>
      <c r="G5" s="246"/>
      <c r="H5" s="246"/>
      <c r="I5" s="246"/>
      <c r="J5" s="246"/>
      <c r="K5" s="246"/>
      <c r="L5" s="246"/>
      <c r="M5" s="246"/>
      <c r="N5" s="246"/>
      <c r="O5" s="247"/>
    </row>
    <row r="6" spans="1:16" x14ac:dyDescent="0.15">
      <c r="A6" s="248"/>
      <c r="B6" s="244"/>
      <c r="C6" s="244"/>
      <c r="D6" s="244"/>
      <c r="E6" s="244"/>
      <c r="F6" s="244"/>
      <c r="G6" s="249" t="s">
        <v>460</v>
      </c>
      <c r="H6" s="249"/>
      <c r="I6" s="249"/>
      <c r="J6" s="249"/>
      <c r="K6" s="244"/>
      <c r="L6" s="244"/>
      <c r="M6" s="244"/>
      <c r="N6" s="244"/>
    </row>
    <row r="7" spans="1:16" x14ac:dyDescent="0.15">
      <c r="A7" s="248"/>
      <c r="B7" s="244"/>
      <c r="C7" s="244"/>
      <c r="D7" s="244"/>
      <c r="E7" s="244"/>
      <c r="F7" s="244"/>
      <c r="G7" s="251"/>
      <c r="H7" s="252"/>
      <c r="I7" s="252"/>
      <c r="J7" s="253"/>
      <c r="K7" s="1117" t="s">
        <v>461</v>
      </c>
      <c r="L7" s="254"/>
      <c r="M7" s="255" t="s">
        <v>462</v>
      </c>
      <c r="N7" s="256"/>
    </row>
    <row r="8" spans="1:16" x14ac:dyDescent="0.15">
      <c r="A8" s="248"/>
      <c r="B8" s="244"/>
      <c r="C8" s="244"/>
      <c r="D8" s="244"/>
      <c r="E8" s="244"/>
      <c r="F8" s="244"/>
      <c r="G8" s="257"/>
      <c r="H8" s="258"/>
      <c r="I8" s="258"/>
      <c r="J8" s="259"/>
      <c r="K8" s="1118"/>
      <c r="L8" s="260" t="s">
        <v>463</v>
      </c>
      <c r="M8" s="261" t="s">
        <v>464</v>
      </c>
      <c r="N8" s="262" t="s">
        <v>465</v>
      </c>
    </row>
    <row r="9" spans="1:16" x14ac:dyDescent="0.15">
      <c r="A9" s="248"/>
      <c r="B9" s="244"/>
      <c r="C9" s="244"/>
      <c r="D9" s="244"/>
      <c r="E9" s="244"/>
      <c r="F9" s="244"/>
      <c r="G9" s="1119" t="s">
        <v>466</v>
      </c>
      <c r="H9" s="1120"/>
      <c r="I9" s="1120"/>
      <c r="J9" s="1121"/>
      <c r="K9" s="263">
        <v>933332</v>
      </c>
      <c r="L9" s="264">
        <v>96939</v>
      </c>
      <c r="M9" s="265">
        <v>138183</v>
      </c>
      <c r="N9" s="266">
        <v>-29.8</v>
      </c>
    </row>
    <row r="10" spans="1:16" x14ac:dyDescent="0.15">
      <c r="A10" s="248"/>
      <c r="B10" s="244"/>
      <c r="C10" s="244"/>
      <c r="D10" s="244"/>
      <c r="E10" s="244"/>
      <c r="F10" s="244"/>
      <c r="G10" s="1119" t="s">
        <v>467</v>
      </c>
      <c r="H10" s="1120"/>
      <c r="I10" s="1120"/>
      <c r="J10" s="1121"/>
      <c r="K10" s="267">
        <v>287240</v>
      </c>
      <c r="L10" s="268">
        <v>29834</v>
      </c>
      <c r="M10" s="269">
        <v>15438</v>
      </c>
      <c r="N10" s="270">
        <v>93.3</v>
      </c>
    </row>
    <row r="11" spans="1:16" ht="13.5" customHeight="1" x14ac:dyDescent="0.15">
      <c r="A11" s="248"/>
      <c r="B11" s="244"/>
      <c r="C11" s="244"/>
      <c r="D11" s="244"/>
      <c r="E11" s="244"/>
      <c r="F11" s="244"/>
      <c r="G11" s="1119" t="s">
        <v>468</v>
      </c>
      <c r="H11" s="1120"/>
      <c r="I11" s="1120"/>
      <c r="J11" s="1121"/>
      <c r="K11" s="267">
        <v>185692</v>
      </c>
      <c r="L11" s="268">
        <v>19287</v>
      </c>
      <c r="M11" s="269">
        <v>22352</v>
      </c>
      <c r="N11" s="270">
        <v>-13.7</v>
      </c>
    </row>
    <row r="12" spans="1:16" ht="13.5" customHeight="1" x14ac:dyDescent="0.15">
      <c r="A12" s="248"/>
      <c r="B12" s="244"/>
      <c r="C12" s="244"/>
      <c r="D12" s="244"/>
      <c r="E12" s="244"/>
      <c r="F12" s="244"/>
      <c r="G12" s="1119" t="s">
        <v>469</v>
      </c>
      <c r="H12" s="1120"/>
      <c r="I12" s="1120"/>
      <c r="J12" s="1121"/>
      <c r="K12" s="267" t="s">
        <v>470</v>
      </c>
      <c r="L12" s="268" t="s">
        <v>470</v>
      </c>
      <c r="M12" s="269">
        <v>2530</v>
      </c>
      <c r="N12" s="270" t="s">
        <v>470</v>
      </c>
    </row>
    <row r="13" spans="1:16" ht="13.5" customHeight="1" x14ac:dyDescent="0.15">
      <c r="A13" s="248"/>
      <c r="B13" s="244"/>
      <c r="C13" s="244"/>
      <c r="D13" s="244"/>
      <c r="E13" s="244"/>
      <c r="F13" s="244"/>
      <c r="G13" s="1119" t="s">
        <v>471</v>
      </c>
      <c r="H13" s="1120"/>
      <c r="I13" s="1120"/>
      <c r="J13" s="1121"/>
      <c r="K13" s="267" t="s">
        <v>470</v>
      </c>
      <c r="L13" s="268" t="s">
        <v>470</v>
      </c>
      <c r="M13" s="269" t="s">
        <v>470</v>
      </c>
      <c r="N13" s="270" t="s">
        <v>470</v>
      </c>
    </row>
    <row r="14" spans="1:16" ht="13.5" customHeight="1" x14ac:dyDescent="0.15">
      <c r="A14" s="248"/>
      <c r="B14" s="244"/>
      <c r="C14" s="244"/>
      <c r="D14" s="244"/>
      <c r="E14" s="244"/>
      <c r="F14" s="244"/>
      <c r="G14" s="1119" t="s">
        <v>472</v>
      </c>
      <c r="H14" s="1120"/>
      <c r="I14" s="1120"/>
      <c r="J14" s="1121"/>
      <c r="K14" s="267" t="s">
        <v>470</v>
      </c>
      <c r="L14" s="268" t="s">
        <v>470</v>
      </c>
      <c r="M14" s="269">
        <v>5605</v>
      </c>
      <c r="N14" s="270" t="s">
        <v>470</v>
      </c>
    </row>
    <row r="15" spans="1:16" ht="13.5" customHeight="1" x14ac:dyDescent="0.15">
      <c r="A15" s="248"/>
      <c r="B15" s="244"/>
      <c r="C15" s="244"/>
      <c r="D15" s="244"/>
      <c r="E15" s="244"/>
      <c r="F15" s="244"/>
      <c r="G15" s="1119" t="s">
        <v>473</v>
      </c>
      <c r="H15" s="1120"/>
      <c r="I15" s="1120"/>
      <c r="J15" s="1121"/>
      <c r="K15" s="267">
        <v>123</v>
      </c>
      <c r="L15" s="268">
        <v>13</v>
      </c>
      <c r="M15" s="269">
        <v>3103</v>
      </c>
      <c r="N15" s="270">
        <v>-99.6</v>
      </c>
    </row>
    <row r="16" spans="1:16" x14ac:dyDescent="0.15">
      <c r="A16" s="248"/>
      <c r="B16" s="244"/>
      <c r="C16" s="244"/>
      <c r="D16" s="244"/>
      <c r="E16" s="244"/>
      <c r="F16" s="244"/>
      <c r="G16" s="1122" t="s">
        <v>474</v>
      </c>
      <c r="H16" s="1123"/>
      <c r="I16" s="1123"/>
      <c r="J16" s="1124"/>
      <c r="K16" s="268">
        <v>-143802</v>
      </c>
      <c r="L16" s="268">
        <v>-14936</v>
      </c>
      <c r="M16" s="269">
        <v>-15159</v>
      </c>
      <c r="N16" s="270">
        <v>-1.5</v>
      </c>
    </row>
    <row r="17" spans="1:16" x14ac:dyDescent="0.15">
      <c r="A17" s="248"/>
      <c r="B17" s="244"/>
      <c r="C17" s="244"/>
      <c r="D17" s="244"/>
      <c r="E17" s="244"/>
      <c r="F17" s="244"/>
      <c r="G17" s="1122" t="s">
        <v>168</v>
      </c>
      <c r="H17" s="1123"/>
      <c r="I17" s="1123"/>
      <c r="J17" s="1124"/>
      <c r="K17" s="268">
        <v>1262585</v>
      </c>
      <c r="L17" s="268">
        <v>131137</v>
      </c>
      <c r="M17" s="269">
        <v>172052</v>
      </c>
      <c r="N17" s="270">
        <v>-23.8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475</v>
      </c>
      <c r="H19" s="244"/>
      <c r="I19" s="244"/>
      <c r="J19" s="244"/>
      <c r="K19" s="244"/>
      <c r="L19" s="244"/>
      <c r="M19" s="244"/>
      <c r="N19" s="244"/>
    </row>
    <row r="20" spans="1:16" x14ac:dyDescent="0.15">
      <c r="A20" s="248"/>
      <c r="B20" s="244"/>
      <c r="C20" s="244"/>
      <c r="D20" s="244"/>
      <c r="E20" s="244"/>
      <c r="F20" s="244"/>
      <c r="G20" s="272"/>
      <c r="H20" s="273"/>
      <c r="I20" s="273"/>
      <c r="J20" s="274"/>
      <c r="K20" s="275" t="s">
        <v>476</v>
      </c>
      <c r="L20" s="276" t="s">
        <v>477</v>
      </c>
      <c r="M20" s="277" t="s">
        <v>478</v>
      </c>
      <c r="N20" s="278"/>
    </row>
    <row r="21" spans="1:16" s="284" customFormat="1" x14ac:dyDescent="0.15">
      <c r="A21" s="279"/>
      <c r="B21" s="249"/>
      <c r="C21" s="249"/>
      <c r="D21" s="249"/>
      <c r="E21" s="249"/>
      <c r="F21" s="249"/>
      <c r="G21" s="1114" t="s">
        <v>479</v>
      </c>
      <c r="H21" s="1115"/>
      <c r="I21" s="1115"/>
      <c r="J21" s="1116"/>
      <c r="K21" s="280">
        <v>11.74</v>
      </c>
      <c r="L21" s="281">
        <v>15.52</v>
      </c>
      <c r="M21" s="282">
        <v>-3.78</v>
      </c>
      <c r="N21" s="249"/>
      <c r="O21" s="283"/>
      <c r="P21" s="279"/>
    </row>
    <row r="22" spans="1:16" s="284" customFormat="1" x14ac:dyDescent="0.15">
      <c r="A22" s="279"/>
      <c r="B22" s="249"/>
      <c r="C22" s="249"/>
      <c r="D22" s="249"/>
      <c r="E22" s="249"/>
      <c r="F22" s="249"/>
      <c r="G22" s="1114" t="s">
        <v>480</v>
      </c>
      <c r="H22" s="1115"/>
      <c r="I22" s="1115"/>
      <c r="J22" s="1116"/>
      <c r="K22" s="285">
        <v>90.5</v>
      </c>
      <c r="L22" s="286">
        <v>95.8</v>
      </c>
      <c r="M22" s="287">
        <v>-5.3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482</v>
      </c>
      <c r="H29" s="249"/>
      <c r="I29" s="249"/>
      <c r="J29" s="249"/>
      <c r="K29" s="244"/>
      <c r="L29" s="244"/>
      <c r="M29" s="244"/>
      <c r="N29" s="244"/>
      <c r="O29" s="293"/>
    </row>
    <row r="30" spans="1:16" x14ac:dyDescent="0.15">
      <c r="A30" s="248"/>
      <c r="B30" s="244"/>
      <c r="C30" s="244"/>
      <c r="D30" s="244"/>
      <c r="E30" s="244"/>
      <c r="F30" s="244"/>
      <c r="G30" s="251"/>
      <c r="H30" s="252"/>
      <c r="I30" s="252"/>
      <c r="J30" s="253"/>
      <c r="K30" s="1117" t="s">
        <v>461</v>
      </c>
      <c r="L30" s="254"/>
      <c r="M30" s="255" t="s">
        <v>462</v>
      </c>
      <c r="N30" s="256"/>
    </row>
    <row r="31" spans="1:16" x14ac:dyDescent="0.15">
      <c r="A31" s="248"/>
      <c r="B31" s="244"/>
      <c r="C31" s="244"/>
      <c r="D31" s="244"/>
      <c r="E31" s="244"/>
      <c r="F31" s="244"/>
      <c r="G31" s="257"/>
      <c r="H31" s="258"/>
      <c r="I31" s="258"/>
      <c r="J31" s="259"/>
      <c r="K31" s="1118"/>
      <c r="L31" s="260" t="s">
        <v>463</v>
      </c>
      <c r="M31" s="261" t="s">
        <v>464</v>
      </c>
      <c r="N31" s="262" t="s">
        <v>465</v>
      </c>
    </row>
    <row r="32" spans="1:16" ht="27" customHeight="1" x14ac:dyDescent="0.15">
      <c r="A32" s="248"/>
      <c r="B32" s="244"/>
      <c r="C32" s="244"/>
      <c r="D32" s="244"/>
      <c r="E32" s="244"/>
      <c r="F32" s="244"/>
      <c r="G32" s="1130" t="s">
        <v>483</v>
      </c>
      <c r="H32" s="1131"/>
      <c r="I32" s="1131"/>
      <c r="J32" s="1132"/>
      <c r="K32" s="294">
        <v>510817</v>
      </c>
      <c r="L32" s="294">
        <v>53055</v>
      </c>
      <c r="M32" s="295">
        <v>106666</v>
      </c>
      <c r="N32" s="296">
        <v>-50.3</v>
      </c>
    </row>
    <row r="33" spans="1:16" ht="13.5" customHeight="1" x14ac:dyDescent="0.15">
      <c r="A33" s="248"/>
      <c r="B33" s="244"/>
      <c r="C33" s="244"/>
      <c r="D33" s="244"/>
      <c r="E33" s="244"/>
      <c r="F33" s="244"/>
      <c r="G33" s="1130" t="s">
        <v>484</v>
      </c>
      <c r="H33" s="1131"/>
      <c r="I33" s="1131"/>
      <c r="J33" s="1132"/>
      <c r="K33" s="294" t="s">
        <v>470</v>
      </c>
      <c r="L33" s="294" t="s">
        <v>470</v>
      </c>
      <c r="M33" s="295" t="s">
        <v>470</v>
      </c>
      <c r="N33" s="296" t="s">
        <v>470</v>
      </c>
    </row>
    <row r="34" spans="1:16" ht="27" customHeight="1" x14ac:dyDescent="0.15">
      <c r="A34" s="248"/>
      <c r="B34" s="244"/>
      <c r="C34" s="244"/>
      <c r="D34" s="244"/>
      <c r="E34" s="244"/>
      <c r="F34" s="244"/>
      <c r="G34" s="1130" t="s">
        <v>485</v>
      </c>
      <c r="H34" s="1131"/>
      <c r="I34" s="1131"/>
      <c r="J34" s="1132"/>
      <c r="K34" s="294" t="s">
        <v>470</v>
      </c>
      <c r="L34" s="294" t="s">
        <v>470</v>
      </c>
      <c r="M34" s="295">
        <v>439</v>
      </c>
      <c r="N34" s="296" t="s">
        <v>470</v>
      </c>
    </row>
    <row r="35" spans="1:16" ht="27" customHeight="1" x14ac:dyDescent="0.15">
      <c r="A35" s="248"/>
      <c r="B35" s="244"/>
      <c r="C35" s="244"/>
      <c r="D35" s="244"/>
      <c r="E35" s="244"/>
      <c r="F35" s="244"/>
      <c r="G35" s="1130" t="s">
        <v>486</v>
      </c>
      <c r="H35" s="1131"/>
      <c r="I35" s="1131"/>
      <c r="J35" s="1132"/>
      <c r="K35" s="294">
        <v>22500</v>
      </c>
      <c r="L35" s="294">
        <v>2337</v>
      </c>
      <c r="M35" s="295">
        <v>24405</v>
      </c>
      <c r="N35" s="296">
        <v>-90.4</v>
      </c>
    </row>
    <row r="36" spans="1:16" ht="27" customHeight="1" x14ac:dyDescent="0.15">
      <c r="A36" s="248"/>
      <c r="B36" s="244"/>
      <c r="C36" s="244"/>
      <c r="D36" s="244"/>
      <c r="E36" s="244"/>
      <c r="F36" s="244"/>
      <c r="G36" s="1130" t="s">
        <v>487</v>
      </c>
      <c r="H36" s="1131"/>
      <c r="I36" s="1131"/>
      <c r="J36" s="1132"/>
      <c r="K36" s="294">
        <v>21009</v>
      </c>
      <c r="L36" s="294">
        <v>2182</v>
      </c>
      <c r="M36" s="295">
        <v>4847</v>
      </c>
      <c r="N36" s="296">
        <v>-55</v>
      </c>
    </row>
    <row r="37" spans="1:16" ht="13.5" customHeight="1" x14ac:dyDescent="0.15">
      <c r="A37" s="248"/>
      <c r="B37" s="244"/>
      <c r="C37" s="244"/>
      <c r="D37" s="244"/>
      <c r="E37" s="244"/>
      <c r="F37" s="244"/>
      <c r="G37" s="1130" t="s">
        <v>488</v>
      </c>
      <c r="H37" s="1131"/>
      <c r="I37" s="1131"/>
      <c r="J37" s="1132"/>
      <c r="K37" s="294">
        <v>11442</v>
      </c>
      <c r="L37" s="294">
        <v>1188</v>
      </c>
      <c r="M37" s="295">
        <v>2124</v>
      </c>
      <c r="N37" s="296">
        <v>-44.1</v>
      </c>
    </row>
    <row r="38" spans="1:16" ht="27" customHeight="1" x14ac:dyDescent="0.15">
      <c r="A38" s="248"/>
      <c r="B38" s="244"/>
      <c r="C38" s="244"/>
      <c r="D38" s="244"/>
      <c r="E38" s="244"/>
      <c r="F38" s="244"/>
      <c r="G38" s="1133" t="s">
        <v>489</v>
      </c>
      <c r="H38" s="1134"/>
      <c r="I38" s="1134"/>
      <c r="J38" s="1135"/>
      <c r="K38" s="297">
        <v>1472</v>
      </c>
      <c r="L38" s="297">
        <v>153</v>
      </c>
      <c r="M38" s="298">
        <v>33</v>
      </c>
      <c r="N38" s="299">
        <v>363.6</v>
      </c>
      <c r="O38" s="293"/>
    </row>
    <row r="39" spans="1:16" x14ac:dyDescent="0.15">
      <c r="A39" s="248"/>
      <c r="B39" s="244"/>
      <c r="C39" s="244"/>
      <c r="D39" s="244"/>
      <c r="E39" s="244"/>
      <c r="F39" s="244"/>
      <c r="G39" s="1133" t="s">
        <v>490</v>
      </c>
      <c r="H39" s="1134"/>
      <c r="I39" s="1134"/>
      <c r="J39" s="1135"/>
      <c r="K39" s="300" t="s">
        <v>470</v>
      </c>
      <c r="L39" s="300" t="s">
        <v>470</v>
      </c>
      <c r="M39" s="301">
        <v>-5315</v>
      </c>
      <c r="N39" s="302" t="s">
        <v>470</v>
      </c>
      <c r="O39" s="293"/>
    </row>
    <row r="40" spans="1:16" ht="27" customHeight="1" x14ac:dyDescent="0.15">
      <c r="A40" s="248"/>
      <c r="B40" s="244"/>
      <c r="C40" s="244"/>
      <c r="D40" s="244"/>
      <c r="E40" s="244"/>
      <c r="F40" s="244"/>
      <c r="G40" s="1130" t="s">
        <v>491</v>
      </c>
      <c r="H40" s="1131"/>
      <c r="I40" s="1131"/>
      <c r="J40" s="1132"/>
      <c r="K40" s="300">
        <v>-292737</v>
      </c>
      <c r="L40" s="300">
        <v>-30405</v>
      </c>
      <c r="M40" s="301">
        <v>-96584</v>
      </c>
      <c r="N40" s="302">
        <v>-68.5</v>
      </c>
      <c r="O40" s="293"/>
    </row>
    <row r="41" spans="1:16" x14ac:dyDescent="0.15">
      <c r="A41" s="248"/>
      <c r="B41" s="244"/>
      <c r="C41" s="244"/>
      <c r="D41" s="244"/>
      <c r="E41" s="244"/>
      <c r="F41" s="244"/>
      <c r="G41" s="1136" t="s">
        <v>280</v>
      </c>
      <c r="H41" s="1137"/>
      <c r="I41" s="1137"/>
      <c r="J41" s="1138"/>
      <c r="K41" s="294">
        <v>274503</v>
      </c>
      <c r="L41" s="300">
        <v>28511</v>
      </c>
      <c r="M41" s="301">
        <v>36615</v>
      </c>
      <c r="N41" s="302">
        <v>-22.1</v>
      </c>
      <c r="O41" s="293"/>
    </row>
    <row r="42" spans="1:16" x14ac:dyDescent="0.15">
      <c r="A42" s="248"/>
      <c r="B42" s="244"/>
      <c r="C42" s="244"/>
      <c r="D42" s="244"/>
      <c r="E42" s="244"/>
      <c r="F42" s="244"/>
      <c r="G42" s="303" t="s">
        <v>492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494</v>
      </c>
      <c r="H48" s="308"/>
      <c r="I48" s="308"/>
      <c r="J48" s="308"/>
      <c r="K48" s="308"/>
      <c r="L48" s="308"/>
      <c r="M48" s="309"/>
      <c r="N48" s="308"/>
    </row>
    <row r="49" spans="1:14" ht="13.5" customHeight="1" x14ac:dyDescent="0.15">
      <c r="A49" s="248"/>
      <c r="B49" s="244"/>
      <c r="C49" s="244"/>
      <c r="D49" s="244"/>
      <c r="E49" s="244"/>
      <c r="F49" s="244"/>
      <c r="G49" s="310"/>
      <c r="H49" s="311"/>
      <c r="I49" s="1125" t="s">
        <v>461</v>
      </c>
      <c r="J49" s="1127" t="s">
        <v>495</v>
      </c>
      <c r="K49" s="1128"/>
      <c r="L49" s="1128"/>
      <c r="M49" s="1128"/>
      <c r="N49" s="1129"/>
    </row>
    <row r="50" spans="1:14" x14ac:dyDescent="0.15">
      <c r="A50" s="248"/>
      <c r="B50" s="244"/>
      <c r="C50" s="244"/>
      <c r="D50" s="244"/>
      <c r="E50" s="244"/>
      <c r="F50" s="244"/>
      <c r="G50" s="312"/>
      <c r="H50" s="313"/>
      <c r="I50" s="1126"/>
      <c r="J50" s="314" t="s">
        <v>496</v>
      </c>
      <c r="K50" s="315" t="s">
        <v>497</v>
      </c>
      <c r="L50" s="316" t="s">
        <v>498</v>
      </c>
      <c r="M50" s="317" t="s">
        <v>499</v>
      </c>
      <c r="N50" s="318" t="s">
        <v>500</v>
      </c>
    </row>
    <row r="51" spans="1:14" x14ac:dyDescent="0.15">
      <c r="A51" s="248"/>
      <c r="B51" s="244"/>
      <c r="C51" s="244"/>
      <c r="D51" s="244"/>
      <c r="E51" s="244"/>
      <c r="F51" s="244"/>
      <c r="G51" s="310" t="s">
        <v>501</v>
      </c>
      <c r="H51" s="311"/>
      <c r="I51" s="319">
        <v>1150048</v>
      </c>
      <c r="J51" s="320">
        <v>120829</v>
      </c>
      <c r="K51" s="321">
        <v>-24.1</v>
      </c>
      <c r="L51" s="322">
        <v>192544</v>
      </c>
      <c r="M51" s="323">
        <v>10.4</v>
      </c>
      <c r="N51" s="324">
        <v>-34.5</v>
      </c>
    </row>
    <row r="52" spans="1:14" x14ac:dyDescent="0.15">
      <c r="A52" s="248"/>
      <c r="B52" s="244"/>
      <c r="C52" s="244"/>
      <c r="D52" s="244"/>
      <c r="E52" s="244"/>
      <c r="F52" s="244"/>
      <c r="G52" s="325"/>
      <c r="H52" s="326" t="s">
        <v>502</v>
      </c>
      <c r="I52" s="327">
        <v>338228</v>
      </c>
      <c r="J52" s="328">
        <v>35536</v>
      </c>
      <c r="K52" s="329">
        <v>-41.6</v>
      </c>
      <c r="L52" s="330">
        <v>82235</v>
      </c>
      <c r="M52" s="331">
        <v>-8.1</v>
      </c>
      <c r="N52" s="332">
        <v>-33.5</v>
      </c>
    </row>
    <row r="53" spans="1:14" x14ac:dyDescent="0.15">
      <c r="A53" s="248"/>
      <c r="B53" s="244"/>
      <c r="C53" s="244"/>
      <c r="D53" s="244"/>
      <c r="E53" s="244"/>
      <c r="F53" s="244"/>
      <c r="G53" s="310" t="s">
        <v>503</v>
      </c>
      <c r="H53" s="311"/>
      <c r="I53" s="319">
        <v>1205038</v>
      </c>
      <c r="J53" s="320">
        <v>126129</v>
      </c>
      <c r="K53" s="321">
        <v>4.4000000000000004</v>
      </c>
      <c r="L53" s="322">
        <v>146140</v>
      </c>
      <c r="M53" s="323">
        <v>-24.1</v>
      </c>
      <c r="N53" s="324">
        <v>28.5</v>
      </c>
    </row>
    <row r="54" spans="1:14" x14ac:dyDescent="0.15">
      <c r="A54" s="248"/>
      <c r="B54" s="244"/>
      <c r="C54" s="244"/>
      <c r="D54" s="244"/>
      <c r="E54" s="244"/>
      <c r="F54" s="244"/>
      <c r="G54" s="325"/>
      <c r="H54" s="326" t="s">
        <v>502</v>
      </c>
      <c r="I54" s="327">
        <v>193730</v>
      </c>
      <c r="J54" s="328">
        <v>20277</v>
      </c>
      <c r="K54" s="329">
        <v>-42.9</v>
      </c>
      <c r="L54" s="330">
        <v>75451</v>
      </c>
      <c r="M54" s="331">
        <v>-8.1999999999999993</v>
      </c>
      <c r="N54" s="332">
        <v>-34.700000000000003</v>
      </c>
    </row>
    <row r="55" spans="1:14" x14ac:dyDescent="0.15">
      <c r="A55" s="248"/>
      <c r="B55" s="244"/>
      <c r="C55" s="244"/>
      <c r="D55" s="244"/>
      <c r="E55" s="244"/>
      <c r="F55" s="244"/>
      <c r="G55" s="310" t="s">
        <v>504</v>
      </c>
      <c r="H55" s="311"/>
      <c r="I55" s="319">
        <v>1087158</v>
      </c>
      <c r="J55" s="320">
        <v>114065</v>
      </c>
      <c r="K55" s="321">
        <v>-9.6</v>
      </c>
      <c r="L55" s="322">
        <v>146641</v>
      </c>
      <c r="M55" s="323">
        <v>0.3</v>
      </c>
      <c r="N55" s="324">
        <v>-9.9</v>
      </c>
    </row>
    <row r="56" spans="1:14" x14ac:dyDescent="0.15">
      <c r="A56" s="248"/>
      <c r="B56" s="244"/>
      <c r="C56" s="244"/>
      <c r="D56" s="244"/>
      <c r="E56" s="244"/>
      <c r="F56" s="244"/>
      <c r="G56" s="325"/>
      <c r="H56" s="326" t="s">
        <v>502</v>
      </c>
      <c r="I56" s="327">
        <v>90152</v>
      </c>
      <c r="J56" s="328">
        <v>9459</v>
      </c>
      <c r="K56" s="329">
        <v>-53.4</v>
      </c>
      <c r="L56" s="330">
        <v>68142</v>
      </c>
      <c r="M56" s="331">
        <v>-9.6999999999999993</v>
      </c>
      <c r="N56" s="332">
        <v>-43.7</v>
      </c>
    </row>
    <row r="57" spans="1:14" x14ac:dyDescent="0.15">
      <c r="A57" s="248"/>
      <c r="B57" s="244"/>
      <c r="C57" s="244"/>
      <c r="D57" s="244"/>
      <c r="E57" s="244"/>
      <c r="F57" s="244"/>
      <c r="G57" s="310" t="s">
        <v>505</v>
      </c>
      <c r="H57" s="311"/>
      <c r="I57" s="319">
        <v>1558764</v>
      </c>
      <c r="J57" s="320">
        <v>162541</v>
      </c>
      <c r="K57" s="321">
        <v>42.5</v>
      </c>
      <c r="L57" s="322">
        <v>174587</v>
      </c>
      <c r="M57" s="323">
        <v>19.100000000000001</v>
      </c>
      <c r="N57" s="324">
        <v>23.4</v>
      </c>
    </row>
    <row r="58" spans="1:14" x14ac:dyDescent="0.15">
      <c r="A58" s="248"/>
      <c r="B58" s="244"/>
      <c r="C58" s="244"/>
      <c r="D58" s="244"/>
      <c r="E58" s="244"/>
      <c r="F58" s="244"/>
      <c r="G58" s="325"/>
      <c r="H58" s="326" t="s">
        <v>502</v>
      </c>
      <c r="I58" s="327">
        <v>52177</v>
      </c>
      <c r="J58" s="328">
        <v>5441</v>
      </c>
      <c r="K58" s="329">
        <v>-42.5</v>
      </c>
      <c r="L58" s="330">
        <v>79695</v>
      </c>
      <c r="M58" s="331">
        <v>17</v>
      </c>
      <c r="N58" s="332">
        <v>-59.5</v>
      </c>
    </row>
    <row r="59" spans="1:14" x14ac:dyDescent="0.15">
      <c r="A59" s="248"/>
      <c r="B59" s="244"/>
      <c r="C59" s="244"/>
      <c r="D59" s="244"/>
      <c r="E59" s="244"/>
      <c r="F59" s="244"/>
      <c r="G59" s="310" t="s">
        <v>506</v>
      </c>
      <c r="H59" s="311"/>
      <c r="I59" s="319">
        <v>1426095</v>
      </c>
      <c r="J59" s="320">
        <v>148120</v>
      </c>
      <c r="K59" s="321">
        <v>-8.9</v>
      </c>
      <c r="L59" s="322">
        <v>175675</v>
      </c>
      <c r="M59" s="323">
        <v>0.6</v>
      </c>
      <c r="N59" s="324">
        <v>-9.5</v>
      </c>
    </row>
    <row r="60" spans="1:14" x14ac:dyDescent="0.15">
      <c r="A60" s="248"/>
      <c r="B60" s="244"/>
      <c r="C60" s="244"/>
      <c r="D60" s="244"/>
      <c r="E60" s="244"/>
      <c r="F60" s="244"/>
      <c r="G60" s="325"/>
      <c r="H60" s="326" t="s">
        <v>502</v>
      </c>
      <c r="I60" s="333">
        <v>39043</v>
      </c>
      <c r="J60" s="328">
        <v>4055</v>
      </c>
      <c r="K60" s="329">
        <v>-25.5</v>
      </c>
      <c r="L60" s="330">
        <v>87698</v>
      </c>
      <c r="M60" s="331">
        <v>10</v>
      </c>
      <c r="N60" s="332">
        <v>-35.5</v>
      </c>
    </row>
    <row r="61" spans="1:14" x14ac:dyDescent="0.15">
      <c r="A61" s="248"/>
      <c r="B61" s="244"/>
      <c r="C61" s="244"/>
      <c r="D61" s="244"/>
      <c r="E61" s="244"/>
      <c r="F61" s="244"/>
      <c r="G61" s="310" t="s">
        <v>507</v>
      </c>
      <c r="H61" s="334"/>
      <c r="I61" s="335">
        <v>1285421</v>
      </c>
      <c r="J61" s="336">
        <v>134337</v>
      </c>
      <c r="K61" s="337">
        <v>0.9</v>
      </c>
      <c r="L61" s="338">
        <v>167117</v>
      </c>
      <c r="M61" s="339">
        <v>1.3</v>
      </c>
      <c r="N61" s="324">
        <v>-0.4</v>
      </c>
    </row>
    <row r="62" spans="1:14" x14ac:dyDescent="0.15">
      <c r="A62" s="248"/>
      <c r="B62" s="244"/>
      <c r="C62" s="244"/>
      <c r="D62" s="244"/>
      <c r="E62" s="244"/>
      <c r="F62" s="244"/>
      <c r="G62" s="325"/>
      <c r="H62" s="326" t="s">
        <v>502</v>
      </c>
      <c r="I62" s="327">
        <v>142666</v>
      </c>
      <c r="J62" s="328">
        <v>14954</v>
      </c>
      <c r="K62" s="329">
        <v>-41.2</v>
      </c>
      <c r="L62" s="330">
        <v>78644</v>
      </c>
      <c r="M62" s="331">
        <v>0.2</v>
      </c>
      <c r="N62" s="332">
        <v>-41.4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139" t="s">
        <v>3</v>
      </c>
      <c r="D47" s="1139"/>
      <c r="E47" s="1140"/>
      <c r="F47" s="11">
        <v>8.65</v>
      </c>
      <c r="G47" s="12">
        <v>10.35</v>
      </c>
      <c r="H47" s="12">
        <v>11.06</v>
      </c>
      <c r="I47" s="12">
        <v>11.64</v>
      </c>
      <c r="J47" s="13">
        <v>12.77</v>
      </c>
    </row>
    <row r="48" spans="2:10" ht="57.75" customHeight="1" x14ac:dyDescent="0.15">
      <c r="B48" s="14"/>
      <c r="C48" s="1141" t="s">
        <v>4</v>
      </c>
      <c r="D48" s="1141"/>
      <c r="E48" s="1142"/>
      <c r="F48" s="15">
        <v>6.07</v>
      </c>
      <c r="G48" s="16">
        <v>6.16</v>
      </c>
      <c r="H48" s="16">
        <v>5.36</v>
      </c>
      <c r="I48" s="16">
        <v>5.97</v>
      </c>
      <c r="J48" s="17">
        <v>8.4600000000000009</v>
      </c>
    </row>
    <row r="49" spans="2:10" ht="57.75" customHeight="1" thickBot="1" x14ac:dyDescent="0.2">
      <c r="B49" s="18"/>
      <c r="C49" s="1143" t="s">
        <v>5</v>
      </c>
      <c r="D49" s="1143"/>
      <c r="E49" s="1144"/>
      <c r="F49" s="19">
        <v>3.35</v>
      </c>
      <c r="G49" s="20">
        <v>1.67</v>
      </c>
      <c r="H49" s="20" t="s">
        <v>514</v>
      </c>
      <c r="I49" s="20">
        <v>1.26</v>
      </c>
      <c r="J49" s="21">
        <v>3.56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151" t="s">
        <v>515</v>
      </c>
      <c r="D34" s="1151"/>
      <c r="E34" s="1152"/>
      <c r="F34" s="32" t="s">
        <v>516</v>
      </c>
      <c r="G34" s="33" t="s">
        <v>517</v>
      </c>
      <c r="H34" s="33" t="s">
        <v>518</v>
      </c>
      <c r="I34" s="33" t="s">
        <v>519</v>
      </c>
      <c r="J34" s="34" t="s">
        <v>520</v>
      </c>
      <c r="K34" s="22"/>
      <c r="L34" s="22"/>
      <c r="M34" s="22"/>
      <c r="N34" s="22"/>
      <c r="O34" s="22"/>
      <c r="P34" s="22"/>
    </row>
    <row r="35" spans="1:16" ht="39" customHeight="1" x14ac:dyDescent="0.15">
      <c r="A35" s="22"/>
      <c r="B35" s="35"/>
      <c r="C35" s="1145" t="s">
        <v>521</v>
      </c>
      <c r="D35" s="1146"/>
      <c r="E35" s="1147"/>
      <c r="F35" s="36">
        <v>6.06</v>
      </c>
      <c r="G35" s="37">
        <v>6.15</v>
      </c>
      <c r="H35" s="37">
        <v>5.35</v>
      </c>
      <c r="I35" s="37">
        <v>5.96</v>
      </c>
      <c r="J35" s="38">
        <v>8.4499999999999993</v>
      </c>
      <c r="K35" s="22"/>
      <c r="L35" s="22"/>
      <c r="M35" s="22"/>
      <c r="N35" s="22"/>
      <c r="O35" s="22"/>
      <c r="P35" s="22"/>
    </row>
    <row r="36" spans="1:16" ht="39" customHeight="1" x14ac:dyDescent="0.15">
      <c r="A36" s="22"/>
      <c r="B36" s="35"/>
      <c r="C36" s="1145" t="s">
        <v>522</v>
      </c>
      <c r="D36" s="1146"/>
      <c r="E36" s="1147"/>
      <c r="F36" s="36">
        <v>0.43</v>
      </c>
      <c r="G36" s="37">
        <v>0.14000000000000001</v>
      </c>
      <c r="H36" s="37">
        <v>0</v>
      </c>
      <c r="I36" s="37">
        <v>0</v>
      </c>
      <c r="J36" s="38">
        <v>1.86</v>
      </c>
      <c r="K36" s="22"/>
      <c r="L36" s="22"/>
      <c r="M36" s="22"/>
      <c r="N36" s="22"/>
      <c r="O36" s="22"/>
      <c r="P36" s="22"/>
    </row>
    <row r="37" spans="1:16" ht="39" customHeight="1" x14ac:dyDescent="0.15">
      <c r="A37" s="22"/>
      <c r="B37" s="35"/>
      <c r="C37" s="1145" t="s">
        <v>523</v>
      </c>
      <c r="D37" s="1146"/>
      <c r="E37" s="1147"/>
      <c r="F37" s="36">
        <v>0.01</v>
      </c>
      <c r="G37" s="37">
        <v>0.01</v>
      </c>
      <c r="H37" s="37">
        <v>0.02</v>
      </c>
      <c r="I37" s="37">
        <v>0.04</v>
      </c>
      <c r="J37" s="38">
        <v>0.02</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524</v>
      </c>
      <c r="D42" s="1146"/>
      <c r="E42" s="1147"/>
      <c r="F42" s="36" t="s">
        <v>470</v>
      </c>
      <c r="G42" s="37" t="s">
        <v>470</v>
      </c>
      <c r="H42" s="37" t="s">
        <v>470</v>
      </c>
      <c r="I42" s="37" t="s">
        <v>470</v>
      </c>
      <c r="J42" s="38" t="s">
        <v>470</v>
      </c>
      <c r="K42" s="22"/>
      <c r="L42" s="22"/>
      <c r="M42" s="22"/>
      <c r="N42" s="22"/>
      <c r="O42" s="22"/>
      <c r="P42" s="22"/>
    </row>
    <row r="43" spans="1:16" ht="39" customHeight="1" thickBot="1" x14ac:dyDescent="0.2">
      <c r="A43" s="22"/>
      <c r="B43" s="40"/>
      <c r="C43" s="1148" t="s">
        <v>525</v>
      </c>
      <c r="D43" s="1149"/>
      <c r="E43" s="1150"/>
      <c r="F43" s="41">
        <v>0.01</v>
      </c>
      <c r="G43" s="42" t="s">
        <v>470</v>
      </c>
      <c r="H43" s="42" t="s">
        <v>470</v>
      </c>
      <c r="I43" s="42" t="s">
        <v>470</v>
      </c>
      <c r="J43" s="43" t="s">
        <v>470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548</v>
      </c>
      <c r="L45" s="60">
        <v>562</v>
      </c>
      <c r="M45" s="60">
        <v>571</v>
      </c>
      <c r="N45" s="60">
        <v>549</v>
      </c>
      <c r="O45" s="61">
        <v>511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470</v>
      </c>
      <c r="L46" s="64" t="s">
        <v>470</v>
      </c>
      <c r="M46" s="64" t="s">
        <v>470</v>
      </c>
      <c r="N46" s="64" t="s">
        <v>470</v>
      </c>
      <c r="O46" s="65" t="s">
        <v>470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470</v>
      </c>
      <c r="L47" s="64" t="s">
        <v>470</v>
      </c>
      <c r="M47" s="64" t="s">
        <v>470</v>
      </c>
      <c r="N47" s="64" t="s">
        <v>470</v>
      </c>
      <c r="O47" s="65" t="s">
        <v>470</v>
      </c>
      <c r="P47" s="48"/>
      <c r="Q47" s="48"/>
      <c r="R47" s="48"/>
      <c r="S47" s="48"/>
      <c r="T47" s="48"/>
      <c r="U47" s="48"/>
    </row>
    <row r="48" spans="1:21" ht="30.75" customHeight="1" x14ac:dyDescent="0.15">
      <c r="A48" s="48"/>
      <c r="B48" s="1163"/>
      <c r="C48" s="1164"/>
      <c r="D48" s="62"/>
      <c r="E48" s="1155" t="s">
        <v>15</v>
      </c>
      <c r="F48" s="1155"/>
      <c r="G48" s="1155"/>
      <c r="H48" s="1155"/>
      <c r="I48" s="1155"/>
      <c r="J48" s="1156"/>
      <c r="K48" s="63">
        <v>21</v>
      </c>
      <c r="L48" s="64">
        <v>19</v>
      </c>
      <c r="M48" s="64">
        <v>23</v>
      </c>
      <c r="N48" s="64">
        <v>23</v>
      </c>
      <c r="O48" s="65">
        <v>23</v>
      </c>
      <c r="P48" s="48"/>
      <c r="Q48" s="48"/>
      <c r="R48" s="48"/>
      <c r="S48" s="48"/>
      <c r="T48" s="48"/>
      <c r="U48" s="48"/>
    </row>
    <row r="49" spans="1:21" ht="30.75" customHeight="1" x14ac:dyDescent="0.15">
      <c r="A49" s="48"/>
      <c r="B49" s="1163"/>
      <c r="C49" s="1164"/>
      <c r="D49" s="62"/>
      <c r="E49" s="1155" t="s">
        <v>16</v>
      </c>
      <c r="F49" s="1155"/>
      <c r="G49" s="1155"/>
      <c r="H49" s="1155"/>
      <c r="I49" s="1155"/>
      <c r="J49" s="1156"/>
      <c r="K49" s="63">
        <v>60</v>
      </c>
      <c r="L49" s="64">
        <v>57</v>
      </c>
      <c r="M49" s="64">
        <v>50</v>
      </c>
      <c r="N49" s="64">
        <v>62</v>
      </c>
      <c r="O49" s="65">
        <v>21</v>
      </c>
      <c r="P49" s="48"/>
      <c r="Q49" s="48"/>
      <c r="R49" s="48"/>
      <c r="S49" s="48"/>
      <c r="T49" s="48"/>
      <c r="U49" s="48"/>
    </row>
    <row r="50" spans="1:21" ht="30.75" customHeight="1" x14ac:dyDescent="0.15">
      <c r="A50" s="48"/>
      <c r="B50" s="1163"/>
      <c r="C50" s="1164"/>
      <c r="D50" s="62"/>
      <c r="E50" s="1155" t="s">
        <v>17</v>
      </c>
      <c r="F50" s="1155"/>
      <c r="G50" s="1155"/>
      <c r="H50" s="1155"/>
      <c r="I50" s="1155"/>
      <c r="J50" s="1156"/>
      <c r="K50" s="63">
        <v>11</v>
      </c>
      <c r="L50" s="64">
        <v>11</v>
      </c>
      <c r="M50" s="64">
        <v>11</v>
      </c>
      <c r="N50" s="64">
        <v>11</v>
      </c>
      <c r="O50" s="65">
        <v>11</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1</v>
      </c>
      <c r="M51" s="64">
        <v>1</v>
      </c>
      <c r="N51" s="64">
        <v>1</v>
      </c>
      <c r="O51" s="65">
        <v>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317</v>
      </c>
      <c r="L52" s="64">
        <v>328</v>
      </c>
      <c r="M52" s="64">
        <v>326</v>
      </c>
      <c r="N52" s="64">
        <v>310</v>
      </c>
      <c r="O52" s="65">
        <v>293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324</v>
      </c>
      <c r="L53" s="69">
        <v>322</v>
      </c>
      <c r="M53" s="69">
        <v>330</v>
      </c>
      <c r="N53" s="69">
        <v>336</v>
      </c>
      <c r="O53" s="70">
        <v>274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2016-04-18T00:24:24Z</cp:lastPrinted>
  <dcterms:created xsi:type="dcterms:W3CDTF">2016-02-15T02:31:04Z</dcterms:created>
  <dcterms:modified xsi:type="dcterms:W3CDTF">2016-05-02T02:17:44Z</dcterms:modified>
</cp:coreProperties>
</file>